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icis-winsvr\기술연구소\10.프로젝트\전북은행\"/>
    </mc:Choice>
  </mc:AlternateContent>
  <xr:revisionPtr revIDLastSave="0" documentId="13_ncr:1_{7B45538B-A97F-4F78-967E-8FF4EB8EF78C}" xr6:coauthVersionLast="47" xr6:coauthVersionMax="47" xr10:uidLastSave="{00000000-0000-0000-0000-000000000000}"/>
  <bookViews>
    <workbookView xWindow="-28920" yWindow="-120" windowWidth="29040" windowHeight="15720" tabRatio="881" activeTab="16" xr2:uid="{0D697A65-42C4-4587-BD22-33951A059396}"/>
  </bookViews>
  <sheets>
    <sheet name="점검사항" sheetId="81" r:id="rId1"/>
    <sheet name="엔티티목록" sheetId="1" r:id="rId2"/>
    <sheet name="엔티티속성" sheetId="2" r:id="rId3"/>
    <sheet name="Result" sheetId="86" r:id="rId4"/>
    <sheet name="Sheet4" sheetId="85" r:id="rId5"/>
    <sheet name="포지션ID" sheetId="74" r:id="rId6"/>
    <sheet name="위험요소" sheetId="75" r:id="rId7"/>
    <sheet name="평가입수결과" sheetId="82" r:id="rId8"/>
    <sheet name="커브" sheetId="78" r:id="rId9"/>
    <sheet name="상품" sheetId="84" r:id="rId10"/>
    <sheet name="코드_시장" sheetId="65" r:id="rId11"/>
    <sheet name="코드_평가" sheetId="70" r:id="rId12"/>
    <sheet name="코드_바젤2" sheetId="72" r:id="rId13"/>
    <sheet name="코드_바젤3" sheetId="64" r:id="rId14"/>
    <sheet name="설정_바젤2" sheetId="79" r:id="rId15"/>
    <sheet name="설정_바젤3" sheetId="80" r:id="rId16"/>
    <sheet name="상품평가매핑" sheetId="87" r:id="rId17"/>
    <sheet name="자료점검" sheetId="83" r:id="rId18"/>
    <sheet name="Sheet2" sheetId="50" state="hidden" r:id="rId19"/>
    <sheet name="Sheet3" sheetId="59" state="hidden" r:id="rId20"/>
  </sheets>
  <externalReferences>
    <externalReference r:id="rId21"/>
    <externalReference r:id="rId22"/>
  </externalReferences>
  <definedNames>
    <definedName name="_xlnm._FilterDatabase" localSheetId="14" hidden="1">설정_바젤2!$B$4:$X$4</definedName>
    <definedName name="_xlnm._FilterDatabase" localSheetId="2" hidden="1">엔티티속성!$A$5:$AG$2027</definedName>
    <definedName name="_xlnm._FilterDatabase" localSheetId="8" hidden="1">커브!$F$10:$L$71</definedName>
    <definedName name="_xlnm._FilterDatabase" localSheetId="12" hidden="1">코드_바젤2!$B$6:$S$590</definedName>
    <definedName name="_xlnm._FilterDatabase" localSheetId="13" hidden="1">코드_바젤3!$B$7:$M$506</definedName>
    <definedName name="_xlnm._FilterDatabase" localSheetId="10" hidden="1">코드_시장!$B$7:$U$394</definedName>
    <definedName name="_xlnm._FilterDatabase" localSheetId="11" hidden="1">코드_평가!$B$7:$U$157</definedName>
    <definedName name="Unit_Risk" localSheetId="3">[1]Menu!$C$14</definedName>
    <definedName name="Unit_Risk">[2]Menu!$C$14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43" i="2" l="1"/>
  <c r="AB643" i="2"/>
  <c r="T643" i="2"/>
  <c r="S643" i="2"/>
  <c r="R643" i="2"/>
  <c r="Z643" i="2" s="1"/>
  <c r="J643" i="2"/>
  <c r="AF2028" i="2"/>
  <c r="R603" i="2"/>
  <c r="Z603" i="2" s="1"/>
  <c r="R605" i="2"/>
  <c r="Z605" i="2" s="1"/>
  <c r="R606" i="2"/>
  <c r="Z606" i="2" s="1"/>
  <c r="R604" i="2"/>
  <c r="Z604" i="2" s="1"/>
  <c r="AB604" i="2"/>
  <c r="AB606" i="2"/>
  <c r="AB605" i="2"/>
  <c r="AB603" i="2"/>
  <c r="J603" i="2"/>
  <c r="J605" i="2"/>
  <c r="J606" i="2"/>
  <c r="J604" i="2"/>
  <c r="J607" i="2"/>
  <c r="J608" i="2"/>
  <c r="J609" i="2"/>
  <c r="J610" i="2"/>
  <c r="Q604" i="2"/>
  <c r="Q606" i="2"/>
  <c r="Q605" i="2"/>
  <c r="Q603" i="2"/>
  <c r="J746" i="2"/>
  <c r="J747" i="2"/>
  <c r="J748" i="2"/>
  <c r="R746" i="2"/>
  <c r="Z746" i="2" s="1"/>
  <c r="R747" i="2"/>
  <c r="Z747" i="2" s="1"/>
  <c r="R748" i="2"/>
  <c r="Z748" i="2" s="1"/>
  <c r="Q745" i="2"/>
  <c r="Q746" i="2"/>
  <c r="Q747" i="2"/>
  <c r="Q748" i="2"/>
  <c r="J745" i="2"/>
  <c r="R745" i="2"/>
  <c r="Z745" i="2" s="1"/>
  <c r="Q640" i="2"/>
  <c r="Q648" i="2"/>
  <c r="Q653" i="2"/>
  <c r="Q649" i="2"/>
  <c r="U643" i="2" l="1"/>
  <c r="U748" i="2"/>
  <c r="U747" i="2"/>
  <c r="U746" i="2"/>
  <c r="U604" i="2"/>
  <c r="U606" i="2"/>
  <c r="U605" i="2"/>
  <c r="U603" i="2"/>
  <c r="U745" i="2"/>
  <c r="AB628" i="2" l="1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4" i="2"/>
  <c r="AB645" i="2"/>
  <c r="AB650" i="2"/>
  <c r="AB651" i="2"/>
  <c r="AB646" i="2"/>
  <c r="AB647" i="2"/>
  <c r="AB648" i="2"/>
  <c r="AB649" i="2"/>
  <c r="AB652" i="2"/>
  <c r="AB653" i="2"/>
  <c r="AB654" i="2"/>
  <c r="AB660" i="2"/>
  <c r="AB655" i="2"/>
  <c r="AB656" i="2"/>
  <c r="AB657" i="2"/>
  <c r="AB658" i="2"/>
  <c r="AB659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18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T632" i="2"/>
  <c r="S632" i="2"/>
  <c r="R632" i="2"/>
  <c r="Z632" i="2" s="1"/>
  <c r="Q632" i="2"/>
  <c r="J632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M322" i="2"/>
  <c r="M323" i="2" s="1"/>
  <c r="R323" i="2"/>
  <c r="Z323" i="2" s="1"/>
  <c r="R324" i="2"/>
  <c r="Z324" i="2" s="1"/>
  <c r="R325" i="2"/>
  <c r="Z325" i="2" s="1"/>
  <c r="R326" i="2"/>
  <c r="Z326" i="2" s="1"/>
  <c r="R327" i="2"/>
  <c r="Z327" i="2" s="1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97" i="2"/>
  <c r="R398" i="2"/>
  <c r="R399" i="2"/>
  <c r="Z399" i="2" s="1"/>
  <c r="R400" i="2"/>
  <c r="Z400" i="2" s="1"/>
  <c r="R401" i="2"/>
  <c r="Z401" i="2" s="1"/>
  <c r="R402" i="2"/>
  <c r="Z402" i="2" s="1"/>
  <c r="R403" i="2"/>
  <c r="Z403" i="2" s="1"/>
  <c r="R404" i="2"/>
  <c r="Z404" i="2" s="1"/>
  <c r="R405" i="2"/>
  <c r="Z405" i="2" s="1"/>
  <c r="R406" i="2"/>
  <c r="Z406" i="2" s="1"/>
  <c r="R407" i="2"/>
  <c r="Z407" i="2" s="1"/>
  <c r="R408" i="2"/>
  <c r="Z408" i="2" s="1"/>
  <c r="R409" i="2"/>
  <c r="Z409" i="2" s="1"/>
  <c r="R410" i="2"/>
  <c r="Z410" i="2" s="1"/>
  <c r="R411" i="2"/>
  <c r="Z411" i="2" s="1"/>
  <c r="R412" i="2"/>
  <c r="Z412" i="2" s="1"/>
  <c r="R413" i="2"/>
  <c r="Z413" i="2" s="1"/>
  <c r="R414" i="2"/>
  <c r="Z414" i="2" s="1"/>
  <c r="R415" i="2"/>
  <c r="Z415" i="2" s="1"/>
  <c r="R416" i="2"/>
  <c r="Z416" i="2" s="1"/>
  <c r="R417" i="2"/>
  <c r="Z417" i="2" s="1"/>
  <c r="R418" i="2"/>
  <c r="Z418" i="2" s="1"/>
  <c r="R419" i="2"/>
  <c r="Z419" i="2" s="1"/>
  <c r="R420" i="2"/>
  <c r="Z420" i="2" s="1"/>
  <c r="R421" i="2"/>
  <c r="Z421" i="2" s="1"/>
  <c r="R422" i="2"/>
  <c r="Z422" i="2" s="1"/>
  <c r="R423" i="2"/>
  <c r="Z423" i="2" s="1"/>
  <c r="R424" i="2"/>
  <c r="Z424" i="2" s="1"/>
  <c r="R425" i="2"/>
  <c r="Z425" i="2" s="1"/>
  <c r="R426" i="2"/>
  <c r="Z426" i="2" s="1"/>
  <c r="R427" i="2"/>
  <c r="Z427" i="2" s="1"/>
  <c r="R428" i="2"/>
  <c r="Z428" i="2" s="1"/>
  <c r="R429" i="2"/>
  <c r="Z429" i="2" s="1"/>
  <c r="R430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431" i="2"/>
  <c r="R432" i="2"/>
  <c r="Z432" i="2" s="1"/>
  <c r="R433" i="2"/>
  <c r="Z433" i="2" s="1"/>
  <c r="R434" i="2"/>
  <c r="Z434" i="2" s="1"/>
  <c r="R435" i="2"/>
  <c r="Z435" i="2" s="1"/>
  <c r="R436" i="2"/>
  <c r="Z436" i="2" s="1"/>
  <c r="R437" i="2"/>
  <c r="Z437" i="2" s="1"/>
  <c r="R438" i="2"/>
  <c r="Z438" i="2" s="1"/>
  <c r="R439" i="2"/>
  <c r="Z439" i="2" s="1"/>
  <c r="R440" i="2"/>
  <c r="Z440" i="2" s="1"/>
  <c r="R441" i="2"/>
  <c r="Z441" i="2" s="1"/>
  <c r="R442" i="2"/>
  <c r="Z442" i="2" s="1"/>
  <c r="R443" i="2"/>
  <c r="Q323" i="2"/>
  <c r="AF323" i="2" s="1"/>
  <c r="Q324" i="2"/>
  <c r="AF324" i="2" s="1"/>
  <c r="Q325" i="2"/>
  <c r="AF325" i="2" s="1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J443" i="2"/>
  <c r="S443" i="2"/>
  <c r="T443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C323" i="2"/>
  <c r="B323" i="2"/>
  <c r="C322" i="2"/>
  <c r="C324" i="2" s="1"/>
  <c r="C325" i="2" s="1"/>
  <c r="C326" i="2" s="1"/>
  <c r="C327" i="2" s="1"/>
  <c r="B322" i="2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U379" i="2" l="1"/>
  <c r="U385" i="2"/>
  <c r="U381" i="2"/>
  <c r="U357" i="2"/>
  <c r="U387" i="2"/>
  <c r="U333" i="2"/>
  <c r="U443" i="2"/>
  <c r="U331" i="2"/>
  <c r="U386" i="2"/>
  <c r="U427" i="2"/>
  <c r="U380" i="2"/>
  <c r="U332" i="2"/>
  <c r="U440" i="2"/>
  <c r="U376" i="2"/>
  <c r="U368" i="2"/>
  <c r="U336" i="2"/>
  <c r="U632" i="2"/>
  <c r="U378" i="2"/>
  <c r="U346" i="2"/>
  <c r="U375" i="2"/>
  <c r="U335" i="2"/>
  <c r="U413" i="2"/>
  <c r="U405" i="2"/>
  <c r="U334" i="2"/>
  <c r="U442" i="2"/>
  <c r="U417" i="2"/>
  <c r="U416" i="2"/>
  <c r="U377" i="2"/>
  <c r="U337" i="2"/>
  <c r="M324" i="2"/>
  <c r="AD324" i="2" s="1"/>
  <c r="AD323" i="2"/>
  <c r="U415" i="2"/>
  <c r="U414" i="2"/>
  <c r="AD322" i="2"/>
  <c r="U383" i="2"/>
  <c r="U410" i="2"/>
  <c r="U373" i="2"/>
  <c r="U351" i="2"/>
  <c r="U329" i="2"/>
  <c r="U438" i="2"/>
  <c r="U382" i="2"/>
  <c r="U439" i="2"/>
  <c r="U384" i="2"/>
  <c r="U411" i="2"/>
  <c r="U374" i="2"/>
  <c r="U352" i="2"/>
  <c r="U330" i="2"/>
  <c r="U409" i="2"/>
  <c r="U328" i="2"/>
  <c r="U408" i="2"/>
  <c r="U327" i="2"/>
  <c r="U437" i="2"/>
  <c r="U407" i="2"/>
  <c r="U436" i="2"/>
  <c r="U406" i="2"/>
  <c r="U435" i="2"/>
  <c r="U434" i="2"/>
  <c r="U372" i="2"/>
  <c r="U430" i="2"/>
  <c r="U371" i="2"/>
  <c r="U394" i="2"/>
  <c r="U421" i="2"/>
  <c r="U399" i="2"/>
  <c r="U362" i="2"/>
  <c r="U340" i="2"/>
  <c r="U429" i="2"/>
  <c r="U370" i="2"/>
  <c r="U393" i="2"/>
  <c r="U420" i="2"/>
  <c r="U398" i="2"/>
  <c r="U361" i="2"/>
  <c r="U339" i="2"/>
  <c r="U428" i="2"/>
  <c r="U369" i="2"/>
  <c r="U392" i="2"/>
  <c r="U419" i="2"/>
  <c r="U397" i="2"/>
  <c r="U360" i="2"/>
  <c r="U338" i="2"/>
  <c r="U391" i="2"/>
  <c r="U418" i="2"/>
  <c r="U359" i="2"/>
  <c r="U390" i="2"/>
  <c r="U358" i="2"/>
  <c r="U389" i="2"/>
  <c r="U388" i="2"/>
  <c r="U356" i="2"/>
  <c r="U350" i="2"/>
  <c r="U355" i="2"/>
  <c r="U349" i="2"/>
  <c r="U354" i="2"/>
  <c r="U348" i="2"/>
  <c r="U353" i="2"/>
  <c r="U441" i="2"/>
  <c r="U412" i="2"/>
  <c r="U347" i="2"/>
  <c r="U432" i="2"/>
  <c r="U425" i="2"/>
  <c r="U403" i="2"/>
  <c r="U366" i="2"/>
  <c r="U344" i="2"/>
  <c r="U431" i="2"/>
  <c r="U424" i="2"/>
  <c r="U402" i="2"/>
  <c r="U365" i="2"/>
  <c r="U343" i="2"/>
  <c r="U396" i="2"/>
  <c r="U423" i="2"/>
  <c r="U401" i="2"/>
  <c r="U364" i="2"/>
  <c r="U342" i="2"/>
  <c r="U395" i="2"/>
  <c r="U422" i="2"/>
  <c r="U400" i="2"/>
  <c r="U363" i="2"/>
  <c r="U341" i="2"/>
  <c r="U426" i="2"/>
  <c r="U404" i="2"/>
  <c r="U367" i="2"/>
  <c r="U345" i="2"/>
  <c r="U433" i="2"/>
  <c r="B443" i="2"/>
  <c r="B444" i="2" s="1"/>
  <c r="C328" i="2"/>
  <c r="N327" i="2"/>
  <c r="B442" i="2"/>
  <c r="M325" i="2" l="1"/>
  <c r="M326" i="2" s="1"/>
  <c r="C329" i="2"/>
  <c r="N328" i="2"/>
  <c r="AD325" i="2" l="1"/>
  <c r="M327" i="2"/>
  <c r="AD326" i="2"/>
  <c r="AF326" i="2"/>
  <c r="C330" i="2"/>
  <c r="N329" i="2"/>
  <c r="M328" i="2" l="1"/>
  <c r="AD327" i="2"/>
  <c r="AF327" i="2"/>
  <c r="C331" i="2"/>
  <c r="N330" i="2"/>
  <c r="AD328" i="2" l="1"/>
  <c r="M329" i="2"/>
  <c r="C332" i="2"/>
  <c r="N331" i="2"/>
  <c r="M330" i="2" l="1"/>
  <c r="AD329" i="2"/>
  <c r="C333" i="2"/>
  <c r="N332" i="2"/>
  <c r="AD330" i="2" l="1"/>
  <c r="M331" i="2"/>
  <c r="C334" i="2"/>
  <c r="N333" i="2"/>
  <c r="AD331" i="2" l="1"/>
  <c r="M332" i="2"/>
  <c r="C335" i="2"/>
  <c r="N334" i="2"/>
  <c r="AD332" i="2" l="1"/>
  <c r="M333" i="2"/>
  <c r="C336" i="2"/>
  <c r="N335" i="2"/>
  <c r="AD333" i="2" l="1"/>
  <c r="M334" i="2"/>
  <c r="C337" i="2"/>
  <c r="N336" i="2"/>
  <c r="M335" i="2" l="1"/>
  <c r="AD334" i="2"/>
  <c r="C338" i="2"/>
  <c r="N337" i="2"/>
  <c r="AD335" i="2" l="1"/>
  <c r="M336" i="2"/>
  <c r="C339" i="2"/>
  <c r="N338" i="2"/>
  <c r="AD336" i="2" l="1"/>
  <c r="M337" i="2"/>
  <c r="C340" i="2"/>
  <c r="N339" i="2"/>
  <c r="AD337" i="2" l="1"/>
  <c r="M338" i="2"/>
  <c r="C341" i="2"/>
  <c r="N340" i="2"/>
  <c r="M339" i="2" l="1"/>
  <c r="AD338" i="2"/>
  <c r="C342" i="2"/>
  <c r="N341" i="2"/>
  <c r="M340" i="2" l="1"/>
  <c r="AD339" i="2"/>
  <c r="C343" i="2"/>
  <c r="N342" i="2"/>
  <c r="AD340" i="2" l="1"/>
  <c r="M341" i="2"/>
  <c r="C344" i="2"/>
  <c r="N343" i="2"/>
  <c r="AD341" i="2" l="1"/>
  <c r="M342" i="2"/>
  <c r="C345" i="2"/>
  <c r="N344" i="2"/>
  <c r="AD342" i="2" l="1"/>
  <c r="M343" i="2"/>
  <c r="C346" i="2"/>
  <c r="N345" i="2"/>
  <c r="M344" i="2" l="1"/>
  <c r="AD343" i="2"/>
  <c r="C347" i="2"/>
  <c r="N346" i="2"/>
  <c r="M345" i="2" l="1"/>
  <c r="AD344" i="2"/>
  <c r="C348" i="2"/>
  <c r="N347" i="2"/>
  <c r="M346" i="2" l="1"/>
  <c r="AD345" i="2"/>
  <c r="C349" i="2"/>
  <c r="N348" i="2"/>
  <c r="M347" i="2" l="1"/>
  <c r="AD346" i="2"/>
  <c r="C350" i="2"/>
  <c r="N349" i="2"/>
  <c r="M348" i="2" l="1"/>
  <c r="AD347" i="2"/>
  <c r="C351" i="2"/>
  <c r="N350" i="2"/>
  <c r="M349" i="2" l="1"/>
  <c r="AD348" i="2"/>
  <c r="C352" i="2"/>
  <c r="N351" i="2"/>
  <c r="M350" i="2" l="1"/>
  <c r="AD349" i="2"/>
  <c r="C353" i="2"/>
  <c r="N352" i="2"/>
  <c r="M351" i="2" l="1"/>
  <c r="AD350" i="2"/>
  <c r="C354" i="2"/>
  <c r="N353" i="2"/>
  <c r="M352" i="2" l="1"/>
  <c r="AD351" i="2"/>
  <c r="C355" i="2"/>
  <c r="N354" i="2"/>
  <c r="M353" i="2" l="1"/>
  <c r="AD352" i="2"/>
  <c r="C356" i="2"/>
  <c r="N355" i="2"/>
  <c r="M354" i="2" l="1"/>
  <c r="AD353" i="2"/>
  <c r="C357" i="2"/>
  <c r="N356" i="2"/>
  <c r="M355" i="2" l="1"/>
  <c r="AD354" i="2"/>
  <c r="C358" i="2"/>
  <c r="N357" i="2"/>
  <c r="M356" i="2" l="1"/>
  <c r="AD355" i="2"/>
  <c r="C359" i="2"/>
  <c r="N358" i="2"/>
  <c r="M357" i="2" l="1"/>
  <c r="AD356" i="2"/>
  <c r="C360" i="2"/>
  <c r="N359" i="2"/>
  <c r="M358" i="2" l="1"/>
  <c r="AD357" i="2"/>
  <c r="C361" i="2"/>
  <c r="N360" i="2"/>
  <c r="M359" i="2" l="1"/>
  <c r="AD358" i="2"/>
  <c r="C362" i="2"/>
  <c r="N361" i="2"/>
  <c r="M360" i="2" l="1"/>
  <c r="AD359" i="2"/>
  <c r="C363" i="2"/>
  <c r="N362" i="2"/>
  <c r="M361" i="2" l="1"/>
  <c r="AD360" i="2"/>
  <c r="C364" i="2"/>
  <c r="N363" i="2"/>
  <c r="M362" i="2" l="1"/>
  <c r="AD361" i="2"/>
  <c r="C365" i="2"/>
  <c r="N364" i="2"/>
  <c r="M363" i="2" l="1"/>
  <c r="AD362" i="2"/>
  <c r="C366" i="2"/>
  <c r="N365" i="2"/>
  <c r="M364" i="2" l="1"/>
  <c r="AD363" i="2"/>
  <c r="C367" i="2"/>
  <c r="N366" i="2"/>
  <c r="M365" i="2" l="1"/>
  <c r="AD364" i="2"/>
  <c r="C368" i="2"/>
  <c r="N367" i="2"/>
  <c r="M366" i="2" l="1"/>
  <c r="AD365" i="2"/>
  <c r="C369" i="2"/>
  <c r="N368" i="2"/>
  <c r="M367" i="2" l="1"/>
  <c r="AD366" i="2"/>
  <c r="C370" i="2"/>
  <c r="N369" i="2"/>
  <c r="M368" i="2" l="1"/>
  <c r="AD367" i="2"/>
  <c r="C371" i="2"/>
  <c r="N370" i="2"/>
  <c r="M369" i="2" l="1"/>
  <c r="AD368" i="2"/>
  <c r="C372" i="2"/>
  <c r="N371" i="2"/>
  <c r="M370" i="2" l="1"/>
  <c r="AD369" i="2"/>
  <c r="C373" i="2"/>
  <c r="N372" i="2"/>
  <c r="M371" i="2" l="1"/>
  <c r="AD370" i="2"/>
  <c r="C374" i="2"/>
  <c r="N373" i="2"/>
  <c r="M372" i="2" l="1"/>
  <c r="AD371" i="2"/>
  <c r="C375" i="2"/>
  <c r="N374" i="2"/>
  <c r="M373" i="2" l="1"/>
  <c r="AD372" i="2"/>
  <c r="C376" i="2"/>
  <c r="N375" i="2"/>
  <c r="M374" i="2" l="1"/>
  <c r="AD373" i="2"/>
  <c r="C377" i="2"/>
  <c r="N376" i="2"/>
  <c r="M375" i="2" l="1"/>
  <c r="AD374" i="2"/>
  <c r="C378" i="2"/>
  <c r="N377" i="2"/>
  <c r="M376" i="2" l="1"/>
  <c r="AD375" i="2"/>
  <c r="C379" i="2"/>
  <c r="N378" i="2"/>
  <c r="M377" i="2" l="1"/>
  <c r="AD377" i="2" s="1"/>
  <c r="AD376" i="2"/>
  <c r="C380" i="2"/>
  <c r="N379" i="2"/>
  <c r="M378" i="2" l="1"/>
  <c r="AD378" i="2" s="1"/>
  <c r="C381" i="2"/>
  <c r="N380" i="2"/>
  <c r="M379" i="2" l="1"/>
  <c r="AD379" i="2" s="1"/>
  <c r="C397" i="2"/>
  <c r="N381" i="2"/>
  <c r="M380" i="2" l="1"/>
  <c r="AD380" i="2" s="1"/>
  <c r="C398" i="2"/>
  <c r="N397" i="2"/>
  <c r="M381" i="2" l="1"/>
  <c r="AD381" i="2" s="1"/>
  <c r="C399" i="2"/>
  <c r="N398" i="2"/>
  <c r="M397" i="2" l="1"/>
  <c r="AD397" i="2" s="1"/>
  <c r="C400" i="2"/>
  <c r="N399" i="2"/>
  <c r="M398" i="2" l="1"/>
  <c r="AD398" i="2" s="1"/>
  <c r="C401" i="2"/>
  <c r="N400" i="2"/>
  <c r="M399" i="2" l="1"/>
  <c r="C402" i="2"/>
  <c r="N401" i="2"/>
  <c r="AD399" i="2" l="1"/>
  <c r="AF399" i="2"/>
  <c r="M400" i="2"/>
  <c r="C403" i="2"/>
  <c r="N402" i="2"/>
  <c r="AD400" i="2" l="1"/>
  <c r="AF400" i="2"/>
  <c r="M401" i="2"/>
  <c r="C404" i="2"/>
  <c r="N403" i="2"/>
  <c r="AF401" i="2" l="1"/>
  <c r="AD401" i="2"/>
  <c r="M402" i="2"/>
  <c r="C405" i="2"/>
  <c r="N404" i="2"/>
  <c r="AD402" i="2" l="1"/>
  <c r="AF402" i="2"/>
  <c r="M403" i="2"/>
  <c r="C406" i="2"/>
  <c r="N405" i="2"/>
  <c r="AF403" i="2" l="1"/>
  <c r="AD403" i="2"/>
  <c r="M404" i="2"/>
  <c r="C407" i="2"/>
  <c r="N406" i="2"/>
  <c r="AD404" i="2" l="1"/>
  <c r="AF404" i="2"/>
  <c r="M405" i="2"/>
  <c r="C408" i="2"/>
  <c r="N407" i="2"/>
  <c r="AD405" i="2" l="1"/>
  <c r="AF405" i="2"/>
  <c r="M406" i="2"/>
  <c r="C409" i="2"/>
  <c r="N408" i="2"/>
  <c r="AD406" i="2" l="1"/>
  <c r="AF406" i="2"/>
  <c r="M407" i="2"/>
  <c r="C410" i="2"/>
  <c r="N409" i="2"/>
  <c r="AD407" i="2" l="1"/>
  <c r="AF407" i="2"/>
  <c r="M408" i="2"/>
  <c r="C411" i="2"/>
  <c r="N410" i="2"/>
  <c r="AD408" i="2" l="1"/>
  <c r="AF408" i="2"/>
  <c r="M409" i="2"/>
  <c r="C412" i="2"/>
  <c r="N411" i="2"/>
  <c r="AD409" i="2" l="1"/>
  <c r="AF409" i="2"/>
  <c r="M410" i="2"/>
  <c r="C413" i="2"/>
  <c r="N412" i="2"/>
  <c r="AD410" i="2" l="1"/>
  <c r="AF410" i="2"/>
  <c r="M411" i="2"/>
  <c r="C414" i="2"/>
  <c r="N413" i="2"/>
  <c r="AD411" i="2" l="1"/>
  <c r="AF411" i="2"/>
  <c r="M412" i="2"/>
  <c r="C415" i="2"/>
  <c r="N414" i="2"/>
  <c r="AD412" i="2" l="1"/>
  <c r="AF412" i="2"/>
  <c r="M413" i="2"/>
  <c r="C416" i="2"/>
  <c r="N415" i="2"/>
  <c r="AD413" i="2" l="1"/>
  <c r="AF413" i="2"/>
  <c r="M414" i="2"/>
  <c r="C417" i="2"/>
  <c r="N416" i="2"/>
  <c r="AD414" i="2" l="1"/>
  <c r="AF414" i="2"/>
  <c r="M415" i="2"/>
  <c r="C418" i="2"/>
  <c r="N417" i="2"/>
  <c r="AD415" i="2" l="1"/>
  <c r="AF415" i="2"/>
  <c r="M416" i="2"/>
  <c r="C419" i="2"/>
  <c r="N418" i="2"/>
  <c r="AD416" i="2" l="1"/>
  <c r="AF416" i="2"/>
  <c r="M417" i="2"/>
  <c r="C420" i="2"/>
  <c r="N419" i="2"/>
  <c r="AF417" i="2" l="1"/>
  <c r="AD417" i="2"/>
  <c r="M418" i="2"/>
  <c r="C421" i="2"/>
  <c r="N420" i="2"/>
  <c r="AD418" i="2" l="1"/>
  <c r="AF418" i="2"/>
  <c r="M419" i="2"/>
  <c r="C422" i="2"/>
  <c r="N421" i="2"/>
  <c r="AD419" i="2" l="1"/>
  <c r="AF419" i="2"/>
  <c r="M420" i="2"/>
  <c r="C423" i="2"/>
  <c r="N422" i="2"/>
  <c r="AD420" i="2" l="1"/>
  <c r="AF420" i="2"/>
  <c r="M421" i="2"/>
  <c r="C424" i="2"/>
  <c r="N423" i="2"/>
  <c r="AD421" i="2" l="1"/>
  <c r="AF421" i="2"/>
  <c r="M422" i="2"/>
  <c r="C425" i="2"/>
  <c r="N424" i="2"/>
  <c r="AD422" i="2" l="1"/>
  <c r="AF422" i="2"/>
  <c r="M423" i="2"/>
  <c r="C426" i="2"/>
  <c r="N425" i="2"/>
  <c r="AD423" i="2" l="1"/>
  <c r="AF423" i="2"/>
  <c r="M424" i="2"/>
  <c r="C427" i="2"/>
  <c r="N426" i="2"/>
  <c r="AD424" i="2" l="1"/>
  <c r="AF424" i="2"/>
  <c r="M425" i="2"/>
  <c r="C428" i="2"/>
  <c r="N427" i="2"/>
  <c r="AF425" i="2" l="1"/>
  <c r="AD425" i="2"/>
  <c r="M426" i="2"/>
  <c r="C429" i="2"/>
  <c r="N428" i="2"/>
  <c r="AD426" i="2" l="1"/>
  <c r="AF426" i="2"/>
  <c r="M427" i="2"/>
  <c r="C430" i="2"/>
  <c r="N429" i="2"/>
  <c r="AD427" i="2" l="1"/>
  <c r="AF427" i="2"/>
  <c r="M428" i="2"/>
  <c r="C382" i="2"/>
  <c r="N430" i="2"/>
  <c r="AD428" i="2" l="1"/>
  <c r="AF428" i="2"/>
  <c r="M429" i="2"/>
  <c r="C383" i="2"/>
  <c r="N382" i="2"/>
  <c r="AD429" i="2" l="1"/>
  <c r="AF429" i="2"/>
  <c r="M430" i="2"/>
  <c r="AD430" i="2" s="1"/>
  <c r="C384" i="2"/>
  <c r="N383" i="2"/>
  <c r="M382" i="2" l="1"/>
  <c r="AD382" i="2" s="1"/>
  <c r="C385" i="2"/>
  <c r="N384" i="2"/>
  <c r="M383" i="2" l="1"/>
  <c r="AD383" i="2" s="1"/>
  <c r="C386" i="2"/>
  <c r="N385" i="2"/>
  <c r="M384" i="2" l="1"/>
  <c r="AD384" i="2" s="1"/>
  <c r="C387" i="2"/>
  <c r="N386" i="2"/>
  <c r="M385" i="2" l="1"/>
  <c r="AD385" i="2" s="1"/>
  <c r="C388" i="2"/>
  <c r="N387" i="2"/>
  <c r="M386" i="2" l="1"/>
  <c r="AD386" i="2" s="1"/>
  <c r="C389" i="2"/>
  <c r="N388" i="2"/>
  <c r="M387" i="2" l="1"/>
  <c r="AD387" i="2" s="1"/>
  <c r="C390" i="2"/>
  <c r="N389" i="2"/>
  <c r="M388" i="2" l="1"/>
  <c r="AD388" i="2" s="1"/>
  <c r="C391" i="2"/>
  <c r="N390" i="2"/>
  <c r="M389" i="2" l="1"/>
  <c r="AD389" i="2" s="1"/>
  <c r="C392" i="2"/>
  <c r="N391" i="2"/>
  <c r="M390" i="2" l="1"/>
  <c r="AD390" i="2" s="1"/>
  <c r="C393" i="2"/>
  <c r="N392" i="2"/>
  <c r="M391" i="2" l="1"/>
  <c r="AD391" i="2" s="1"/>
  <c r="C394" i="2"/>
  <c r="N393" i="2"/>
  <c r="M392" i="2" l="1"/>
  <c r="AD392" i="2" s="1"/>
  <c r="C395" i="2"/>
  <c r="N394" i="2"/>
  <c r="M393" i="2" l="1"/>
  <c r="AD393" i="2" s="1"/>
  <c r="C396" i="2"/>
  <c r="N395" i="2"/>
  <c r="M394" i="2" l="1"/>
  <c r="AD394" i="2" s="1"/>
  <c r="C431" i="2"/>
  <c r="N396" i="2"/>
  <c r="M395" i="2" l="1"/>
  <c r="AD395" i="2" s="1"/>
  <c r="C432" i="2"/>
  <c r="N431" i="2"/>
  <c r="M396" i="2" l="1"/>
  <c r="AD396" i="2" s="1"/>
  <c r="C433" i="2"/>
  <c r="N432" i="2"/>
  <c r="M431" i="2" l="1"/>
  <c r="AD431" i="2" s="1"/>
  <c r="C434" i="2"/>
  <c r="N433" i="2"/>
  <c r="M432" i="2" l="1"/>
  <c r="C435" i="2"/>
  <c r="N434" i="2"/>
  <c r="AD432" i="2" l="1"/>
  <c r="AF432" i="2"/>
  <c r="M433" i="2"/>
  <c r="C436" i="2"/>
  <c r="N435" i="2"/>
  <c r="AD433" i="2" l="1"/>
  <c r="AF433" i="2"/>
  <c r="M434" i="2"/>
  <c r="C437" i="2"/>
  <c r="N436" i="2"/>
  <c r="AD434" i="2" l="1"/>
  <c r="AF434" i="2"/>
  <c r="M435" i="2"/>
  <c r="C438" i="2"/>
  <c r="N437" i="2"/>
  <c r="AF435" i="2" l="1"/>
  <c r="AD435" i="2"/>
  <c r="M436" i="2"/>
  <c r="C439" i="2"/>
  <c r="N438" i="2"/>
  <c r="AD436" i="2" l="1"/>
  <c r="AF436" i="2"/>
  <c r="M437" i="2"/>
  <c r="C440" i="2"/>
  <c r="N439" i="2"/>
  <c r="C441" i="2"/>
  <c r="N441" i="2" s="1"/>
  <c r="AD437" i="2" l="1"/>
  <c r="AF437" i="2"/>
  <c r="M438" i="2"/>
  <c r="C442" i="2"/>
  <c r="C443" i="2" s="1"/>
  <c r="N443" i="2" s="1"/>
  <c r="N440" i="2"/>
  <c r="AD438" i="2" l="1"/>
  <c r="AF438" i="2"/>
  <c r="M439" i="2"/>
  <c r="C444" i="2"/>
  <c r="N442" i="2"/>
  <c r="AD439" i="2" l="1"/>
  <c r="AF439" i="2"/>
  <c r="M440" i="2"/>
  <c r="AD440" i="2" l="1"/>
  <c r="AF440" i="2"/>
  <c r="M441" i="2"/>
  <c r="AD441" i="2" l="1"/>
  <c r="AF441" i="2"/>
  <c r="M442" i="2"/>
  <c r="AD442" i="2" l="1"/>
  <c r="AF442" i="2"/>
  <c r="M443" i="2"/>
  <c r="AD443" i="2" l="1"/>
  <c r="AF443" i="2"/>
  <c r="Q158" i="70"/>
  <c r="Q159" i="70"/>
  <c r="Q160" i="70"/>
  <c r="Q161" i="70"/>
  <c r="Q162" i="70"/>
  <c r="O158" i="70"/>
  <c r="O159" i="70"/>
  <c r="O160" i="70"/>
  <c r="O161" i="70"/>
  <c r="O162" i="70"/>
  <c r="AF687" i="2"/>
  <c r="J685" i="2"/>
  <c r="J684" i="2"/>
  <c r="J683" i="2"/>
  <c r="J682" i="2"/>
  <c r="R685" i="2"/>
  <c r="R684" i="2"/>
  <c r="Z684" i="2" s="1"/>
  <c r="R683" i="2"/>
  <c r="Z683" i="2" s="1"/>
  <c r="R682" i="2"/>
  <c r="Z682" i="2" s="1"/>
  <c r="Q684" i="2"/>
  <c r="Q683" i="2"/>
  <c r="Q682" i="2"/>
  <c r="Q681" i="2"/>
  <c r="R681" i="2"/>
  <c r="Z681" i="2" s="1"/>
  <c r="J681" i="2"/>
  <c r="Q668" i="2"/>
  <c r="J668" i="2"/>
  <c r="R668" i="2"/>
  <c r="Z668" i="2" s="1"/>
  <c r="E687" i="2"/>
  <c r="E688" i="2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/>
  <c r="E717" i="2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/>
  <c r="E737" i="2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/>
  <c r="E751" i="2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/>
  <c r="E763" i="2"/>
  <c r="E764" i="2" s="1"/>
  <c r="E765" i="2" s="1"/>
  <c r="E766" i="2" s="1"/>
  <c r="E767" i="2" s="1"/>
  <c r="E768" i="2" s="1"/>
  <c r="E769" i="2" s="1"/>
  <c r="E770" i="2" s="1"/>
  <c r="E771" i="2"/>
  <c r="E772" i="2"/>
  <c r="E773" i="2" s="1"/>
  <c r="E774" i="2" s="1"/>
  <c r="E775" i="2" s="1"/>
  <c r="E776" i="2" s="1"/>
  <c r="E777" i="2" s="1"/>
  <c r="E778" i="2" s="1"/>
  <c r="E779" i="2" s="1"/>
  <c r="E780" i="2"/>
  <c r="E781" i="2"/>
  <c r="E782" i="2" s="1"/>
  <c r="E783" i="2" s="1"/>
  <c r="E784" i="2" s="1"/>
  <c r="E785" i="2" s="1"/>
  <c r="E786" i="2" s="1"/>
  <c r="E787" i="2"/>
  <c r="E788" i="2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/>
  <c r="E807" i="2"/>
  <c r="E808" i="2" s="1"/>
  <c r="E809" i="2" s="1"/>
  <c r="E810" i="2" s="1"/>
  <c r="E811" i="2" s="1"/>
  <c r="E812" i="2" s="1"/>
  <c r="E813" i="2" s="1"/>
  <c r="E814" i="2" s="1"/>
  <c r="E815" i="2" s="1"/>
  <c r="E816" i="2"/>
  <c r="E817" i="2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/>
  <c r="E831" i="2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/>
  <c r="E855" i="2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/>
  <c r="E876" i="2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/>
  <c r="E890" i="2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/>
  <c r="E911" i="2"/>
  <c r="E912" i="2" s="1"/>
  <c r="E913" i="2" s="1"/>
  <c r="E914" i="2" s="1"/>
  <c r="E915" i="2" s="1"/>
  <c r="E916" i="2" s="1"/>
  <c r="E917" i="2" s="1"/>
  <c r="E918" i="2" s="1"/>
  <c r="E919" i="2" s="1"/>
  <c r="E920" i="2" s="1"/>
  <c r="E921" i="2"/>
  <c r="E922" i="2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/>
  <c r="E936" i="2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/>
  <c r="E949" i="2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/>
  <c r="E969" i="2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/>
  <c r="E984" i="2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/>
  <c r="E997" i="2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/>
  <c r="E1015" i="2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/>
  <c r="E1052" i="2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/>
  <c r="E1074" i="2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/>
  <c r="E1086" i="2"/>
  <c r="E1087" i="2" s="1"/>
  <c r="E1088" i="2" s="1"/>
  <c r="E1089" i="2" s="1"/>
  <c r="E1090" i="2" s="1"/>
  <c r="E1091" i="2" s="1"/>
  <c r="E1092" i="2" s="1"/>
  <c r="E1093" i="2"/>
  <c r="E1094" i="2"/>
  <c r="E1095" i="2" s="1"/>
  <c r="E1096" i="2" s="1"/>
  <c r="E1097" i="2" s="1"/>
  <c r="E1098" i="2" s="1"/>
  <c r="E1099" i="2" s="1"/>
  <c r="E1100" i="2"/>
  <c r="E1101" i="2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/>
  <c r="E1114" i="2"/>
  <c r="E1115" i="2" s="1"/>
  <c r="E1116" i="2" s="1"/>
  <c r="E1117" i="2" s="1"/>
  <c r="E1118" i="2" s="1"/>
  <c r="E1119" i="2" s="1"/>
  <c r="E1120" i="2" s="1"/>
  <c r="E1121" i="2"/>
  <c r="E1122" i="2"/>
  <c r="E1123" i="2" s="1"/>
  <c r="E1124" i="2" s="1"/>
  <c r="E1125" i="2" s="1"/>
  <c r="E1126" i="2" s="1"/>
  <c r="E1127" i="2" s="1"/>
  <c r="E1128" i="2"/>
  <c r="E1129" i="2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/>
  <c r="E1148" i="2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/>
  <c r="E1179" i="2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/>
  <c r="E1237" i="2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/>
  <c r="E1267" i="2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/>
  <c r="E1298" i="2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/>
  <c r="E1315" i="2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/>
  <c r="E1327" i="2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/>
  <c r="E1339" i="2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/>
  <c r="E1351" i="2"/>
  <c r="E1352" i="2" s="1"/>
  <c r="E1353" i="2" s="1"/>
  <c r="E1354" i="2" s="1"/>
  <c r="E1355" i="2" s="1"/>
  <c r="E1356" i="2"/>
  <c r="E1357" i="2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/>
  <c r="E1388" i="2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/>
  <c r="E1446" i="2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/>
  <c r="E1476" i="2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/>
  <c r="E1507" i="2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/>
  <c r="E1524" i="2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/>
  <c r="E1537" i="2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/>
  <c r="E1565" i="2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/>
  <c r="E1584" i="2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/>
  <c r="E1600" i="2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/>
  <c r="E1695" i="2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/>
  <c r="E1707" i="2"/>
  <c r="E1708" i="2" s="1"/>
  <c r="E1709" i="2" s="1"/>
  <c r="E1710" i="2" s="1"/>
  <c r="E1711" i="2" s="1"/>
  <c r="E1712" i="2" s="1"/>
  <c r="E1713" i="2" s="1"/>
  <c r="E1714" i="2" s="1"/>
  <c r="E1715" i="2"/>
  <c r="E1716" i="2"/>
  <c r="E1717" i="2" s="1"/>
  <c r="E1718" i="2" s="1"/>
  <c r="E1719" i="2" s="1"/>
  <c r="E1720" i="2" s="1"/>
  <c r="E1721" i="2" s="1"/>
  <c r="E1722" i="2" s="1"/>
  <c r="E1723" i="2"/>
  <c r="E1724" i="2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/>
  <c r="E1750" i="2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/>
  <c r="E1852" i="2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/>
  <c r="E1884" i="2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/>
  <c r="E1916" i="2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/>
  <c r="E1928" i="2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/>
  <c r="E1945" i="2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/>
  <c r="E1958" i="2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/>
  <c r="E1977" i="2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/>
  <c r="E2009" i="2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/>
  <c r="E2021" i="2"/>
  <c r="E2022" i="2" s="1"/>
  <c r="E2023" i="2" s="1"/>
  <c r="E2024" i="2" s="1"/>
  <c r="E2025" i="2" s="1"/>
  <c r="E2026" i="2" s="1"/>
  <c r="E2027" i="2" s="1"/>
  <c r="O687" i="2"/>
  <c r="O688" i="2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/>
  <c r="O717" i="2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/>
  <c r="O737" i="2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/>
  <c r="O751" i="2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/>
  <c r="O763" i="2"/>
  <c r="O764" i="2" s="1"/>
  <c r="O765" i="2" s="1"/>
  <c r="O766" i="2" s="1"/>
  <c r="O767" i="2" s="1"/>
  <c r="O768" i="2" s="1"/>
  <c r="O769" i="2" s="1"/>
  <c r="O770" i="2" s="1"/>
  <c r="O771" i="2"/>
  <c r="O772" i="2"/>
  <c r="O773" i="2" s="1"/>
  <c r="O774" i="2" s="1"/>
  <c r="O775" i="2" s="1"/>
  <c r="O776" i="2" s="1"/>
  <c r="O777" i="2" s="1"/>
  <c r="O778" i="2" s="1"/>
  <c r="O779" i="2" s="1"/>
  <c r="O780" i="2"/>
  <c r="O781" i="2"/>
  <c r="O782" i="2" s="1"/>
  <c r="O783" i="2" s="1"/>
  <c r="O784" i="2" s="1"/>
  <c r="O785" i="2" s="1"/>
  <c r="O786" i="2" s="1"/>
  <c r="O787" i="2"/>
  <c r="O788" i="2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/>
  <c r="O807" i="2"/>
  <c r="O808" i="2" s="1"/>
  <c r="O809" i="2" s="1"/>
  <c r="O810" i="2" s="1"/>
  <c r="O811" i="2" s="1"/>
  <c r="O812" i="2" s="1"/>
  <c r="O813" i="2" s="1"/>
  <c r="O814" i="2" s="1"/>
  <c r="O815" i="2" s="1"/>
  <c r="O816" i="2"/>
  <c r="O817" i="2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/>
  <c r="O831" i="2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/>
  <c r="O855" i="2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/>
  <c r="O876" i="2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/>
  <c r="O890" i="2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/>
  <c r="O911" i="2"/>
  <c r="O912" i="2" s="1"/>
  <c r="O913" i="2" s="1"/>
  <c r="O914" i="2" s="1"/>
  <c r="O915" i="2" s="1"/>
  <c r="O916" i="2" s="1"/>
  <c r="O917" i="2" s="1"/>
  <c r="O918" i="2" s="1"/>
  <c r="O919" i="2" s="1"/>
  <c r="O920" i="2" s="1"/>
  <c r="O921" i="2"/>
  <c r="O922" i="2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/>
  <c r="O936" i="2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/>
  <c r="O949" i="2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/>
  <c r="O969" i="2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/>
  <c r="O984" i="2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/>
  <c r="O997" i="2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/>
  <c r="O1015" i="2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/>
  <c r="O1052" i="2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/>
  <c r="O1074" i="2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/>
  <c r="O1086" i="2"/>
  <c r="O1087" i="2" s="1"/>
  <c r="O1088" i="2" s="1"/>
  <c r="O1089" i="2" s="1"/>
  <c r="O1090" i="2" s="1"/>
  <c r="O1091" i="2" s="1"/>
  <c r="O1092" i="2" s="1"/>
  <c r="O1093" i="2"/>
  <c r="O1094" i="2"/>
  <c r="O1095" i="2" s="1"/>
  <c r="O1096" i="2" s="1"/>
  <c r="O1097" i="2" s="1"/>
  <c r="O1098" i="2" s="1"/>
  <c r="O1099" i="2" s="1"/>
  <c r="O1100" i="2"/>
  <c r="O1101" i="2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/>
  <c r="O1114" i="2"/>
  <c r="O1115" i="2" s="1"/>
  <c r="O1116" i="2" s="1"/>
  <c r="O1117" i="2" s="1"/>
  <c r="O1118" i="2" s="1"/>
  <c r="O1119" i="2" s="1"/>
  <c r="O1120" i="2" s="1"/>
  <c r="O1121" i="2"/>
  <c r="O1122" i="2"/>
  <c r="O1123" i="2" s="1"/>
  <c r="O1124" i="2" s="1"/>
  <c r="O1125" i="2" s="1"/>
  <c r="O1126" i="2" s="1"/>
  <c r="O1127" i="2" s="1"/>
  <c r="O1128" i="2"/>
  <c r="O1129" i="2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/>
  <c r="O1148" i="2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/>
  <c r="O1179" i="2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/>
  <c r="O1237" i="2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/>
  <c r="O1267" i="2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/>
  <c r="O1298" i="2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/>
  <c r="O1315" i="2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/>
  <c r="O1327" i="2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/>
  <c r="O1339" i="2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/>
  <c r="O1351" i="2"/>
  <c r="O1352" i="2" s="1"/>
  <c r="O1353" i="2" s="1"/>
  <c r="O1354" i="2" s="1"/>
  <c r="O1355" i="2" s="1"/>
  <c r="O1356" i="2"/>
  <c r="O1357" i="2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/>
  <c r="O1388" i="2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/>
  <c r="O1446" i="2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/>
  <c r="O1476" i="2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/>
  <c r="O1507" i="2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/>
  <c r="O1524" i="2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/>
  <c r="O1537" i="2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/>
  <c r="O1565" i="2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/>
  <c r="O1584" i="2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/>
  <c r="O1600" i="2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/>
  <c r="O1695" i="2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/>
  <c r="O1707" i="2"/>
  <c r="O1708" i="2" s="1"/>
  <c r="O1709" i="2" s="1"/>
  <c r="O1710" i="2" s="1"/>
  <c r="O1711" i="2" s="1"/>
  <c r="O1712" i="2" s="1"/>
  <c r="O1713" i="2" s="1"/>
  <c r="O1714" i="2" s="1"/>
  <c r="O1715" i="2"/>
  <c r="O1716" i="2"/>
  <c r="O1717" i="2" s="1"/>
  <c r="O1718" i="2" s="1"/>
  <c r="O1719" i="2" s="1"/>
  <c r="O1720" i="2" s="1"/>
  <c r="O1721" i="2" s="1"/>
  <c r="O1722" i="2" s="1"/>
  <c r="O1723" i="2"/>
  <c r="O1724" i="2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/>
  <c r="O1750" i="2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/>
  <c r="O1852" i="2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O1876" i="2" s="1"/>
  <c r="O1877" i="2" s="1"/>
  <c r="O1878" i="2" s="1"/>
  <c r="O1879" i="2" s="1"/>
  <c r="O1880" i="2" s="1"/>
  <c r="O1881" i="2" s="1"/>
  <c r="O1882" i="2" s="1"/>
  <c r="O1883" i="2"/>
  <c r="O1884" i="2"/>
  <c r="O1885" i="2" s="1"/>
  <c r="O1886" i="2" s="1"/>
  <c r="O1887" i="2" s="1"/>
  <c r="O1888" i="2" s="1"/>
  <c r="O1889" i="2" s="1"/>
  <c r="O1890" i="2" s="1"/>
  <c r="O1891" i="2" s="1"/>
  <c r="O1892" i="2" s="1"/>
  <c r="O1893" i="2" s="1"/>
  <c r="O1894" i="2" s="1"/>
  <c r="O1895" i="2" s="1"/>
  <c r="O1896" i="2" s="1"/>
  <c r="O1897" i="2" s="1"/>
  <c r="O1898" i="2" s="1"/>
  <c r="O1899" i="2" s="1"/>
  <c r="O1900" i="2" s="1"/>
  <c r="O1901" i="2" s="1"/>
  <c r="O1902" i="2" s="1"/>
  <c r="O1903" i="2" s="1"/>
  <c r="O1904" i="2" s="1"/>
  <c r="O1905" i="2" s="1"/>
  <c r="O1906" i="2" s="1"/>
  <c r="O1907" i="2" s="1"/>
  <c r="O1908" i="2" s="1"/>
  <c r="O1909" i="2" s="1"/>
  <c r="O1910" i="2" s="1"/>
  <c r="O1911" i="2" s="1"/>
  <c r="O1912" i="2" s="1"/>
  <c r="O1913" i="2" s="1"/>
  <c r="O1914" i="2" s="1"/>
  <c r="O1915" i="2"/>
  <c r="O1916" i="2"/>
  <c r="O1917" i="2" s="1"/>
  <c r="O1918" i="2" s="1"/>
  <c r="O1919" i="2" s="1"/>
  <c r="O1920" i="2" s="1"/>
  <c r="O1921" i="2" s="1"/>
  <c r="O1922" i="2" s="1"/>
  <c r="O1923" i="2" s="1"/>
  <c r="O1924" i="2" s="1"/>
  <c r="O1925" i="2" s="1"/>
  <c r="O1926" i="2" s="1"/>
  <c r="O1927" i="2"/>
  <c r="O1928" i="2"/>
  <c r="O1929" i="2" s="1"/>
  <c r="O1930" i="2" s="1"/>
  <c r="O1931" i="2" s="1"/>
  <c r="O1932" i="2" s="1"/>
  <c r="O1933" i="2" s="1"/>
  <c r="O1934" i="2" s="1"/>
  <c r="O1935" i="2" s="1"/>
  <c r="O1936" i="2" s="1"/>
  <c r="O1937" i="2" s="1"/>
  <c r="O1938" i="2" s="1"/>
  <c r="O1939" i="2" s="1"/>
  <c r="O1940" i="2" s="1"/>
  <c r="O1941" i="2" s="1"/>
  <c r="O1942" i="2" s="1"/>
  <c r="O1943" i="2" s="1"/>
  <c r="O1944" i="2"/>
  <c r="O1945" i="2"/>
  <c r="O1946" i="2" s="1"/>
  <c r="O1947" i="2" s="1"/>
  <c r="O1948" i="2" s="1"/>
  <c r="O1949" i="2" s="1"/>
  <c r="O1950" i="2" s="1"/>
  <c r="O1951" i="2" s="1"/>
  <c r="O1952" i="2" s="1"/>
  <c r="O1953" i="2" s="1"/>
  <c r="O1954" i="2" s="1"/>
  <c r="O1955" i="2" s="1"/>
  <c r="O1956" i="2" s="1"/>
  <c r="O1957" i="2"/>
  <c r="O1958" i="2"/>
  <c r="O1959" i="2" s="1"/>
  <c r="O1960" i="2" s="1"/>
  <c r="O1961" i="2" s="1"/>
  <c r="O1962" i="2" s="1"/>
  <c r="O1963" i="2" s="1"/>
  <c r="O1964" i="2" s="1"/>
  <c r="O1965" i="2" s="1"/>
  <c r="O1966" i="2" s="1"/>
  <c r="O1967" i="2" s="1"/>
  <c r="O1968" i="2" s="1"/>
  <c r="O1969" i="2" s="1"/>
  <c r="O1970" i="2" s="1"/>
  <c r="O1971" i="2" s="1"/>
  <c r="O1972" i="2" s="1"/>
  <c r="O1973" i="2" s="1"/>
  <c r="O1974" i="2" s="1"/>
  <c r="O1975" i="2" s="1"/>
  <c r="O1976" i="2"/>
  <c r="O1977" i="2"/>
  <c r="O1978" i="2" s="1"/>
  <c r="O1979" i="2" s="1"/>
  <c r="O1980" i="2" s="1"/>
  <c r="O1981" i="2" s="1"/>
  <c r="O1982" i="2" s="1"/>
  <c r="O1983" i="2" s="1"/>
  <c r="O1984" i="2" s="1"/>
  <c r="O1985" i="2" s="1"/>
  <c r="O1986" i="2" s="1"/>
  <c r="O1987" i="2" s="1"/>
  <c r="O1988" i="2" s="1"/>
  <c r="O1989" i="2" s="1"/>
  <c r="O1990" i="2" s="1"/>
  <c r="O1991" i="2" s="1"/>
  <c r="O1992" i="2" s="1"/>
  <c r="O1993" i="2" s="1"/>
  <c r="O1994" i="2" s="1"/>
  <c r="O1995" i="2" s="1"/>
  <c r="O1996" i="2" s="1"/>
  <c r="O1997" i="2" s="1"/>
  <c r="O1998" i="2" s="1"/>
  <c r="O1999" i="2" s="1"/>
  <c r="O2000" i="2" s="1"/>
  <c r="O2001" i="2" s="1"/>
  <c r="O2002" i="2" s="1"/>
  <c r="O2003" i="2" s="1"/>
  <c r="O2004" i="2" s="1"/>
  <c r="O2005" i="2" s="1"/>
  <c r="O2006" i="2" s="1"/>
  <c r="O2007" i="2" s="1"/>
  <c r="O2008" i="2"/>
  <c r="O2009" i="2"/>
  <c r="O2010" i="2" s="1"/>
  <c r="O2011" i="2" s="1"/>
  <c r="O2012" i="2" s="1"/>
  <c r="O2013" i="2" s="1"/>
  <c r="O2014" i="2" s="1"/>
  <c r="O2015" i="2" s="1"/>
  <c r="O2016" i="2" s="1"/>
  <c r="O2017" i="2" s="1"/>
  <c r="O2018" i="2" s="1"/>
  <c r="O2019" i="2" s="1"/>
  <c r="O2020" i="2"/>
  <c r="O2021" i="2"/>
  <c r="O2022" i="2" s="1"/>
  <c r="O2023" i="2" s="1"/>
  <c r="O2024" i="2" s="1"/>
  <c r="O2025" i="2" s="1"/>
  <c r="O2026" i="2" s="1"/>
  <c r="O2027" i="2" s="1"/>
  <c r="B688" i="2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7" i="2"/>
  <c r="B718" i="2" s="1"/>
  <c r="B719" i="2" s="1"/>
  <c r="B720" i="2" s="1"/>
  <c r="B721" i="2" s="1"/>
  <c r="B722" i="2" s="1"/>
  <c r="B723" i="2" s="1"/>
  <c r="B737" i="2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1" i="2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3" i="2"/>
  <c r="B764" i="2" s="1"/>
  <c r="B765" i="2" s="1"/>
  <c r="B766" i="2" s="1"/>
  <c r="B767" i="2" s="1"/>
  <c r="B768" i="2" s="1"/>
  <c r="B769" i="2" s="1"/>
  <c r="B770" i="2" s="1"/>
  <c r="B772" i="2"/>
  <c r="B773" i="2" s="1"/>
  <c r="B774" i="2" s="1"/>
  <c r="B775" i="2" s="1"/>
  <c r="B776" i="2" s="1"/>
  <c r="B777" i="2" s="1"/>
  <c r="B778" i="2" s="1"/>
  <c r="B779" i="2" s="1"/>
  <c r="B781" i="2"/>
  <c r="B782" i="2" s="1"/>
  <c r="B783" i="2" s="1"/>
  <c r="B784" i="2" s="1"/>
  <c r="B785" i="2" s="1"/>
  <c r="B786" i="2" s="1"/>
  <c r="B788" i="2"/>
  <c r="B789" i="2" s="1"/>
  <c r="B790" i="2" s="1"/>
  <c r="B791" i="2" s="1"/>
  <c r="B792" i="2" s="1"/>
  <c r="B793" i="2" s="1"/>
  <c r="B794" i="2" s="1"/>
  <c r="B795" i="2" s="1"/>
  <c r="B807" i="2"/>
  <c r="B808" i="2" s="1"/>
  <c r="B809" i="2" s="1"/>
  <c r="B810" i="2" s="1"/>
  <c r="B811" i="2" s="1"/>
  <c r="B812" i="2" s="1"/>
  <c r="B813" i="2" s="1"/>
  <c r="B814" i="2" s="1"/>
  <c r="B815" i="2" s="1"/>
  <c r="B817" i="2"/>
  <c r="B818" i="2" s="1"/>
  <c r="B819" i="2" s="1"/>
  <c r="B820" i="2" s="1"/>
  <c r="B821" i="2" s="1"/>
  <c r="B822" i="2" s="1"/>
  <c r="B823" i="2" s="1"/>
  <c r="B824" i="2" s="1"/>
  <c r="B825" i="2" s="1"/>
  <c r="B831" i="2"/>
  <c r="B834" i="2" s="1"/>
  <c r="B876" i="2"/>
  <c r="B877" i="2" s="1"/>
  <c r="B878" i="2" s="1"/>
  <c r="B879" i="2" s="1"/>
  <c r="B880" i="2" s="1"/>
  <c r="B881" i="2" s="1"/>
  <c r="B882" i="2" s="1"/>
  <c r="B888" i="2"/>
  <c r="B887" i="2" s="1"/>
  <c r="B886" i="2" s="1"/>
  <c r="B885" i="2" s="1"/>
  <c r="B884" i="2" s="1"/>
  <c r="B883" i="2" s="1"/>
  <c r="B890" i="2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11" i="2"/>
  <c r="B912" i="2" s="1"/>
  <c r="B913" i="2" s="1"/>
  <c r="B914" i="2" s="1"/>
  <c r="B915" i="2" s="1"/>
  <c r="B916" i="2" s="1"/>
  <c r="B917" i="2" s="1"/>
  <c r="B918" i="2" s="1"/>
  <c r="B922" i="2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69" i="2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15" i="2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122" i="2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327" i="2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9" i="2"/>
  <c r="B1342" i="2" s="1"/>
  <c r="B1341" i="2"/>
  <c r="B1344" i="2" s="1"/>
  <c r="B1351" i="2"/>
  <c r="B1352" i="2" s="1"/>
  <c r="B1353" i="2" s="1"/>
  <c r="B1354" i="2" s="1"/>
  <c r="B1355" i="2" s="1"/>
  <c r="B1357" i="2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524" i="2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7" i="2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5" i="2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87" i="2"/>
  <c r="B1591" i="2" s="1"/>
  <c r="B1595" i="2" s="1"/>
  <c r="B1600" i="2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5" i="2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16" i="2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50" i="2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2" i="2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4" i="2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6" i="2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8" i="2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5" i="2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8" i="2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7" i="2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9" i="2"/>
  <c r="B2010" i="2" s="1"/>
  <c r="B2011" i="2" s="1"/>
  <c r="B2012" i="2" s="1"/>
  <c r="B2013" i="2" s="1"/>
  <c r="B2014" i="2" s="1"/>
  <c r="B2015" i="2" s="1"/>
  <c r="B2016" i="2" s="1"/>
  <c r="C688" i="2"/>
  <c r="N688" i="2" s="1"/>
  <c r="C717" i="2"/>
  <c r="N717" i="2" s="1"/>
  <c r="C737" i="2"/>
  <c r="C751" i="2"/>
  <c r="N751" i="2" s="1"/>
  <c r="C763" i="2"/>
  <c r="N763" i="2" s="1"/>
  <c r="C772" i="2"/>
  <c r="C773" i="2" s="1"/>
  <c r="N773" i="2" s="1"/>
  <c r="C781" i="2"/>
  <c r="C788" i="2"/>
  <c r="C807" i="2"/>
  <c r="C808" i="2" s="1"/>
  <c r="C809" i="2" s="1"/>
  <c r="C810" i="2" s="1"/>
  <c r="C817" i="2"/>
  <c r="N817" i="2" s="1"/>
  <c r="C855" i="2"/>
  <c r="N855" i="2" s="1"/>
  <c r="C876" i="2"/>
  <c r="C877" i="2" s="1"/>
  <c r="C890" i="2"/>
  <c r="C891" i="2" s="1"/>
  <c r="C892" i="2" s="1"/>
  <c r="C911" i="2"/>
  <c r="N911" i="2" s="1"/>
  <c r="C922" i="2"/>
  <c r="C923" i="2" s="1"/>
  <c r="N923" i="2" s="1"/>
  <c r="C936" i="2"/>
  <c r="C937" i="2" s="1"/>
  <c r="C938" i="2" s="1"/>
  <c r="C939" i="2" s="1"/>
  <c r="C940" i="2" s="1"/>
  <c r="C949" i="2"/>
  <c r="C952" i="2" s="1"/>
  <c r="C950" i="2"/>
  <c r="N950" i="2" s="1"/>
  <c r="C951" i="2"/>
  <c r="N951" i="2" s="1"/>
  <c r="C969" i="2"/>
  <c r="N969" i="2" s="1"/>
  <c r="C984" i="2"/>
  <c r="N984" i="2" s="1"/>
  <c r="C997" i="2"/>
  <c r="C1015" i="2"/>
  <c r="N1015" i="2" s="1"/>
  <c r="C1052" i="2"/>
  <c r="N1052" i="2" s="1"/>
  <c r="C1074" i="2"/>
  <c r="C1086" i="2"/>
  <c r="N1086" i="2" s="1"/>
  <c r="C1094" i="2"/>
  <c r="C1101" i="2"/>
  <c r="N1101" i="2" s="1"/>
  <c r="C1114" i="2"/>
  <c r="N1114" i="2" s="1"/>
  <c r="C1122" i="2"/>
  <c r="N1122" i="2" s="1"/>
  <c r="C1129" i="2"/>
  <c r="N1129" i="2" s="1"/>
  <c r="C1148" i="2"/>
  <c r="C1179" i="2"/>
  <c r="N1179" i="2" s="1"/>
  <c r="C1237" i="2"/>
  <c r="N1237" i="2" s="1"/>
  <c r="C1267" i="2"/>
  <c r="N1267" i="2" s="1"/>
  <c r="C1298" i="2"/>
  <c r="N1298" i="2" s="1"/>
  <c r="C1315" i="2"/>
  <c r="C1327" i="2"/>
  <c r="C1328" i="2" s="1"/>
  <c r="C1329" i="2" s="1"/>
  <c r="N1329" i="2" s="1"/>
  <c r="C1339" i="2"/>
  <c r="N1339" i="2" s="1"/>
  <c r="C1341" i="2"/>
  <c r="C1344" i="2" s="1"/>
  <c r="C1351" i="2"/>
  <c r="C1357" i="2"/>
  <c r="C1358" i="2" s="1"/>
  <c r="C1359" i="2" s="1"/>
  <c r="C1388" i="2"/>
  <c r="N1388" i="2" s="1"/>
  <c r="C1446" i="2"/>
  <c r="C1447" i="2" s="1"/>
  <c r="C1448" i="2" s="1"/>
  <c r="C1476" i="2"/>
  <c r="N1476" i="2" s="1"/>
  <c r="C1507" i="2"/>
  <c r="C1524" i="2"/>
  <c r="N1524" i="2" s="1"/>
  <c r="C1537" i="2"/>
  <c r="N1537" i="2" s="1"/>
  <c r="C1565" i="2"/>
  <c r="C1566" i="2" s="1"/>
  <c r="N1566" i="2" s="1"/>
  <c r="C1584" i="2"/>
  <c r="C1585" i="2" s="1"/>
  <c r="C1600" i="2"/>
  <c r="N1600" i="2" s="1"/>
  <c r="C1695" i="2"/>
  <c r="C1707" i="2"/>
  <c r="C1716" i="2"/>
  <c r="N1716" i="2" s="1"/>
  <c r="C1724" i="2"/>
  <c r="C1725" i="2" s="1"/>
  <c r="C1750" i="2"/>
  <c r="N1750" i="2" s="1"/>
  <c r="C1852" i="2"/>
  <c r="C1853" i="2" s="1"/>
  <c r="C1884" i="2"/>
  <c r="N1884" i="2" s="1"/>
  <c r="C1916" i="2"/>
  <c r="N1916" i="2" s="1"/>
  <c r="C1928" i="2"/>
  <c r="C1945" i="2"/>
  <c r="N1945" i="2" s="1"/>
  <c r="C1958" i="2"/>
  <c r="C1977" i="2"/>
  <c r="N1977" i="2" s="1"/>
  <c r="C2009" i="2"/>
  <c r="C2010" i="2" s="1"/>
  <c r="C2011" i="2" s="1"/>
  <c r="N2011" i="2" s="1"/>
  <c r="C2021" i="2"/>
  <c r="N2021" i="2" s="1"/>
  <c r="C2022" i="2"/>
  <c r="N2022" i="2" s="1"/>
  <c r="M688" i="2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7" i="2"/>
  <c r="M718" i="2" s="1"/>
  <c r="M719" i="2" s="1"/>
  <c r="M720" i="2" s="1"/>
  <c r="M721" i="2" s="1"/>
  <c r="M722" i="2" s="1"/>
  <c r="M723" i="2" s="1"/>
  <c r="M728" i="2" s="1"/>
  <c r="M737" i="2"/>
  <c r="M738" i="2" s="1"/>
  <c r="M739" i="2" s="1"/>
  <c r="M740" i="2" s="1"/>
  <c r="M751" i="2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3" i="2"/>
  <c r="M764" i="2" s="1"/>
  <c r="M765" i="2" s="1"/>
  <c r="M769" i="2" s="1"/>
  <c r="M772" i="2"/>
  <c r="M773" i="2" s="1"/>
  <c r="M774" i="2" s="1"/>
  <c r="M775" i="2" s="1"/>
  <c r="M776" i="2" s="1"/>
  <c r="M777" i="2" s="1"/>
  <c r="M778" i="2" s="1"/>
  <c r="M779" i="2" s="1"/>
  <c r="M781" i="2"/>
  <c r="M782" i="2" s="1"/>
  <c r="M783" i="2" s="1"/>
  <c r="M784" i="2" s="1"/>
  <c r="M785" i="2" s="1"/>
  <c r="M786" i="2" s="1"/>
  <c r="M788" i="2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807" i="2"/>
  <c r="M808" i="2" s="1"/>
  <c r="M809" i="2" s="1"/>
  <c r="M810" i="2" s="1"/>
  <c r="M811" i="2" s="1"/>
  <c r="M812" i="2" s="1"/>
  <c r="M813" i="2" s="1"/>
  <c r="M814" i="2" s="1"/>
  <c r="M815" i="2" s="1"/>
  <c r="M817" i="2"/>
  <c r="M818" i="2" s="1"/>
  <c r="M819" i="2" s="1"/>
  <c r="M820" i="2" s="1"/>
  <c r="M821" i="2" s="1"/>
  <c r="M822" i="2" s="1"/>
  <c r="M823" i="2" s="1"/>
  <c r="M824" i="2" s="1"/>
  <c r="M825" i="2" s="1"/>
  <c r="M831" i="2"/>
  <c r="M855" i="2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74" i="2" s="1"/>
  <c r="M876" i="2"/>
  <c r="M877" i="2" s="1"/>
  <c r="M878" i="2" s="1"/>
  <c r="M879" i="2" s="1"/>
  <c r="M880" i="2" s="1"/>
  <c r="M881" i="2" s="1"/>
  <c r="M882" i="2" s="1"/>
  <c r="M883" i="2" s="1"/>
  <c r="M884" i="2" s="1"/>
  <c r="M885" i="2" s="1"/>
  <c r="M890" i="2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11" i="2"/>
  <c r="M912" i="2" s="1"/>
  <c r="M913" i="2" s="1"/>
  <c r="M914" i="2" s="1"/>
  <c r="M915" i="2" s="1"/>
  <c r="M916" i="2" s="1"/>
  <c r="M917" i="2" s="1"/>
  <c r="M918" i="2" s="1"/>
  <c r="M922" i="2"/>
  <c r="M923" i="2" s="1"/>
  <c r="M924" i="2" s="1"/>
  <c r="M925" i="2" s="1"/>
  <c r="M926" i="2" s="1"/>
  <c r="M927" i="2" s="1"/>
  <c r="M928" i="2" s="1"/>
  <c r="M929" i="2" s="1"/>
  <c r="M930" i="2" s="1"/>
  <c r="M936" i="2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9" i="2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50" i="2"/>
  <c r="M951" i="2"/>
  <c r="M969" i="2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4" i="2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7" i="2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15" i="2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2" i="2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4" i="2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6" i="2"/>
  <c r="M1087" i="2" s="1"/>
  <c r="M1088" i="2" s="1"/>
  <c r="M1089" i="2" s="1"/>
  <c r="M1090" i="2" s="1"/>
  <c r="M1091" i="2" s="1"/>
  <c r="M1092" i="2" s="1"/>
  <c r="M1094" i="2"/>
  <c r="M1095" i="2" s="1"/>
  <c r="M1096" i="2" s="1"/>
  <c r="M1097" i="2" s="1"/>
  <c r="M1098" i="2" s="1"/>
  <c r="M1099" i="2" s="1"/>
  <c r="M1101" i="2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4" i="2"/>
  <c r="M1115" i="2" s="1"/>
  <c r="M1116" i="2" s="1"/>
  <c r="M1117" i="2" s="1"/>
  <c r="M1118" i="2" s="1"/>
  <c r="M1119" i="2" s="1"/>
  <c r="M1120" i="2" s="1"/>
  <c r="M1122" i="2"/>
  <c r="M1123" i="2" s="1"/>
  <c r="M1124" i="2" s="1"/>
  <c r="M1125" i="2" s="1"/>
  <c r="M1126" i="2" s="1"/>
  <c r="M1127" i="2" s="1"/>
  <c r="M1129" i="2"/>
  <c r="M1130" i="2" s="1"/>
  <c r="M1131" i="2" s="1"/>
  <c r="M1132" i="2" s="1"/>
  <c r="M1133" i="2" s="1"/>
  <c r="M1134" i="2" s="1"/>
  <c r="M1135" i="2" s="1"/>
  <c r="M1136" i="2" s="1"/>
  <c r="M1141" i="2" s="1"/>
  <c r="M1148" i="2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9" i="2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7" i="2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7" i="2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8" i="2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5" i="2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7" i="2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9" i="2"/>
  <c r="M1340" i="2" s="1"/>
  <c r="M1341" i="2"/>
  <c r="M1344" i="2" s="1"/>
  <c r="M1351" i="2"/>
  <c r="M1352" i="2" s="1"/>
  <c r="M1353" i="2" s="1"/>
  <c r="M1354" i="2" s="1"/>
  <c r="M1355" i="2" s="1"/>
  <c r="M1357" i="2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8" i="2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6" i="2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4" i="2" s="1"/>
  <c r="M1476" i="2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7" i="2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4" i="2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7" i="2"/>
  <c r="M1538" i="2" s="1"/>
  <c r="M1565" i="2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84" i="2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600" i="2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5" i="2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7" i="2"/>
  <c r="M1708" i="2" s="1"/>
  <c r="M1709" i="2" s="1"/>
  <c r="M1710" i="2" s="1"/>
  <c r="M1711" i="2" s="1"/>
  <c r="M1712" i="2" s="1"/>
  <c r="M1713" i="2" s="1"/>
  <c r="M1714" i="2" s="1"/>
  <c r="M1716" i="2"/>
  <c r="M1721" i="2" s="1"/>
  <c r="M1718" i="2" s="1"/>
  <c r="M1719" i="2" s="1"/>
  <c r="M1724" i="2"/>
  <c r="M1728" i="2" s="1"/>
  <c r="M1750" i="2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2" i="2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4" i="2"/>
  <c r="M1885" i="2" s="1"/>
  <c r="M1886" i="2" s="1"/>
  <c r="M1887" i="2" s="1"/>
  <c r="M1888" i="2" s="1"/>
  <c r="M1889" i="2" s="1"/>
  <c r="M1916" i="2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8" i="2"/>
  <c r="M1929" i="2" s="1"/>
  <c r="M1930" i="2" s="1"/>
  <c r="M1931" i="2" s="1"/>
  <c r="M1945" i="2"/>
  <c r="M1946" i="2" s="1"/>
  <c r="M1947" i="2" s="1"/>
  <c r="M1948" i="2" s="1"/>
  <c r="M1949" i="2" s="1"/>
  <c r="M1958" i="2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7" i="2"/>
  <c r="M1978" i="2" s="1"/>
  <c r="M1979" i="2" s="1"/>
  <c r="M1980" i="2" s="1"/>
  <c r="M1982" i="2" s="1"/>
  <c r="M1984" i="2" s="1"/>
  <c r="M1986" i="2" s="1"/>
  <c r="M1988" i="2" s="1"/>
  <c r="M1990" i="2" s="1"/>
  <c r="M1992" i="2" s="1"/>
  <c r="M1994" i="2" s="1"/>
  <c r="M1996" i="2" s="1"/>
  <c r="M1998" i="2" s="1"/>
  <c r="M2000" i="2" s="1"/>
  <c r="M2002" i="2" s="1"/>
  <c r="M2004" i="2" s="1"/>
  <c r="M2006" i="2" s="1"/>
  <c r="M2009" i="2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1" i="2"/>
  <c r="M2022" i="2"/>
  <c r="M2024" i="2" s="1"/>
  <c r="M2025" i="2" s="1"/>
  <c r="M2026" i="2" s="1"/>
  <c r="M2027" i="2" s="1"/>
  <c r="N687" i="2"/>
  <c r="N716" i="2"/>
  <c r="N736" i="2"/>
  <c r="N750" i="2"/>
  <c r="N762" i="2"/>
  <c r="N771" i="2"/>
  <c r="N780" i="2"/>
  <c r="N787" i="2"/>
  <c r="N806" i="2"/>
  <c r="N816" i="2"/>
  <c r="N854" i="2"/>
  <c r="N875" i="2"/>
  <c r="N889" i="2"/>
  <c r="N910" i="2"/>
  <c r="N921" i="2"/>
  <c r="N935" i="2"/>
  <c r="N948" i="2"/>
  <c r="N968" i="2"/>
  <c r="N983" i="2"/>
  <c r="N996" i="2"/>
  <c r="N1014" i="2"/>
  <c r="N1051" i="2"/>
  <c r="N1073" i="2"/>
  <c r="N1085" i="2"/>
  <c r="N1093" i="2"/>
  <c r="N1100" i="2"/>
  <c r="N1113" i="2"/>
  <c r="N1121" i="2"/>
  <c r="N1128" i="2"/>
  <c r="N1147" i="2"/>
  <c r="N1178" i="2"/>
  <c r="N1236" i="2"/>
  <c r="N1266" i="2"/>
  <c r="N1297" i="2"/>
  <c r="N1314" i="2"/>
  <c r="N1326" i="2"/>
  <c r="N1338" i="2"/>
  <c r="N1341" i="2" s="1"/>
  <c r="N1344" i="2" s="1"/>
  <c r="N1350" i="2"/>
  <c r="N1356" i="2"/>
  <c r="N1387" i="2"/>
  <c r="N1445" i="2"/>
  <c r="N1475" i="2"/>
  <c r="N1506" i="2"/>
  <c r="N1523" i="2"/>
  <c r="N1536" i="2"/>
  <c r="N1564" i="2"/>
  <c r="N1583" i="2"/>
  <c r="N1599" i="2"/>
  <c r="N1694" i="2"/>
  <c r="N1706" i="2"/>
  <c r="N1715" i="2"/>
  <c r="N1723" i="2"/>
  <c r="N1749" i="2"/>
  <c r="N1851" i="2"/>
  <c r="N1883" i="2"/>
  <c r="N1915" i="2"/>
  <c r="N1927" i="2"/>
  <c r="N1944" i="2"/>
  <c r="N1957" i="2"/>
  <c r="N1976" i="2"/>
  <c r="N2008" i="2"/>
  <c r="N2020" i="2"/>
  <c r="D1350" i="2"/>
  <c r="D1356" i="2"/>
  <c r="D1387" i="2"/>
  <c r="D1445" i="2"/>
  <c r="D1475" i="2"/>
  <c r="D1506" i="2"/>
  <c r="D1523" i="2"/>
  <c r="D1536" i="2"/>
  <c r="D1564" i="2"/>
  <c r="D1583" i="2"/>
  <c r="D1599" i="2"/>
  <c r="D1706" i="2"/>
  <c r="D1715" i="2"/>
  <c r="D1723" i="2"/>
  <c r="D1749" i="2"/>
  <c r="D1851" i="2"/>
  <c r="D1883" i="2"/>
  <c r="D1915" i="2"/>
  <c r="D1927" i="2"/>
  <c r="D1944" i="2"/>
  <c r="D1957" i="2"/>
  <c r="D1976" i="2"/>
  <c r="D2008" i="2"/>
  <c r="D2020" i="2"/>
  <c r="R641" i="2"/>
  <c r="Z641" i="2" s="1"/>
  <c r="Q641" i="2"/>
  <c r="R639" i="2"/>
  <c r="Z639" i="2" s="1"/>
  <c r="R640" i="2"/>
  <c r="Z640" i="2" s="1"/>
  <c r="Q639" i="2"/>
  <c r="J639" i="2"/>
  <c r="J640" i="2"/>
  <c r="J638" i="2"/>
  <c r="R638" i="2"/>
  <c r="Z638" i="2" s="1"/>
  <c r="Q638" i="2"/>
  <c r="R656" i="2"/>
  <c r="Z656" i="2" s="1"/>
  <c r="R657" i="2"/>
  <c r="Z657" i="2" s="1"/>
  <c r="R658" i="2"/>
  <c r="Z658" i="2" s="1"/>
  <c r="R659" i="2"/>
  <c r="Z659" i="2" s="1"/>
  <c r="J657" i="2"/>
  <c r="J658" i="2"/>
  <c r="J659" i="2"/>
  <c r="Q659" i="2"/>
  <c r="Q658" i="2"/>
  <c r="Q657" i="2"/>
  <c r="J656" i="2"/>
  <c r="Q656" i="2"/>
  <c r="Q644" i="2"/>
  <c r="Q645" i="2"/>
  <c r="Q650" i="2"/>
  <c r="Q651" i="2"/>
  <c r="Q646" i="2"/>
  <c r="Q647" i="2"/>
  <c r="Q652" i="2"/>
  <c r="Q654" i="2"/>
  <c r="Q660" i="2"/>
  <c r="Q655" i="2"/>
  <c r="Q661" i="2"/>
  <c r="Q662" i="2"/>
  <c r="Q663" i="2"/>
  <c r="Q664" i="2"/>
  <c r="Q665" i="2"/>
  <c r="Q666" i="2"/>
  <c r="Q667" i="2"/>
  <c r="Q669" i="2"/>
  <c r="Q670" i="2"/>
  <c r="Q671" i="2"/>
  <c r="Q672" i="2"/>
  <c r="Q673" i="2"/>
  <c r="Q618" i="2"/>
  <c r="Q674" i="2"/>
  <c r="Q675" i="2"/>
  <c r="Q676" i="2"/>
  <c r="Q677" i="2"/>
  <c r="Q678" i="2"/>
  <c r="Q679" i="2"/>
  <c r="Q680" i="2"/>
  <c r="Q685" i="2"/>
  <c r="Q686" i="2"/>
  <c r="R644" i="2"/>
  <c r="Z644" i="2" s="1"/>
  <c r="J644" i="2"/>
  <c r="R628" i="2"/>
  <c r="Z628" i="2" s="1"/>
  <c r="J628" i="2"/>
  <c r="Q628" i="2"/>
  <c r="U682" i="2" l="1"/>
  <c r="C1340" i="2"/>
  <c r="C1343" i="2" s="1"/>
  <c r="U681" i="2"/>
  <c r="C1717" i="2"/>
  <c r="C1718" i="2" s="1"/>
  <c r="N1718" i="2" s="1"/>
  <c r="C912" i="2"/>
  <c r="N912" i="2" s="1"/>
  <c r="C1087" i="2"/>
  <c r="C1088" i="2" s="1"/>
  <c r="N1088" i="2" s="1"/>
  <c r="C1053" i="2"/>
  <c r="N1053" i="2" s="1"/>
  <c r="C1268" i="2"/>
  <c r="N1268" i="2" s="1"/>
  <c r="B1340" i="2"/>
  <c r="B1345" i="2" s="1"/>
  <c r="B1346" i="2" s="1"/>
  <c r="B1349" i="2" s="1"/>
  <c r="M766" i="2"/>
  <c r="M767" i="2" s="1"/>
  <c r="M768" i="2" s="1"/>
  <c r="C1180" i="2"/>
  <c r="N1180" i="2" s="1"/>
  <c r="M2023" i="2"/>
  <c r="U639" i="2"/>
  <c r="C1123" i="2"/>
  <c r="N1123" i="2" s="1"/>
  <c r="M724" i="2"/>
  <c r="M725" i="2" s="1"/>
  <c r="M730" i="2" s="1"/>
  <c r="C856" i="2"/>
  <c r="N856" i="2" s="1"/>
  <c r="C1477" i="2"/>
  <c r="C1478" i="2" s="1"/>
  <c r="U684" i="2"/>
  <c r="C1330" i="2"/>
  <c r="N1330" i="2" s="1"/>
  <c r="U683" i="2"/>
  <c r="C1238" i="2"/>
  <c r="C970" i="2"/>
  <c r="C718" i="2"/>
  <c r="C719" i="2" s="1"/>
  <c r="M1342" i="2"/>
  <c r="C1567" i="2"/>
  <c r="N1567" i="2" s="1"/>
  <c r="B832" i="2"/>
  <c r="B833" i="2" s="1"/>
  <c r="M888" i="2"/>
  <c r="M886" i="2"/>
  <c r="M887" i="2" s="1"/>
  <c r="C1538" i="2"/>
  <c r="N1538" i="2" s="1"/>
  <c r="C1751" i="2"/>
  <c r="C1752" i="2" s="1"/>
  <c r="C1753" i="2" s="1"/>
  <c r="C1754" i="2" s="1"/>
  <c r="C1342" i="2"/>
  <c r="C1115" i="2"/>
  <c r="N1115" i="2" s="1"/>
  <c r="M1932" i="2"/>
  <c r="M1935" i="2"/>
  <c r="C985" i="2"/>
  <c r="C986" i="2" s="1"/>
  <c r="C774" i="2"/>
  <c r="C775" i="2" s="1"/>
  <c r="C776" i="2" s="1"/>
  <c r="C777" i="2" s="1"/>
  <c r="C2024" i="2"/>
  <c r="N2024" i="2" s="1"/>
  <c r="C689" i="2"/>
  <c r="N689" i="2" s="1"/>
  <c r="M1725" i="2"/>
  <c r="M1726" i="2" s="1"/>
  <c r="M1727" i="2" s="1"/>
  <c r="M1729" i="2" s="1"/>
  <c r="M1730" i="2" s="1"/>
  <c r="M1731" i="2" s="1"/>
  <c r="M1736" i="2" s="1"/>
  <c r="M1742" i="2" s="1"/>
  <c r="M1748" i="2" s="1"/>
  <c r="C1601" i="2"/>
  <c r="C1602" i="2" s="1"/>
  <c r="C1603" i="2" s="1"/>
  <c r="C1604" i="2" s="1"/>
  <c r="N1604" i="2" s="1"/>
  <c r="C2012" i="2"/>
  <c r="C2013" i="2" s="1"/>
  <c r="C1102" i="2"/>
  <c r="C1103" i="2" s="1"/>
  <c r="C1104" i="2" s="1"/>
  <c r="C1105" i="2" s="1"/>
  <c r="N1358" i="2"/>
  <c r="U638" i="2"/>
  <c r="N1357" i="2"/>
  <c r="N1724" i="2"/>
  <c r="C1885" i="2"/>
  <c r="C1389" i="2"/>
  <c r="C1390" i="2" s="1"/>
  <c r="N1390" i="2" s="1"/>
  <c r="N876" i="2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1447" i="2"/>
  <c r="N1446" i="2"/>
  <c r="C1299" i="2"/>
  <c r="C924" i="2"/>
  <c r="C925" i="2" s="1"/>
  <c r="M866" i="2"/>
  <c r="M867" i="2" s="1"/>
  <c r="M868" i="2" s="1"/>
  <c r="M869" i="2" s="1"/>
  <c r="M870" i="2" s="1"/>
  <c r="M871" i="2" s="1"/>
  <c r="M872" i="2" s="1"/>
  <c r="M873" i="2" s="1"/>
  <c r="N1852" i="2"/>
  <c r="M1137" i="2"/>
  <c r="M1138" i="2" s="1"/>
  <c r="C1525" i="2"/>
  <c r="C1526" i="2" s="1"/>
  <c r="U668" i="2"/>
  <c r="N772" i="2"/>
  <c r="M1981" i="2"/>
  <c r="M1983" i="2" s="1"/>
  <c r="M1985" i="2" s="1"/>
  <c r="M1987" i="2" s="1"/>
  <c r="M1989" i="2" s="1"/>
  <c r="M1991" i="2" s="1"/>
  <c r="M1993" i="2" s="1"/>
  <c r="M1995" i="2" s="1"/>
  <c r="M1997" i="2" s="1"/>
  <c r="M1999" i="2" s="1"/>
  <c r="M2001" i="2" s="1"/>
  <c r="M2003" i="2" s="1"/>
  <c r="M2005" i="2" s="1"/>
  <c r="M2007" i="2" s="1"/>
  <c r="C764" i="2"/>
  <c r="N949" i="2"/>
  <c r="N922" i="2"/>
  <c r="C1917" i="2"/>
  <c r="N1584" i="2"/>
  <c r="C1946" i="2"/>
  <c r="C1947" i="2" s="1"/>
  <c r="C1948" i="2" s="1"/>
  <c r="C1929" i="2"/>
  <c r="N1928" i="2"/>
  <c r="N939" i="2"/>
  <c r="N737" i="2"/>
  <c r="C738" i="2"/>
  <c r="N738" i="2" s="1"/>
  <c r="N938" i="2"/>
  <c r="N937" i="2"/>
  <c r="N936" i="2"/>
  <c r="N1327" i="2"/>
  <c r="N1328" i="2"/>
  <c r="U640" i="2"/>
  <c r="B920" i="2"/>
  <c r="B919" i="2"/>
  <c r="M826" i="2"/>
  <c r="M827" i="2" s="1"/>
  <c r="M828" i="2" s="1"/>
  <c r="M829" i="2"/>
  <c r="B1028" i="2"/>
  <c r="B1030" i="2" s="1"/>
  <c r="B1032" i="2" s="1"/>
  <c r="B1034" i="2" s="1"/>
  <c r="B1036" i="2" s="1"/>
  <c r="B1038" i="2" s="1"/>
  <c r="B1040" i="2" s="1"/>
  <c r="B1042" i="2" s="1"/>
  <c r="B1044" i="2" s="1"/>
  <c r="B1029" i="2"/>
  <c r="B1031" i="2" s="1"/>
  <c r="B1033" i="2" s="1"/>
  <c r="B1035" i="2" s="1"/>
  <c r="B1037" i="2" s="1"/>
  <c r="B1039" i="2" s="1"/>
  <c r="B1041" i="2" s="1"/>
  <c r="B1043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C1508" i="2"/>
  <c r="N1508" i="2" s="1"/>
  <c r="N1507" i="2"/>
  <c r="C1719" i="2"/>
  <c r="N891" i="2"/>
  <c r="M1345" i="2"/>
  <c r="M1346" i="2" s="1"/>
  <c r="M1343" i="2"/>
  <c r="C1708" i="2"/>
  <c r="C1709" i="2" s="1"/>
  <c r="N1707" i="2"/>
  <c r="C1696" i="2"/>
  <c r="N1695" i="2"/>
  <c r="N1725" i="2"/>
  <c r="C1726" i="2"/>
  <c r="C998" i="2"/>
  <c r="N997" i="2"/>
  <c r="N1315" i="2"/>
  <c r="C1316" i="2"/>
  <c r="B724" i="2"/>
  <c r="B728" i="2"/>
  <c r="B735" i="2" s="1"/>
  <c r="M741" i="2"/>
  <c r="M742" i="2" s="1"/>
  <c r="M743" i="2"/>
  <c r="M744" i="2" s="1"/>
  <c r="M745" i="2" s="1"/>
  <c r="M1576" i="2"/>
  <c r="M1578" i="2"/>
  <c r="M1582" i="2" s="1"/>
  <c r="C1586" i="2"/>
  <c r="N1585" i="2"/>
  <c r="N1074" i="2"/>
  <c r="C1075" i="2"/>
  <c r="M1072" i="2"/>
  <c r="M1071" i="2"/>
  <c r="N890" i="2"/>
  <c r="M834" i="2"/>
  <c r="M832" i="2"/>
  <c r="M833" i="2" s="1"/>
  <c r="C752" i="2"/>
  <c r="M919" i="2"/>
  <c r="M920" i="2"/>
  <c r="N810" i="2"/>
  <c r="C811" i="2"/>
  <c r="N2010" i="2"/>
  <c r="N808" i="2"/>
  <c r="N2009" i="2"/>
  <c r="N807" i="2"/>
  <c r="N1094" i="2"/>
  <c r="C1095" i="2"/>
  <c r="N1095" i="2" s="1"/>
  <c r="N1148" i="2"/>
  <c r="C1149" i="2"/>
  <c r="C941" i="2"/>
  <c r="C942" i="2" s="1"/>
  <c r="N940" i="2"/>
  <c r="N1342" i="2"/>
  <c r="N1340" i="2"/>
  <c r="N1343" i="2" s="1"/>
  <c r="N952" i="2"/>
  <c r="C953" i="2"/>
  <c r="U641" i="2"/>
  <c r="C1959" i="2"/>
  <c r="N1958" i="2"/>
  <c r="C1016" i="2"/>
  <c r="B1010" i="2"/>
  <c r="B1013" i="2" s="1"/>
  <c r="B1008" i="2"/>
  <c r="B826" i="2"/>
  <c r="B827" i="2" s="1"/>
  <c r="B828" i="2" s="1"/>
  <c r="B829" i="2"/>
  <c r="B1385" i="2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386" i="2"/>
  <c r="B1141" i="2"/>
  <c r="B1137" i="2"/>
  <c r="B934" i="2"/>
  <c r="B948" i="2" s="1"/>
  <c r="B800" i="2"/>
  <c r="B796" i="2"/>
  <c r="B1576" i="2"/>
  <c r="B1578" i="2"/>
  <c r="B1582" i="2" s="1"/>
  <c r="B1586" i="2" s="1"/>
  <c r="B1590" i="2" s="1"/>
  <c r="B1594" i="2" s="1"/>
  <c r="B1598" i="2" s="1"/>
  <c r="B2020" i="2"/>
  <c r="B2017" i="2"/>
  <c r="B901" i="2"/>
  <c r="B902" i="2" s="1"/>
  <c r="B903" i="2" s="1"/>
  <c r="B904" i="2" s="1"/>
  <c r="B905" i="2" s="1"/>
  <c r="B906" i="2" s="1"/>
  <c r="B907" i="2" s="1"/>
  <c r="B908" i="2" s="1"/>
  <c r="B909" i="2"/>
  <c r="B946" i="2"/>
  <c r="B947" i="2"/>
  <c r="N781" i="2"/>
  <c r="C782" i="2"/>
  <c r="N1359" i="2"/>
  <c r="C1360" i="2"/>
  <c r="C1854" i="2"/>
  <c r="N1853" i="2"/>
  <c r="C1352" i="2"/>
  <c r="N1351" i="2"/>
  <c r="C1130" i="2"/>
  <c r="C789" i="2"/>
  <c r="N788" i="2"/>
  <c r="N1448" i="2"/>
  <c r="C1449" i="2"/>
  <c r="N892" i="2"/>
  <c r="C893" i="2"/>
  <c r="N809" i="2"/>
  <c r="C1978" i="2"/>
  <c r="C2023" i="2"/>
  <c r="N2023" i="2" s="1"/>
  <c r="C818" i="2"/>
  <c r="C878" i="2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N877" i="2"/>
  <c r="N1565" i="2"/>
  <c r="M1720" i="2"/>
  <c r="M1722" i="2" s="1"/>
  <c r="M1717" i="2"/>
  <c r="M1385" i="2"/>
  <c r="M1386" i="2"/>
  <c r="M1008" i="2"/>
  <c r="M1010" i="2"/>
  <c r="M1013" i="2" s="1"/>
  <c r="M1261" i="2"/>
  <c r="M1262" i="2"/>
  <c r="M799" i="2"/>
  <c r="M805" i="2" s="1"/>
  <c r="M803" i="2"/>
  <c r="M804" i="2"/>
  <c r="M1311" i="2"/>
  <c r="M1313" i="2" s="1"/>
  <c r="M1312" i="2"/>
  <c r="M934" i="2"/>
  <c r="M931" i="2"/>
  <c r="M932" i="2" s="1"/>
  <c r="M933" i="2" s="1"/>
  <c r="M1175" i="2"/>
  <c r="M1177" i="2" s="1"/>
  <c r="M1176" i="2"/>
  <c r="M901" i="2"/>
  <c r="M902" i="2" s="1"/>
  <c r="M903" i="2" s="1"/>
  <c r="M904" i="2" s="1"/>
  <c r="M905" i="2" s="1"/>
  <c r="M906" i="2" s="1"/>
  <c r="M907" i="2" s="1"/>
  <c r="M908" i="2" s="1"/>
  <c r="M909" i="2"/>
  <c r="M802" i="2"/>
  <c r="M801" i="2"/>
  <c r="M800" i="2"/>
  <c r="M1539" i="2"/>
  <c r="M1541" i="2" s="1"/>
  <c r="M1543" i="2" s="1"/>
  <c r="M1545" i="2" s="1"/>
  <c r="M1547" i="2" s="1"/>
  <c r="M1549" i="2" s="1"/>
  <c r="M1551" i="2" s="1"/>
  <c r="M1553" i="2" s="1"/>
  <c r="M1555" i="2" s="1"/>
  <c r="M1557" i="2" s="1"/>
  <c r="M1540" i="2"/>
  <c r="M1542" i="2" s="1"/>
  <c r="M1544" i="2" s="1"/>
  <c r="M1546" i="2" s="1"/>
  <c r="M1548" i="2" s="1"/>
  <c r="M1550" i="2" s="1"/>
  <c r="M1552" i="2" s="1"/>
  <c r="M1554" i="2" s="1"/>
  <c r="M1556" i="2" s="1"/>
  <c r="M1558" i="2" s="1"/>
  <c r="M1561" i="2" s="1"/>
  <c r="M1563" i="2" s="1"/>
  <c r="M1952" i="2"/>
  <c r="M1950" i="2"/>
  <c r="M1951" i="2" s="1"/>
  <c r="M1953" i="2" s="1"/>
  <c r="M1954" i="2" s="1"/>
  <c r="M1955" i="2" s="1"/>
  <c r="M1956" i="2" s="1"/>
  <c r="M1520" i="2"/>
  <c r="M1522" i="2" s="1"/>
  <c r="M1521" i="2"/>
  <c r="M1890" i="2"/>
  <c r="M1892" i="2"/>
  <c r="M1473" i="2"/>
  <c r="M947" i="2"/>
  <c r="U656" i="2"/>
  <c r="U658" i="2"/>
  <c r="U659" i="2"/>
  <c r="U657" i="2"/>
  <c r="U644" i="2"/>
  <c r="U628" i="2"/>
  <c r="M770" i="2" l="1"/>
  <c r="M746" i="2"/>
  <c r="AD745" i="2"/>
  <c r="AF745" i="2"/>
  <c r="N1717" i="2"/>
  <c r="C1331" i="2"/>
  <c r="C1332" i="2" s="1"/>
  <c r="N1332" i="2" s="1"/>
  <c r="C1116" i="2"/>
  <c r="N1116" i="2" s="1"/>
  <c r="C1345" i="2"/>
  <c r="N1345" i="2" s="1"/>
  <c r="B1343" i="2"/>
  <c r="C1124" i="2"/>
  <c r="C1125" i="2" s="1"/>
  <c r="N1125" i="2" s="1"/>
  <c r="C1054" i="2"/>
  <c r="C1055" i="2" s="1"/>
  <c r="N775" i="2"/>
  <c r="C913" i="2"/>
  <c r="N913" i="2" s="1"/>
  <c r="B1347" i="2"/>
  <c r="B1348" i="2" s="1"/>
  <c r="N1087" i="2"/>
  <c r="M729" i="2"/>
  <c r="M733" i="2"/>
  <c r="M727" i="2"/>
  <c r="M732" i="2" s="1"/>
  <c r="M726" i="2"/>
  <c r="M731" i="2" s="1"/>
  <c r="N1477" i="2"/>
  <c r="C1269" i="2"/>
  <c r="C1270" i="2" s="1"/>
  <c r="N1270" i="2" s="1"/>
  <c r="N985" i="2"/>
  <c r="C857" i="2"/>
  <c r="C858" i="2" s="1"/>
  <c r="N858" i="2" s="1"/>
  <c r="C1181" i="2"/>
  <c r="C1182" i="2" s="1"/>
  <c r="C1183" i="2" s="1"/>
  <c r="C1184" i="2" s="1"/>
  <c r="N1184" i="2" s="1"/>
  <c r="N924" i="2"/>
  <c r="N718" i="2"/>
  <c r="C2025" i="2"/>
  <c r="N2025" i="2" s="1"/>
  <c r="N776" i="2"/>
  <c r="C1568" i="2"/>
  <c r="N1568" i="2" s="1"/>
  <c r="N1238" i="2"/>
  <c r="C1239" i="2"/>
  <c r="B835" i="2"/>
  <c r="N1753" i="2"/>
  <c r="N1751" i="2"/>
  <c r="N970" i="2"/>
  <c r="C971" i="2"/>
  <c r="C1605" i="2"/>
  <c r="N1605" i="2" s="1"/>
  <c r="M1142" i="2"/>
  <c r="N1104" i="2"/>
  <c r="C1112" i="2"/>
  <c r="N1112" i="2" s="1"/>
  <c r="N1602" i="2"/>
  <c r="N1603" i="2"/>
  <c r="N1601" i="2"/>
  <c r="C1110" i="2"/>
  <c r="N1110" i="2" s="1"/>
  <c r="N774" i="2"/>
  <c r="N1102" i="2"/>
  <c r="N1752" i="2"/>
  <c r="C1539" i="2"/>
  <c r="C1540" i="2" s="1"/>
  <c r="C1541" i="2" s="1"/>
  <c r="N1389" i="2"/>
  <c r="C1089" i="2"/>
  <c r="C1090" i="2" s="1"/>
  <c r="N1525" i="2"/>
  <c r="N1885" i="2"/>
  <c r="C1886" i="2"/>
  <c r="C1391" i="2"/>
  <c r="N1391" i="2" s="1"/>
  <c r="N1105" i="2"/>
  <c r="C1106" i="2"/>
  <c r="N2012" i="2"/>
  <c r="M1732" i="2"/>
  <c r="M1737" i="2" s="1"/>
  <c r="M1743" i="2" s="1"/>
  <c r="N1103" i="2"/>
  <c r="C690" i="2"/>
  <c r="C691" i="2" s="1"/>
  <c r="C692" i="2" s="1"/>
  <c r="N2013" i="2"/>
  <c r="C2014" i="2"/>
  <c r="N777" i="2"/>
  <c r="C778" i="2"/>
  <c r="C1111" i="2"/>
  <c r="N1111" i="2" s="1"/>
  <c r="M1936" i="2"/>
  <c r="M1933" i="2"/>
  <c r="N1299" i="2"/>
  <c r="C1300" i="2"/>
  <c r="N941" i="2"/>
  <c r="N764" i="2"/>
  <c r="C765" i="2"/>
  <c r="N1917" i="2"/>
  <c r="C1918" i="2"/>
  <c r="N1947" i="2"/>
  <c r="C739" i="2"/>
  <c r="C740" i="2" s="1"/>
  <c r="N1946" i="2"/>
  <c r="C1509" i="2"/>
  <c r="C1510" i="2" s="1"/>
  <c r="N1929" i="2"/>
  <c r="C1930" i="2"/>
  <c r="N1075" i="2"/>
  <c r="C1076" i="2"/>
  <c r="N1076" i="2" s="1"/>
  <c r="C1077" i="2"/>
  <c r="M1347" i="2"/>
  <c r="M1348" i="2" s="1"/>
  <c r="M1349" i="2"/>
  <c r="N1016" i="2"/>
  <c r="C1017" i="2"/>
  <c r="M1577" i="2"/>
  <c r="M1579" i="2"/>
  <c r="C1096" i="2"/>
  <c r="N1096" i="2" s="1"/>
  <c r="C1720" i="2"/>
  <c r="N1719" i="2"/>
  <c r="M835" i="2"/>
  <c r="N1948" i="2"/>
  <c r="C1949" i="2"/>
  <c r="C999" i="2"/>
  <c r="N998" i="2"/>
  <c r="C1527" i="2"/>
  <c r="N1526" i="2"/>
  <c r="C1150" i="2"/>
  <c r="N1149" i="2"/>
  <c r="C1697" i="2"/>
  <c r="N1697" i="2" s="1"/>
  <c r="C1698" i="2"/>
  <c r="N1696" i="2"/>
  <c r="N811" i="2"/>
  <c r="C812" i="2"/>
  <c r="C1587" i="2"/>
  <c r="N1586" i="2"/>
  <c r="B729" i="2"/>
  <c r="B725" i="2"/>
  <c r="N953" i="2"/>
  <c r="C954" i="2"/>
  <c r="N1316" i="2"/>
  <c r="C1317" i="2"/>
  <c r="N1708" i="2"/>
  <c r="C1755" i="2"/>
  <c r="N1754" i="2"/>
  <c r="N1478" i="2"/>
  <c r="C1479" i="2"/>
  <c r="C1960" i="2"/>
  <c r="N1959" i="2"/>
  <c r="N752" i="2"/>
  <c r="C753" i="2"/>
  <c r="B1073" i="2"/>
  <c r="B1068" i="2"/>
  <c r="B1069" i="2" s="1"/>
  <c r="N1726" i="2"/>
  <c r="C1727" i="2"/>
  <c r="C1056" i="2"/>
  <c r="N1055" i="2"/>
  <c r="B2026" i="2"/>
  <c r="B2021" i="2"/>
  <c r="B801" i="2"/>
  <c r="B797" i="2"/>
  <c r="B950" i="2"/>
  <c r="B949" i="2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51" i="2"/>
  <c r="B2022" i="2"/>
  <c r="B2027" i="2" s="1"/>
  <c r="B2018" i="2"/>
  <c r="B1473" i="2"/>
  <c r="B1472" i="2"/>
  <c r="B1011" i="2"/>
  <c r="B1009" i="2"/>
  <c r="B1012" i="2" s="1"/>
  <c r="B1579" i="2"/>
  <c r="B1577" i="2"/>
  <c r="B1142" i="2"/>
  <c r="B1138" i="2"/>
  <c r="B836" i="2"/>
  <c r="B838" i="2" s="1"/>
  <c r="B843" i="2" s="1"/>
  <c r="B837" i="2"/>
  <c r="B842" i="2" s="1"/>
  <c r="B839" i="2"/>
  <c r="C926" i="2"/>
  <c r="N925" i="2"/>
  <c r="C720" i="2"/>
  <c r="N719" i="2"/>
  <c r="C1450" i="2"/>
  <c r="N1449" i="2"/>
  <c r="N1854" i="2"/>
  <c r="C1855" i="2"/>
  <c r="N893" i="2"/>
  <c r="C894" i="2"/>
  <c r="N782" i="2"/>
  <c r="C783" i="2"/>
  <c r="N986" i="2"/>
  <c r="C987" i="2"/>
  <c r="N818" i="2"/>
  <c r="C819" i="2"/>
  <c r="C1353" i="2"/>
  <c r="N1352" i="2"/>
  <c r="N1709" i="2"/>
  <c r="C1710" i="2"/>
  <c r="N1978" i="2"/>
  <c r="C1979" i="2"/>
  <c r="N789" i="2"/>
  <c r="C790" i="2"/>
  <c r="N942" i="2"/>
  <c r="C943" i="2"/>
  <c r="N1130" i="2"/>
  <c r="C1131" i="2"/>
  <c r="N1360" i="2"/>
  <c r="C1361" i="2"/>
  <c r="M1891" i="2"/>
  <c r="M1894" i="2" s="1"/>
  <c r="M1895" i="2" s="1"/>
  <c r="M1896" i="2" s="1"/>
  <c r="M1897" i="2" s="1"/>
  <c r="M1898" i="2" s="1"/>
  <c r="M1899" i="2" s="1"/>
  <c r="M1900" i="2" s="1"/>
  <c r="M1893" i="2"/>
  <c r="M1009" i="2"/>
  <c r="M1012" i="2" s="1"/>
  <c r="M1011" i="2"/>
  <c r="M1139" i="2"/>
  <c r="M1143" i="2"/>
  <c r="M1264" i="2"/>
  <c r="M1265" i="2" s="1"/>
  <c r="M1263" i="2"/>
  <c r="M836" i="2"/>
  <c r="M838" i="2" s="1"/>
  <c r="M837" i="2"/>
  <c r="M839" i="2"/>
  <c r="M840" i="2" s="1"/>
  <c r="M841" i="2" s="1"/>
  <c r="M842" i="2" s="1"/>
  <c r="M843" i="2" s="1"/>
  <c r="M844" i="2" s="1"/>
  <c r="M845" i="2" s="1"/>
  <c r="M846" i="2" s="1"/>
  <c r="M1559" i="2"/>
  <c r="M1560" i="2"/>
  <c r="M1562" i="2" s="1"/>
  <c r="C1346" i="2" l="1"/>
  <c r="C1349" i="2" s="1"/>
  <c r="N1331" i="2"/>
  <c r="M747" i="2"/>
  <c r="AD746" i="2"/>
  <c r="AF746" i="2"/>
  <c r="M735" i="2"/>
  <c r="M734" i="2"/>
  <c r="C1117" i="2"/>
  <c r="C1118" i="2" s="1"/>
  <c r="N1118" i="2" s="1"/>
  <c r="C914" i="2"/>
  <c r="C915" i="2" s="1"/>
  <c r="N915" i="2" s="1"/>
  <c r="C1120" i="2"/>
  <c r="N1120" i="2" s="1"/>
  <c r="C1119" i="2"/>
  <c r="N1119" i="2" s="1"/>
  <c r="C1333" i="2"/>
  <c r="N1333" i="2" s="1"/>
  <c r="C1126" i="2"/>
  <c r="C1185" i="2"/>
  <c r="N1185" i="2" s="1"/>
  <c r="N1124" i="2"/>
  <c r="N1182" i="2"/>
  <c r="N1054" i="2"/>
  <c r="N1539" i="2"/>
  <c r="N1181" i="2"/>
  <c r="N857" i="2"/>
  <c r="C1271" i="2"/>
  <c r="N1271" i="2" s="1"/>
  <c r="C859" i="2"/>
  <c r="C860" i="2" s="1"/>
  <c r="N1346" i="2"/>
  <c r="N1349" i="2" s="1"/>
  <c r="N1183" i="2"/>
  <c r="N690" i="2"/>
  <c r="N1269" i="2"/>
  <c r="C1569" i="2"/>
  <c r="C1570" i="2" s="1"/>
  <c r="N1570" i="2" s="1"/>
  <c r="C2026" i="2"/>
  <c r="N2026" i="2" s="1"/>
  <c r="M1733" i="2"/>
  <c r="M1738" i="2" s="1"/>
  <c r="M1744" i="2" s="1"/>
  <c r="N691" i="2"/>
  <c r="C1606" i="2"/>
  <c r="N1606" i="2" s="1"/>
  <c r="N1239" i="2"/>
  <c r="C1240" i="2"/>
  <c r="C972" i="2"/>
  <c r="N971" i="2"/>
  <c r="N1540" i="2"/>
  <c r="C1186" i="2"/>
  <c r="N1186" i="2" s="1"/>
  <c r="C1392" i="2"/>
  <c r="N1392" i="2" s="1"/>
  <c r="N1089" i="2"/>
  <c r="C2015" i="2"/>
  <c r="N2014" i="2"/>
  <c r="N1886" i="2"/>
  <c r="C1887" i="2"/>
  <c r="C779" i="2"/>
  <c r="N779" i="2" s="1"/>
  <c r="N778" i="2"/>
  <c r="M1937" i="2"/>
  <c r="M1938" i="2" s="1"/>
  <c r="M1939" i="2" s="1"/>
  <c r="M1934" i="2"/>
  <c r="N1106" i="2"/>
  <c r="C1107" i="2"/>
  <c r="N739" i="2"/>
  <c r="C1301" i="2"/>
  <c r="N1300" i="2"/>
  <c r="N1509" i="2"/>
  <c r="N1918" i="2"/>
  <c r="C1919" i="2"/>
  <c r="N765" i="2"/>
  <c r="C766" i="2"/>
  <c r="C1097" i="2"/>
  <c r="N1097" i="2" s="1"/>
  <c r="C1931" i="2"/>
  <c r="N1930" i="2"/>
  <c r="N1541" i="2"/>
  <c r="C1542" i="2"/>
  <c r="N914" i="2"/>
  <c r="B1070" i="2"/>
  <c r="B1074" i="2"/>
  <c r="B1075" i="2" s="1"/>
  <c r="C1961" i="2"/>
  <c r="N1960" i="2"/>
  <c r="N1587" i="2"/>
  <c r="C1588" i="2"/>
  <c r="N1017" i="2"/>
  <c r="C1018" i="2"/>
  <c r="C1756" i="2"/>
  <c r="N1755" i="2"/>
  <c r="N1077" i="2"/>
  <c r="C1078" i="2"/>
  <c r="C1528" i="2"/>
  <c r="N1527" i="2"/>
  <c r="N954" i="2"/>
  <c r="C955" i="2"/>
  <c r="N1727" i="2"/>
  <c r="C1728" i="2"/>
  <c r="N999" i="2"/>
  <c r="C1000" i="2"/>
  <c r="C693" i="2"/>
  <c r="N692" i="2"/>
  <c r="B733" i="2"/>
  <c r="B730" i="2"/>
  <c r="B726" i="2"/>
  <c r="B731" i="2" s="1"/>
  <c r="B727" i="2"/>
  <c r="C1721" i="2"/>
  <c r="N1720" i="2"/>
  <c r="C1480" i="2"/>
  <c r="N1479" i="2"/>
  <c r="N812" i="2"/>
  <c r="C813" i="2"/>
  <c r="N1150" i="2"/>
  <c r="C1151" i="2"/>
  <c r="C1057" i="2"/>
  <c r="N1056" i="2"/>
  <c r="C1950" i="2"/>
  <c r="N1949" i="2"/>
  <c r="C1952" i="2"/>
  <c r="N1952" i="2" s="1"/>
  <c r="N753" i="2"/>
  <c r="C754" i="2"/>
  <c r="C1091" i="2"/>
  <c r="N1090" i="2"/>
  <c r="M1580" i="2"/>
  <c r="M1581" i="2"/>
  <c r="N1698" i="2"/>
  <c r="C1699" i="2"/>
  <c r="N1317" i="2"/>
  <c r="C1318" i="2"/>
  <c r="B1143" i="2"/>
  <c r="B1139" i="2"/>
  <c r="B844" i="2"/>
  <c r="B847" i="2" s="1"/>
  <c r="B850" i="2" s="1"/>
  <c r="B853" i="2" s="1"/>
  <c r="B840" i="2"/>
  <c r="B1580" i="2"/>
  <c r="B1584" i="2" s="1"/>
  <c r="B1588" i="2" s="1"/>
  <c r="B1592" i="2" s="1"/>
  <c r="B1596" i="2" s="1"/>
  <c r="B1581" i="2"/>
  <c r="B1585" i="2" s="1"/>
  <c r="B1589" i="2" s="1"/>
  <c r="B1593" i="2" s="1"/>
  <c r="B1597" i="2" s="1"/>
  <c r="B1474" i="2"/>
  <c r="B1475" i="2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2019" i="2"/>
  <c r="B2025" i="2" s="1"/>
  <c r="B2023" i="2"/>
  <c r="B2024" i="2"/>
  <c r="B798" i="2"/>
  <c r="B802" i="2"/>
  <c r="C1354" i="2"/>
  <c r="N1353" i="2"/>
  <c r="N1131" i="2"/>
  <c r="C1132" i="2"/>
  <c r="C1451" i="2"/>
  <c r="N1450" i="2"/>
  <c r="N943" i="2"/>
  <c r="C944" i="2"/>
  <c r="N987" i="2"/>
  <c r="C988" i="2"/>
  <c r="C741" i="2"/>
  <c r="N740" i="2"/>
  <c r="N790" i="2"/>
  <c r="C791" i="2"/>
  <c r="C1511" i="2"/>
  <c r="N1510" i="2"/>
  <c r="C1980" i="2"/>
  <c r="N1979" i="2"/>
  <c r="N783" i="2"/>
  <c r="C784" i="2"/>
  <c r="N1126" i="2"/>
  <c r="C1127" i="2"/>
  <c r="N1127" i="2" s="1"/>
  <c r="N1710" i="2"/>
  <c r="C1711" i="2"/>
  <c r="N1361" i="2"/>
  <c r="C1362" i="2"/>
  <c r="C895" i="2"/>
  <c r="N894" i="2"/>
  <c r="N819" i="2"/>
  <c r="C820" i="2"/>
  <c r="N1855" i="2"/>
  <c r="C1856" i="2"/>
  <c r="N720" i="2"/>
  <c r="C721" i="2"/>
  <c r="N926" i="2"/>
  <c r="C927" i="2"/>
  <c r="M849" i="2"/>
  <c r="M852" i="2" s="1"/>
  <c r="M847" i="2"/>
  <c r="M1140" i="2"/>
  <c r="M1146" i="2" s="1"/>
  <c r="M1144" i="2"/>
  <c r="M1145" i="2"/>
  <c r="M1902" i="2"/>
  <c r="M1904" i="2" s="1"/>
  <c r="M1906" i="2" s="1"/>
  <c r="M1908" i="2" s="1"/>
  <c r="M1910" i="2" s="1"/>
  <c r="M1912" i="2" s="1"/>
  <c r="M1914" i="2" s="1"/>
  <c r="M1901" i="2"/>
  <c r="M1903" i="2" s="1"/>
  <c r="M1905" i="2" s="1"/>
  <c r="M1907" i="2" s="1"/>
  <c r="M1909" i="2" s="1"/>
  <c r="M1911" i="2" s="1"/>
  <c r="M1913" i="2" s="1"/>
  <c r="C1347" i="2" l="1"/>
  <c r="C1348" i="2" s="1"/>
  <c r="N1348" i="2" s="1"/>
  <c r="M748" i="2"/>
  <c r="AD747" i="2"/>
  <c r="AF747" i="2"/>
  <c r="C916" i="2"/>
  <c r="N916" i="2" s="1"/>
  <c r="N1117" i="2"/>
  <c r="N859" i="2"/>
  <c r="C1334" i="2"/>
  <c r="N1334" i="2" s="1"/>
  <c r="C1607" i="2"/>
  <c r="C1608" i="2" s="1"/>
  <c r="C1571" i="2"/>
  <c r="N1571" i="2" s="1"/>
  <c r="M1734" i="2"/>
  <c r="M1739" i="2" s="1"/>
  <c r="M1745" i="2" s="1"/>
  <c r="N1347" i="2"/>
  <c r="C2027" i="2"/>
  <c r="N2027" i="2" s="1"/>
  <c r="C1272" i="2"/>
  <c r="C1273" i="2" s="1"/>
  <c r="C1274" i="2" s="1"/>
  <c r="N1569" i="2"/>
  <c r="N972" i="2"/>
  <c r="C973" i="2"/>
  <c r="N1240" i="2"/>
  <c r="C1241" i="2"/>
  <c r="C1187" i="2"/>
  <c r="C1188" i="2" s="1"/>
  <c r="C1393" i="2"/>
  <c r="C1394" i="2" s="1"/>
  <c r="M1940" i="2"/>
  <c r="M1942" i="2" s="1"/>
  <c r="M1943" i="2" s="1"/>
  <c r="M1941" i="2"/>
  <c r="C1108" i="2"/>
  <c r="N1107" i="2"/>
  <c r="N1887" i="2"/>
  <c r="C1888" i="2"/>
  <c r="C2016" i="2"/>
  <c r="N2015" i="2"/>
  <c r="C1302" i="2"/>
  <c r="N1301" i="2"/>
  <c r="N1919" i="2"/>
  <c r="C1920" i="2"/>
  <c r="C767" i="2"/>
  <c r="N766" i="2"/>
  <c r="C1098" i="2"/>
  <c r="C1099" i="2" s="1"/>
  <c r="N1099" i="2" s="1"/>
  <c r="N1542" i="2"/>
  <c r="C1543" i="2"/>
  <c r="C1935" i="2"/>
  <c r="N1935" i="2" s="1"/>
  <c r="N1931" i="2"/>
  <c r="C1932" i="2"/>
  <c r="C1152" i="2"/>
  <c r="N1151" i="2"/>
  <c r="C1481" i="2"/>
  <c r="N1480" i="2"/>
  <c r="C1319" i="2"/>
  <c r="N1318" i="2"/>
  <c r="N1699" i="2"/>
  <c r="C1700" i="2"/>
  <c r="C1001" i="2"/>
  <c r="N1000" i="2"/>
  <c r="C1722" i="2"/>
  <c r="N1722" i="2" s="1"/>
  <c r="N1721" i="2"/>
  <c r="C1757" i="2"/>
  <c r="N1756" i="2"/>
  <c r="N1588" i="2"/>
  <c r="C1589" i="2"/>
  <c r="N1950" i="2"/>
  <c r="C1951" i="2"/>
  <c r="B1071" i="2"/>
  <c r="B1085" i="2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072" i="2"/>
  <c r="C956" i="2"/>
  <c r="N955" i="2"/>
  <c r="N813" i="2"/>
  <c r="C814" i="2"/>
  <c r="N1528" i="2"/>
  <c r="C1529" i="2"/>
  <c r="N1078" i="2"/>
  <c r="C1079" i="2"/>
  <c r="C1019" i="2"/>
  <c r="N1018" i="2"/>
  <c r="B732" i="2"/>
  <c r="B734" i="2"/>
  <c r="N1091" i="2"/>
  <c r="C1092" i="2"/>
  <c r="N1092" i="2" s="1"/>
  <c r="N754" i="2"/>
  <c r="C755" i="2"/>
  <c r="C694" i="2"/>
  <c r="N693" i="2"/>
  <c r="N1961" i="2"/>
  <c r="C1962" i="2"/>
  <c r="B1077" i="2"/>
  <c r="B1078" i="2" s="1"/>
  <c r="B1079" i="2" s="1"/>
  <c r="B1080" i="2" s="1"/>
  <c r="B1081" i="2" s="1"/>
  <c r="B1082" i="2" s="1"/>
  <c r="B1083" i="2" s="1"/>
  <c r="B1084" i="2" s="1"/>
  <c r="B1076" i="2"/>
  <c r="N1057" i="2"/>
  <c r="C1058" i="2"/>
  <c r="N1728" i="2"/>
  <c r="C1729" i="2"/>
  <c r="B803" i="2"/>
  <c r="B804" i="2"/>
  <c r="B799" i="2"/>
  <c r="B805" i="2" s="1"/>
  <c r="B1520" i="2"/>
  <c r="B1522" i="2" s="1"/>
  <c r="B1521" i="2"/>
  <c r="B1140" i="2"/>
  <c r="B1146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145" i="2"/>
  <c r="B1144" i="2"/>
  <c r="B841" i="2"/>
  <c r="B846" i="2" s="1"/>
  <c r="B849" i="2" s="1"/>
  <c r="B852" i="2" s="1"/>
  <c r="B845" i="2"/>
  <c r="B848" i="2" s="1"/>
  <c r="B851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C742" i="2"/>
  <c r="N741" i="2"/>
  <c r="N988" i="2"/>
  <c r="C989" i="2"/>
  <c r="N1362" i="2"/>
  <c r="C1363" i="2"/>
  <c r="N1511" i="2"/>
  <c r="C1512" i="2"/>
  <c r="C821" i="2"/>
  <c r="N820" i="2"/>
  <c r="N1132" i="2"/>
  <c r="C1133" i="2"/>
  <c r="C785" i="2"/>
  <c r="N784" i="2"/>
  <c r="N721" i="2"/>
  <c r="C722" i="2"/>
  <c r="C1981" i="2"/>
  <c r="N1980" i="2"/>
  <c r="N1856" i="2"/>
  <c r="C1857" i="2"/>
  <c r="C861" i="2"/>
  <c r="N860" i="2"/>
  <c r="N944" i="2"/>
  <c r="C945" i="2"/>
  <c r="C1452" i="2"/>
  <c r="N1451" i="2"/>
  <c r="N791" i="2"/>
  <c r="C792" i="2"/>
  <c r="N895" i="2"/>
  <c r="C896" i="2"/>
  <c r="C928" i="2"/>
  <c r="N927" i="2"/>
  <c r="N1711" i="2"/>
  <c r="C1712" i="2"/>
  <c r="C1355" i="2"/>
  <c r="N1355" i="2" s="1"/>
  <c r="N1354" i="2"/>
  <c r="M848" i="2"/>
  <c r="M851" i="2" s="1"/>
  <c r="M850" i="2"/>
  <c r="M853" i="2" s="1"/>
  <c r="M749" i="2" l="1"/>
  <c r="AD749" i="2" s="1"/>
  <c r="AD748" i="2"/>
  <c r="AF748" i="2"/>
  <c r="C917" i="2"/>
  <c r="C1335" i="2"/>
  <c r="N1335" i="2" s="1"/>
  <c r="C1572" i="2"/>
  <c r="C1573" i="2" s="1"/>
  <c r="M1735" i="2"/>
  <c r="M1741" i="2" s="1"/>
  <c r="M1747" i="2" s="1"/>
  <c r="N1273" i="2"/>
  <c r="N1607" i="2"/>
  <c r="M1740" i="2"/>
  <c r="M1746" i="2" s="1"/>
  <c r="N1272" i="2"/>
  <c r="N1187" i="2"/>
  <c r="N1241" i="2"/>
  <c r="C1242" i="2"/>
  <c r="N1393" i="2"/>
  <c r="C974" i="2"/>
  <c r="N973" i="2"/>
  <c r="N1098" i="2"/>
  <c r="C2017" i="2"/>
  <c r="N2016" i="2"/>
  <c r="N1108" i="2"/>
  <c r="C1109" i="2"/>
  <c r="N1109" i="2" s="1"/>
  <c r="C1889" i="2"/>
  <c r="N1888" i="2"/>
  <c r="N1302" i="2"/>
  <c r="C1303" i="2"/>
  <c r="C1921" i="2"/>
  <c r="N1920" i="2"/>
  <c r="N767" i="2"/>
  <c r="C768" i="2"/>
  <c r="C1544" i="2"/>
  <c r="N1543" i="2"/>
  <c r="C1933" i="2"/>
  <c r="C1936" i="2"/>
  <c r="N1936" i="2" s="1"/>
  <c r="N1932" i="2"/>
  <c r="C1020" i="2"/>
  <c r="N1019" i="2"/>
  <c r="N1757" i="2"/>
  <c r="C1758" i="2"/>
  <c r="N1729" i="2"/>
  <c r="C1730" i="2"/>
  <c r="N814" i="2"/>
  <c r="C815" i="2"/>
  <c r="N815" i="2" s="1"/>
  <c r="N1319" i="2"/>
  <c r="C1320" i="2"/>
  <c r="C1590" i="2"/>
  <c r="N1589" i="2"/>
  <c r="N1608" i="2"/>
  <c r="C1609" i="2"/>
  <c r="C1080" i="2"/>
  <c r="N1079" i="2"/>
  <c r="C1530" i="2"/>
  <c r="N1529" i="2"/>
  <c r="N1700" i="2"/>
  <c r="C1701" i="2"/>
  <c r="N1962" i="2"/>
  <c r="C1963" i="2"/>
  <c r="C695" i="2"/>
  <c r="N694" i="2"/>
  <c r="B1100" i="2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/>
  <c r="B1114" i="2" s="1"/>
  <c r="B1115" i="2" s="1"/>
  <c r="B1116" i="2" s="1"/>
  <c r="C1953" i="2"/>
  <c r="N1951" i="2"/>
  <c r="N1394" i="2"/>
  <c r="C1395" i="2"/>
  <c r="N1001" i="2"/>
  <c r="C1002" i="2"/>
  <c r="C1059" i="2"/>
  <c r="N1058" i="2"/>
  <c r="N956" i="2"/>
  <c r="C957" i="2"/>
  <c r="C1482" i="2"/>
  <c r="N1481" i="2"/>
  <c r="N755" i="2"/>
  <c r="C756" i="2"/>
  <c r="C1153" i="2"/>
  <c r="N1152" i="2"/>
  <c r="B1261" i="2"/>
  <c r="B1262" i="2"/>
  <c r="B874" i="2"/>
  <c r="B866" i="2"/>
  <c r="B867" i="2" s="1"/>
  <c r="B868" i="2" s="1"/>
  <c r="B869" i="2" s="1"/>
  <c r="B870" i="2" s="1"/>
  <c r="B871" i="2" s="1"/>
  <c r="B872" i="2" s="1"/>
  <c r="B873" i="2" s="1"/>
  <c r="N722" i="2"/>
  <c r="C723" i="2"/>
  <c r="N1363" i="2"/>
  <c r="C1364" i="2"/>
  <c r="C822" i="2"/>
  <c r="N821" i="2"/>
  <c r="N928" i="2"/>
  <c r="C929" i="2"/>
  <c r="C1982" i="2"/>
  <c r="N1981" i="2"/>
  <c r="N1133" i="2"/>
  <c r="C1134" i="2"/>
  <c r="N945" i="2"/>
  <c r="C946" i="2"/>
  <c r="N946" i="2" s="1"/>
  <c r="C947" i="2"/>
  <c r="N947" i="2" s="1"/>
  <c r="N989" i="2"/>
  <c r="C990" i="2"/>
  <c r="N792" i="2"/>
  <c r="C793" i="2"/>
  <c r="C743" i="2"/>
  <c r="N742" i="2"/>
  <c r="C1513" i="2"/>
  <c r="N1512" i="2"/>
  <c r="C1453" i="2"/>
  <c r="N1452" i="2"/>
  <c r="N917" i="2"/>
  <c r="C918" i="2"/>
  <c r="N1188" i="2"/>
  <c r="C1189" i="2"/>
  <c r="C786" i="2"/>
  <c r="N786" i="2" s="1"/>
  <c r="N785" i="2"/>
  <c r="N1712" i="2"/>
  <c r="C1713" i="2"/>
  <c r="N861" i="2"/>
  <c r="C862" i="2"/>
  <c r="C1275" i="2"/>
  <c r="N1274" i="2"/>
  <c r="C897" i="2"/>
  <c r="N896" i="2"/>
  <c r="N1857" i="2"/>
  <c r="C1858" i="2"/>
  <c r="N1572" i="2" l="1"/>
  <c r="C1336" i="2"/>
  <c r="C1337" i="2" s="1"/>
  <c r="N1337" i="2" s="1"/>
  <c r="C975" i="2"/>
  <c r="N974" i="2"/>
  <c r="N1242" i="2"/>
  <c r="C1243" i="2"/>
  <c r="N2017" i="2"/>
  <c r="C2018" i="2"/>
  <c r="C1892" i="2"/>
  <c r="N1892" i="2" s="1"/>
  <c r="C1890" i="2"/>
  <c r="N1889" i="2"/>
  <c r="N1303" i="2"/>
  <c r="C1304" i="2"/>
  <c r="N768" i="2"/>
  <c r="C769" i="2"/>
  <c r="N1921" i="2"/>
  <c r="C1922" i="2"/>
  <c r="C1934" i="2"/>
  <c r="N1934" i="2" s="1"/>
  <c r="C1937" i="2"/>
  <c r="N1933" i="2"/>
  <c r="C1545" i="2"/>
  <c r="N1544" i="2"/>
  <c r="N756" i="2"/>
  <c r="C757" i="2"/>
  <c r="N1530" i="2"/>
  <c r="C1531" i="2"/>
  <c r="C1483" i="2"/>
  <c r="N1482" i="2"/>
  <c r="C1081" i="2"/>
  <c r="N1080" i="2"/>
  <c r="N1059" i="2"/>
  <c r="C1060" i="2"/>
  <c r="C1003" i="2"/>
  <c r="N1002" i="2"/>
  <c r="C1591" i="2"/>
  <c r="N1590" i="2"/>
  <c r="N1395" i="2"/>
  <c r="C1396" i="2"/>
  <c r="B1120" i="2"/>
  <c r="B1117" i="2"/>
  <c r="B1118" i="2" s="1"/>
  <c r="B1119" i="2"/>
  <c r="N695" i="2"/>
  <c r="C696" i="2"/>
  <c r="N1758" i="2"/>
  <c r="C1759" i="2"/>
  <c r="C1702" i="2"/>
  <c r="N1701" i="2"/>
  <c r="C958" i="2"/>
  <c r="N957" i="2"/>
  <c r="N1609" i="2"/>
  <c r="C1610" i="2"/>
  <c r="N1320" i="2"/>
  <c r="C1321" i="2"/>
  <c r="C1954" i="2"/>
  <c r="N1953" i="2"/>
  <c r="N1730" i="2"/>
  <c r="C1731" i="2"/>
  <c r="N1963" i="2"/>
  <c r="C1964" i="2"/>
  <c r="N1153" i="2"/>
  <c r="C1154" i="2"/>
  <c r="C1021" i="2"/>
  <c r="N1020" i="2"/>
  <c r="B1263" i="2"/>
  <c r="B1264" i="2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C898" i="2"/>
  <c r="N897" i="2"/>
  <c r="N1275" i="2"/>
  <c r="C1276" i="2"/>
  <c r="N1134" i="2"/>
  <c r="C1135" i="2"/>
  <c r="C1514" i="2"/>
  <c r="N1513" i="2"/>
  <c r="N743" i="2"/>
  <c r="C744" i="2"/>
  <c r="C745" i="2" s="1"/>
  <c r="N1573" i="2"/>
  <c r="C1574" i="2"/>
  <c r="C1983" i="2"/>
  <c r="N1982" i="2"/>
  <c r="C930" i="2"/>
  <c r="N929" i="2"/>
  <c r="N918" i="2"/>
  <c r="C920" i="2"/>
  <c r="N920" i="2" s="1"/>
  <c r="C919" i="2"/>
  <c r="N919" i="2" s="1"/>
  <c r="C823" i="2"/>
  <c r="N822" i="2"/>
  <c r="N1453" i="2"/>
  <c r="C1454" i="2"/>
  <c r="C794" i="2"/>
  <c r="N793" i="2"/>
  <c r="C1714" i="2"/>
  <c r="N1714" i="2" s="1"/>
  <c r="N1713" i="2"/>
  <c r="C1859" i="2"/>
  <c r="N1858" i="2"/>
  <c r="N862" i="2"/>
  <c r="C863" i="2"/>
  <c r="N1364" i="2"/>
  <c r="C1365" i="2"/>
  <c r="C724" i="2"/>
  <c r="N723" i="2"/>
  <c r="C728" i="2"/>
  <c r="N1189" i="2"/>
  <c r="C1190" i="2"/>
  <c r="N990" i="2"/>
  <c r="C991" i="2"/>
  <c r="N745" i="2" l="1"/>
  <c r="C746" i="2"/>
  <c r="N1336" i="2"/>
  <c r="N1243" i="2"/>
  <c r="C1244" i="2"/>
  <c r="N975" i="2"/>
  <c r="C976" i="2"/>
  <c r="C1893" i="2"/>
  <c r="N1893" i="2" s="1"/>
  <c r="N1890" i="2"/>
  <c r="C1891" i="2"/>
  <c r="C2019" i="2"/>
  <c r="N2019" i="2" s="1"/>
  <c r="N2018" i="2"/>
  <c r="N1304" i="2"/>
  <c r="C1305" i="2"/>
  <c r="C1923" i="2"/>
  <c r="N1922" i="2"/>
  <c r="N769" i="2"/>
  <c r="C770" i="2"/>
  <c r="N770" i="2" s="1"/>
  <c r="C1938" i="2"/>
  <c r="N1937" i="2"/>
  <c r="C1546" i="2"/>
  <c r="N1545" i="2"/>
  <c r="N1396" i="2"/>
  <c r="C1397" i="2"/>
  <c r="C1592" i="2"/>
  <c r="N1591" i="2"/>
  <c r="N1321" i="2"/>
  <c r="C1322" i="2"/>
  <c r="C697" i="2"/>
  <c r="N696" i="2"/>
  <c r="C1732" i="2"/>
  <c r="N1731" i="2"/>
  <c r="C1955" i="2"/>
  <c r="N1954" i="2"/>
  <c r="C1004" i="2"/>
  <c r="N1003" i="2"/>
  <c r="N1060" i="2"/>
  <c r="C1061" i="2"/>
  <c r="C1082" i="2"/>
  <c r="N1081" i="2"/>
  <c r="C959" i="2"/>
  <c r="N958" i="2"/>
  <c r="C1532" i="2"/>
  <c r="N1531" i="2"/>
  <c r="C1703" i="2"/>
  <c r="N1702" i="2"/>
  <c r="C758" i="2"/>
  <c r="N757" i="2"/>
  <c r="C1022" i="2"/>
  <c r="N1021" i="2"/>
  <c r="N1154" i="2"/>
  <c r="C1155" i="2"/>
  <c r="N1964" i="2"/>
  <c r="C1965" i="2"/>
  <c r="N1610" i="2"/>
  <c r="C1611" i="2"/>
  <c r="C1484" i="2"/>
  <c r="N1483" i="2"/>
  <c r="N1759" i="2"/>
  <c r="C1760" i="2"/>
  <c r="B1311" i="2"/>
  <c r="B1312" i="2"/>
  <c r="N1454" i="2"/>
  <c r="C1455" i="2"/>
  <c r="C824" i="2"/>
  <c r="N823" i="2"/>
  <c r="C1515" i="2"/>
  <c r="N1514" i="2"/>
  <c r="N1365" i="2"/>
  <c r="C1366" i="2"/>
  <c r="N930" i="2"/>
  <c r="C931" i="2"/>
  <c r="C934" i="2"/>
  <c r="N934" i="2" s="1"/>
  <c r="N863" i="2"/>
  <c r="C864" i="2"/>
  <c r="N794" i="2"/>
  <c r="C795" i="2"/>
  <c r="N1135" i="2"/>
  <c r="C1136" i="2"/>
  <c r="N1276" i="2"/>
  <c r="C1277" i="2"/>
  <c r="N1190" i="2"/>
  <c r="C1191" i="2"/>
  <c r="N744" i="2"/>
  <c r="N991" i="2"/>
  <c r="C992" i="2"/>
  <c r="C1860" i="2"/>
  <c r="N1859" i="2"/>
  <c r="N1574" i="2"/>
  <c r="C1575" i="2"/>
  <c r="C735" i="2"/>
  <c r="N735" i="2" s="1"/>
  <c r="N728" i="2"/>
  <c r="C725" i="2"/>
  <c r="N724" i="2"/>
  <c r="C729" i="2"/>
  <c r="N729" i="2" s="1"/>
  <c r="C1984" i="2"/>
  <c r="N1983" i="2"/>
  <c r="C899" i="2"/>
  <c r="N898" i="2"/>
  <c r="C747" i="2" l="1"/>
  <c r="N746" i="2"/>
  <c r="C1245" i="2"/>
  <c r="N1244" i="2"/>
  <c r="C977" i="2"/>
  <c r="N976" i="2"/>
  <c r="N1891" i="2"/>
  <c r="C1894" i="2"/>
  <c r="N1305" i="2"/>
  <c r="C1306" i="2"/>
  <c r="C1924" i="2"/>
  <c r="N1923" i="2"/>
  <c r="C1547" i="2"/>
  <c r="N1546" i="2"/>
  <c r="N1938" i="2"/>
  <c r="C1939" i="2"/>
  <c r="N1760" i="2"/>
  <c r="C1761" i="2"/>
  <c r="C1485" i="2"/>
  <c r="N1484" i="2"/>
  <c r="C1062" i="2"/>
  <c r="N1061" i="2"/>
  <c r="N1965" i="2"/>
  <c r="C1966" i="2"/>
  <c r="N697" i="2"/>
  <c r="C698" i="2"/>
  <c r="N959" i="2"/>
  <c r="C960" i="2"/>
  <c r="C1083" i="2"/>
  <c r="N1082" i="2"/>
  <c r="N1611" i="2"/>
  <c r="C1612" i="2"/>
  <c r="C1005" i="2"/>
  <c r="N1004" i="2"/>
  <c r="C1156" i="2"/>
  <c r="N1155" i="2"/>
  <c r="C1733" i="2"/>
  <c r="N1732" i="2"/>
  <c r="C1023" i="2"/>
  <c r="N1022" i="2"/>
  <c r="N1322" i="2"/>
  <c r="C1323" i="2"/>
  <c r="C759" i="2"/>
  <c r="N758" i="2"/>
  <c r="N1397" i="2"/>
  <c r="C1398" i="2"/>
  <c r="C1956" i="2"/>
  <c r="N1956" i="2" s="1"/>
  <c r="N1955" i="2"/>
  <c r="C1704" i="2"/>
  <c r="N1703" i="2"/>
  <c r="N1592" i="2"/>
  <c r="C1593" i="2"/>
  <c r="N1532" i="2"/>
  <c r="C1533" i="2"/>
  <c r="B1178" i="2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313" i="2"/>
  <c r="B1314" i="2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N1575" i="2"/>
  <c r="C1576" i="2"/>
  <c r="C1578" i="2"/>
  <c r="C932" i="2"/>
  <c r="N931" i="2"/>
  <c r="N1860" i="2"/>
  <c r="C1861" i="2"/>
  <c r="N992" i="2"/>
  <c r="C993" i="2"/>
  <c r="N1191" i="2"/>
  <c r="C1192" i="2"/>
  <c r="N899" i="2"/>
  <c r="C900" i="2"/>
  <c r="C1985" i="2"/>
  <c r="N1984" i="2"/>
  <c r="N1277" i="2"/>
  <c r="C1278" i="2"/>
  <c r="C1516" i="2"/>
  <c r="N1515" i="2"/>
  <c r="C1137" i="2"/>
  <c r="C1141" i="2"/>
  <c r="N1141" i="2" s="1"/>
  <c r="N1136" i="2"/>
  <c r="C825" i="2"/>
  <c r="N824" i="2"/>
  <c r="N864" i="2"/>
  <c r="C865" i="2"/>
  <c r="C1367" i="2"/>
  <c r="N1366" i="2"/>
  <c r="C733" i="2"/>
  <c r="N733" i="2" s="1"/>
  <c r="C726" i="2"/>
  <c r="N725" i="2"/>
  <c r="C727" i="2"/>
  <c r="C730" i="2"/>
  <c r="N730" i="2" s="1"/>
  <c r="C1456" i="2"/>
  <c r="N1455" i="2"/>
  <c r="C800" i="2"/>
  <c r="N800" i="2" s="1"/>
  <c r="N795" i="2"/>
  <c r="C796" i="2"/>
  <c r="C748" i="2" l="1"/>
  <c r="N747" i="2"/>
  <c r="N977" i="2"/>
  <c r="C978" i="2"/>
  <c r="N1245" i="2"/>
  <c r="C1246" i="2"/>
  <c r="C1895" i="2"/>
  <c r="N1894" i="2"/>
  <c r="N1306" i="2"/>
  <c r="C1307" i="2"/>
  <c r="C1925" i="2"/>
  <c r="N1924" i="2"/>
  <c r="C1940" i="2"/>
  <c r="N1939" i="2"/>
  <c r="C1941" i="2"/>
  <c r="N1941" i="2" s="1"/>
  <c r="N1547" i="2"/>
  <c r="C1548" i="2"/>
  <c r="N1612" i="2"/>
  <c r="C1613" i="2"/>
  <c r="C1594" i="2"/>
  <c r="N1593" i="2"/>
  <c r="C1084" i="2"/>
  <c r="N1084" i="2" s="1"/>
  <c r="N1083" i="2"/>
  <c r="C961" i="2"/>
  <c r="N960" i="2"/>
  <c r="C1705" i="2"/>
  <c r="N1705" i="2" s="1"/>
  <c r="N1704" i="2"/>
  <c r="C699" i="2"/>
  <c r="N698" i="2"/>
  <c r="C1399" i="2"/>
  <c r="N1398" i="2"/>
  <c r="N1062" i="2"/>
  <c r="C1063" i="2"/>
  <c r="C1024" i="2"/>
  <c r="N1023" i="2"/>
  <c r="N1485" i="2"/>
  <c r="C1486" i="2"/>
  <c r="N1761" i="2"/>
  <c r="C1762" i="2"/>
  <c r="C1734" i="2"/>
  <c r="N1733" i="2"/>
  <c r="C1006" i="2"/>
  <c r="N1005" i="2"/>
  <c r="C1534" i="2"/>
  <c r="N1533" i="2"/>
  <c r="N1966" i="2"/>
  <c r="C1967" i="2"/>
  <c r="C760" i="2"/>
  <c r="N759" i="2"/>
  <c r="C1324" i="2"/>
  <c r="N1323" i="2"/>
  <c r="N1156" i="2"/>
  <c r="C1157" i="2"/>
  <c r="B1176" i="2"/>
  <c r="B1175" i="2"/>
  <c r="B1177" i="2" s="1"/>
  <c r="N1278" i="2"/>
  <c r="C1279" i="2"/>
  <c r="C933" i="2"/>
  <c r="N933" i="2" s="1"/>
  <c r="N932" i="2"/>
  <c r="C1457" i="2"/>
  <c r="N1456" i="2"/>
  <c r="C1986" i="2"/>
  <c r="N1985" i="2"/>
  <c r="C732" i="2"/>
  <c r="N732" i="2" s="1"/>
  <c r="N727" i="2"/>
  <c r="C734" i="2"/>
  <c r="N734" i="2" s="1"/>
  <c r="C1138" i="2"/>
  <c r="C1142" i="2"/>
  <c r="N1142" i="2" s="1"/>
  <c r="N1137" i="2"/>
  <c r="C901" i="2"/>
  <c r="C909" i="2"/>
  <c r="N909" i="2" s="1"/>
  <c r="N900" i="2"/>
  <c r="N726" i="2"/>
  <c r="C731" i="2"/>
  <c r="N731" i="2" s="1"/>
  <c r="N1192" i="2"/>
  <c r="C1193" i="2"/>
  <c r="N1576" i="2"/>
  <c r="C1577" i="2"/>
  <c r="C1579" i="2"/>
  <c r="N1579" i="2" s="1"/>
  <c r="C1517" i="2"/>
  <c r="N1516" i="2"/>
  <c r="C1368" i="2"/>
  <c r="N1367" i="2"/>
  <c r="N993" i="2"/>
  <c r="C994" i="2"/>
  <c r="C801" i="2"/>
  <c r="N801" i="2" s="1"/>
  <c r="N796" i="2"/>
  <c r="C797" i="2"/>
  <c r="C874" i="2"/>
  <c r="N874" i="2" s="1"/>
  <c r="N865" i="2"/>
  <c r="C866" i="2"/>
  <c r="C1862" i="2"/>
  <c r="N1861" i="2"/>
  <c r="C826" i="2"/>
  <c r="N825" i="2"/>
  <c r="C829" i="2"/>
  <c r="N829" i="2" s="1"/>
  <c r="N1578" i="2"/>
  <c r="C1582" i="2"/>
  <c r="N1582" i="2" s="1"/>
  <c r="C749" i="2" l="1"/>
  <c r="N749" i="2" s="1"/>
  <c r="N748" i="2"/>
  <c r="N978" i="2"/>
  <c r="C979" i="2"/>
  <c r="C1247" i="2"/>
  <c r="N1246" i="2"/>
  <c r="C1896" i="2"/>
  <c r="N1895" i="2"/>
  <c r="N1307" i="2"/>
  <c r="C1308" i="2"/>
  <c r="N1925" i="2"/>
  <c r="C1926" i="2"/>
  <c r="N1926" i="2" s="1"/>
  <c r="C1549" i="2"/>
  <c r="N1548" i="2"/>
  <c r="N1940" i="2"/>
  <c r="C1942" i="2"/>
  <c r="C1325" i="2"/>
  <c r="N1325" i="2" s="1"/>
  <c r="N1324" i="2"/>
  <c r="C1535" i="2"/>
  <c r="N1535" i="2" s="1"/>
  <c r="N1534" i="2"/>
  <c r="C1007" i="2"/>
  <c r="N1006" i="2"/>
  <c r="N1734" i="2"/>
  <c r="C1735" i="2"/>
  <c r="C1595" i="2"/>
  <c r="N1594" i="2"/>
  <c r="C1487" i="2"/>
  <c r="N1486" i="2"/>
  <c r="C1158" i="2"/>
  <c r="N1157" i="2"/>
  <c r="C761" i="2"/>
  <c r="N761" i="2" s="1"/>
  <c r="N760" i="2"/>
  <c r="C1763" i="2"/>
  <c r="N1762" i="2"/>
  <c r="N1613" i="2"/>
  <c r="C1614" i="2"/>
  <c r="N1024" i="2"/>
  <c r="C1025" i="2"/>
  <c r="C1064" i="2"/>
  <c r="N1063" i="2"/>
  <c r="C1400" i="2"/>
  <c r="N1399" i="2"/>
  <c r="N699" i="2"/>
  <c r="C700" i="2"/>
  <c r="N1967" i="2"/>
  <c r="C1968" i="2"/>
  <c r="N961" i="2"/>
  <c r="C962" i="2"/>
  <c r="C995" i="2"/>
  <c r="N995" i="2" s="1"/>
  <c r="N994" i="2"/>
  <c r="C1369" i="2"/>
  <c r="N1368" i="2"/>
  <c r="C902" i="2"/>
  <c r="N901" i="2"/>
  <c r="C827" i="2"/>
  <c r="N826" i="2"/>
  <c r="C1580" i="2"/>
  <c r="N1580" i="2" s="1"/>
  <c r="N1577" i="2"/>
  <c r="C1581" i="2"/>
  <c r="N1581" i="2" s="1"/>
  <c r="N1279" i="2"/>
  <c r="C1280" i="2"/>
  <c r="C1143" i="2"/>
  <c r="N1143" i="2" s="1"/>
  <c r="C1139" i="2"/>
  <c r="N1138" i="2"/>
  <c r="C1987" i="2"/>
  <c r="N1986" i="2"/>
  <c r="C1458" i="2"/>
  <c r="N1457" i="2"/>
  <c r="C1194" i="2"/>
  <c r="N1193" i="2"/>
  <c r="C1863" i="2"/>
  <c r="N1862" i="2"/>
  <c r="C798" i="2"/>
  <c r="C802" i="2"/>
  <c r="N802" i="2" s="1"/>
  <c r="N797" i="2"/>
  <c r="N1517" i="2"/>
  <c r="C1518" i="2"/>
  <c r="N866" i="2"/>
  <c r="C867" i="2"/>
  <c r="N1247" i="2" l="1"/>
  <c r="C1248" i="2"/>
  <c r="N979" i="2"/>
  <c r="C980" i="2"/>
  <c r="C1897" i="2"/>
  <c r="N1896" i="2"/>
  <c r="N1308" i="2"/>
  <c r="C1309" i="2"/>
  <c r="C1943" i="2"/>
  <c r="N1943" i="2" s="1"/>
  <c r="N1942" i="2"/>
  <c r="C1550" i="2"/>
  <c r="N1549" i="2"/>
  <c r="C1159" i="2"/>
  <c r="N1158" i="2"/>
  <c r="C963" i="2"/>
  <c r="N962" i="2"/>
  <c r="N1735" i="2"/>
  <c r="C1736" i="2"/>
  <c r="N1400" i="2"/>
  <c r="C1401" i="2"/>
  <c r="N1064" i="2"/>
  <c r="C1065" i="2"/>
  <c r="C1026" i="2"/>
  <c r="N1025" i="2"/>
  <c r="C1615" i="2"/>
  <c r="N1614" i="2"/>
  <c r="N1763" i="2"/>
  <c r="C1764" i="2"/>
  <c r="C1488" i="2"/>
  <c r="N1487" i="2"/>
  <c r="N1968" i="2"/>
  <c r="C1969" i="2"/>
  <c r="C1596" i="2"/>
  <c r="N1595" i="2"/>
  <c r="N700" i="2"/>
  <c r="C701" i="2"/>
  <c r="N1007" i="2"/>
  <c r="C1008" i="2"/>
  <c r="C1010" i="2"/>
  <c r="N1863" i="2"/>
  <c r="C1864" i="2"/>
  <c r="C1988" i="2"/>
  <c r="N1987" i="2"/>
  <c r="N1518" i="2"/>
  <c r="C1519" i="2"/>
  <c r="C828" i="2"/>
  <c r="N828" i="2" s="1"/>
  <c r="N827" i="2"/>
  <c r="N902" i="2"/>
  <c r="C903" i="2"/>
  <c r="C1370" i="2"/>
  <c r="N1369" i="2"/>
  <c r="C1459" i="2"/>
  <c r="N1458" i="2"/>
  <c r="C803" i="2"/>
  <c r="N803" i="2" s="1"/>
  <c r="C804" i="2"/>
  <c r="N804" i="2" s="1"/>
  <c r="C799" i="2"/>
  <c r="N798" i="2"/>
  <c r="C1144" i="2"/>
  <c r="N1144" i="2" s="1"/>
  <c r="C1145" i="2"/>
  <c r="N1145" i="2" s="1"/>
  <c r="C1140" i="2"/>
  <c r="N1139" i="2"/>
  <c r="C1195" i="2"/>
  <c r="N1194" i="2"/>
  <c r="N867" i="2"/>
  <c r="C868" i="2"/>
  <c r="N1280" i="2"/>
  <c r="C1281" i="2"/>
  <c r="N1248" i="2" l="1"/>
  <c r="C1249" i="2"/>
  <c r="N980" i="2"/>
  <c r="C981" i="2"/>
  <c r="N1897" i="2"/>
  <c r="C1898" i="2"/>
  <c r="N1309" i="2"/>
  <c r="C1310" i="2"/>
  <c r="C1551" i="2"/>
  <c r="N1550" i="2"/>
  <c r="N1488" i="2"/>
  <c r="C1489" i="2"/>
  <c r="N1026" i="2"/>
  <c r="C1027" i="2"/>
  <c r="N1401" i="2"/>
  <c r="C1402" i="2"/>
  <c r="N1008" i="2"/>
  <c r="C1009" i="2"/>
  <c r="C1011" i="2"/>
  <c r="N1011" i="2" s="1"/>
  <c r="N1764" i="2"/>
  <c r="C1765" i="2"/>
  <c r="C1013" i="2"/>
  <c r="N1013" i="2" s="1"/>
  <c r="N1010" i="2"/>
  <c r="N1969" i="2"/>
  <c r="C1970" i="2"/>
  <c r="C1616" i="2"/>
  <c r="N1615" i="2"/>
  <c r="C1066" i="2"/>
  <c r="N1065" i="2"/>
  <c r="C1737" i="2"/>
  <c r="N1736" i="2"/>
  <c r="C702" i="2"/>
  <c r="N701" i="2"/>
  <c r="C964" i="2"/>
  <c r="N963" i="2"/>
  <c r="C1597" i="2"/>
  <c r="N1596" i="2"/>
  <c r="C1160" i="2"/>
  <c r="N1159" i="2"/>
  <c r="C805" i="2"/>
  <c r="N805" i="2" s="1"/>
  <c r="N799" i="2"/>
  <c r="N868" i="2"/>
  <c r="C869" i="2"/>
  <c r="N1459" i="2"/>
  <c r="C1460" i="2"/>
  <c r="N1195" i="2"/>
  <c r="C1196" i="2"/>
  <c r="C1146" i="2"/>
  <c r="N1146" i="2" s="1"/>
  <c r="N1140" i="2"/>
  <c r="N1281" i="2"/>
  <c r="C1282" i="2"/>
  <c r="C1989" i="2"/>
  <c r="N1988" i="2"/>
  <c r="N1370" i="2"/>
  <c r="C1371" i="2"/>
  <c r="N903" i="2"/>
  <c r="C904" i="2"/>
  <c r="N1519" i="2"/>
  <c r="C1520" i="2"/>
  <c r="C1521" i="2"/>
  <c r="N1521" i="2" s="1"/>
  <c r="C1865" i="2"/>
  <c r="N1864" i="2"/>
  <c r="C982" i="2" l="1"/>
  <c r="N982" i="2" s="1"/>
  <c r="N981" i="2"/>
  <c r="C1250" i="2"/>
  <c r="N1249" i="2"/>
  <c r="N1898" i="2"/>
  <c r="C1899" i="2"/>
  <c r="C1311" i="2"/>
  <c r="C1312" i="2"/>
  <c r="N1312" i="2" s="1"/>
  <c r="N1310" i="2"/>
  <c r="C1552" i="2"/>
  <c r="N1551" i="2"/>
  <c r="N1616" i="2"/>
  <c r="C1617" i="2"/>
  <c r="C1067" i="2"/>
  <c r="N1066" i="2"/>
  <c r="N1970" i="2"/>
  <c r="C1971" i="2"/>
  <c r="C1012" i="2"/>
  <c r="N1012" i="2" s="1"/>
  <c r="N1009" i="2"/>
  <c r="N1597" i="2"/>
  <c r="C1598" i="2"/>
  <c r="N1598" i="2" s="1"/>
  <c r="C965" i="2"/>
  <c r="N964" i="2"/>
  <c r="C1028" i="2"/>
  <c r="C1029" i="2"/>
  <c r="N1027" i="2"/>
  <c r="C1738" i="2"/>
  <c r="N1737" i="2"/>
  <c r="N1489" i="2"/>
  <c r="C1490" i="2"/>
  <c r="N1765" i="2"/>
  <c r="C1766" i="2"/>
  <c r="C1161" i="2"/>
  <c r="N1160" i="2"/>
  <c r="C1403" i="2"/>
  <c r="N1402" i="2"/>
  <c r="C703" i="2"/>
  <c r="N702" i="2"/>
  <c r="N904" i="2"/>
  <c r="C905" i="2"/>
  <c r="N1371" i="2"/>
  <c r="C1372" i="2"/>
  <c r="C1461" i="2"/>
  <c r="N1460" i="2"/>
  <c r="N869" i="2"/>
  <c r="C870" i="2"/>
  <c r="C1866" i="2"/>
  <c r="N1865" i="2"/>
  <c r="C1283" i="2"/>
  <c r="N1282" i="2"/>
  <c r="C1990" i="2"/>
  <c r="N1989" i="2"/>
  <c r="N1520" i="2"/>
  <c r="C1522" i="2"/>
  <c r="N1522" i="2" s="1"/>
  <c r="N1196" i="2"/>
  <c r="C1197" i="2"/>
  <c r="C1251" i="2" l="1"/>
  <c r="N1250" i="2"/>
  <c r="N1899" i="2"/>
  <c r="C1900" i="2"/>
  <c r="N1311" i="2"/>
  <c r="C1313" i="2"/>
  <c r="N1313" i="2" s="1"/>
  <c r="N1552" i="2"/>
  <c r="C1553" i="2"/>
  <c r="C1030" i="2"/>
  <c r="N1028" i="2"/>
  <c r="N965" i="2"/>
  <c r="C966" i="2"/>
  <c r="C1972" i="2"/>
  <c r="N1971" i="2"/>
  <c r="C1618" i="2"/>
  <c r="N1617" i="2"/>
  <c r="C1739" i="2"/>
  <c r="N1738" i="2"/>
  <c r="C1031" i="2"/>
  <c r="N1029" i="2"/>
  <c r="C704" i="2"/>
  <c r="N703" i="2"/>
  <c r="C1404" i="2"/>
  <c r="N1403" i="2"/>
  <c r="N1067" i="2"/>
  <c r="C1068" i="2"/>
  <c r="N1161" i="2"/>
  <c r="C1162" i="2"/>
  <c r="C1767" i="2"/>
  <c r="N1766" i="2"/>
  <c r="N1490" i="2"/>
  <c r="C1491" i="2"/>
  <c r="N1197" i="2"/>
  <c r="C1198" i="2"/>
  <c r="C906" i="2"/>
  <c r="N905" i="2"/>
  <c r="C1867" i="2"/>
  <c r="N1866" i="2"/>
  <c r="C871" i="2"/>
  <c r="N870" i="2"/>
  <c r="N1461" i="2"/>
  <c r="C1462" i="2"/>
  <c r="N1372" i="2"/>
  <c r="C1373" i="2"/>
  <c r="C1991" i="2"/>
  <c r="N1990" i="2"/>
  <c r="C1284" i="2"/>
  <c r="N1283" i="2"/>
  <c r="C1252" i="2" l="1"/>
  <c r="N1251" i="2"/>
  <c r="C1901" i="2"/>
  <c r="N1900" i="2"/>
  <c r="C1554" i="2"/>
  <c r="N1553" i="2"/>
  <c r="C1069" i="2"/>
  <c r="N1068" i="2"/>
  <c r="C1405" i="2"/>
  <c r="N1404" i="2"/>
  <c r="N1739" i="2"/>
  <c r="C1740" i="2"/>
  <c r="N1618" i="2"/>
  <c r="C1619" i="2"/>
  <c r="N1491" i="2"/>
  <c r="C1492" i="2"/>
  <c r="C1973" i="2"/>
  <c r="N1972" i="2"/>
  <c r="C967" i="2"/>
  <c r="N967" i="2" s="1"/>
  <c r="N966" i="2"/>
  <c r="N1162" i="2"/>
  <c r="C1163" i="2"/>
  <c r="C705" i="2"/>
  <c r="N704" i="2"/>
  <c r="N1031" i="2"/>
  <c r="C1033" i="2"/>
  <c r="C1768" i="2"/>
  <c r="N1767" i="2"/>
  <c r="N1030" i="2"/>
  <c r="C1032" i="2"/>
  <c r="N871" i="2"/>
  <c r="C872" i="2"/>
  <c r="N906" i="2"/>
  <c r="C907" i="2"/>
  <c r="N1284" i="2"/>
  <c r="C1285" i="2"/>
  <c r="C1868" i="2"/>
  <c r="N1867" i="2"/>
  <c r="N1991" i="2"/>
  <c r="C1992" i="2"/>
  <c r="N1373" i="2"/>
  <c r="C1374" i="2"/>
  <c r="N1462" i="2"/>
  <c r="C1463" i="2"/>
  <c r="N1198" i="2"/>
  <c r="C1199" i="2"/>
  <c r="C1253" i="2" l="1"/>
  <c r="N1252" i="2"/>
  <c r="N1901" i="2"/>
  <c r="C1902" i="2"/>
  <c r="C1555" i="2"/>
  <c r="N1554" i="2"/>
  <c r="C1035" i="2"/>
  <c r="N1033" i="2"/>
  <c r="C1164" i="2"/>
  <c r="N1163" i="2"/>
  <c r="N1973" i="2"/>
  <c r="C1974" i="2"/>
  <c r="N1492" i="2"/>
  <c r="C1493" i="2"/>
  <c r="N1619" i="2"/>
  <c r="C1620" i="2"/>
  <c r="C1741" i="2"/>
  <c r="N1740" i="2"/>
  <c r="C1034" i="2"/>
  <c r="N1032" i="2"/>
  <c r="C706" i="2"/>
  <c r="N705" i="2"/>
  <c r="C1769" i="2"/>
  <c r="N1768" i="2"/>
  <c r="N1405" i="2"/>
  <c r="C1406" i="2"/>
  <c r="N1069" i="2"/>
  <c r="C1070" i="2"/>
  <c r="N1463" i="2"/>
  <c r="C1464" i="2"/>
  <c r="C1375" i="2"/>
  <c r="N1374" i="2"/>
  <c r="N872" i="2"/>
  <c r="C873" i="2"/>
  <c r="N873" i="2" s="1"/>
  <c r="C1869" i="2"/>
  <c r="N1868" i="2"/>
  <c r="N1199" i="2"/>
  <c r="C1200" i="2"/>
  <c r="C908" i="2"/>
  <c r="N908" i="2" s="1"/>
  <c r="N907" i="2"/>
  <c r="N1992" i="2"/>
  <c r="C1993" i="2"/>
  <c r="C1286" i="2"/>
  <c r="N1285" i="2"/>
  <c r="C1254" i="2" l="1"/>
  <c r="N1253" i="2"/>
  <c r="N1902" i="2"/>
  <c r="C1903" i="2"/>
  <c r="C1556" i="2"/>
  <c r="N1555" i="2"/>
  <c r="N1406" i="2"/>
  <c r="C1407" i="2"/>
  <c r="N706" i="2"/>
  <c r="C707" i="2"/>
  <c r="C1770" i="2"/>
  <c r="N1769" i="2"/>
  <c r="N1034" i="2"/>
  <c r="C1036" i="2"/>
  <c r="C1742" i="2"/>
  <c r="N1741" i="2"/>
  <c r="N1620" i="2"/>
  <c r="C1621" i="2"/>
  <c r="N1493" i="2"/>
  <c r="C1494" i="2"/>
  <c r="N1974" i="2"/>
  <c r="C1975" i="2"/>
  <c r="N1975" i="2" s="1"/>
  <c r="C1071" i="2"/>
  <c r="N1071" i="2" s="1"/>
  <c r="C1072" i="2"/>
  <c r="N1072" i="2" s="1"/>
  <c r="N1070" i="2"/>
  <c r="N1164" i="2"/>
  <c r="C1165" i="2"/>
  <c r="C1037" i="2"/>
  <c r="N1035" i="2"/>
  <c r="N1286" i="2"/>
  <c r="C1287" i="2"/>
  <c r="C1994" i="2"/>
  <c r="N1993" i="2"/>
  <c r="C1201" i="2"/>
  <c r="N1200" i="2"/>
  <c r="N1869" i="2"/>
  <c r="C1870" i="2"/>
  <c r="C1376" i="2"/>
  <c r="N1375" i="2"/>
  <c r="N1464" i="2"/>
  <c r="C1465" i="2"/>
  <c r="N1254" i="2" l="1"/>
  <c r="C1255" i="2"/>
  <c r="N1903" i="2"/>
  <c r="C1904" i="2"/>
  <c r="C1557" i="2"/>
  <c r="N1556" i="2"/>
  <c r="N1621" i="2"/>
  <c r="C1622" i="2"/>
  <c r="C1743" i="2"/>
  <c r="N1742" i="2"/>
  <c r="N1770" i="2"/>
  <c r="C1771" i="2"/>
  <c r="C1039" i="2"/>
  <c r="N1037" i="2"/>
  <c r="C1408" i="2"/>
  <c r="N1407" i="2"/>
  <c r="N1494" i="2"/>
  <c r="C1495" i="2"/>
  <c r="N1036" i="2"/>
  <c r="C1038" i="2"/>
  <c r="N707" i="2"/>
  <c r="C708" i="2"/>
  <c r="C1166" i="2"/>
  <c r="N1165" i="2"/>
  <c r="N1465" i="2"/>
  <c r="C1466" i="2"/>
  <c r="C1377" i="2"/>
  <c r="N1376" i="2"/>
  <c r="N1870" i="2"/>
  <c r="C1871" i="2"/>
  <c r="C1202" i="2"/>
  <c r="N1201" i="2"/>
  <c r="C1995" i="2"/>
  <c r="N1994" i="2"/>
  <c r="N1287" i="2"/>
  <c r="C1288" i="2"/>
  <c r="C1256" i="2" l="1"/>
  <c r="N1255" i="2"/>
  <c r="C1905" i="2"/>
  <c r="N1904" i="2"/>
  <c r="C1558" i="2"/>
  <c r="N1557" i="2"/>
  <c r="C1167" i="2"/>
  <c r="N1166" i="2"/>
  <c r="C709" i="2"/>
  <c r="N708" i="2"/>
  <c r="C1496" i="2"/>
  <c r="N1495" i="2"/>
  <c r="N1039" i="2"/>
  <c r="C1041" i="2"/>
  <c r="N1038" i="2"/>
  <c r="C1040" i="2"/>
  <c r="C1772" i="2"/>
  <c r="N1771" i="2"/>
  <c r="C1744" i="2"/>
  <c r="N1743" i="2"/>
  <c r="N1622" i="2"/>
  <c r="C1623" i="2"/>
  <c r="C1409" i="2"/>
  <c r="N1408" i="2"/>
  <c r="C1203" i="2"/>
  <c r="N1202" i="2"/>
  <c r="N1288" i="2"/>
  <c r="C1289" i="2"/>
  <c r="N1871" i="2"/>
  <c r="C1872" i="2"/>
  <c r="C1378" i="2"/>
  <c r="N1377" i="2"/>
  <c r="N1466" i="2"/>
  <c r="C1467" i="2"/>
  <c r="N1995" i="2"/>
  <c r="C1996" i="2"/>
  <c r="C1257" i="2" l="1"/>
  <c r="N1256" i="2"/>
  <c r="N1905" i="2"/>
  <c r="C1906" i="2"/>
  <c r="C1559" i="2"/>
  <c r="N1558" i="2"/>
  <c r="N1409" i="2"/>
  <c r="C1410" i="2"/>
  <c r="N1772" i="2"/>
  <c r="C1773" i="2"/>
  <c r="N1623" i="2"/>
  <c r="C1624" i="2"/>
  <c r="N1496" i="2"/>
  <c r="C1497" i="2"/>
  <c r="N1744" i="2"/>
  <c r="C1745" i="2"/>
  <c r="C1042" i="2"/>
  <c r="N1040" i="2"/>
  <c r="N1041" i="2"/>
  <c r="C1043" i="2"/>
  <c r="N709" i="2"/>
  <c r="C710" i="2"/>
  <c r="N1167" i="2"/>
  <c r="C1168" i="2"/>
  <c r="N1467" i="2"/>
  <c r="C1468" i="2"/>
  <c r="C1379" i="2"/>
  <c r="N1378" i="2"/>
  <c r="N1872" i="2"/>
  <c r="C1873" i="2"/>
  <c r="C1290" i="2"/>
  <c r="N1289" i="2"/>
  <c r="N1996" i="2"/>
  <c r="C1997" i="2"/>
  <c r="C1204" i="2"/>
  <c r="N1203" i="2"/>
  <c r="C1258" i="2" l="1"/>
  <c r="N1257" i="2"/>
  <c r="C1907" i="2"/>
  <c r="N1906" i="2"/>
  <c r="N1559" i="2"/>
  <c r="C1560" i="2"/>
  <c r="N1043" i="2"/>
  <c r="C1045" i="2"/>
  <c r="N1042" i="2"/>
  <c r="C1044" i="2"/>
  <c r="N1044" i="2" s="1"/>
  <c r="C711" i="2"/>
  <c r="N710" i="2"/>
  <c r="C1746" i="2"/>
  <c r="N1745" i="2"/>
  <c r="N1497" i="2"/>
  <c r="C1498" i="2"/>
  <c r="N1624" i="2"/>
  <c r="C1625" i="2"/>
  <c r="C1411" i="2"/>
  <c r="N1410" i="2"/>
  <c r="C1169" i="2"/>
  <c r="N1168" i="2"/>
  <c r="N1773" i="2"/>
  <c r="C1774" i="2"/>
  <c r="N1468" i="2"/>
  <c r="C1469" i="2"/>
  <c r="N1997" i="2"/>
  <c r="C1998" i="2"/>
  <c r="C1999" i="2"/>
  <c r="C1291" i="2"/>
  <c r="N1290" i="2"/>
  <c r="N1873" i="2"/>
  <c r="C1874" i="2"/>
  <c r="C1380" i="2"/>
  <c r="N1379" i="2"/>
  <c r="C1205" i="2"/>
  <c r="N1204" i="2"/>
  <c r="N1258" i="2" l="1"/>
  <c r="C1259" i="2"/>
  <c r="C1908" i="2"/>
  <c r="N1907" i="2"/>
  <c r="C1561" i="2"/>
  <c r="N1560" i="2"/>
  <c r="C1775" i="2"/>
  <c r="N1774" i="2"/>
  <c r="C1626" i="2"/>
  <c r="N1625" i="2"/>
  <c r="C1170" i="2"/>
  <c r="N1169" i="2"/>
  <c r="C1412" i="2"/>
  <c r="N1411" i="2"/>
  <c r="N1498" i="2"/>
  <c r="C1499" i="2"/>
  <c r="N1746" i="2"/>
  <c r="C1747" i="2"/>
  <c r="N711" i="2"/>
  <c r="C712" i="2"/>
  <c r="N1045" i="2"/>
  <c r="C1046" i="2"/>
  <c r="C1206" i="2"/>
  <c r="N1205" i="2"/>
  <c r="C1381" i="2"/>
  <c r="N1380" i="2"/>
  <c r="C1875" i="2"/>
  <c r="N1874" i="2"/>
  <c r="C1292" i="2"/>
  <c r="N1291" i="2"/>
  <c r="N1999" i="2"/>
  <c r="C2001" i="2"/>
  <c r="C2003" i="2"/>
  <c r="N2003" i="2" s="1"/>
  <c r="N1998" i="2"/>
  <c r="C2002" i="2"/>
  <c r="N2002" i="2" s="1"/>
  <c r="C2000" i="2"/>
  <c r="N1469" i="2"/>
  <c r="C1471" i="2"/>
  <c r="N1471" i="2" s="1"/>
  <c r="C1470" i="2"/>
  <c r="C1260" i="2" l="1"/>
  <c r="N1259" i="2"/>
  <c r="N1908" i="2"/>
  <c r="C1909" i="2"/>
  <c r="C1562" i="2"/>
  <c r="N1561" i="2"/>
  <c r="C713" i="2"/>
  <c r="N712" i="2"/>
  <c r="N1046" i="2"/>
  <c r="C1047" i="2"/>
  <c r="C1748" i="2"/>
  <c r="N1748" i="2" s="1"/>
  <c r="N1747" i="2"/>
  <c r="C1500" i="2"/>
  <c r="N1499" i="2"/>
  <c r="C1413" i="2"/>
  <c r="N1412" i="2"/>
  <c r="N1170" i="2"/>
  <c r="C1171" i="2"/>
  <c r="C1627" i="2"/>
  <c r="N1626" i="2"/>
  <c r="C1776" i="2"/>
  <c r="N1775" i="2"/>
  <c r="C2004" i="2"/>
  <c r="N2004" i="2" s="1"/>
  <c r="N2000" i="2"/>
  <c r="C2005" i="2"/>
  <c r="N2001" i="2"/>
  <c r="C1293" i="2"/>
  <c r="N1292" i="2"/>
  <c r="C1876" i="2"/>
  <c r="N1875" i="2"/>
  <c r="C1382" i="2"/>
  <c r="N1381" i="2"/>
  <c r="N1470" i="2"/>
  <c r="C1472" i="2"/>
  <c r="N1472" i="2" s="1"/>
  <c r="C1473" i="2"/>
  <c r="C1207" i="2"/>
  <c r="N1206" i="2"/>
  <c r="C1262" i="2" l="1"/>
  <c r="N1262" i="2" s="1"/>
  <c r="C1261" i="2"/>
  <c r="N1260" i="2"/>
  <c r="N1909" i="2"/>
  <c r="C1910" i="2"/>
  <c r="N1562" i="2"/>
  <c r="C1563" i="2"/>
  <c r="N1563" i="2" s="1"/>
  <c r="C1628" i="2"/>
  <c r="N1627" i="2"/>
  <c r="N1171" i="2"/>
  <c r="C1172" i="2"/>
  <c r="N1413" i="2"/>
  <c r="C1414" i="2"/>
  <c r="C1777" i="2"/>
  <c r="N1776" i="2"/>
  <c r="C1501" i="2"/>
  <c r="N1500" i="2"/>
  <c r="C1048" i="2"/>
  <c r="N1047" i="2"/>
  <c r="C714" i="2"/>
  <c r="N713" i="2"/>
  <c r="C1208" i="2"/>
  <c r="N1207" i="2"/>
  <c r="C1474" i="2"/>
  <c r="N1474" i="2" s="1"/>
  <c r="N1473" i="2"/>
  <c r="N1382" i="2"/>
  <c r="C1383" i="2"/>
  <c r="N1876" i="2"/>
  <c r="C1877" i="2"/>
  <c r="C1294" i="2"/>
  <c r="N1293" i="2"/>
  <c r="C2006" i="2"/>
  <c r="N2006" i="2" s="1"/>
  <c r="N2005" i="2"/>
  <c r="C2007" i="2"/>
  <c r="N2007" i="2" s="1"/>
  <c r="C1264" i="2" l="1"/>
  <c r="N1261" i="2"/>
  <c r="C1263" i="2"/>
  <c r="N1263" i="2" s="1"/>
  <c r="C1911" i="2"/>
  <c r="N1910" i="2"/>
  <c r="C1415" i="2"/>
  <c r="N1414" i="2"/>
  <c r="N1172" i="2"/>
  <c r="C1173" i="2"/>
  <c r="C715" i="2"/>
  <c r="N715" i="2" s="1"/>
  <c r="N714" i="2"/>
  <c r="N1048" i="2"/>
  <c r="C1049" i="2"/>
  <c r="C1502" i="2"/>
  <c r="N1501" i="2"/>
  <c r="N1777" i="2"/>
  <c r="C1778" i="2"/>
  <c r="C1629" i="2"/>
  <c r="N1628" i="2"/>
  <c r="C1384" i="2"/>
  <c r="N1383" i="2"/>
  <c r="C1878" i="2"/>
  <c r="N1877" i="2"/>
  <c r="C1295" i="2"/>
  <c r="N1294" i="2"/>
  <c r="C1209" i="2"/>
  <c r="N1208" i="2"/>
  <c r="N1264" i="2" l="1"/>
  <c r="C1265" i="2"/>
  <c r="N1265" i="2" s="1"/>
  <c r="N1911" i="2"/>
  <c r="C1912" i="2"/>
  <c r="C1630" i="2"/>
  <c r="N1629" i="2"/>
  <c r="C1503" i="2"/>
  <c r="N1502" i="2"/>
  <c r="N1778" i="2"/>
  <c r="C1779" i="2"/>
  <c r="C1050" i="2"/>
  <c r="N1050" i="2" s="1"/>
  <c r="N1049" i="2"/>
  <c r="N1173" i="2"/>
  <c r="C1174" i="2"/>
  <c r="C1416" i="2"/>
  <c r="N1415" i="2"/>
  <c r="C1210" i="2"/>
  <c r="N1209" i="2"/>
  <c r="C1296" i="2"/>
  <c r="N1296" i="2" s="1"/>
  <c r="N1295" i="2"/>
  <c r="C1879" i="2"/>
  <c r="N1878" i="2"/>
  <c r="C1385" i="2"/>
  <c r="N1385" i="2" s="1"/>
  <c r="C1386" i="2"/>
  <c r="N1386" i="2" s="1"/>
  <c r="N1384" i="2"/>
  <c r="C1913" i="2" l="1"/>
  <c r="N1912" i="2"/>
  <c r="N1416" i="2"/>
  <c r="C1417" i="2"/>
  <c r="C1175" i="2"/>
  <c r="N1174" i="2"/>
  <c r="C1176" i="2"/>
  <c r="N1176" i="2" s="1"/>
  <c r="C1780" i="2"/>
  <c r="N1779" i="2"/>
  <c r="C1504" i="2"/>
  <c r="N1503" i="2"/>
  <c r="C1631" i="2"/>
  <c r="N1630" i="2"/>
  <c r="N1879" i="2"/>
  <c r="C1880" i="2"/>
  <c r="N1210" i="2"/>
  <c r="C1211" i="2"/>
  <c r="C1914" i="2" l="1"/>
  <c r="N1914" i="2" s="1"/>
  <c r="N1913" i="2"/>
  <c r="N1417" i="2"/>
  <c r="C1418" i="2"/>
  <c r="N1631" i="2"/>
  <c r="C1632" i="2"/>
  <c r="C1505" i="2"/>
  <c r="N1505" i="2" s="1"/>
  <c r="N1504" i="2"/>
  <c r="C1781" i="2"/>
  <c r="N1780" i="2"/>
  <c r="N1175" i="2"/>
  <c r="C1177" i="2"/>
  <c r="N1177" i="2" s="1"/>
  <c r="N1211" i="2"/>
  <c r="C1212" i="2"/>
  <c r="N1880" i="2"/>
  <c r="C1881" i="2"/>
  <c r="C1782" i="2" l="1"/>
  <c r="N1781" i="2"/>
  <c r="N1632" i="2"/>
  <c r="C1633" i="2"/>
  <c r="N1418" i="2"/>
  <c r="C1419" i="2"/>
  <c r="N1212" i="2"/>
  <c r="C1213" i="2"/>
  <c r="N1881" i="2"/>
  <c r="C1882" i="2"/>
  <c r="N1882" i="2" s="1"/>
  <c r="N1419" i="2" l="1"/>
  <c r="C1420" i="2"/>
  <c r="N1633" i="2"/>
  <c r="C1634" i="2"/>
  <c r="C1783" i="2"/>
  <c r="N1782" i="2"/>
  <c r="N1213" i="2"/>
  <c r="C1214" i="2"/>
  <c r="N1783" i="2" l="1"/>
  <c r="C1784" i="2"/>
  <c r="N1634" i="2"/>
  <c r="C1635" i="2"/>
  <c r="N1420" i="2"/>
  <c r="C1421" i="2"/>
  <c r="N1214" i="2"/>
  <c r="C1215" i="2"/>
  <c r="C1422" i="2" l="1"/>
  <c r="N1421" i="2"/>
  <c r="N1635" i="2"/>
  <c r="C1636" i="2"/>
  <c r="N1784" i="2"/>
  <c r="C1785" i="2"/>
  <c r="N1215" i="2"/>
  <c r="C1216" i="2"/>
  <c r="N1785" i="2" l="1"/>
  <c r="C1786" i="2"/>
  <c r="N1636" i="2"/>
  <c r="C1637" i="2"/>
  <c r="N1422" i="2"/>
  <c r="C1423" i="2"/>
  <c r="N1216" i="2"/>
  <c r="C1217" i="2"/>
  <c r="N1423" i="2" l="1"/>
  <c r="C1424" i="2"/>
  <c r="N1637" i="2"/>
  <c r="C1638" i="2"/>
  <c r="C1787" i="2"/>
  <c r="N1786" i="2"/>
  <c r="C1218" i="2"/>
  <c r="N1217" i="2"/>
  <c r="C1788" i="2" l="1"/>
  <c r="N1787" i="2"/>
  <c r="N1638" i="2"/>
  <c r="C1639" i="2"/>
  <c r="C1425" i="2"/>
  <c r="N1424" i="2"/>
  <c r="C1219" i="2"/>
  <c r="N1218" i="2"/>
  <c r="N1425" i="2" l="1"/>
  <c r="C1426" i="2"/>
  <c r="N1639" i="2"/>
  <c r="C1640" i="2"/>
  <c r="C1789" i="2"/>
  <c r="N1788" i="2"/>
  <c r="N1219" i="2"/>
  <c r="C1220" i="2"/>
  <c r="C1790" i="2" l="1"/>
  <c r="N1789" i="2"/>
  <c r="N1640" i="2"/>
  <c r="C1641" i="2"/>
  <c r="C1427" i="2"/>
  <c r="N1426" i="2"/>
  <c r="N1220" i="2"/>
  <c r="C1221" i="2"/>
  <c r="C1428" i="2" l="1"/>
  <c r="N1427" i="2"/>
  <c r="N1641" i="2"/>
  <c r="C1642" i="2"/>
  <c r="C1791" i="2"/>
  <c r="N1790" i="2"/>
  <c r="N1221" i="2"/>
  <c r="C1222" i="2"/>
  <c r="N1791" i="2" l="1"/>
  <c r="C1792" i="2"/>
  <c r="C1643" i="2"/>
  <c r="N1642" i="2"/>
  <c r="N1428" i="2"/>
  <c r="C1429" i="2"/>
  <c r="N1222" i="2"/>
  <c r="C1223" i="2"/>
  <c r="C1430" i="2" l="1"/>
  <c r="N1429" i="2"/>
  <c r="N1643" i="2"/>
  <c r="C1644" i="2"/>
  <c r="C1793" i="2"/>
  <c r="N1792" i="2"/>
  <c r="N1223" i="2"/>
  <c r="C1224" i="2"/>
  <c r="C1794" i="2" l="1"/>
  <c r="N1793" i="2"/>
  <c r="C1645" i="2"/>
  <c r="N1644" i="2"/>
  <c r="N1430" i="2"/>
  <c r="C1431" i="2"/>
  <c r="C1225" i="2"/>
  <c r="N1224" i="2"/>
  <c r="N1431" i="2" l="1"/>
  <c r="C1432" i="2"/>
  <c r="N1645" i="2"/>
  <c r="C1646" i="2"/>
  <c r="C1795" i="2"/>
  <c r="N1794" i="2"/>
  <c r="C1226" i="2"/>
  <c r="N1225" i="2"/>
  <c r="C1796" i="2" l="1"/>
  <c r="N1795" i="2"/>
  <c r="C1647" i="2"/>
  <c r="N1646" i="2"/>
  <c r="C1433" i="2"/>
  <c r="N1432" i="2"/>
  <c r="C1227" i="2"/>
  <c r="N1226" i="2"/>
  <c r="C1434" i="2" l="1"/>
  <c r="N1433" i="2"/>
  <c r="C1648" i="2"/>
  <c r="N1647" i="2"/>
  <c r="C1797" i="2"/>
  <c r="N1796" i="2"/>
  <c r="C1228" i="2"/>
  <c r="N1227" i="2"/>
  <c r="C1798" i="2" l="1"/>
  <c r="N1797" i="2"/>
  <c r="C1649" i="2"/>
  <c r="N1648" i="2"/>
  <c r="C1435" i="2"/>
  <c r="N1434" i="2"/>
  <c r="N1228" i="2"/>
  <c r="C1229" i="2"/>
  <c r="C1436" i="2" l="1"/>
  <c r="N1435" i="2"/>
  <c r="C1650" i="2"/>
  <c r="N1649" i="2"/>
  <c r="C1799" i="2"/>
  <c r="N1798" i="2"/>
  <c r="N1229" i="2"/>
  <c r="C1230" i="2"/>
  <c r="C1800" i="2" l="1"/>
  <c r="N1799" i="2"/>
  <c r="C1651" i="2"/>
  <c r="N1650" i="2"/>
  <c r="C1437" i="2"/>
  <c r="N1436" i="2"/>
  <c r="N1230" i="2"/>
  <c r="C1231" i="2"/>
  <c r="C1438" i="2" l="1"/>
  <c r="N1437" i="2"/>
  <c r="N1651" i="2"/>
  <c r="C1652" i="2"/>
  <c r="N1800" i="2"/>
  <c r="C1801" i="2"/>
  <c r="C1232" i="2"/>
  <c r="N1231" i="2"/>
  <c r="C1802" i="2" l="1"/>
  <c r="N1801" i="2"/>
  <c r="C1653" i="2"/>
  <c r="N1652" i="2"/>
  <c r="N1438" i="2"/>
  <c r="C1439" i="2"/>
  <c r="N1232" i="2"/>
  <c r="C1233" i="2"/>
  <c r="N1439" i="2" l="1"/>
  <c r="C1440" i="2"/>
  <c r="C1654" i="2"/>
  <c r="N1653" i="2"/>
  <c r="N1802" i="2"/>
  <c r="C1803" i="2"/>
  <c r="N1233" i="2"/>
  <c r="C1234" i="2"/>
  <c r="C1804" i="2" l="1"/>
  <c r="N1803" i="2"/>
  <c r="C1655" i="2"/>
  <c r="N1654" i="2"/>
  <c r="N1440" i="2"/>
  <c r="C1441" i="2"/>
  <c r="C1235" i="2"/>
  <c r="N1235" i="2" s="1"/>
  <c r="N1234" i="2"/>
  <c r="N1441" i="2" l="1"/>
  <c r="C1442" i="2"/>
  <c r="C1656" i="2"/>
  <c r="N1655" i="2"/>
  <c r="C1805" i="2"/>
  <c r="N1804" i="2"/>
  <c r="N1805" i="2" l="1"/>
  <c r="C1806" i="2"/>
  <c r="C1657" i="2"/>
  <c r="N1656" i="2"/>
  <c r="N1442" i="2"/>
  <c r="C1443" i="2"/>
  <c r="C1444" i="2" l="1"/>
  <c r="N1444" i="2" s="1"/>
  <c r="N1443" i="2"/>
  <c r="C1658" i="2"/>
  <c r="N1657" i="2"/>
  <c r="N1806" i="2"/>
  <c r="C1807" i="2"/>
  <c r="N1807" i="2" l="1"/>
  <c r="C1808" i="2"/>
  <c r="C1659" i="2"/>
  <c r="N1658" i="2"/>
  <c r="C1660" i="2" l="1"/>
  <c r="N1659" i="2"/>
  <c r="N1808" i="2"/>
  <c r="C1809" i="2"/>
  <c r="C1661" i="2" l="1"/>
  <c r="N1660" i="2"/>
  <c r="N1809" i="2"/>
  <c r="C1810" i="2"/>
  <c r="N1810" i="2" l="1"/>
  <c r="C1811" i="2"/>
  <c r="C1662" i="2"/>
  <c r="N1661" i="2"/>
  <c r="C1663" i="2" l="1"/>
  <c r="N1662" i="2"/>
  <c r="N1811" i="2"/>
  <c r="C1812" i="2"/>
  <c r="N1812" i="2" l="1"/>
  <c r="C1813" i="2"/>
  <c r="N1663" i="2"/>
  <c r="C1664" i="2"/>
  <c r="N1664" i="2" l="1"/>
  <c r="C1665" i="2"/>
  <c r="N1813" i="2"/>
  <c r="C1814" i="2"/>
  <c r="N1814" i="2" l="1"/>
  <c r="C1815" i="2"/>
  <c r="N1665" i="2"/>
  <c r="C1666" i="2"/>
  <c r="C1667" i="2" l="1"/>
  <c r="N1666" i="2"/>
  <c r="C1816" i="2"/>
  <c r="N1815" i="2"/>
  <c r="N1816" i="2" l="1"/>
  <c r="C1817" i="2"/>
  <c r="C1668" i="2"/>
  <c r="N1667" i="2"/>
  <c r="C1669" i="2" l="1"/>
  <c r="N1668" i="2"/>
  <c r="C1818" i="2"/>
  <c r="N1817" i="2"/>
  <c r="C1819" i="2" l="1"/>
  <c r="N1818" i="2"/>
  <c r="C1670" i="2"/>
  <c r="N1669" i="2"/>
  <c r="N1670" i="2" l="1"/>
  <c r="C1671" i="2"/>
  <c r="N1819" i="2"/>
  <c r="C1820" i="2"/>
  <c r="C1821" i="2" l="1"/>
  <c r="N1820" i="2"/>
  <c r="N1671" i="2"/>
  <c r="C1672" i="2"/>
  <c r="C1822" i="2" l="1"/>
  <c r="N1821" i="2"/>
  <c r="N1672" i="2"/>
  <c r="C1673" i="2"/>
  <c r="N1673" i="2" l="1"/>
  <c r="C1674" i="2"/>
  <c r="C1823" i="2"/>
  <c r="N1822" i="2"/>
  <c r="C1824" i="2" l="1"/>
  <c r="N1823" i="2"/>
  <c r="N1674" i="2"/>
  <c r="C1675" i="2"/>
  <c r="N1675" i="2" l="1"/>
  <c r="C1676" i="2"/>
  <c r="C1825" i="2"/>
  <c r="N1824" i="2"/>
  <c r="C1826" i="2" l="1"/>
  <c r="N1825" i="2"/>
  <c r="N1676" i="2"/>
  <c r="C1677" i="2"/>
  <c r="C1678" i="2" l="1"/>
  <c r="N1677" i="2"/>
  <c r="C1827" i="2"/>
  <c r="N1826" i="2"/>
  <c r="C1828" i="2" l="1"/>
  <c r="N1827" i="2"/>
  <c r="C1679" i="2"/>
  <c r="N1678" i="2"/>
  <c r="C1680" i="2" l="1"/>
  <c r="N1679" i="2"/>
  <c r="C1829" i="2"/>
  <c r="N1828" i="2"/>
  <c r="N1829" i="2" l="1"/>
  <c r="C1830" i="2"/>
  <c r="N1680" i="2"/>
  <c r="C1681" i="2"/>
  <c r="N1830" i="2" l="1"/>
  <c r="C1831" i="2"/>
  <c r="C1682" i="2"/>
  <c r="N1681" i="2"/>
  <c r="C1683" i="2" l="1"/>
  <c r="N1682" i="2"/>
  <c r="N1831" i="2"/>
  <c r="C1832" i="2"/>
  <c r="C1684" i="2" l="1"/>
  <c r="N1683" i="2"/>
  <c r="C1833" i="2"/>
  <c r="N1832" i="2"/>
  <c r="C1834" i="2" l="1"/>
  <c r="N1833" i="2"/>
  <c r="C1685" i="2"/>
  <c r="N1684" i="2"/>
  <c r="N1685" i="2" l="1"/>
  <c r="C1686" i="2"/>
  <c r="C1835" i="2"/>
  <c r="N1834" i="2"/>
  <c r="C1836" i="2" l="1"/>
  <c r="N1835" i="2"/>
  <c r="N1686" i="2"/>
  <c r="C1687" i="2"/>
  <c r="N1687" i="2" l="1"/>
  <c r="C1688" i="2"/>
  <c r="C1837" i="2"/>
  <c r="N1836" i="2"/>
  <c r="C1838" i="2" l="1"/>
  <c r="N1837" i="2"/>
  <c r="N1688" i="2"/>
  <c r="C1689" i="2"/>
  <c r="N1689" i="2" l="1"/>
  <c r="C1690" i="2"/>
  <c r="N1838" i="2"/>
  <c r="C1839" i="2"/>
  <c r="N1690" i="2" l="1"/>
  <c r="C1691" i="2"/>
  <c r="N1839" i="2"/>
  <c r="C1840" i="2"/>
  <c r="C1692" i="2" l="1"/>
  <c r="N1691" i="2"/>
  <c r="N1840" i="2"/>
  <c r="C1841" i="2"/>
  <c r="C1693" i="2" l="1"/>
  <c r="N1693" i="2" s="1"/>
  <c r="N1692" i="2"/>
  <c r="N1841" i="2"/>
  <c r="C1842" i="2"/>
  <c r="C1843" i="2" l="1"/>
  <c r="N1842" i="2"/>
  <c r="C1844" i="2" l="1"/>
  <c r="N1843" i="2"/>
  <c r="N1844" i="2" l="1"/>
  <c r="C1845" i="2"/>
  <c r="N1845" i="2" l="1"/>
  <c r="C1846" i="2"/>
  <c r="N1846" i="2" l="1"/>
  <c r="C1847" i="2"/>
  <c r="N1847" i="2" l="1"/>
  <c r="C1848" i="2"/>
  <c r="C1849" i="2" l="1"/>
  <c r="N1848" i="2"/>
  <c r="C1850" i="2" l="1"/>
  <c r="N1850" i="2" s="1"/>
  <c r="N1849" i="2"/>
  <c r="D41" i="70" l="1"/>
  <c r="Q41" i="70"/>
  <c r="O41" i="70"/>
  <c r="Q122" i="70"/>
  <c r="Q126" i="70"/>
  <c r="O122" i="70"/>
  <c r="O123" i="70"/>
  <c r="O124" i="70"/>
  <c r="O125" i="70"/>
  <c r="O126" i="70"/>
  <c r="O127" i="70"/>
  <c r="O128" i="70"/>
  <c r="O129" i="70"/>
  <c r="D129" i="70"/>
  <c r="Q129" i="70" s="1"/>
  <c r="D128" i="70"/>
  <c r="Q128" i="70" s="1"/>
  <c r="D127" i="70"/>
  <c r="Q127" i="70" s="1"/>
  <c r="D126" i="70"/>
  <c r="D125" i="70"/>
  <c r="Q125" i="70" s="1"/>
  <c r="D124" i="70"/>
  <c r="Q124" i="70" s="1"/>
  <c r="D123" i="70"/>
  <c r="Q123" i="70" s="1"/>
  <c r="Q116" i="70"/>
  <c r="O116" i="70"/>
  <c r="O117" i="70"/>
  <c r="O118" i="70"/>
  <c r="O119" i="70"/>
  <c r="O120" i="70"/>
  <c r="O121" i="70"/>
  <c r="D118" i="70"/>
  <c r="Q118" i="70" s="1"/>
  <c r="D119" i="70"/>
  <c r="Q119" i="70" s="1"/>
  <c r="D120" i="70"/>
  <c r="Q120" i="70" s="1"/>
  <c r="D121" i="70"/>
  <c r="Q121" i="70" s="1"/>
  <c r="D117" i="70"/>
  <c r="Q117" i="70" s="1"/>
  <c r="Q113" i="70"/>
  <c r="O113" i="70"/>
  <c r="O114" i="70"/>
  <c r="O115" i="70"/>
  <c r="D115" i="70"/>
  <c r="Q115" i="70" s="1"/>
  <c r="D114" i="70"/>
  <c r="Q114" i="70" s="1"/>
  <c r="Q110" i="70"/>
  <c r="O110" i="70"/>
  <c r="O111" i="70"/>
  <c r="O112" i="70"/>
  <c r="D112" i="70"/>
  <c r="Q112" i="70" s="1"/>
  <c r="D111" i="70"/>
  <c r="Q111" i="70" s="1"/>
  <c r="Q107" i="70"/>
  <c r="O107" i="70"/>
  <c r="O108" i="70"/>
  <c r="O109" i="70"/>
  <c r="D109" i="70"/>
  <c r="Q109" i="70" s="1"/>
  <c r="D108" i="70"/>
  <c r="Q108" i="70" s="1"/>
  <c r="Q104" i="70"/>
  <c r="O104" i="70"/>
  <c r="O105" i="70"/>
  <c r="O106" i="70"/>
  <c r="D106" i="70"/>
  <c r="Q106" i="70" s="1"/>
  <c r="D105" i="70"/>
  <c r="Q105" i="70" s="1"/>
  <c r="Q96" i="70"/>
  <c r="D97" i="70"/>
  <c r="Q97" i="70" s="1"/>
  <c r="D98" i="70"/>
  <c r="Q98" i="70" s="1"/>
  <c r="D99" i="70"/>
  <c r="Q99" i="70" s="1"/>
  <c r="D100" i="70"/>
  <c r="Q100" i="70" s="1"/>
  <c r="D101" i="70"/>
  <c r="Q101" i="70" s="1"/>
  <c r="D102" i="70"/>
  <c r="Q102" i="70" s="1"/>
  <c r="D103" i="70"/>
  <c r="Q103" i="70" s="1"/>
  <c r="O103" i="70"/>
  <c r="O102" i="70"/>
  <c r="O96" i="70"/>
  <c r="O97" i="70"/>
  <c r="O98" i="70"/>
  <c r="O99" i="70"/>
  <c r="O100" i="70"/>
  <c r="O101" i="70"/>
  <c r="Q73" i="70"/>
  <c r="Q74" i="70"/>
  <c r="Q75" i="70"/>
  <c r="Q76" i="70"/>
  <c r="O73" i="70"/>
  <c r="O74" i="70"/>
  <c r="O75" i="70"/>
  <c r="O76" i="70"/>
  <c r="R653" i="2"/>
  <c r="Z653" i="2" s="1"/>
  <c r="J653" i="2"/>
  <c r="AB612" i="2"/>
  <c r="AB613" i="2"/>
  <c r="AB614" i="2"/>
  <c r="AB615" i="2"/>
  <c r="AB616" i="2"/>
  <c r="AB617" i="2"/>
  <c r="AB619" i="2"/>
  <c r="AB620" i="2"/>
  <c r="AB621" i="2"/>
  <c r="AB622" i="2"/>
  <c r="AB623" i="2"/>
  <c r="AB624" i="2"/>
  <c r="AB625" i="2"/>
  <c r="AB626" i="2"/>
  <c r="AB627" i="2"/>
  <c r="S642" i="2"/>
  <c r="S645" i="2"/>
  <c r="S650" i="2"/>
  <c r="S651" i="2"/>
  <c r="S646" i="2"/>
  <c r="S647" i="2"/>
  <c r="S648" i="2"/>
  <c r="S649" i="2"/>
  <c r="S652" i="2"/>
  <c r="S654" i="2"/>
  <c r="S660" i="2"/>
  <c r="S655" i="2"/>
  <c r="S661" i="2"/>
  <c r="J650" i="2"/>
  <c r="R650" i="2"/>
  <c r="T124" i="85"/>
  <c r="P124" i="85"/>
  <c r="K124" i="85"/>
  <c r="T123" i="85"/>
  <c r="P123" i="85"/>
  <c r="K123" i="85"/>
  <c r="T122" i="85"/>
  <c r="P122" i="85"/>
  <c r="K122" i="85"/>
  <c r="T121" i="85"/>
  <c r="P121" i="85"/>
  <c r="K121" i="85"/>
  <c r="T120" i="85"/>
  <c r="P120" i="85"/>
  <c r="K120" i="85"/>
  <c r="T119" i="85"/>
  <c r="P119" i="85"/>
  <c r="K119" i="85"/>
  <c r="T118" i="85"/>
  <c r="P118" i="85"/>
  <c r="K118" i="85"/>
  <c r="T117" i="85"/>
  <c r="P117" i="85"/>
  <c r="K117" i="85"/>
  <c r="T116" i="85"/>
  <c r="P116" i="85"/>
  <c r="K116" i="85"/>
  <c r="T115" i="85"/>
  <c r="P115" i="85"/>
  <c r="K115" i="85"/>
  <c r="T114" i="85"/>
  <c r="P114" i="85"/>
  <c r="K114" i="85"/>
  <c r="T113" i="85"/>
  <c r="T112" i="85"/>
  <c r="P112" i="85"/>
  <c r="K112" i="85"/>
  <c r="T111" i="85"/>
  <c r="P111" i="85"/>
  <c r="K111" i="85"/>
  <c r="T110" i="85"/>
  <c r="P110" i="85"/>
  <c r="K110" i="85"/>
  <c r="T109" i="85"/>
  <c r="T108" i="85"/>
  <c r="P108" i="85"/>
  <c r="K108" i="85"/>
  <c r="T107" i="85"/>
  <c r="P107" i="85"/>
  <c r="K107" i="85"/>
  <c r="T106" i="85"/>
  <c r="P106" i="85"/>
  <c r="K106" i="85"/>
  <c r="T105" i="85"/>
  <c r="P105" i="85"/>
  <c r="K105" i="85"/>
  <c r="T104" i="85"/>
  <c r="T103" i="85"/>
  <c r="P103" i="85"/>
  <c r="K103" i="85"/>
  <c r="T102" i="85"/>
  <c r="P102" i="85"/>
  <c r="K102" i="85"/>
  <c r="T101" i="85"/>
  <c r="P101" i="85"/>
  <c r="K101" i="85"/>
  <c r="T100" i="85"/>
  <c r="P100" i="85"/>
  <c r="K100" i="85"/>
  <c r="T99" i="85"/>
  <c r="P99" i="85"/>
  <c r="K99" i="85"/>
  <c r="T98" i="85"/>
  <c r="P98" i="85"/>
  <c r="K98" i="85"/>
  <c r="T97" i="85"/>
  <c r="P97" i="85"/>
  <c r="K97" i="85"/>
  <c r="T96" i="85"/>
  <c r="P96" i="85"/>
  <c r="K96" i="85"/>
  <c r="T95" i="85"/>
  <c r="T94" i="85"/>
  <c r="P94" i="85"/>
  <c r="K94" i="85"/>
  <c r="T93" i="85"/>
  <c r="P93" i="85"/>
  <c r="K93" i="85"/>
  <c r="T92" i="85"/>
  <c r="P92" i="85"/>
  <c r="K92" i="85"/>
  <c r="T91" i="85"/>
  <c r="P91" i="85"/>
  <c r="K91" i="85"/>
  <c r="T90" i="85"/>
  <c r="P90" i="85"/>
  <c r="K90" i="85"/>
  <c r="T89" i="85"/>
  <c r="P89" i="85"/>
  <c r="K89" i="85"/>
  <c r="T88" i="85"/>
  <c r="P88" i="85"/>
  <c r="K88" i="85"/>
  <c r="T87" i="85"/>
  <c r="P87" i="85"/>
  <c r="K87" i="85"/>
  <c r="T85" i="85"/>
  <c r="P85" i="85"/>
  <c r="K85" i="85"/>
  <c r="T84" i="85"/>
  <c r="P84" i="85"/>
  <c r="K84" i="85"/>
  <c r="T83" i="85"/>
  <c r="P83" i="85"/>
  <c r="K83" i="85"/>
  <c r="T82" i="85"/>
  <c r="P82" i="85"/>
  <c r="K82" i="85"/>
  <c r="T81" i="85"/>
  <c r="P81" i="85"/>
  <c r="K81" i="85"/>
  <c r="T80" i="85"/>
  <c r="P80" i="85"/>
  <c r="K80" i="85"/>
  <c r="T79" i="85"/>
  <c r="P79" i="85"/>
  <c r="K79" i="85"/>
  <c r="T78" i="85"/>
  <c r="T77" i="85"/>
  <c r="P77" i="85"/>
  <c r="K77" i="85"/>
  <c r="T76" i="85"/>
  <c r="P76" i="85"/>
  <c r="K76" i="85"/>
  <c r="T75" i="85"/>
  <c r="P75" i="85"/>
  <c r="K75" i="85"/>
  <c r="T74" i="85"/>
  <c r="T73" i="85"/>
  <c r="P73" i="85"/>
  <c r="K73" i="85"/>
  <c r="T72" i="85"/>
  <c r="P72" i="85"/>
  <c r="K72" i="85"/>
  <c r="T71" i="85"/>
  <c r="P71" i="85"/>
  <c r="K71" i="85"/>
  <c r="T70" i="85"/>
  <c r="P70" i="85"/>
  <c r="K70" i="85"/>
  <c r="T69" i="85"/>
  <c r="P69" i="85"/>
  <c r="K69" i="85"/>
  <c r="T68" i="85"/>
  <c r="P68" i="85"/>
  <c r="K68" i="85"/>
  <c r="T67" i="85"/>
  <c r="P67" i="85"/>
  <c r="K67" i="85"/>
  <c r="T66" i="85"/>
  <c r="P66" i="85"/>
  <c r="K66" i="85"/>
  <c r="T65" i="85"/>
  <c r="P65" i="85"/>
  <c r="K65" i="85"/>
  <c r="T64" i="85"/>
  <c r="P64" i="85"/>
  <c r="K64" i="85"/>
  <c r="T63" i="85"/>
  <c r="P63" i="85"/>
  <c r="K63" i="85"/>
  <c r="T62" i="85"/>
  <c r="P62" i="85"/>
  <c r="K62" i="85"/>
  <c r="T61" i="85"/>
  <c r="T60" i="85"/>
  <c r="K60" i="85"/>
  <c r="T59" i="85"/>
  <c r="K59" i="85"/>
  <c r="T58" i="85"/>
  <c r="K58" i="85"/>
  <c r="T57" i="85"/>
  <c r="K57" i="85"/>
  <c r="T56" i="85"/>
  <c r="K56" i="85"/>
  <c r="T55" i="85"/>
  <c r="K55" i="85"/>
  <c r="T54" i="85"/>
  <c r="K54" i="85"/>
  <c r="T53" i="85"/>
  <c r="K53" i="85"/>
  <c r="T52" i="85"/>
  <c r="K52" i="85"/>
  <c r="T51" i="85"/>
  <c r="K51" i="85"/>
  <c r="T50" i="85"/>
  <c r="K50" i="85"/>
  <c r="T49" i="85"/>
  <c r="T48" i="85"/>
  <c r="P48" i="85"/>
  <c r="K48" i="85"/>
  <c r="T47" i="85"/>
  <c r="P47" i="85"/>
  <c r="K47" i="85"/>
  <c r="T46" i="85"/>
  <c r="T45" i="85"/>
  <c r="P45" i="85"/>
  <c r="K45" i="85"/>
  <c r="T44" i="85"/>
  <c r="P44" i="85"/>
  <c r="K44" i="85"/>
  <c r="T43" i="85"/>
  <c r="P43" i="85"/>
  <c r="K43" i="85"/>
  <c r="T42" i="85"/>
  <c r="P42" i="85"/>
  <c r="K42" i="85"/>
  <c r="T41" i="85"/>
  <c r="P41" i="85"/>
  <c r="K41" i="85"/>
  <c r="T40" i="85"/>
  <c r="T39" i="85"/>
  <c r="T38" i="85"/>
  <c r="P38" i="85"/>
  <c r="K38" i="85"/>
  <c r="T37" i="85"/>
  <c r="P37" i="85"/>
  <c r="K37" i="85"/>
  <c r="T36" i="85"/>
  <c r="P36" i="85"/>
  <c r="K36" i="85"/>
  <c r="T35" i="85"/>
  <c r="P35" i="85"/>
  <c r="K35" i="85"/>
  <c r="T34" i="85"/>
  <c r="P34" i="85"/>
  <c r="K34" i="85"/>
  <c r="T33" i="85"/>
  <c r="P33" i="85"/>
  <c r="K33" i="85"/>
  <c r="T32" i="85"/>
  <c r="T31" i="85"/>
  <c r="P31" i="85"/>
  <c r="K31" i="85"/>
  <c r="T30" i="85"/>
  <c r="P30" i="85"/>
  <c r="K30" i="85"/>
  <c r="T29" i="85"/>
  <c r="P29" i="85"/>
  <c r="K29" i="85"/>
  <c r="T28" i="85"/>
  <c r="T27" i="85"/>
  <c r="P27" i="85"/>
  <c r="K27" i="85"/>
  <c r="T25" i="85"/>
  <c r="P25" i="85"/>
  <c r="K25" i="85"/>
  <c r="T24" i="85"/>
  <c r="P24" i="85"/>
  <c r="K24" i="85"/>
  <c r="T23" i="85"/>
  <c r="P23" i="85"/>
  <c r="K23" i="85"/>
  <c r="T22" i="85"/>
  <c r="P22" i="85"/>
  <c r="K22" i="85"/>
  <c r="T21" i="85"/>
  <c r="P21" i="85"/>
  <c r="K21" i="85"/>
  <c r="T20" i="85"/>
  <c r="P20" i="85"/>
  <c r="K20" i="85"/>
  <c r="T19" i="85"/>
  <c r="P19" i="85"/>
  <c r="K19" i="85"/>
  <c r="T18" i="85"/>
  <c r="T16" i="85"/>
  <c r="P16" i="85"/>
  <c r="K16" i="85"/>
  <c r="T15" i="85"/>
  <c r="P15" i="85"/>
  <c r="K15" i="85"/>
  <c r="T14" i="85"/>
  <c r="P14" i="85"/>
  <c r="K14" i="85"/>
  <c r="T13" i="85"/>
  <c r="P13" i="85"/>
  <c r="K13" i="85"/>
  <c r="T12" i="85"/>
  <c r="P12" i="85"/>
  <c r="K12" i="85"/>
  <c r="T11" i="85"/>
  <c r="P11" i="85"/>
  <c r="K11" i="85"/>
  <c r="T10" i="85"/>
  <c r="P10" i="85"/>
  <c r="K10" i="85"/>
  <c r="T9" i="85"/>
  <c r="P9" i="85"/>
  <c r="K9" i="85"/>
  <c r="T8" i="85"/>
  <c r="P8" i="85"/>
  <c r="K8" i="85"/>
  <c r="T7" i="85"/>
  <c r="P7" i="85"/>
  <c r="K7" i="85"/>
  <c r="T6" i="85"/>
  <c r="P6" i="85"/>
  <c r="K6" i="85"/>
  <c r="X817" i="2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X830" i="2"/>
  <c r="Z830" i="2"/>
  <c r="AB830" i="2"/>
  <c r="AF830" i="2"/>
  <c r="X831" i="2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X854" i="2"/>
  <c r="Z854" i="2"/>
  <c r="AB854" i="2"/>
  <c r="AF854" i="2"/>
  <c r="X855" i="2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X875" i="2"/>
  <c r="Z875" i="2"/>
  <c r="AB875" i="2"/>
  <c r="AF875" i="2"/>
  <c r="X876" i="2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X889" i="2"/>
  <c r="Z889" i="2"/>
  <c r="AB889" i="2"/>
  <c r="AF889" i="2"/>
  <c r="X890" i="2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X910" i="2"/>
  <c r="Z910" i="2"/>
  <c r="AB910" i="2"/>
  <c r="AF910" i="2"/>
  <c r="X911" i="2"/>
  <c r="X912" i="2" s="1"/>
  <c r="X913" i="2" s="1"/>
  <c r="X914" i="2" s="1"/>
  <c r="X915" i="2" s="1"/>
  <c r="X916" i="2" s="1"/>
  <c r="X917" i="2" s="1"/>
  <c r="X918" i="2" s="1"/>
  <c r="X919" i="2" s="1"/>
  <c r="X920" i="2" s="1"/>
  <c r="AB911" i="2"/>
  <c r="AB912" i="2"/>
  <c r="AB913" i="2"/>
  <c r="AB914" i="2"/>
  <c r="AB915" i="2"/>
  <c r="AB916" i="2"/>
  <c r="AB917" i="2"/>
  <c r="AB918" i="2"/>
  <c r="AB919" i="2"/>
  <c r="AB920" i="2"/>
  <c r="X921" i="2"/>
  <c r="Z921" i="2"/>
  <c r="AB921" i="2"/>
  <c r="AF921" i="2"/>
  <c r="X922" i="2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X935" i="2"/>
  <c r="Z935" i="2"/>
  <c r="AB935" i="2"/>
  <c r="AF935" i="2"/>
  <c r="X936" i="2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X948" i="2"/>
  <c r="Z948" i="2"/>
  <c r="AB948" i="2"/>
  <c r="AF948" i="2"/>
  <c r="X949" i="2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X968" i="2"/>
  <c r="Z968" i="2"/>
  <c r="AB968" i="2"/>
  <c r="AF968" i="2"/>
  <c r="X969" i="2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X983" i="2"/>
  <c r="Z983" i="2"/>
  <c r="AB983" i="2"/>
  <c r="AF983" i="2"/>
  <c r="X984" i="2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X996" i="2"/>
  <c r="Z996" i="2"/>
  <c r="AB996" i="2"/>
  <c r="AF996" i="2"/>
  <c r="X997" i="2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X1014" i="2"/>
  <c r="Z1014" i="2"/>
  <c r="AB1014" i="2"/>
  <c r="AF1014" i="2"/>
  <c r="X1015" i="2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X1051" i="2"/>
  <c r="Z1051" i="2"/>
  <c r="AB1051" i="2"/>
  <c r="AF1051" i="2"/>
  <c r="X1052" i="2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X1073" i="2"/>
  <c r="Z1073" i="2"/>
  <c r="AB1073" i="2"/>
  <c r="AF1073" i="2"/>
  <c r="X1074" i="2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AB1074" i="2"/>
  <c r="AB1075" i="2"/>
  <c r="AB1076" i="2"/>
  <c r="AB1077" i="2"/>
  <c r="AB1078" i="2"/>
  <c r="AB1079" i="2"/>
  <c r="AB1080" i="2"/>
  <c r="AB1081" i="2"/>
  <c r="AB1082" i="2"/>
  <c r="AB1083" i="2"/>
  <c r="AB1084" i="2"/>
  <c r="X1085" i="2"/>
  <c r="Z1085" i="2"/>
  <c r="AB1085" i="2"/>
  <c r="AF1085" i="2"/>
  <c r="X1086" i="2"/>
  <c r="X1087" i="2" s="1"/>
  <c r="X1088" i="2" s="1"/>
  <c r="X1089" i="2" s="1"/>
  <c r="X1090" i="2" s="1"/>
  <c r="X1091" i="2" s="1"/>
  <c r="X1092" i="2" s="1"/>
  <c r="AB1086" i="2"/>
  <c r="AB1087" i="2"/>
  <c r="AB1088" i="2"/>
  <c r="AB1089" i="2"/>
  <c r="AB1090" i="2"/>
  <c r="AB1091" i="2"/>
  <c r="AB1092" i="2"/>
  <c r="X1093" i="2"/>
  <c r="Z1093" i="2"/>
  <c r="AB1093" i="2"/>
  <c r="AF1093" i="2"/>
  <c r="X1094" i="2"/>
  <c r="X1095" i="2" s="1"/>
  <c r="X1096" i="2" s="1"/>
  <c r="X1097" i="2" s="1"/>
  <c r="X1098" i="2" s="1"/>
  <c r="X1099" i="2" s="1"/>
  <c r="AB1094" i="2"/>
  <c r="AB1095" i="2"/>
  <c r="AB1096" i="2"/>
  <c r="AB1097" i="2"/>
  <c r="AB1098" i="2"/>
  <c r="AB1099" i="2"/>
  <c r="X1100" i="2"/>
  <c r="Z1100" i="2"/>
  <c r="AB1100" i="2"/>
  <c r="AF1100" i="2"/>
  <c r="X1101" i="2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X1113" i="2"/>
  <c r="Z1113" i="2"/>
  <c r="AB1113" i="2"/>
  <c r="AF1113" i="2"/>
  <c r="X1114" i="2"/>
  <c r="X1115" i="2" s="1"/>
  <c r="X1116" i="2" s="1"/>
  <c r="X1117" i="2" s="1"/>
  <c r="X1118" i="2" s="1"/>
  <c r="X1119" i="2" s="1"/>
  <c r="X1120" i="2" s="1"/>
  <c r="AB1114" i="2"/>
  <c r="AB1115" i="2"/>
  <c r="AB1116" i="2"/>
  <c r="AB1117" i="2"/>
  <c r="AB1118" i="2"/>
  <c r="AB1119" i="2"/>
  <c r="AB1120" i="2"/>
  <c r="X1121" i="2"/>
  <c r="Z1121" i="2"/>
  <c r="AB1121" i="2"/>
  <c r="AF1121" i="2"/>
  <c r="X1122" i="2"/>
  <c r="X1123" i="2" s="1"/>
  <c r="X1124" i="2" s="1"/>
  <c r="X1125" i="2" s="1"/>
  <c r="X1126" i="2" s="1"/>
  <c r="X1127" i="2" s="1"/>
  <c r="AB1122" i="2"/>
  <c r="AB1123" i="2"/>
  <c r="AB1124" i="2"/>
  <c r="AB1125" i="2"/>
  <c r="AB1126" i="2"/>
  <c r="AB1127" i="2"/>
  <c r="X1128" i="2"/>
  <c r="Z1128" i="2"/>
  <c r="AB1128" i="2"/>
  <c r="AF1128" i="2"/>
  <c r="X1129" i="2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X1147" i="2"/>
  <c r="Z1147" i="2"/>
  <c r="AB1147" i="2"/>
  <c r="AF1147" i="2"/>
  <c r="X1148" i="2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X1178" i="2"/>
  <c r="Z1178" i="2"/>
  <c r="AB1178" i="2"/>
  <c r="AF1178" i="2"/>
  <c r="X1179" i="2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X1236" i="2"/>
  <c r="Z1236" i="2"/>
  <c r="AB1236" i="2"/>
  <c r="AF1236" i="2"/>
  <c r="X1237" i="2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X1266" i="2"/>
  <c r="Z1266" i="2"/>
  <c r="AB1266" i="2"/>
  <c r="AF1266" i="2"/>
  <c r="X1267" i="2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X1297" i="2"/>
  <c r="Z1297" i="2"/>
  <c r="AB1297" i="2"/>
  <c r="AF1297" i="2"/>
  <c r="X1298" i="2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X1314" i="2"/>
  <c r="Z1314" i="2"/>
  <c r="AB1314" i="2"/>
  <c r="AF1314" i="2"/>
  <c r="X1315" i="2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AB1315" i="2"/>
  <c r="AB1316" i="2"/>
  <c r="AB1317" i="2"/>
  <c r="AB1318" i="2"/>
  <c r="AB1319" i="2"/>
  <c r="AB1320" i="2"/>
  <c r="AB1321" i="2"/>
  <c r="AB1322" i="2"/>
  <c r="AB1323" i="2"/>
  <c r="AB1324" i="2"/>
  <c r="AB1325" i="2"/>
  <c r="X1326" i="2"/>
  <c r="Z1326" i="2"/>
  <c r="AB1326" i="2"/>
  <c r="AF1326" i="2"/>
  <c r="X1327" i="2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AB1327" i="2"/>
  <c r="AB1328" i="2"/>
  <c r="AB1329" i="2"/>
  <c r="AB1330" i="2"/>
  <c r="AB1331" i="2"/>
  <c r="AB1332" i="2"/>
  <c r="AB1333" i="2"/>
  <c r="AB1334" i="2"/>
  <c r="AB1335" i="2"/>
  <c r="AB1336" i="2"/>
  <c r="AB1337" i="2"/>
  <c r="X1338" i="2"/>
  <c r="Z1338" i="2"/>
  <c r="AB1338" i="2"/>
  <c r="AF1338" i="2"/>
  <c r="X1339" i="2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AB1339" i="2"/>
  <c r="AB1340" i="2"/>
  <c r="AB1341" i="2"/>
  <c r="AB1342" i="2"/>
  <c r="AB1343" i="2"/>
  <c r="AB1344" i="2"/>
  <c r="AB1345" i="2"/>
  <c r="AB1346" i="2"/>
  <c r="AB1347" i="2"/>
  <c r="AB1348" i="2"/>
  <c r="AB1349" i="2"/>
  <c r="X1350" i="2"/>
  <c r="Z1350" i="2"/>
  <c r="AB1350" i="2"/>
  <c r="AF1350" i="2"/>
  <c r="X1351" i="2"/>
  <c r="X1352" i="2" s="1"/>
  <c r="X1353" i="2" s="1"/>
  <c r="X1354" i="2" s="1"/>
  <c r="X1355" i="2" s="1"/>
  <c r="AB1351" i="2"/>
  <c r="AB1352" i="2"/>
  <c r="AB1353" i="2"/>
  <c r="AB1354" i="2"/>
  <c r="AB1355" i="2"/>
  <c r="X1356" i="2"/>
  <c r="Z1356" i="2"/>
  <c r="AB1356" i="2"/>
  <c r="AF1356" i="2"/>
  <c r="X1357" i="2"/>
  <c r="X1358" i="2" s="1"/>
  <c r="X1359" i="2" s="1"/>
  <c r="X1360" i="2" s="1"/>
  <c r="X1361" i="2" s="1"/>
  <c r="X1362" i="2" s="1"/>
  <c r="X1363" i="2" s="1"/>
  <c r="X1364" i="2" s="1"/>
  <c r="X1365" i="2" s="1"/>
  <c r="X1366" i="2" s="1"/>
  <c r="X1367" i="2" s="1"/>
  <c r="X1368" i="2" s="1"/>
  <c r="X1369" i="2" s="1"/>
  <c r="X1370" i="2" s="1"/>
  <c r="X1371" i="2" s="1"/>
  <c r="X1372" i="2" s="1"/>
  <c r="X1373" i="2" s="1"/>
  <c r="X1374" i="2" s="1"/>
  <c r="X1375" i="2" s="1"/>
  <c r="X1376" i="2" s="1"/>
  <c r="X1377" i="2" s="1"/>
  <c r="X1378" i="2" s="1"/>
  <c r="X1379" i="2" s="1"/>
  <c r="X1380" i="2" s="1"/>
  <c r="X1381" i="2" s="1"/>
  <c r="X1382" i="2" s="1"/>
  <c r="X1383" i="2" s="1"/>
  <c r="X1384" i="2" s="1"/>
  <c r="X1385" i="2" s="1"/>
  <c r="X1386" i="2" s="1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X1387" i="2"/>
  <c r="Z1387" i="2"/>
  <c r="AB1387" i="2"/>
  <c r="AF1387" i="2"/>
  <c r="X1388" i="2"/>
  <c r="X1389" i="2" s="1"/>
  <c r="X1390" i="2" s="1"/>
  <c r="X1391" i="2" s="1"/>
  <c r="X1392" i="2" s="1"/>
  <c r="X1393" i="2" s="1"/>
  <c r="X1394" i="2" s="1"/>
  <c r="X1395" i="2" s="1"/>
  <c r="X1396" i="2" s="1"/>
  <c r="X1397" i="2" s="1"/>
  <c r="X1398" i="2" s="1"/>
  <c r="X1399" i="2" s="1"/>
  <c r="X1400" i="2" s="1"/>
  <c r="X1401" i="2" s="1"/>
  <c r="X1402" i="2" s="1"/>
  <c r="X1403" i="2" s="1"/>
  <c r="X1404" i="2" s="1"/>
  <c r="X1405" i="2" s="1"/>
  <c r="X1406" i="2" s="1"/>
  <c r="X1407" i="2" s="1"/>
  <c r="X1408" i="2" s="1"/>
  <c r="X1409" i="2" s="1"/>
  <c r="X1410" i="2" s="1"/>
  <c r="X1411" i="2" s="1"/>
  <c r="X1412" i="2" s="1"/>
  <c r="X1413" i="2" s="1"/>
  <c r="X1414" i="2" s="1"/>
  <c r="X1415" i="2" s="1"/>
  <c r="X1416" i="2" s="1"/>
  <c r="X1417" i="2" s="1"/>
  <c r="X1418" i="2" s="1"/>
  <c r="X1419" i="2" s="1"/>
  <c r="X1420" i="2" s="1"/>
  <c r="X1421" i="2" s="1"/>
  <c r="X1422" i="2" s="1"/>
  <c r="X1423" i="2" s="1"/>
  <c r="X1424" i="2" s="1"/>
  <c r="X1425" i="2" s="1"/>
  <c r="X1426" i="2" s="1"/>
  <c r="X1427" i="2" s="1"/>
  <c r="X1428" i="2" s="1"/>
  <c r="X1429" i="2" s="1"/>
  <c r="X1430" i="2" s="1"/>
  <c r="X1431" i="2" s="1"/>
  <c r="X1432" i="2" s="1"/>
  <c r="X1433" i="2" s="1"/>
  <c r="X1434" i="2" s="1"/>
  <c r="X1435" i="2" s="1"/>
  <c r="X1436" i="2" s="1"/>
  <c r="X1437" i="2" s="1"/>
  <c r="X1438" i="2" s="1"/>
  <c r="X1439" i="2" s="1"/>
  <c r="X1440" i="2" s="1"/>
  <c r="X1441" i="2" s="1"/>
  <c r="X1442" i="2" s="1"/>
  <c r="X1443" i="2" s="1"/>
  <c r="X1444" i="2" s="1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X1445" i="2"/>
  <c r="Z1445" i="2"/>
  <c r="AB1445" i="2"/>
  <c r="AF1445" i="2"/>
  <c r="X1446" i="2"/>
  <c r="X1447" i="2" s="1"/>
  <c r="X1448" i="2" s="1"/>
  <c r="X1449" i="2" s="1"/>
  <c r="X1450" i="2" s="1"/>
  <c r="X1451" i="2" s="1"/>
  <c r="X1452" i="2" s="1"/>
  <c r="X1453" i="2" s="1"/>
  <c r="X1454" i="2" s="1"/>
  <c r="X1455" i="2" s="1"/>
  <c r="X1456" i="2" s="1"/>
  <c r="X1457" i="2" s="1"/>
  <c r="X1458" i="2" s="1"/>
  <c r="X1459" i="2" s="1"/>
  <c r="X1460" i="2" s="1"/>
  <c r="X1461" i="2" s="1"/>
  <c r="X1462" i="2" s="1"/>
  <c r="X1463" i="2" s="1"/>
  <c r="X1464" i="2" s="1"/>
  <c r="X1465" i="2" s="1"/>
  <c r="X1466" i="2" s="1"/>
  <c r="X1467" i="2" s="1"/>
  <c r="X1468" i="2" s="1"/>
  <c r="X1469" i="2" s="1"/>
  <c r="X1470" i="2" s="1"/>
  <c r="X1471" i="2" s="1"/>
  <c r="X1472" i="2" s="1"/>
  <c r="X1473" i="2" s="1"/>
  <c r="X1474" i="2" s="1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X1475" i="2"/>
  <c r="Z1475" i="2"/>
  <c r="AB1475" i="2"/>
  <c r="AF1475" i="2"/>
  <c r="X1476" i="2"/>
  <c r="X1477" i="2" s="1"/>
  <c r="X1478" i="2" s="1"/>
  <c r="X1479" i="2" s="1"/>
  <c r="X1480" i="2" s="1"/>
  <c r="X1481" i="2" s="1"/>
  <c r="X1482" i="2" s="1"/>
  <c r="X1483" i="2" s="1"/>
  <c r="X1484" i="2" s="1"/>
  <c r="X1485" i="2" s="1"/>
  <c r="X1486" i="2" s="1"/>
  <c r="X1487" i="2" s="1"/>
  <c r="X1488" i="2" s="1"/>
  <c r="X1489" i="2" s="1"/>
  <c r="X1490" i="2" s="1"/>
  <c r="X1491" i="2" s="1"/>
  <c r="X1492" i="2" s="1"/>
  <c r="X1493" i="2" s="1"/>
  <c r="X1494" i="2" s="1"/>
  <c r="X1495" i="2" s="1"/>
  <c r="X1496" i="2" s="1"/>
  <c r="X1497" i="2" s="1"/>
  <c r="X1498" i="2" s="1"/>
  <c r="X1499" i="2" s="1"/>
  <c r="X1500" i="2" s="1"/>
  <c r="X1501" i="2" s="1"/>
  <c r="X1502" i="2" s="1"/>
  <c r="X1503" i="2" s="1"/>
  <c r="X1504" i="2" s="1"/>
  <c r="X1505" i="2" s="1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X1506" i="2"/>
  <c r="Z1506" i="2"/>
  <c r="AB1506" i="2"/>
  <c r="AF1506" i="2"/>
  <c r="X1507" i="2"/>
  <c r="X1508" i="2" s="1"/>
  <c r="X1509" i="2" s="1"/>
  <c r="X1510" i="2" s="1"/>
  <c r="X1511" i="2" s="1"/>
  <c r="X1512" i="2" s="1"/>
  <c r="X1513" i="2" s="1"/>
  <c r="X1514" i="2" s="1"/>
  <c r="X1515" i="2" s="1"/>
  <c r="X1516" i="2" s="1"/>
  <c r="X1517" i="2" s="1"/>
  <c r="X1518" i="2" s="1"/>
  <c r="X1519" i="2" s="1"/>
  <c r="X1520" i="2" s="1"/>
  <c r="X1521" i="2" s="1"/>
  <c r="X1522" i="2" s="1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X1523" i="2"/>
  <c r="Z1523" i="2"/>
  <c r="AB1523" i="2"/>
  <c r="AF1523" i="2"/>
  <c r="X1524" i="2"/>
  <c r="X1525" i="2" s="1"/>
  <c r="X1526" i="2" s="1"/>
  <c r="X1527" i="2" s="1"/>
  <c r="X1528" i="2" s="1"/>
  <c r="X1529" i="2" s="1"/>
  <c r="X1530" i="2" s="1"/>
  <c r="X1531" i="2" s="1"/>
  <c r="X1532" i="2" s="1"/>
  <c r="X1533" i="2" s="1"/>
  <c r="X1534" i="2" s="1"/>
  <c r="X1535" i="2" s="1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X1536" i="2"/>
  <c r="Z1536" i="2"/>
  <c r="AB1536" i="2"/>
  <c r="AF1536" i="2"/>
  <c r="X1537" i="2"/>
  <c r="X1538" i="2" s="1"/>
  <c r="X1539" i="2" s="1"/>
  <c r="X1540" i="2" s="1"/>
  <c r="X1541" i="2" s="1"/>
  <c r="X1542" i="2" s="1"/>
  <c r="X1543" i="2" s="1"/>
  <c r="X1544" i="2" s="1"/>
  <c r="X1545" i="2" s="1"/>
  <c r="X1546" i="2" s="1"/>
  <c r="X1547" i="2" s="1"/>
  <c r="X1548" i="2" s="1"/>
  <c r="X1549" i="2" s="1"/>
  <c r="X1550" i="2" s="1"/>
  <c r="X1551" i="2" s="1"/>
  <c r="X1552" i="2" s="1"/>
  <c r="X1553" i="2" s="1"/>
  <c r="X1554" i="2" s="1"/>
  <c r="X1555" i="2" s="1"/>
  <c r="X1556" i="2" s="1"/>
  <c r="X1557" i="2" s="1"/>
  <c r="X1558" i="2" s="1"/>
  <c r="X1559" i="2" s="1"/>
  <c r="X1560" i="2" s="1"/>
  <c r="X1561" i="2" s="1"/>
  <c r="X1562" i="2" s="1"/>
  <c r="X1563" i="2" s="1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X1564" i="2"/>
  <c r="Z1564" i="2"/>
  <c r="AB1564" i="2"/>
  <c r="AF1564" i="2"/>
  <c r="X1565" i="2"/>
  <c r="X1566" i="2" s="1"/>
  <c r="X1567" i="2" s="1"/>
  <c r="X1568" i="2" s="1"/>
  <c r="X1569" i="2" s="1"/>
  <c r="X1570" i="2" s="1"/>
  <c r="X1571" i="2" s="1"/>
  <c r="X1572" i="2" s="1"/>
  <c r="X1573" i="2" s="1"/>
  <c r="X1574" i="2" s="1"/>
  <c r="X1575" i="2" s="1"/>
  <c r="X1576" i="2" s="1"/>
  <c r="X1577" i="2" s="1"/>
  <c r="X1578" i="2" s="1"/>
  <c r="X1579" i="2" s="1"/>
  <c r="X1580" i="2" s="1"/>
  <c r="X1581" i="2" s="1"/>
  <c r="X1582" i="2" s="1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X1583" i="2"/>
  <c r="Z1583" i="2"/>
  <c r="AB1583" i="2"/>
  <c r="AF1583" i="2"/>
  <c r="X1584" i="2"/>
  <c r="X1585" i="2" s="1"/>
  <c r="X1586" i="2" s="1"/>
  <c r="X1587" i="2" s="1"/>
  <c r="X1588" i="2" s="1"/>
  <c r="X1589" i="2" s="1"/>
  <c r="X1590" i="2" s="1"/>
  <c r="X1591" i="2" s="1"/>
  <c r="X1592" i="2" s="1"/>
  <c r="X1593" i="2" s="1"/>
  <c r="X1594" i="2" s="1"/>
  <c r="X1595" i="2" s="1"/>
  <c r="X1596" i="2" s="1"/>
  <c r="X1597" i="2" s="1"/>
  <c r="X1598" i="2" s="1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X1599" i="2"/>
  <c r="Z1599" i="2"/>
  <c r="AB1599" i="2"/>
  <c r="AF1599" i="2"/>
  <c r="X1600" i="2"/>
  <c r="X1601" i="2" s="1"/>
  <c r="X1602" i="2" s="1"/>
  <c r="X1603" i="2" s="1"/>
  <c r="X1604" i="2" s="1"/>
  <c r="X1605" i="2" s="1"/>
  <c r="X1606" i="2" s="1"/>
  <c r="X1607" i="2" s="1"/>
  <c r="X1608" i="2" s="1"/>
  <c r="X1609" i="2" s="1"/>
  <c r="X1610" i="2" s="1"/>
  <c r="X1611" i="2" s="1"/>
  <c r="X1612" i="2" s="1"/>
  <c r="X1613" i="2" s="1"/>
  <c r="X1614" i="2" s="1"/>
  <c r="X1615" i="2" s="1"/>
  <c r="X1616" i="2" s="1"/>
  <c r="X1617" i="2" s="1"/>
  <c r="X1618" i="2" s="1"/>
  <c r="X1619" i="2" s="1"/>
  <c r="X1620" i="2" s="1"/>
  <c r="X1621" i="2" s="1"/>
  <c r="X1622" i="2" s="1"/>
  <c r="X1623" i="2" s="1"/>
  <c r="X1624" i="2" s="1"/>
  <c r="X1625" i="2" s="1"/>
  <c r="X1626" i="2" s="1"/>
  <c r="X1627" i="2" s="1"/>
  <c r="X1628" i="2" s="1"/>
  <c r="X1629" i="2" s="1"/>
  <c r="X1630" i="2" s="1"/>
  <c r="X1631" i="2" s="1"/>
  <c r="X1632" i="2" s="1"/>
  <c r="X1633" i="2" s="1"/>
  <c r="X1634" i="2" s="1"/>
  <c r="X1635" i="2" s="1"/>
  <c r="X1636" i="2" s="1"/>
  <c r="X1637" i="2" s="1"/>
  <c r="X1638" i="2" s="1"/>
  <c r="X1639" i="2" s="1"/>
  <c r="X1640" i="2" s="1"/>
  <c r="X1641" i="2" s="1"/>
  <c r="X1642" i="2" s="1"/>
  <c r="X1643" i="2" s="1"/>
  <c r="X1644" i="2" s="1"/>
  <c r="X1645" i="2" s="1"/>
  <c r="X1646" i="2" s="1"/>
  <c r="X1647" i="2" s="1"/>
  <c r="X1648" i="2" s="1"/>
  <c r="X1649" i="2" s="1"/>
  <c r="X1650" i="2" s="1"/>
  <c r="X1651" i="2" s="1"/>
  <c r="X1652" i="2" s="1"/>
  <c r="X1653" i="2" s="1"/>
  <c r="X1654" i="2" s="1"/>
  <c r="X1655" i="2" s="1"/>
  <c r="X1656" i="2" s="1"/>
  <c r="X1657" i="2" s="1"/>
  <c r="X1658" i="2" s="1"/>
  <c r="X1659" i="2" s="1"/>
  <c r="X1660" i="2" s="1"/>
  <c r="X1661" i="2" s="1"/>
  <c r="X1662" i="2" s="1"/>
  <c r="X1663" i="2" s="1"/>
  <c r="X1664" i="2" s="1"/>
  <c r="X1665" i="2" s="1"/>
  <c r="X1666" i="2" s="1"/>
  <c r="X1667" i="2" s="1"/>
  <c r="X1668" i="2" s="1"/>
  <c r="X1669" i="2" s="1"/>
  <c r="X1670" i="2" s="1"/>
  <c r="X1671" i="2" s="1"/>
  <c r="X1672" i="2" s="1"/>
  <c r="X1673" i="2" s="1"/>
  <c r="X1674" i="2" s="1"/>
  <c r="X1675" i="2" s="1"/>
  <c r="X1676" i="2" s="1"/>
  <c r="X1677" i="2" s="1"/>
  <c r="X1678" i="2" s="1"/>
  <c r="X1679" i="2" s="1"/>
  <c r="X1680" i="2" s="1"/>
  <c r="X1681" i="2" s="1"/>
  <c r="X1682" i="2" s="1"/>
  <c r="X1683" i="2" s="1"/>
  <c r="X1684" i="2" s="1"/>
  <c r="X1685" i="2" s="1"/>
  <c r="X1686" i="2" s="1"/>
  <c r="X1687" i="2" s="1"/>
  <c r="X1688" i="2" s="1"/>
  <c r="X1689" i="2" s="1"/>
  <c r="X1690" i="2" s="1"/>
  <c r="X1691" i="2" s="1"/>
  <c r="X1692" i="2" s="1"/>
  <c r="X1693" i="2" s="1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X1694" i="2"/>
  <c r="Z1694" i="2"/>
  <c r="AB1694" i="2"/>
  <c r="AF1694" i="2"/>
  <c r="X1695" i="2"/>
  <c r="X1696" i="2" s="1"/>
  <c r="X1697" i="2" s="1"/>
  <c r="X1698" i="2" s="1"/>
  <c r="X1699" i="2" s="1"/>
  <c r="X1700" i="2" s="1"/>
  <c r="X1701" i="2" s="1"/>
  <c r="X1702" i="2" s="1"/>
  <c r="X1703" i="2" s="1"/>
  <c r="X1704" i="2" s="1"/>
  <c r="X1705" i="2" s="1"/>
  <c r="AB1695" i="2"/>
  <c r="AB1696" i="2"/>
  <c r="AB1697" i="2"/>
  <c r="AB1698" i="2"/>
  <c r="AB1699" i="2"/>
  <c r="AB1700" i="2"/>
  <c r="AB1701" i="2"/>
  <c r="AB1702" i="2"/>
  <c r="AB1703" i="2"/>
  <c r="AB1704" i="2"/>
  <c r="AB1705" i="2"/>
  <c r="X1706" i="2"/>
  <c r="Z1706" i="2"/>
  <c r="AB1706" i="2"/>
  <c r="AF1706" i="2"/>
  <c r="X1707" i="2"/>
  <c r="X1708" i="2" s="1"/>
  <c r="X1709" i="2" s="1"/>
  <c r="X1710" i="2" s="1"/>
  <c r="X1711" i="2" s="1"/>
  <c r="X1712" i="2" s="1"/>
  <c r="X1713" i="2" s="1"/>
  <c r="X1714" i="2" s="1"/>
  <c r="AB1707" i="2"/>
  <c r="AB1708" i="2"/>
  <c r="AB1709" i="2"/>
  <c r="AB1710" i="2"/>
  <c r="AB1711" i="2"/>
  <c r="AB1712" i="2"/>
  <c r="AB1713" i="2"/>
  <c r="AB1714" i="2"/>
  <c r="X1715" i="2"/>
  <c r="Z1715" i="2"/>
  <c r="AB1715" i="2"/>
  <c r="AF1715" i="2"/>
  <c r="X1716" i="2"/>
  <c r="X1717" i="2" s="1"/>
  <c r="X1718" i="2" s="1"/>
  <c r="X1719" i="2" s="1"/>
  <c r="X1720" i="2" s="1"/>
  <c r="X1721" i="2" s="1"/>
  <c r="X1722" i="2" s="1"/>
  <c r="AB1716" i="2"/>
  <c r="AB1717" i="2"/>
  <c r="AB1718" i="2"/>
  <c r="AB1719" i="2"/>
  <c r="AB1720" i="2"/>
  <c r="AB1721" i="2"/>
  <c r="AB1722" i="2"/>
  <c r="X1723" i="2"/>
  <c r="Z1723" i="2"/>
  <c r="AB1723" i="2"/>
  <c r="AF1723" i="2"/>
  <c r="X1724" i="2"/>
  <c r="X1725" i="2" s="1"/>
  <c r="X1726" i="2" s="1"/>
  <c r="X1727" i="2" s="1"/>
  <c r="X1728" i="2" s="1"/>
  <c r="X1729" i="2" s="1"/>
  <c r="X1730" i="2" s="1"/>
  <c r="X1731" i="2" s="1"/>
  <c r="X1732" i="2" s="1"/>
  <c r="X1733" i="2" s="1"/>
  <c r="X1734" i="2" s="1"/>
  <c r="X1735" i="2" s="1"/>
  <c r="X1736" i="2" s="1"/>
  <c r="X1737" i="2" s="1"/>
  <c r="X1738" i="2" s="1"/>
  <c r="X1739" i="2" s="1"/>
  <c r="X1740" i="2" s="1"/>
  <c r="X1741" i="2" s="1"/>
  <c r="X1742" i="2" s="1"/>
  <c r="X1743" i="2" s="1"/>
  <c r="X1744" i="2" s="1"/>
  <c r="X1745" i="2" s="1"/>
  <c r="X1746" i="2" s="1"/>
  <c r="X1747" i="2" s="1"/>
  <c r="X1748" i="2" s="1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X1749" i="2"/>
  <c r="Z1749" i="2"/>
  <c r="AB1749" i="2"/>
  <c r="AF1749" i="2"/>
  <c r="X1750" i="2"/>
  <c r="X1751" i="2" s="1"/>
  <c r="X1752" i="2" s="1"/>
  <c r="X1753" i="2" s="1"/>
  <c r="X1754" i="2" s="1"/>
  <c r="X1755" i="2" s="1"/>
  <c r="X1756" i="2" s="1"/>
  <c r="X1757" i="2" s="1"/>
  <c r="X1758" i="2" s="1"/>
  <c r="X1759" i="2" s="1"/>
  <c r="X1760" i="2" s="1"/>
  <c r="X1761" i="2" s="1"/>
  <c r="X1762" i="2" s="1"/>
  <c r="X1763" i="2" s="1"/>
  <c r="X1764" i="2" s="1"/>
  <c r="X1765" i="2" s="1"/>
  <c r="X1766" i="2" s="1"/>
  <c r="X1767" i="2" s="1"/>
  <c r="X1768" i="2" s="1"/>
  <c r="X1769" i="2" s="1"/>
  <c r="X1770" i="2" s="1"/>
  <c r="X1771" i="2" s="1"/>
  <c r="X1772" i="2" s="1"/>
  <c r="X1773" i="2" s="1"/>
  <c r="X1774" i="2" s="1"/>
  <c r="X1775" i="2" s="1"/>
  <c r="X1776" i="2" s="1"/>
  <c r="X1777" i="2" s="1"/>
  <c r="X1778" i="2" s="1"/>
  <c r="X1779" i="2" s="1"/>
  <c r="X1780" i="2" s="1"/>
  <c r="X1781" i="2" s="1"/>
  <c r="X1782" i="2" s="1"/>
  <c r="X1783" i="2" s="1"/>
  <c r="X1784" i="2" s="1"/>
  <c r="X1785" i="2" s="1"/>
  <c r="X1786" i="2" s="1"/>
  <c r="X1787" i="2" s="1"/>
  <c r="X1788" i="2" s="1"/>
  <c r="X1789" i="2" s="1"/>
  <c r="X1790" i="2" s="1"/>
  <c r="X1791" i="2" s="1"/>
  <c r="X1792" i="2" s="1"/>
  <c r="X1793" i="2" s="1"/>
  <c r="X1794" i="2" s="1"/>
  <c r="X1795" i="2" s="1"/>
  <c r="X1796" i="2" s="1"/>
  <c r="X1797" i="2" s="1"/>
  <c r="X1798" i="2" s="1"/>
  <c r="X1799" i="2" s="1"/>
  <c r="X1800" i="2" s="1"/>
  <c r="X1801" i="2" s="1"/>
  <c r="X1802" i="2" s="1"/>
  <c r="X1803" i="2" s="1"/>
  <c r="X1804" i="2" s="1"/>
  <c r="X1805" i="2" s="1"/>
  <c r="X1806" i="2" s="1"/>
  <c r="X1807" i="2" s="1"/>
  <c r="X1808" i="2" s="1"/>
  <c r="X1809" i="2" s="1"/>
  <c r="X1810" i="2" s="1"/>
  <c r="X1811" i="2" s="1"/>
  <c r="X1812" i="2" s="1"/>
  <c r="X1813" i="2" s="1"/>
  <c r="X1814" i="2" s="1"/>
  <c r="X1815" i="2" s="1"/>
  <c r="X1816" i="2" s="1"/>
  <c r="X1817" i="2" s="1"/>
  <c r="X1818" i="2" s="1"/>
  <c r="X1819" i="2" s="1"/>
  <c r="X1820" i="2" s="1"/>
  <c r="X1821" i="2" s="1"/>
  <c r="X1822" i="2" s="1"/>
  <c r="X1823" i="2" s="1"/>
  <c r="X1824" i="2" s="1"/>
  <c r="X1825" i="2" s="1"/>
  <c r="X1826" i="2" s="1"/>
  <c r="X1827" i="2" s="1"/>
  <c r="X1828" i="2" s="1"/>
  <c r="X1829" i="2" s="1"/>
  <c r="X1830" i="2" s="1"/>
  <c r="X1831" i="2" s="1"/>
  <c r="X1832" i="2" s="1"/>
  <c r="X1833" i="2" s="1"/>
  <c r="X1834" i="2" s="1"/>
  <c r="X1835" i="2" s="1"/>
  <c r="X1836" i="2" s="1"/>
  <c r="X1837" i="2" s="1"/>
  <c r="X1838" i="2" s="1"/>
  <c r="X1839" i="2" s="1"/>
  <c r="X1840" i="2" s="1"/>
  <c r="X1841" i="2" s="1"/>
  <c r="X1842" i="2" s="1"/>
  <c r="X1843" i="2" s="1"/>
  <c r="X1844" i="2" s="1"/>
  <c r="X1845" i="2" s="1"/>
  <c r="X1846" i="2" s="1"/>
  <c r="X1847" i="2" s="1"/>
  <c r="X1848" i="2" s="1"/>
  <c r="X1849" i="2" s="1"/>
  <c r="X1850" i="2" s="1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X1851" i="2"/>
  <c r="Z1851" i="2"/>
  <c r="AB1851" i="2"/>
  <c r="AF1851" i="2"/>
  <c r="X1852" i="2"/>
  <c r="X1853" i="2" s="1"/>
  <c r="X1854" i="2" s="1"/>
  <c r="X1855" i="2" s="1"/>
  <c r="X1856" i="2" s="1"/>
  <c r="X1857" i="2" s="1"/>
  <c r="X1858" i="2" s="1"/>
  <c r="X1859" i="2" s="1"/>
  <c r="X1860" i="2" s="1"/>
  <c r="X1861" i="2" s="1"/>
  <c r="X1862" i="2" s="1"/>
  <c r="X1863" i="2" s="1"/>
  <c r="X1864" i="2" s="1"/>
  <c r="X1865" i="2" s="1"/>
  <c r="X1866" i="2" s="1"/>
  <c r="X1867" i="2" s="1"/>
  <c r="X1868" i="2" s="1"/>
  <c r="X1869" i="2" s="1"/>
  <c r="X1870" i="2" s="1"/>
  <c r="X1871" i="2" s="1"/>
  <c r="X1872" i="2" s="1"/>
  <c r="X1873" i="2" s="1"/>
  <c r="X1874" i="2" s="1"/>
  <c r="X1875" i="2" s="1"/>
  <c r="X1876" i="2" s="1"/>
  <c r="X1877" i="2" s="1"/>
  <c r="X1878" i="2" s="1"/>
  <c r="X1879" i="2" s="1"/>
  <c r="X1880" i="2" s="1"/>
  <c r="X1881" i="2" s="1"/>
  <c r="X1882" i="2" s="1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X1883" i="2"/>
  <c r="Z1883" i="2"/>
  <c r="AB1883" i="2"/>
  <c r="AF1883" i="2"/>
  <c r="X1884" i="2"/>
  <c r="X1885" i="2" s="1"/>
  <c r="X1886" i="2" s="1"/>
  <c r="X1887" i="2" s="1"/>
  <c r="X1888" i="2" s="1"/>
  <c r="X1889" i="2" s="1"/>
  <c r="X1890" i="2" s="1"/>
  <c r="X1891" i="2" s="1"/>
  <c r="X1892" i="2" s="1"/>
  <c r="X1893" i="2" s="1"/>
  <c r="X1894" i="2" s="1"/>
  <c r="X1895" i="2" s="1"/>
  <c r="X1896" i="2" s="1"/>
  <c r="X1897" i="2" s="1"/>
  <c r="X1898" i="2" s="1"/>
  <c r="X1899" i="2" s="1"/>
  <c r="X1900" i="2" s="1"/>
  <c r="X1901" i="2" s="1"/>
  <c r="X1902" i="2" s="1"/>
  <c r="X1903" i="2" s="1"/>
  <c r="X1904" i="2" s="1"/>
  <c r="X1905" i="2" s="1"/>
  <c r="X1906" i="2" s="1"/>
  <c r="X1907" i="2" s="1"/>
  <c r="X1908" i="2" s="1"/>
  <c r="X1909" i="2" s="1"/>
  <c r="X1910" i="2" s="1"/>
  <c r="X1911" i="2" s="1"/>
  <c r="X1912" i="2" s="1"/>
  <c r="X1913" i="2" s="1"/>
  <c r="X1914" i="2" s="1"/>
  <c r="AB1884" i="2"/>
  <c r="AB1885" i="2"/>
  <c r="AB1886" i="2"/>
  <c r="AB1887" i="2"/>
  <c r="AF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X1915" i="2"/>
  <c r="Z1915" i="2"/>
  <c r="AB1915" i="2"/>
  <c r="AF1915" i="2"/>
  <c r="X1916" i="2"/>
  <c r="X1917" i="2" s="1"/>
  <c r="X1918" i="2" s="1"/>
  <c r="X1919" i="2" s="1"/>
  <c r="X1920" i="2" s="1"/>
  <c r="X1921" i="2" s="1"/>
  <c r="X1922" i="2" s="1"/>
  <c r="X1923" i="2" s="1"/>
  <c r="X1924" i="2" s="1"/>
  <c r="X1925" i="2" s="1"/>
  <c r="X1926" i="2" s="1"/>
  <c r="AB1916" i="2"/>
  <c r="AB1917" i="2"/>
  <c r="AB1918" i="2"/>
  <c r="AB1919" i="2"/>
  <c r="AB1920" i="2"/>
  <c r="AB1921" i="2"/>
  <c r="AB1922" i="2"/>
  <c r="AB1923" i="2"/>
  <c r="AB1924" i="2"/>
  <c r="AB1925" i="2"/>
  <c r="AB1926" i="2"/>
  <c r="X1927" i="2"/>
  <c r="Z1927" i="2"/>
  <c r="AB1927" i="2"/>
  <c r="AF1927" i="2"/>
  <c r="X1928" i="2"/>
  <c r="X1929" i="2" s="1"/>
  <c r="X1930" i="2" s="1"/>
  <c r="X1931" i="2" s="1"/>
  <c r="X1932" i="2" s="1"/>
  <c r="X1933" i="2" s="1"/>
  <c r="X1934" i="2" s="1"/>
  <c r="X1935" i="2" s="1"/>
  <c r="X1936" i="2" s="1"/>
  <c r="X1937" i="2" s="1"/>
  <c r="X1938" i="2" s="1"/>
  <c r="X1939" i="2" s="1"/>
  <c r="X1940" i="2" s="1"/>
  <c r="X1941" i="2" s="1"/>
  <c r="X1942" i="2" s="1"/>
  <c r="X1943" i="2" s="1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X1944" i="2"/>
  <c r="Z1944" i="2"/>
  <c r="AB1944" i="2"/>
  <c r="AF1944" i="2"/>
  <c r="X1945" i="2"/>
  <c r="X1946" i="2" s="1"/>
  <c r="X1947" i="2" s="1"/>
  <c r="X1948" i="2" s="1"/>
  <c r="X1949" i="2" s="1"/>
  <c r="X1950" i="2" s="1"/>
  <c r="X1951" i="2" s="1"/>
  <c r="X1952" i="2" s="1"/>
  <c r="X1953" i="2" s="1"/>
  <c r="X1954" i="2" s="1"/>
  <c r="X1955" i="2" s="1"/>
  <c r="X1956" i="2" s="1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X1957" i="2"/>
  <c r="Z1957" i="2"/>
  <c r="AB1957" i="2"/>
  <c r="AF1957" i="2"/>
  <c r="X1958" i="2"/>
  <c r="X1959" i="2" s="1"/>
  <c r="X1960" i="2" s="1"/>
  <c r="X1961" i="2" s="1"/>
  <c r="X1962" i="2" s="1"/>
  <c r="X1963" i="2" s="1"/>
  <c r="X1964" i="2" s="1"/>
  <c r="X1965" i="2" s="1"/>
  <c r="X1966" i="2" s="1"/>
  <c r="X1967" i="2" s="1"/>
  <c r="X1968" i="2" s="1"/>
  <c r="X1969" i="2" s="1"/>
  <c r="X1970" i="2" s="1"/>
  <c r="X1971" i="2" s="1"/>
  <c r="X1972" i="2" s="1"/>
  <c r="X1973" i="2" s="1"/>
  <c r="X1974" i="2" s="1"/>
  <c r="X1975" i="2" s="1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X1976" i="2"/>
  <c r="Z1976" i="2"/>
  <c r="AB1976" i="2"/>
  <c r="AF1976" i="2"/>
  <c r="X1977" i="2"/>
  <c r="X1978" i="2" s="1"/>
  <c r="X1979" i="2" s="1"/>
  <c r="X1980" i="2" s="1"/>
  <c r="X1981" i="2" s="1"/>
  <c r="X1982" i="2" s="1"/>
  <c r="X1983" i="2" s="1"/>
  <c r="X1984" i="2" s="1"/>
  <c r="X1985" i="2" s="1"/>
  <c r="X1986" i="2" s="1"/>
  <c r="X1987" i="2" s="1"/>
  <c r="X1988" i="2" s="1"/>
  <c r="X1989" i="2" s="1"/>
  <c r="X1990" i="2" s="1"/>
  <c r="X1991" i="2" s="1"/>
  <c r="X1992" i="2" s="1"/>
  <c r="X1993" i="2" s="1"/>
  <c r="X1994" i="2" s="1"/>
  <c r="X1995" i="2" s="1"/>
  <c r="X1996" i="2" s="1"/>
  <c r="X1997" i="2" s="1"/>
  <c r="X1998" i="2" s="1"/>
  <c r="X1999" i="2" s="1"/>
  <c r="X2000" i="2" s="1"/>
  <c r="X2001" i="2" s="1"/>
  <c r="X2002" i="2" s="1"/>
  <c r="X2003" i="2" s="1"/>
  <c r="X2004" i="2" s="1"/>
  <c r="X2005" i="2" s="1"/>
  <c r="X2006" i="2" s="1"/>
  <c r="X2007" i="2" s="1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X2008" i="2"/>
  <c r="Z2008" i="2"/>
  <c r="AB2008" i="2"/>
  <c r="AF2008" i="2"/>
  <c r="X2009" i="2"/>
  <c r="X2010" i="2" s="1"/>
  <c r="X2011" i="2" s="1"/>
  <c r="X2012" i="2" s="1"/>
  <c r="X2013" i="2" s="1"/>
  <c r="X2014" i="2" s="1"/>
  <c r="X2015" i="2" s="1"/>
  <c r="X2016" i="2" s="1"/>
  <c r="X2017" i="2" s="1"/>
  <c r="X2018" i="2" s="1"/>
  <c r="X2019" i="2" s="1"/>
  <c r="AB2009" i="2"/>
  <c r="AB2010" i="2"/>
  <c r="AB2011" i="2"/>
  <c r="AB2012" i="2"/>
  <c r="AB2013" i="2"/>
  <c r="AB2014" i="2"/>
  <c r="AB2015" i="2"/>
  <c r="AB2016" i="2"/>
  <c r="AB2017" i="2"/>
  <c r="AB2018" i="2"/>
  <c r="AB2019" i="2"/>
  <c r="X2020" i="2"/>
  <c r="Z2020" i="2"/>
  <c r="AB2020" i="2"/>
  <c r="AF2020" i="2"/>
  <c r="X2021" i="2"/>
  <c r="X2022" i="2" s="1"/>
  <c r="X2023" i="2" s="1"/>
  <c r="X2024" i="2" s="1"/>
  <c r="X2025" i="2" s="1"/>
  <c r="X2026" i="2" s="1"/>
  <c r="X2027" i="2" s="1"/>
  <c r="AB2021" i="2"/>
  <c r="AB2022" i="2"/>
  <c r="AB2023" i="2"/>
  <c r="AB2024" i="2"/>
  <c r="AB2025" i="2"/>
  <c r="AB2026" i="2"/>
  <c r="AB2027" i="2"/>
  <c r="R933" i="2"/>
  <c r="Z933" i="2" s="1"/>
  <c r="Q933" i="2"/>
  <c r="J933" i="2"/>
  <c r="R932" i="2"/>
  <c r="Z932" i="2" s="1"/>
  <c r="Q932" i="2"/>
  <c r="J932" i="2"/>
  <c r="R931" i="2"/>
  <c r="Z931" i="2" s="1"/>
  <c r="Q931" i="2"/>
  <c r="J931" i="2"/>
  <c r="R828" i="2"/>
  <c r="Z828" i="2" s="1"/>
  <c r="Q828" i="2"/>
  <c r="J828" i="2"/>
  <c r="R827" i="2"/>
  <c r="Q827" i="2"/>
  <c r="J827" i="2"/>
  <c r="R826" i="2"/>
  <c r="Z826" i="2" s="1"/>
  <c r="Q826" i="2"/>
  <c r="J826" i="2"/>
  <c r="X751" i="2"/>
  <c r="X752" i="2" s="1"/>
  <c r="X753" i="2" s="1"/>
  <c r="X754" i="2" s="1"/>
  <c r="X755" i="2" s="1"/>
  <c r="X756" i="2" s="1"/>
  <c r="X757" i="2" s="1"/>
  <c r="X758" i="2" s="1"/>
  <c r="AB751" i="2"/>
  <c r="AB752" i="2"/>
  <c r="AB753" i="2"/>
  <c r="AB754" i="2"/>
  <c r="AB755" i="2"/>
  <c r="AB756" i="2"/>
  <c r="AB757" i="2"/>
  <c r="AB758" i="2"/>
  <c r="AB759" i="2"/>
  <c r="AB760" i="2"/>
  <c r="AB761" i="2"/>
  <c r="X762" i="2"/>
  <c r="Z762" i="2"/>
  <c r="AB762" i="2"/>
  <c r="AF762" i="2"/>
  <c r="X763" i="2"/>
  <c r="X764" i="2" s="1"/>
  <c r="X765" i="2" s="1"/>
  <c r="X766" i="2" s="1"/>
  <c r="X767" i="2" s="1"/>
  <c r="X768" i="2" s="1"/>
  <c r="X769" i="2" s="1"/>
  <c r="AB763" i="2"/>
  <c r="AB764" i="2"/>
  <c r="AB765" i="2"/>
  <c r="AB766" i="2"/>
  <c r="AB767" i="2"/>
  <c r="AB768" i="2"/>
  <c r="AB769" i="2"/>
  <c r="AB770" i="2"/>
  <c r="X771" i="2"/>
  <c r="Z771" i="2"/>
  <c r="AB771" i="2"/>
  <c r="AF771" i="2"/>
  <c r="X772" i="2"/>
  <c r="X773" i="2" s="1"/>
  <c r="X774" i="2" s="1"/>
  <c r="X775" i="2" s="1"/>
  <c r="X776" i="2" s="1"/>
  <c r="AB772" i="2"/>
  <c r="AB773" i="2"/>
  <c r="AB774" i="2"/>
  <c r="AB775" i="2"/>
  <c r="AB776" i="2"/>
  <c r="AB777" i="2"/>
  <c r="AB778" i="2"/>
  <c r="AB779" i="2"/>
  <c r="X780" i="2"/>
  <c r="Z780" i="2"/>
  <c r="AB780" i="2"/>
  <c r="AF780" i="2"/>
  <c r="X781" i="2"/>
  <c r="X782" i="2" s="1"/>
  <c r="X783" i="2" s="1"/>
  <c r="X784" i="2" s="1"/>
  <c r="X785" i="2" s="1"/>
  <c r="X786" i="2" s="1"/>
  <c r="AB781" i="2"/>
  <c r="AB782" i="2"/>
  <c r="AB783" i="2"/>
  <c r="AB784" i="2"/>
  <c r="AB785" i="2"/>
  <c r="AB786" i="2"/>
  <c r="X787" i="2"/>
  <c r="Z787" i="2"/>
  <c r="AB787" i="2"/>
  <c r="AF787" i="2"/>
  <c r="X788" i="2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X806" i="2"/>
  <c r="Z806" i="2"/>
  <c r="AB806" i="2"/>
  <c r="AF806" i="2"/>
  <c r="X807" i="2"/>
  <c r="X808" i="2" s="1"/>
  <c r="X809" i="2" s="1"/>
  <c r="X810" i="2" s="1"/>
  <c r="X811" i="2" s="1"/>
  <c r="X812" i="2" s="1"/>
  <c r="X813" i="2" s="1"/>
  <c r="X814" i="2" s="1"/>
  <c r="X815" i="2" s="1"/>
  <c r="AB807" i="2"/>
  <c r="AB808" i="2"/>
  <c r="AB809" i="2"/>
  <c r="AB810" i="2"/>
  <c r="AB811" i="2"/>
  <c r="AB812" i="2"/>
  <c r="AB813" i="2"/>
  <c r="AB814" i="2"/>
  <c r="AB815" i="2"/>
  <c r="X816" i="2"/>
  <c r="Z816" i="2"/>
  <c r="AB816" i="2"/>
  <c r="AF816" i="2"/>
  <c r="R937" i="2"/>
  <c r="Z937" i="2" s="1"/>
  <c r="Q937" i="2"/>
  <c r="AF937" i="2" s="1"/>
  <c r="J937" i="2"/>
  <c r="R923" i="2"/>
  <c r="Z923" i="2" s="1"/>
  <c r="Q923" i="2"/>
  <c r="AF923" i="2" s="1"/>
  <c r="J923" i="2"/>
  <c r="R891" i="2"/>
  <c r="Z891" i="2" s="1"/>
  <c r="Q891" i="2"/>
  <c r="AF891" i="2" s="1"/>
  <c r="J891" i="2"/>
  <c r="R877" i="2"/>
  <c r="Z877" i="2" s="1"/>
  <c r="Q877" i="2"/>
  <c r="AF877" i="2" s="1"/>
  <c r="J877" i="2"/>
  <c r="R856" i="2"/>
  <c r="Z856" i="2" s="1"/>
  <c r="Q856" i="2"/>
  <c r="AF856" i="2" s="1"/>
  <c r="J856" i="2"/>
  <c r="R818" i="2"/>
  <c r="Z818" i="2" s="1"/>
  <c r="Q818" i="2"/>
  <c r="AF818" i="2" s="1"/>
  <c r="J818" i="2"/>
  <c r="X717" i="2"/>
  <c r="X718" i="2" s="1"/>
  <c r="X719" i="2" s="1"/>
  <c r="X720" i="2" s="1"/>
  <c r="X721" i="2" s="1"/>
  <c r="X722" i="2" s="1"/>
  <c r="X723" i="2" s="1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X736" i="2"/>
  <c r="Z736" i="2"/>
  <c r="AB736" i="2"/>
  <c r="AF736" i="2"/>
  <c r="X737" i="2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AB737" i="2"/>
  <c r="AB738" i="2"/>
  <c r="AB739" i="2"/>
  <c r="AB740" i="2"/>
  <c r="AB741" i="2"/>
  <c r="AB742" i="2"/>
  <c r="AB743" i="2"/>
  <c r="AB744" i="2"/>
  <c r="AB749" i="2"/>
  <c r="X750" i="2"/>
  <c r="Z750" i="2"/>
  <c r="AB750" i="2"/>
  <c r="AF750" i="2"/>
  <c r="T718" i="2"/>
  <c r="R718" i="2"/>
  <c r="Z718" i="2" s="1"/>
  <c r="Q718" i="2"/>
  <c r="AF718" i="2" s="1"/>
  <c r="J718" i="2"/>
  <c r="X688" i="2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X716" i="2"/>
  <c r="Z716" i="2"/>
  <c r="AB716" i="2"/>
  <c r="AF716" i="2"/>
  <c r="T689" i="2"/>
  <c r="R689" i="2"/>
  <c r="Z689" i="2" s="1"/>
  <c r="Q689" i="2"/>
  <c r="AF689" i="2" s="1"/>
  <c r="J689" i="2"/>
  <c r="X612" i="2"/>
  <c r="X613" i="2" s="1"/>
  <c r="X614" i="2" s="1"/>
  <c r="X615" i="2" s="1"/>
  <c r="X616" i="2" s="1"/>
  <c r="X617" i="2" s="1"/>
  <c r="X687" i="2"/>
  <c r="Z687" i="2"/>
  <c r="AB687" i="2"/>
  <c r="M612" i="2"/>
  <c r="AD612" i="2" s="1"/>
  <c r="T613" i="2"/>
  <c r="R613" i="2"/>
  <c r="Z613" i="2" s="1"/>
  <c r="Q613" i="2"/>
  <c r="AF613" i="2" s="1"/>
  <c r="J613" i="2"/>
  <c r="E444" i="2"/>
  <c r="E445" i="2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/>
  <c r="E491" i="2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/>
  <c r="E514" i="2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/>
  <c r="E529" i="2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/>
  <c r="E542" i="2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/>
  <c r="E560" i="2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/>
  <c r="E575" i="2"/>
  <c r="E576" i="2" s="1"/>
  <c r="E577" i="2" s="1"/>
  <c r="E578" i="2" s="1"/>
  <c r="E579" i="2" s="1"/>
  <c r="E580" i="2" s="1"/>
  <c r="E581" i="2" s="1"/>
  <c r="E582" i="2" s="1"/>
  <c r="E583" i="2"/>
  <c r="E584" i="2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/>
  <c r="E612" i="2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X491" i="2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O513" i="2"/>
  <c r="O514" i="2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/>
  <c r="O529" i="2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/>
  <c r="O542" i="2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/>
  <c r="O560" i="2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/>
  <c r="O575" i="2"/>
  <c r="O576" i="2" s="1"/>
  <c r="O577" i="2" s="1"/>
  <c r="O578" i="2" s="1"/>
  <c r="O579" i="2" s="1"/>
  <c r="O580" i="2" s="1"/>
  <c r="O581" i="2" s="1"/>
  <c r="O582" i="2" s="1"/>
  <c r="O583" i="2"/>
  <c r="O584" i="2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/>
  <c r="O612" i="2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T492" i="2"/>
  <c r="R492" i="2"/>
  <c r="Z492" i="2" s="1"/>
  <c r="Q492" i="2"/>
  <c r="J492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X445" i="2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O490" i="2"/>
  <c r="O491" i="2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T446" i="2"/>
  <c r="R446" i="2"/>
  <c r="Z446" i="2" s="1"/>
  <c r="Q446" i="2"/>
  <c r="AF446" i="2" s="1"/>
  <c r="M446" i="2"/>
  <c r="AD446" i="2" s="1"/>
  <c r="J446" i="2"/>
  <c r="C446" i="2"/>
  <c r="N446" i="2" s="1"/>
  <c r="AB328" i="2"/>
  <c r="AB327" i="2"/>
  <c r="AB326" i="2"/>
  <c r="AB325" i="2"/>
  <c r="AB324" i="2"/>
  <c r="AB323" i="2"/>
  <c r="AB322" i="2"/>
  <c r="X322" i="2"/>
  <c r="X323" i="2" s="1"/>
  <c r="X324" i="2" s="1"/>
  <c r="X325" i="2" s="1"/>
  <c r="X326" i="2" s="1"/>
  <c r="X327" i="2" s="1"/>
  <c r="AF321" i="2"/>
  <c r="AB321" i="2"/>
  <c r="Z321" i="2"/>
  <c r="X321" i="2"/>
  <c r="AB320" i="2"/>
  <c r="AB319" i="2"/>
  <c r="AB318" i="2"/>
  <c r="O321" i="2"/>
  <c r="O322" i="2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444" i="2"/>
  <c r="O445" i="2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T323" i="2"/>
  <c r="J323" i="2"/>
  <c r="N323" i="2"/>
  <c r="Q616" i="2"/>
  <c r="Q617" i="2"/>
  <c r="Q619" i="2"/>
  <c r="Q620" i="2"/>
  <c r="Q621" i="2"/>
  <c r="Q622" i="2"/>
  <c r="Q623" i="2"/>
  <c r="Q624" i="2"/>
  <c r="Q625" i="2"/>
  <c r="Q626" i="2"/>
  <c r="Q627" i="2"/>
  <c r="Q629" i="2"/>
  <c r="Q630" i="2"/>
  <c r="Q631" i="2"/>
  <c r="Q633" i="2"/>
  <c r="Q634" i="2"/>
  <c r="Q635" i="2"/>
  <c r="Q636" i="2"/>
  <c r="Q637" i="2"/>
  <c r="Q642" i="2"/>
  <c r="Q615" i="2"/>
  <c r="T686" i="2"/>
  <c r="S686" i="2"/>
  <c r="R686" i="2"/>
  <c r="J686" i="2"/>
  <c r="T685" i="2"/>
  <c r="S685" i="2"/>
  <c r="Z685" i="2" s="1"/>
  <c r="U685" i="2"/>
  <c r="T680" i="2"/>
  <c r="S680" i="2"/>
  <c r="R680" i="2"/>
  <c r="J680" i="2"/>
  <c r="T679" i="2"/>
  <c r="S679" i="2"/>
  <c r="R679" i="2"/>
  <c r="J679" i="2"/>
  <c r="T678" i="2"/>
  <c r="S678" i="2"/>
  <c r="R678" i="2"/>
  <c r="Z678" i="2" s="1"/>
  <c r="J678" i="2"/>
  <c r="T677" i="2"/>
  <c r="S677" i="2"/>
  <c r="R677" i="2"/>
  <c r="Z677" i="2" s="1"/>
  <c r="J677" i="2"/>
  <c r="T676" i="2"/>
  <c r="S676" i="2"/>
  <c r="R676" i="2"/>
  <c r="Z676" i="2" s="1"/>
  <c r="J676" i="2"/>
  <c r="T675" i="2"/>
  <c r="S675" i="2"/>
  <c r="R675" i="2"/>
  <c r="J675" i="2"/>
  <c r="T674" i="2"/>
  <c r="S674" i="2"/>
  <c r="R674" i="2"/>
  <c r="Z674" i="2" s="1"/>
  <c r="J674" i="2"/>
  <c r="T618" i="2"/>
  <c r="S618" i="2"/>
  <c r="R618" i="2"/>
  <c r="Z618" i="2" s="1"/>
  <c r="J618" i="2"/>
  <c r="T673" i="2"/>
  <c r="S673" i="2"/>
  <c r="R673" i="2"/>
  <c r="Z673" i="2" s="1"/>
  <c r="J673" i="2"/>
  <c r="T672" i="2"/>
  <c r="S672" i="2"/>
  <c r="R672" i="2"/>
  <c r="Z672" i="2" s="1"/>
  <c r="J672" i="2"/>
  <c r="T671" i="2"/>
  <c r="S671" i="2"/>
  <c r="R671" i="2"/>
  <c r="Z671" i="2" s="1"/>
  <c r="J671" i="2"/>
  <c r="T670" i="2"/>
  <c r="S670" i="2"/>
  <c r="R670" i="2"/>
  <c r="J670" i="2"/>
  <c r="T669" i="2"/>
  <c r="S669" i="2"/>
  <c r="R669" i="2"/>
  <c r="J669" i="2"/>
  <c r="T667" i="2"/>
  <c r="S667" i="2"/>
  <c r="R667" i="2"/>
  <c r="Z667" i="2" s="1"/>
  <c r="J667" i="2"/>
  <c r="T666" i="2"/>
  <c r="S666" i="2"/>
  <c r="R666" i="2"/>
  <c r="Z666" i="2" s="1"/>
  <c r="J666" i="2"/>
  <c r="T665" i="2"/>
  <c r="S665" i="2"/>
  <c r="R665" i="2"/>
  <c r="Z665" i="2" s="1"/>
  <c r="J665" i="2"/>
  <c r="T664" i="2"/>
  <c r="S664" i="2"/>
  <c r="R664" i="2"/>
  <c r="J664" i="2"/>
  <c r="T663" i="2"/>
  <c r="S663" i="2"/>
  <c r="R663" i="2"/>
  <c r="Z663" i="2" s="1"/>
  <c r="J663" i="2"/>
  <c r="T662" i="2"/>
  <c r="S662" i="2"/>
  <c r="R662" i="2"/>
  <c r="Z662" i="2" s="1"/>
  <c r="J662" i="2"/>
  <c r="T661" i="2"/>
  <c r="R661" i="2"/>
  <c r="J661" i="2"/>
  <c r="T655" i="2"/>
  <c r="R655" i="2"/>
  <c r="J655" i="2"/>
  <c r="T660" i="2"/>
  <c r="R660" i="2"/>
  <c r="J660" i="2"/>
  <c r="T654" i="2"/>
  <c r="R654" i="2"/>
  <c r="Z654" i="2" s="1"/>
  <c r="J654" i="2"/>
  <c r="T652" i="2"/>
  <c r="R652" i="2"/>
  <c r="J652" i="2"/>
  <c r="T649" i="2"/>
  <c r="R649" i="2"/>
  <c r="J649" i="2"/>
  <c r="T648" i="2"/>
  <c r="R648" i="2"/>
  <c r="J648" i="2"/>
  <c r="T647" i="2"/>
  <c r="R647" i="2"/>
  <c r="J647" i="2"/>
  <c r="T646" i="2"/>
  <c r="R646" i="2"/>
  <c r="Z646" i="2" s="1"/>
  <c r="J646" i="2"/>
  <c r="T651" i="2"/>
  <c r="R651" i="2"/>
  <c r="Z651" i="2" s="1"/>
  <c r="J651" i="2"/>
  <c r="T645" i="2"/>
  <c r="R645" i="2"/>
  <c r="Z645" i="2" s="1"/>
  <c r="J645" i="2"/>
  <c r="T642" i="2"/>
  <c r="R642" i="2"/>
  <c r="J642" i="2"/>
  <c r="T637" i="2"/>
  <c r="S637" i="2"/>
  <c r="R637" i="2"/>
  <c r="Z637" i="2" s="1"/>
  <c r="J637" i="2"/>
  <c r="T636" i="2"/>
  <c r="S636" i="2"/>
  <c r="R636" i="2"/>
  <c r="Z636" i="2" s="1"/>
  <c r="J636" i="2"/>
  <c r="T635" i="2"/>
  <c r="S635" i="2"/>
  <c r="R635" i="2"/>
  <c r="Z635" i="2" s="1"/>
  <c r="J635" i="2"/>
  <c r="T634" i="2"/>
  <c r="S634" i="2"/>
  <c r="R634" i="2"/>
  <c r="Z634" i="2" s="1"/>
  <c r="J634" i="2"/>
  <c r="T633" i="2"/>
  <c r="S633" i="2"/>
  <c r="R633" i="2"/>
  <c r="Z633" i="2" s="1"/>
  <c r="J633" i="2"/>
  <c r="T631" i="2"/>
  <c r="S631" i="2"/>
  <c r="R631" i="2"/>
  <c r="J631" i="2"/>
  <c r="T630" i="2"/>
  <c r="S630" i="2"/>
  <c r="R630" i="2"/>
  <c r="J630" i="2"/>
  <c r="T629" i="2"/>
  <c r="S629" i="2"/>
  <c r="R629" i="2"/>
  <c r="Z629" i="2" s="1"/>
  <c r="J629" i="2"/>
  <c r="T627" i="2"/>
  <c r="S627" i="2"/>
  <c r="R627" i="2"/>
  <c r="Z627" i="2" s="1"/>
  <c r="J627" i="2"/>
  <c r="T626" i="2"/>
  <c r="S626" i="2"/>
  <c r="R626" i="2"/>
  <c r="Z626" i="2" s="1"/>
  <c r="J626" i="2"/>
  <c r="T625" i="2"/>
  <c r="S625" i="2"/>
  <c r="R625" i="2"/>
  <c r="J625" i="2"/>
  <c r="T624" i="2"/>
  <c r="S624" i="2"/>
  <c r="R624" i="2"/>
  <c r="Z624" i="2" s="1"/>
  <c r="J624" i="2"/>
  <c r="T623" i="2"/>
  <c r="S623" i="2"/>
  <c r="R623" i="2"/>
  <c r="Z623" i="2" s="1"/>
  <c r="J623" i="2"/>
  <c r="T622" i="2"/>
  <c r="S622" i="2"/>
  <c r="R622" i="2"/>
  <c r="Z622" i="2" s="1"/>
  <c r="J622" i="2"/>
  <c r="T621" i="2"/>
  <c r="S621" i="2"/>
  <c r="R621" i="2"/>
  <c r="Z621" i="2" s="1"/>
  <c r="J621" i="2"/>
  <c r="T620" i="2"/>
  <c r="S620" i="2"/>
  <c r="R620" i="2"/>
  <c r="Z620" i="2" s="1"/>
  <c r="J620" i="2"/>
  <c r="T619" i="2"/>
  <c r="S619" i="2"/>
  <c r="R619" i="2"/>
  <c r="J619" i="2"/>
  <c r="R617" i="2"/>
  <c r="Z617" i="2" s="1"/>
  <c r="J617" i="2"/>
  <c r="R616" i="2"/>
  <c r="Z616" i="2" s="1"/>
  <c r="J616" i="2"/>
  <c r="R615" i="2"/>
  <c r="Z615" i="2" s="1"/>
  <c r="J615" i="2"/>
  <c r="Z630" i="2" l="1"/>
  <c r="Z669" i="2"/>
  <c r="Z679" i="2"/>
  <c r="Z625" i="2"/>
  <c r="Z664" i="2"/>
  <c r="Z675" i="2"/>
  <c r="Z619" i="2"/>
  <c r="Z631" i="2"/>
  <c r="Z670" i="2"/>
  <c r="Z680" i="2"/>
  <c r="Z647" i="2"/>
  <c r="Z648" i="2"/>
  <c r="Z660" i="2"/>
  <c r="Z649" i="2"/>
  <c r="Z652" i="2"/>
  <c r="Z642" i="2"/>
  <c r="Z650" i="2"/>
  <c r="Z655" i="2"/>
  <c r="Z661" i="2"/>
  <c r="X618" i="2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U648" i="2"/>
  <c r="U686" i="2"/>
  <c r="U654" i="2"/>
  <c r="U664" i="2"/>
  <c r="U646" i="2"/>
  <c r="U662" i="2"/>
  <c r="U666" i="2"/>
  <c r="U669" i="2"/>
  <c r="U671" i="2"/>
  <c r="U673" i="2"/>
  <c r="U674" i="2"/>
  <c r="U676" i="2"/>
  <c r="U678" i="2"/>
  <c r="U649" i="2"/>
  <c r="U652" i="2"/>
  <c r="U651" i="2"/>
  <c r="U661" i="2"/>
  <c r="U645" i="2"/>
  <c r="U660" i="2"/>
  <c r="U647" i="2"/>
  <c r="U663" i="2"/>
  <c r="U665" i="2"/>
  <c r="U670" i="2"/>
  <c r="U672" i="2"/>
  <c r="U618" i="2"/>
  <c r="U675" i="2"/>
  <c r="U677" i="2"/>
  <c r="U653" i="2"/>
  <c r="O379" i="2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U679" i="2"/>
  <c r="U680" i="2"/>
  <c r="U667" i="2"/>
  <c r="U650" i="2"/>
  <c r="U655" i="2"/>
  <c r="U642" i="2"/>
  <c r="U931" i="2"/>
  <c r="U827" i="2"/>
  <c r="Z827" i="2"/>
  <c r="U932" i="2"/>
  <c r="U933" i="2"/>
  <c r="U828" i="2"/>
  <c r="U826" i="2"/>
  <c r="U937" i="2"/>
  <c r="U891" i="2"/>
  <c r="U923" i="2"/>
  <c r="U856" i="2"/>
  <c r="U877" i="2"/>
  <c r="U818" i="2"/>
  <c r="M613" i="2"/>
  <c r="AD613" i="2" s="1"/>
  <c r="U718" i="2"/>
  <c r="U617" i="2"/>
  <c r="U615" i="2"/>
  <c r="U492" i="2"/>
  <c r="AF492" i="2"/>
  <c r="U620" i="2"/>
  <c r="C448" i="2"/>
  <c r="C450" i="2" s="1"/>
  <c r="U624" i="2"/>
  <c r="U623" i="2"/>
  <c r="U689" i="2"/>
  <c r="U613" i="2"/>
  <c r="U626" i="2"/>
  <c r="U622" i="2"/>
  <c r="U630" i="2"/>
  <c r="U619" i="2"/>
  <c r="U625" i="2"/>
  <c r="U621" i="2"/>
  <c r="U446" i="2"/>
  <c r="U323" i="2"/>
  <c r="U637" i="2"/>
  <c r="U635" i="2"/>
  <c r="U633" i="2"/>
  <c r="U631" i="2"/>
  <c r="U629" i="2"/>
  <c r="U627" i="2"/>
  <c r="U616" i="2"/>
  <c r="U634" i="2"/>
  <c r="U636" i="2"/>
  <c r="X644" i="2" l="1"/>
  <c r="X645" i="2" s="1"/>
  <c r="X650" i="2" s="1"/>
  <c r="X651" i="2" s="1"/>
  <c r="X646" i="2" s="1"/>
  <c r="X647" i="2" s="1"/>
  <c r="X648" i="2" s="1"/>
  <c r="X649" i="2" s="1"/>
  <c r="X652" i="2" s="1"/>
  <c r="X653" i="2" s="1"/>
  <c r="X654" i="2" s="1"/>
  <c r="X660" i="2" s="1"/>
  <c r="X655" i="2" s="1"/>
  <c r="X656" i="2" s="1"/>
  <c r="X657" i="2" s="1"/>
  <c r="X658" i="2" s="1"/>
  <c r="X659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43" i="2"/>
  <c r="M614" i="2"/>
  <c r="AD614" i="2" s="1"/>
  <c r="M615" i="2" l="1"/>
  <c r="AF615" i="2" s="1"/>
  <c r="M616" i="2" l="1"/>
  <c r="AD616" i="2" s="1"/>
  <c r="AD615" i="2"/>
  <c r="M617" i="2"/>
  <c r="AD617" i="2" s="1"/>
  <c r="AF616" i="2"/>
  <c r="M618" i="2" l="1"/>
  <c r="AD618" i="2" s="1"/>
  <c r="AF617" i="2"/>
  <c r="M619" i="2" l="1"/>
  <c r="AD619" i="2" s="1"/>
  <c r="AF618" i="2"/>
  <c r="M620" i="2" l="1"/>
  <c r="AD620" i="2" s="1"/>
  <c r="AF619" i="2"/>
  <c r="M621" i="2" l="1"/>
  <c r="AD621" i="2" s="1"/>
  <c r="AF620" i="2"/>
  <c r="D82" i="65"/>
  <c r="D81" i="65"/>
  <c r="D80" i="65"/>
  <c r="D79" i="65"/>
  <c r="Q79" i="65" s="1"/>
  <c r="D76" i="65"/>
  <c r="D77" i="65" s="1"/>
  <c r="D78" i="65" s="1"/>
  <c r="D75" i="65"/>
  <c r="D70" i="65"/>
  <c r="D71" i="65" s="1"/>
  <c r="D72" i="65" s="1"/>
  <c r="D73" i="65" s="1"/>
  <c r="D74" i="65" s="1"/>
  <c r="D69" i="65"/>
  <c r="Q69" i="65" s="1"/>
  <c r="D66" i="65"/>
  <c r="D67" i="65" s="1"/>
  <c r="D68" i="65" s="1"/>
  <c r="D65" i="65"/>
  <c r="D54" i="65"/>
  <c r="D55" i="65" s="1"/>
  <c r="D56" i="65" s="1"/>
  <c r="D57" i="65" s="1"/>
  <c r="D58" i="65" s="1"/>
  <c r="D59" i="65" s="1"/>
  <c r="D60" i="65" s="1"/>
  <c r="D61" i="65" s="1"/>
  <c r="D62" i="65" s="1"/>
  <c r="D63" i="65" s="1"/>
  <c r="D64" i="65" s="1"/>
  <c r="D53" i="65"/>
  <c r="O80" i="65"/>
  <c r="Q80" i="65"/>
  <c r="O79" i="65"/>
  <c r="O74" i="65"/>
  <c r="O73" i="65"/>
  <c r="O72" i="65"/>
  <c r="O71" i="65"/>
  <c r="O70" i="65"/>
  <c r="O69" i="65"/>
  <c r="AB52" i="2"/>
  <c r="AB51" i="2"/>
  <c r="AB50" i="2"/>
  <c r="X50" i="2"/>
  <c r="X51" i="2" s="1"/>
  <c r="X52" i="2" s="1"/>
  <c r="AF49" i="2"/>
  <c r="AB49" i="2"/>
  <c r="Z49" i="2"/>
  <c r="X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X25" i="2"/>
  <c r="X26" i="2" s="1"/>
  <c r="X27" i="2" s="1"/>
  <c r="X28" i="2" s="1"/>
  <c r="X29" i="2" s="1"/>
  <c r="E49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/>
  <c r="E75" i="2"/>
  <c r="E76" i="2" s="1"/>
  <c r="E77" i="2" s="1"/>
  <c r="E78" i="2" s="1"/>
  <c r="E79" i="2" s="1"/>
  <c r="E80" i="2" s="1"/>
  <c r="E81" i="2" s="1"/>
  <c r="E82" i="2" s="1"/>
  <c r="E83" i="2" s="1"/>
  <c r="E84" i="2"/>
  <c r="E85" i="2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/>
  <c r="E100" i="2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/>
  <c r="E112" i="2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/>
  <c r="E141" i="2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/>
  <c r="E155" i="2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/>
  <c r="E170" i="2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/>
  <c r="E198" i="2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/>
  <c r="E211" i="2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/>
  <c r="E223" i="2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/>
  <c r="E271" i="2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/>
  <c r="E290" i="2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/>
  <c r="E305" i="2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T40" i="2"/>
  <c r="S40" i="2"/>
  <c r="R40" i="2"/>
  <c r="Q40" i="2"/>
  <c r="O40" i="2"/>
  <c r="J40" i="2"/>
  <c r="T41" i="2"/>
  <c r="S41" i="2"/>
  <c r="R41" i="2"/>
  <c r="Q41" i="2"/>
  <c r="O41" i="2"/>
  <c r="J41" i="2"/>
  <c r="T42" i="2"/>
  <c r="S42" i="2"/>
  <c r="R42" i="2"/>
  <c r="Q42" i="2"/>
  <c r="O42" i="2"/>
  <c r="J42" i="2"/>
  <c r="M622" i="2" l="1"/>
  <c r="AD622" i="2" s="1"/>
  <c r="AF621" i="2"/>
  <c r="E379" i="2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Z41" i="2"/>
  <c r="Z42" i="2"/>
  <c r="Z40" i="2"/>
  <c r="Q71" i="65"/>
  <c r="Q70" i="65"/>
  <c r="U40" i="2"/>
  <c r="U41" i="2"/>
  <c r="U42" i="2"/>
  <c r="AF622" i="2" l="1"/>
  <c r="M623" i="2"/>
  <c r="AD623" i="2" s="1"/>
  <c r="Q72" i="65"/>
  <c r="AF623" i="2" l="1"/>
  <c r="M624" i="2"/>
  <c r="AD624" i="2" s="1"/>
  <c r="Q73" i="65"/>
  <c r="Q74" i="65"/>
  <c r="AF624" i="2" l="1"/>
  <c r="M625" i="2"/>
  <c r="AD625" i="2" s="1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O52" i="65"/>
  <c r="AF625" i="2" l="1"/>
  <c r="M626" i="2"/>
  <c r="AD626" i="2" s="1"/>
  <c r="O203" i="72"/>
  <c r="M203" i="72"/>
  <c r="O202" i="72"/>
  <c r="M202" i="72"/>
  <c r="O200" i="72"/>
  <c r="M200" i="72"/>
  <c r="O199" i="72"/>
  <c r="M199" i="72"/>
  <c r="O197" i="72"/>
  <c r="M197" i="72"/>
  <c r="O196" i="72"/>
  <c r="M196" i="72"/>
  <c r="O194" i="72"/>
  <c r="M194" i="72"/>
  <c r="O193" i="72"/>
  <c r="M193" i="72"/>
  <c r="O191" i="72"/>
  <c r="M191" i="72"/>
  <c r="O190" i="72"/>
  <c r="M190" i="72"/>
  <c r="O208" i="72"/>
  <c r="M208" i="72"/>
  <c r="O18" i="72"/>
  <c r="O17" i="72"/>
  <c r="O16" i="72"/>
  <c r="O15" i="72"/>
  <c r="O14" i="72"/>
  <c r="O13" i="72"/>
  <c r="O12" i="72"/>
  <c r="O11" i="72"/>
  <c r="O10" i="72"/>
  <c r="O9" i="72"/>
  <c r="O8" i="72"/>
  <c r="O7" i="72"/>
  <c r="O20" i="72"/>
  <c r="O21" i="72"/>
  <c r="O22" i="72"/>
  <c r="O23" i="72"/>
  <c r="O24" i="72"/>
  <c r="O25" i="72"/>
  <c r="O26" i="72"/>
  <c r="O27" i="72"/>
  <c r="O28" i="72"/>
  <c r="O29" i="72"/>
  <c r="O30" i="72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4" i="72"/>
  <c r="O55" i="72"/>
  <c r="O56" i="72"/>
  <c r="O57" i="72"/>
  <c r="O58" i="72"/>
  <c r="O59" i="72"/>
  <c r="O60" i="72"/>
  <c r="O61" i="72"/>
  <c r="O62" i="72"/>
  <c r="O63" i="72"/>
  <c r="O64" i="72"/>
  <c r="O65" i="72"/>
  <c r="O66" i="72"/>
  <c r="O67" i="72"/>
  <c r="O68" i="72"/>
  <c r="O69" i="72"/>
  <c r="O70" i="72"/>
  <c r="O71" i="72"/>
  <c r="O72" i="72"/>
  <c r="O73" i="72"/>
  <c r="O74" i="72"/>
  <c r="O75" i="72"/>
  <c r="O76" i="72"/>
  <c r="O77" i="72"/>
  <c r="O78" i="72"/>
  <c r="O79" i="72"/>
  <c r="O80" i="72"/>
  <c r="O81" i="72"/>
  <c r="O82" i="72"/>
  <c r="O83" i="72"/>
  <c r="O84" i="72"/>
  <c r="O85" i="72"/>
  <c r="O86" i="72"/>
  <c r="O87" i="72"/>
  <c r="O88" i="72"/>
  <c r="O89" i="72"/>
  <c r="O90" i="72"/>
  <c r="O91" i="72"/>
  <c r="O92" i="72"/>
  <c r="O93" i="72"/>
  <c r="O94" i="72"/>
  <c r="O95" i="72"/>
  <c r="O96" i="72"/>
  <c r="O97" i="72"/>
  <c r="O98" i="72"/>
  <c r="O99" i="72"/>
  <c r="O100" i="72"/>
  <c r="O101" i="72"/>
  <c r="O102" i="72"/>
  <c r="O103" i="72"/>
  <c r="O104" i="72"/>
  <c r="O105" i="72"/>
  <c r="O106" i="72"/>
  <c r="O107" i="72"/>
  <c r="O108" i="72"/>
  <c r="O109" i="72"/>
  <c r="O110" i="72"/>
  <c r="O111" i="72"/>
  <c r="O112" i="72"/>
  <c r="O113" i="72"/>
  <c r="O114" i="72"/>
  <c r="O115" i="72"/>
  <c r="O116" i="72"/>
  <c r="O117" i="72"/>
  <c r="O118" i="72"/>
  <c r="O119" i="72"/>
  <c r="O120" i="72"/>
  <c r="O121" i="72"/>
  <c r="O122" i="72"/>
  <c r="O123" i="72"/>
  <c r="O124" i="72"/>
  <c r="O125" i="72"/>
  <c r="O126" i="72"/>
  <c r="O127" i="72"/>
  <c r="O128" i="72"/>
  <c r="O129" i="72"/>
  <c r="O130" i="72"/>
  <c r="O131" i="72"/>
  <c r="O132" i="72"/>
  <c r="O133" i="72"/>
  <c r="O134" i="72"/>
  <c r="O135" i="72"/>
  <c r="O136" i="72"/>
  <c r="O137" i="72"/>
  <c r="O138" i="72"/>
  <c r="O139" i="72"/>
  <c r="O140" i="72"/>
  <c r="O141" i="72"/>
  <c r="O142" i="72"/>
  <c r="O143" i="72"/>
  <c r="O144" i="72"/>
  <c r="O145" i="72"/>
  <c r="O146" i="72"/>
  <c r="O147" i="72"/>
  <c r="O148" i="72"/>
  <c r="O149" i="72"/>
  <c r="O150" i="72"/>
  <c r="O151" i="72"/>
  <c r="O152" i="72"/>
  <c r="O153" i="72"/>
  <c r="O154" i="72"/>
  <c r="O155" i="72"/>
  <c r="O156" i="72"/>
  <c r="O157" i="72"/>
  <c r="O158" i="72"/>
  <c r="O159" i="72"/>
  <c r="O160" i="72"/>
  <c r="O161" i="72"/>
  <c r="O162" i="72"/>
  <c r="O163" i="72"/>
  <c r="O164" i="72"/>
  <c r="O165" i="72"/>
  <c r="O166" i="72"/>
  <c r="O167" i="72"/>
  <c r="O168" i="72"/>
  <c r="O169" i="72"/>
  <c r="O170" i="72"/>
  <c r="O171" i="72"/>
  <c r="O172" i="72"/>
  <c r="O173" i="72"/>
  <c r="O174" i="72"/>
  <c r="O175" i="72"/>
  <c r="O176" i="72"/>
  <c r="O177" i="72"/>
  <c r="O178" i="72"/>
  <c r="O179" i="72"/>
  <c r="O180" i="72"/>
  <c r="O181" i="72"/>
  <c r="O182" i="72"/>
  <c r="O183" i="72"/>
  <c r="O184" i="72"/>
  <c r="O185" i="72"/>
  <c r="O186" i="72"/>
  <c r="O187" i="72"/>
  <c r="O188" i="72"/>
  <c r="O189" i="72"/>
  <c r="O192" i="72"/>
  <c r="O195" i="72"/>
  <c r="O198" i="72"/>
  <c r="O201" i="72"/>
  <c r="O204" i="72"/>
  <c r="O205" i="72"/>
  <c r="O206" i="72"/>
  <c r="O207" i="72"/>
  <c r="O209" i="72"/>
  <c r="O210" i="72"/>
  <c r="O211" i="72"/>
  <c r="O212" i="72"/>
  <c r="O213" i="72"/>
  <c r="O214" i="72"/>
  <c r="O215" i="72"/>
  <c r="O216" i="72"/>
  <c r="O217" i="72"/>
  <c r="O218" i="72"/>
  <c r="O219" i="72"/>
  <c r="O220" i="72"/>
  <c r="O221" i="72"/>
  <c r="O222" i="72"/>
  <c r="O223" i="72"/>
  <c r="O343" i="72"/>
  <c r="O344" i="72"/>
  <c r="O345" i="72"/>
  <c r="O346" i="72"/>
  <c r="O347" i="72"/>
  <c r="O348" i="72"/>
  <c r="O349" i="72"/>
  <c r="O350" i="72"/>
  <c r="O351" i="72"/>
  <c r="O352" i="72"/>
  <c r="O353" i="72"/>
  <c r="O354" i="72"/>
  <c r="O355" i="72"/>
  <c r="O356" i="72"/>
  <c r="O357" i="72"/>
  <c r="O358" i="72"/>
  <c r="O359" i="72"/>
  <c r="O360" i="72"/>
  <c r="O361" i="72"/>
  <c r="O362" i="72"/>
  <c r="O363" i="72"/>
  <c r="O364" i="72"/>
  <c r="O365" i="72"/>
  <c r="O366" i="72"/>
  <c r="O367" i="72"/>
  <c r="O368" i="72"/>
  <c r="O369" i="72"/>
  <c r="O370" i="72"/>
  <c r="O371" i="72"/>
  <c r="O372" i="72"/>
  <c r="O373" i="72"/>
  <c r="O374" i="72"/>
  <c r="O375" i="72"/>
  <c r="O376" i="72"/>
  <c r="O377" i="72"/>
  <c r="O378" i="72"/>
  <c r="O379" i="72"/>
  <c r="O380" i="72"/>
  <c r="O381" i="72"/>
  <c r="O382" i="72"/>
  <c r="O383" i="72"/>
  <c r="O384" i="72"/>
  <c r="O385" i="72"/>
  <c r="O386" i="72"/>
  <c r="O387" i="72"/>
  <c r="O388" i="72"/>
  <c r="O389" i="72"/>
  <c r="O390" i="72"/>
  <c r="O391" i="72"/>
  <c r="O392" i="72"/>
  <c r="O393" i="72"/>
  <c r="O394" i="72"/>
  <c r="O395" i="72"/>
  <c r="O396" i="72"/>
  <c r="O397" i="72"/>
  <c r="O398" i="72"/>
  <c r="O399" i="72"/>
  <c r="O400" i="72"/>
  <c r="O401" i="72"/>
  <c r="O402" i="72"/>
  <c r="O403" i="72"/>
  <c r="O404" i="72"/>
  <c r="O405" i="72"/>
  <c r="O406" i="72"/>
  <c r="O407" i="72"/>
  <c r="O408" i="72"/>
  <c r="O409" i="72"/>
  <c r="O410" i="72"/>
  <c r="O411" i="72"/>
  <c r="O412" i="72"/>
  <c r="O413" i="72"/>
  <c r="O414" i="72"/>
  <c r="O415" i="72"/>
  <c r="O416" i="72"/>
  <c r="O417" i="72"/>
  <c r="O418" i="72"/>
  <c r="O419" i="72"/>
  <c r="O420" i="72"/>
  <c r="O421" i="72"/>
  <c r="O422" i="72"/>
  <c r="O423" i="72"/>
  <c r="O424" i="72"/>
  <c r="O425" i="72"/>
  <c r="O426" i="72"/>
  <c r="O427" i="72"/>
  <c r="O428" i="72"/>
  <c r="O429" i="72"/>
  <c r="O430" i="72"/>
  <c r="O431" i="72"/>
  <c r="O432" i="72"/>
  <c r="O433" i="72"/>
  <c r="O434" i="72"/>
  <c r="O435" i="72"/>
  <c r="O436" i="72"/>
  <c r="O437" i="72"/>
  <c r="O438" i="72"/>
  <c r="O439" i="72"/>
  <c r="O440" i="72"/>
  <c r="O441" i="72"/>
  <c r="O442" i="72"/>
  <c r="O443" i="72"/>
  <c r="O444" i="72"/>
  <c r="O445" i="72"/>
  <c r="O446" i="72"/>
  <c r="O447" i="72"/>
  <c r="O448" i="72"/>
  <c r="O449" i="72"/>
  <c r="O450" i="72"/>
  <c r="O451" i="72"/>
  <c r="O452" i="72"/>
  <c r="O453" i="72"/>
  <c r="O454" i="72"/>
  <c r="O455" i="72"/>
  <c r="O456" i="72"/>
  <c r="O457" i="72"/>
  <c r="O458" i="72"/>
  <c r="O459" i="72"/>
  <c r="O460" i="72"/>
  <c r="O461" i="72"/>
  <c r="O462" i="72"/>
  <c r="O463" i="72"/>
  <c r="O464" i="72"/>
  <c r="O465" i="72"/>
  <c r="O466" i="72"/>
  <c r="O467" i="72"/>
  <c r="O468" i="72"/>
  <c r="O469" i="72"/>
  <c r="O470" i="72"/>
  <c r="O471" i="72"/>
  <c r="O472" i="72"/>
  <c r="O473" i="72"/>
  <c r="O474" i="72"/>
  <c r="O475" i="72"/>
  <c r="O476" i="72"/>
  <c r="O477" i="72"/>
  <c r="O478" i="72"/>
  <c r="O479" i="72"/>
  <c r="O480" i="72"/>
  <c r="O481" i="72"/>
  <c r="O482" i="72"/>
  <c r="O483" i="72"/>
  <c r="O484" i="72"/>
  <c r="O485" i="72"/>
  <c r="O486" i="72"/>
  <c r="O487" i="72"/>
  <c r="O488" i="72"/>
  <c r="O489" i="72"/>
  <c r="O490" i="72"/>
  <c r="O491" i="72"/>
  <c r="O492" i="72"/>
  <c r="O493" i="72"/>
  <c r="O494" i="72"/>
  <c r="O495" i="72"/>
  <c r="O496" i="72"/>
  <c r="O497" i="72"/>
  <c r="O498" i="72"/>
  <c r="O499" i="72"/>
  <c r="O500" i="72"/>
  <c r="O501" i="72"/>
  <c r="O502" i="72"/>
  <c r="O503" i="72"/>
  <c r="O504" i="72"/>
  <c r="O505" i="72"/>
  <c r="O506" i="72"/>
  <c r="O507" i="72"/>
  <c r="O508" i="72"/>
  <c r="O509" i="72"/>
  <c r="O510" i="72"/>
  <c r="O511" i="72"/>
  <c r="O512" i="72"/>
  <c r="O513" i="72"/>
  <c r="O514" i="72"/>
  <c r="O515" i="72"/>
  <c r="O516" i="72"/>
  <c r="O517" i="72"/>
  <c r="O518" i="72"/>
  <c r="O519" i="72"/>
  <c r="O520" i="72"/>
  <c r="O521" i="72"/>
  <c r="O522" i="72"/>
  <c r="O523" i="72"/>
  <c r="O524" i="72"/>
  <c r="O525" i="72"/>
  <c r="O526" i="72"/>
  <c r="O527" i="72"/>
  <c r="O528" i="72"/>
  <c r="O529" i="72"/>
  <c r="O530" i="72"/>
  <c r="O531" i="72"/>
  <c r="O532" i="72"/>
  <c r="O533" i="72"/>
  <c r="O534" i="72"/>
  <c r="O535" i="72"/>
  <c r="O536" i="72"/>
  <c r="O537" i="72"/>
  <c r="O538" i="72"/>
  <c r="O539" i="72"/>
  <c r="O540" i="72"/>
  <c r="O541" i="72"/>
  <c r="O542" i="72"/>
  <c r="O543" i="72"/>
  <c r="O544" i="72"/>
  <c r="O545" i="72"/>
  <c r="O546" i="72"/>
  <c r="O547" i="72"/>
  <c r="O548" i="72"/>
  <c r="O549" i="72"/>
  <c r="O550" i="72"/>
  <c r="O551" i="72"/>
  <c r="O552" i="72"/>
  <c r="O553" i="72"/>
  <c r="O554" i="72"/>
  <c r="O555" i="72"/>
  <c r="O556" i="72"/>
  <c r="O557" i="72"/>
  <c r="O558" i="72"/>
  <c r="O559" i="72"/>
  <c r="O560" i="72"/>
  <c r="O561" i="72"/>
  <c r="O562" i="72"/>
  <c r="O563" i="72"/>
  <c r="O564" i="72"/>
  <c r="O565" i="72"/>
  <c r="O566" i="72"/>
  <c r="O567" i="72"/>
  <c r="O568" i="72"/>
  <c r="O569" i="72"/>
  <c r="O570" i="72"/>
  <c r="O571" i="72"/>
  <c r="O572" i="72"/>
  <c r="O573" i="72"/>
  <c r="O574" i="72"/>
  <c r="O575" i="72"/>
  <c r="O576" i="72"/>
  <c r="O577" i="72"/>
  <c r="O578" i="72"/>
  <c r="O579" i="72"/>
  <c r="O580" i="72"/>
  <c r="O581" i="72"/>
  <c r="O582" i="72"/>
  <c r="O583" i="72"/>
  <c r="O584" i="72"/>
  <c r="O586" i="72"/>
  <c r="O19" i="72"/>
  <c r="AF626" i="2" l="1"/>
  <c r="M627" i="2"/>
  <c r="AD627" i="2" s="1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693" i="2"/>
  <c r="Q1693" i="2"/>
  <c r="R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AF627" i="2" l="1"/>
  <c r="M628" i="2"/>
  <c r="AD628" i="2" s="1"/>
  <c r="U1693" i="2"/>
  <c r="AF628" i="2" l="1"/>
  <c r="M629" i="2"/>
  <c r="AD629" i="2" s="1"/>
  <c r="X54" i="79"/>
  <c r="X55" i="79"/>
  <c r="X56" i="79"/>
  <c r="X57" i="79"/>
  <c r="X58" i="79"/>
  <c r="X59" i="79"/>
  <c r="X7" i="79"/>
  <c r="X8" i="79"/>
  <c r="X9" i="79"/>
  <c r="X10" i="79"/>
  <c r="X11" i="79"/>
  <c r="X12" i="79"/>
  <c r="X13" i="79"/>
  <c r="X14" i="79"/>
  <c r="X15" i="79"/>
  <c r="X16" i="79"/>
  <c r="X17" i="79"/>
  <c r="X18" i="79"/>
  <c r="X19" i="79"/>
  <c r="X20" i="79"/>
  <c r="X21" i="79"/>
  <c r="X22" i="79"/>
  <c r="X23" i="79"/>
  <c r="X24" i="79"/>
  <c r="X25" i="79"/>
  <c r="X26" i="79"/>
  <c r="X27" i="79"/>
  <c r="X28" i="79"/>
  <c r="X29" i="79"/>
  <c r="X30" i="79"/>
  <c r="X31" i="79"/>
  <c r="X32" i="79"/>
  <c r="X33" i="79"/>
  <c r="X34" i="79"/>
  <c r="X35" i="79"/>
  <c r="X36" i="79"/>
  <c r="X37" i="79"/>
  <c r="X38" i="79"/>
  <c r="X39" i="79"/>
  <c r="X40" i="79"/>
  <c r="X41" i="79"/>
  <c r="X42" i="79"/>
  <c r="X43" i="79"/>
  <c r="X44" i="79"/>
  <c r="X45" i="79"/>
  <c r="X46" i="79"/>
  <c r="X47" i="79"/>
  <c r="X48" i="79"/>
  <c r="X49" i="79"/>
  <c r="X50" i="79"/>
  <c r="X51" i="79"/>
  <c r="X52" i="79"/>
  <c r="X53" i="79"/>
  <c r="X60" i="79"/>
  <c r="X61" i="79"/>
  <c r="X62" i="79"/>
  <c r="X73" i="79"/>
  <c r="X74" i="79"/>
  <c r="X75" i="79"/>
  <c r="X76" i="79"/>
  <c r="X83" i="79"/>
  <c r="X84" i="79"/>
  <c r="X85" i="79"/>
  <c r="X86" i="79"/>
  <c r="X87" i="79"/>
  <c r="X88" i="79"/>
  <c r="X89" i="79"/>
  <c r="X90" i="79"/>
  <c r="X91" i="79"/>
  <c r="X92" i="79"/>
  <c r="X93" i="79"/>
  <c r="X94" i="79"/>
  <c r="X95" i="79"/>
  <c r="X96" i="79"/>
  <c r="X97" i="79"/>
  <c r="X98" i="79"/>
  <c r="X99" i="79"/>
  <c r="X100" i="79"/>
  <c r="X101" i="79"/>
  <c r="X103" i="79"/>
  <c r="X104" i="79"/>
  <c r="X105" i="79"/>
  <c r="X106" i="79"/>
  <c r="X5" i="79"/>
  <c r="AF629" i="2" l="1"/>
  <c r="M630" i="2"/>
  <c r="AD630" i="2" s="1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Z24" i="2"/>
  <c r="AB24" i="2"/>
  <c r="AF24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Z74" i="2"/>
  <c r="AB74" i="2"/>
  <c r="AF74" i="2"/>
  <c r="AB75" i="2"/>
  <c r="AB76" i="2"/>
  <c r="AB77" i="2"/>
  <c r="AB78" i="2"/>
  <c r="AB79" i="2"/>
  <c r="AB80" i="2"/>
  <c r="AB81" i="2"/>
  <c r="AB82" i="2"/>
  <c r="AB83" i="2"/>
  <c r="Z84" i="2"/>
  <c r="AB84" i="2"/>
  <c r="AF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Z99" i="2"/>
  <c r="AB99" i="2"/>
  <c r="AF99" i="2"/>
  <c r="AB100" i="2"/>
  <c r="AB101" i="2"/>
  <c r="AB102" i="2"/>
  <c r="AB103" i="2"/>
  <c r="AB104" i="2"/>
  <c r="AB105" i="2"/>
  <c r="AB106" i="2"/>
  <c r="AB107" i="2"/>
  <c r="AB108" i="2"/>
  <c r="AB109" i="2"/>
  <c r="AB110" i="2"/>
  <c r="Z111" i="2"/>
  <c r="AB111" i="2"/>
  <c r="AF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Z140" i="2"/>
  <c r="AB140" i="2"/>
  <c r="AF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Z154" i="2"/>
  <c r="AB154" i="2"/>
  <c r="AF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Z169" i="2"/>
  <c r="AB169" i="2"/>
  <c r="AF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Z183" i="2"/>
  <c r="AB183" i="2"/>
  <c r="AF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Z197" i="2"/>
  <c r="AB197" i="2"/>
  <c r="AF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Z210" i="2"/>
  <c r="AB210" i="2"/>
  <c r="AF210" i="2"/>
  <c r="AB211" i="2"/>
  <c r="AB212" i="2"/>
  <c r="AB213" i="2"/>
  <c r="AB214" i="2"/>
  <c r="AB215" i="2"/>
  <c r="AB216" i="2"/>
  <c r="AB217" i="2"/>
  <c r="AB218" i="2"/>
  <c r="AB219" i="2"/>
  <c r="AB220" i="2"/>
  <c r="AB221" i="2"/>
  <c r="Z222" i="2"/>
  <c r="AB222" i="2"/>
  <c r="AF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Z270" i="2"/>
  <c r="AB270" i="2"/>
  <c r="AF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Z289" i="2"/>
  <c r="AB289" i="2"/>
  <c r="AF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Z304" i="2"/>
  <c r="AB304" i="2"/>
  <c r="AF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Z444" i="2"/>
  <c r="AB444" i="2"/>
  <c r="AF444" i="2"/>
  <c r="Z490" i="2"/>
  <c r="AB490" i="2"/>
  <c r="AF490" i="2"/>
  <c r="Z513" i="2"/>
  <c r="AB513" i="2"/>
  <c r="AF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Z528" i="2"/>
  <c r="AB528" i="2"/>
  <c r="AF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Z541" i="2"/>
  <c r="AB541" i="2"/>
  <c r="AF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Z559" i="2"/>
  <c r="AB559" i="2"/>
  <c r="AF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Z574" i="2"/>
  <c r="AB574" i="2"/>
  <c r="AF574" i="2"/>
  <c r="AB575" i="2"/>
  <c r="AB576" i="2"/>
  <c r="AB577" i="2"/>
  <c r="AB578" i="2"/>
  <c r="AB579" i="2"/>
  <c r="AB580" i="2"/>
  <c r="AB581" i="2"/>
  <c r="AB582" i="2"/>
  <c r="Z583" i="2"/>
  <c r="AB583" i="2"/>
  <c r="AF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7" i="2"/>
  <c r="AB608" i="2"/>
  <c r="AB609" i="2"/>
  <c r="AB610" i="2"/>
  <c r="Z611" i="2"/>
  <c r="AB611" i="2"/>
  <c r="AF611" i="2"/>
  <c r="AF630" i="2" l="1"/>
  <c r="M631" i="2"/>
  <c r="AD631" i="2" s="1"/>
  <c r="R887" i="2"/>
  <c r="Z887" i="2" s="1"/>
  <c r="Q887" i="2"/>
  <c r="J887" i="2"/>
  <c r="R829" i="2"/>
  <c r="Q829" i="2"/>
  <c r="J829" i="2"/>
  <c r="R825" i="2"/>
  <c r="Z825" i="2" s="1"/>
  <c r="Q825" i="2"/>
  <c r="J825" i="2"/>
  <c r="R824" i="2"/>
  <c r="Z824" i="2" s="1"/>
  <c r="Q824" i="2"/>
  <c r="J824" i="2"/>
  <c r="R823" i="2"/>
  <c r="Z823" i="2" s="1"/>
  <c r="Q823" i="2"/>
  <c r="J823" i="2"/>
  <c r="R822" i="2"/>
  <c r="Z822" i="2" s="1"/>
  <c r="Q822" i="2"/>
  <c r="J822" i="2"/>
  <c r="R821" i="2"/>
  <c r="Z821" i="2" s="1"/>
  <c r="Q821" i="2"/>
  <c r="J821" i="2"/>
  <c r="R820" i="2"/>
  <c r="Z820" i="2" s="1"/>
  <c r="Q820" i="2"/>
  <c r="AF820" i="2" s="1"/>
  <c r="J820" i="2"/>
  <c r="R819" i="2"/>
  <c r="Z819" i="2" s="1"/>
  <c r="Q819" i="2"/>
  <c r="AF819" i="2" s="1"/>
  <c r="J819" i="2"/>
  <c r="R817" i="2"/>
  <c r="Z817" i="2" s="1"/>
  <c r="Q817" i="2"/>
  <c r="AF817" i="2" s="1"/>
  <c r="AD817" i="2"/>
  <c r="J817" i="2"/>
  <c r="R816" i="2"/>
  <c r="AD816" i="2"/>
  <c r="J816" i="2"/>
  <c r="S65" i="1"/>
  <c r="O65" i="1"/>
  <c r="D816" i="2" s="1"/>
  <c r="J65" i="1"/>
  <c r="R734" i="2"/>
  <c r="Z734" i="2" s="1"/>
  <c r="Q734" i="2"/>
  <c r="J734" i="2"/>
  <c r="R733" i="2"/>
  <c r="Z733" i="2" s="1"/>
  <c r="Q733" i="2"/>
  <c r="J733" i="2"/>
  <c r="R732" i="2"/>
  <c r="Z732" i="2" s="1"/>
  <c r="Q732" i="2"/>
  <c r="J732" i="2"/>
  <c r="R731" i="2"/>
  <c r="Z731" i="2" s="1"/>
  <c r="Q731" i="2"/>
  <c r="J731" i="2"/>
  <c r="R730" i="2"/>
  <c r="Z730" i="2" s="1"/>
  <c r="Q730" i="2"/>
  <c r="J730" i="2"/>
  <c r="R729" i="2"/>
  <c r="Z729" i="2" s="1"/>
  <c r="Q729" i="2"/>
  <c r="J729" i="2"/>
  <c r="R728" i="2"/>
  <c r="Z728" i="2" s="1"/>
  <c r="Q728" i="2"/>
  <c r="J728" i="2"/>
  <c r="R727" i="2"/>
  <c r="Z727" i="2" s="1"/>
  <c r="Q727" i="2"/>
  <c r="J727" i="2"/>
  <c r="R507" i="2"/>
  <c r="Z507" i="2" s="1"/>
  <c r="Q507" i="2"/>
  <c r="J507" i="2"/>
  <c r="R503" i="2"/>
  <c r="Z503" i="2" s="1"/>
  <c r="Q503" i="2"/>
  <c r="J503" i="2"/>
  <c r="R504" i="2"/>
  <c r="Z504" i="2" s="1"/>
  <c r="Q504" i="2"/>
  <c r="J504" i="2"/>
  <c r="R505" i="2"/>
  <c r="Z505" i="2" s="1"/>
  <c r="Q505" i="2"/>
  <c r="J505" i="2"/>
  <c r="R506" i="2"/>
  <c r="Z506" i="2" s="1"/>
  <c r="Q506" i="2"/>
  <c r="J506" i="2"/>
  <c r="AF631" i="2" l="1"/>
  <c r="M632" i="2"/>
  <c r="AD632" i="2" s="1"/>
  <c r="AD818" i="2"/>
  <c r="U819" i="2"/>
  <c r="U821" i="2"/>
  <c r="U822" i="2"/>
  <c r="U887" i="2"/>
  <c r="U824" i="2"/>
  <c r="U817" i="2"/>
  <c r="U823" i="2"/>
  <c r="U820" i="2"/>
  <c r="U829" i="2"/>
  <c r="U825" i="2"/>
  <c r="U727" i="2"/>
  <c r="U730" i="2"/>
  <c r="U733" i="2"/>
  <c r="U729" i="2"/>
  <c r="U728" i="2"/>
  <c r="U734" i="2"/>
  <c r="U732" i="2"/>
  <c r="U731" i="2"/>
  <c r="U507" i="2"/>
  <c r="U503" i="2"/>
  <c r="U504" i="2"/>
  <c r="U505" i="2"/>
  <c r="U506" i="2"/>
  <c r="R501" i="2"/>
  <c r="Z501" i="2" s="1"/>
  <c r="Q501" i="2"/>
  <c r="J501" i="2"/>
  <c r="AF632" i="2" l="1"/>
  <c r="M633" i="2"/>
  <c r="AD633" i="2" s="1"/>
  <c r="AD819" i="2"/>
  <c r="U501" i="2"/>
  <c r="AF633" i="2" l="1"/>
  <c r="M634" i="2"/>
  <c r="AD634" i="2" s="1"/>
  <c r="AD820" i="2"/>
  <c r="AF634" i="2" l="1"/>
  <c r="M635" i="2"/>
  <c r="AD635" i="2" s="1"/>
  <c r="AD822" i="2"/>
  <c r="AF822" i="2"/>
  <c r="AD821" i="2"/>
  <c r="AF821" i="2"/>
  <c r="AF635" i="2" l="1"/>
  <c r="M636" i="2"/>
  <c r="AD636" i="2" s="1"/>
  <c r="AD823" i="2"/>
  <c r="AF823" i="2"/>
  <c r="AF636" i="2" l="1"/>
  <c r="M637" i="2"/>
  <c r="AD637" i="2" s="1"/>
  <c r="AD824" i="2"/>
  <c r="AF824" i="2"/>
  <c r="AF637" i="2" l="1"/>
  <c r="M638" i="2"/>
  <c r="AD638" i="2" s="1"/>
  <c r="AD825" i="2"/>
  <c r="AF825" i="2"/>
  <c r="AF638" i="2" l="1"/>
  <c r="M639" i="2"/>
  <c r="AD639" i="2" s="1"/>
  <c r="AD829" i="2"/>
  <c r="AF829" i="2"/>
  <c r="Z829" i="2"/>
  <c r="AD826" i="2"/>
  <c r="AF826" i="2"/>
  <c r="AF639" i="2" l="1"/>
  <c r="M640" i="2"/>
  <c r="AD640" i="2" s="1"/>
  <c r="AD827" i="2"/>
  <c r="AF827" i="2"/>
  <c r="J37" i="1"/>
  <c r="S16" i="1"/>
  <c r="O16" i="1"/>
  <c r="J16" i="1"/>
  <c r="S15" i="1"/>
  <c r="O15" i="1"/>
  <c r="J15" i="1"/>
  <c r="AF640" i="2" l="1"/>
  <c r="M641" i="2"/>
  <c r="AD641" i="2" s="1"/>
  <c r="AD828" i="2"/>
  <c r="AF828" i="2"/>
  <c r="R888" i="2"/>
  <c r="Q888" i="2"/>
  <c r="J888" i="2"/>
  <c r="R886" i="2"/>
  <c r="Z886" i="2" s="1"/>
  <c r="Q886" i="2"/>
  <c r="J886" i="2"/>
  <c r="R885" i="2"/>
  <c r="Z885" i="2" s="1"/>
  <c r="Q885" i="2"/>
  <c r="J885" i="2"/>
  <c r="R884" i="2"/>
  <c r="Z884" i="2" s="1"/>
  <c r="Q884" i="2"/>
  <c r="J884" i="2"/>
  <c r="R883" i="2"/>
  <c r="Z883" i="2" s="1"/>
  <c r="Q883" i="2"/>
  <c r="J883" i="2"/>
  <c r="R882" i="2"/>
  <c r="Z882" i="2" s="1"/>
  <c r="Q882" i="2"/>
  <c r="J882" i="2"/>
  <c r="R881" i="2"/>
  <c r="Z881" i="2" s="1"/>
  <c r="Q881" i="2"/>
  <c r="J881" i="2"/>
  <c r="R880" i="2"/>
  <c r="Z880" i="2" s="1"/>
  <c r="Q880" i="2"/>
  <c r="AF880" i="2" s="1"/>
  <c r="J880" i="2"/>
  <c r="R878" i="2"/>
  <c r="Z878" i="2" s="1"/>
  <c r="Q878" i="2"/>
  <c r="AF878" i="2" s="1"/>
  <c r="J878" i="2"/>
  <c r="R879" i="2"/>
  <c r="Z879" i="2" s="1"/>
  <c r="Q879" i="2"/>
  <c r="AF879" i="2" s="1"/>
  <c r="J879" i="2"/>
  <c r="R876" i="2"/>
  <c r="Z876" i="2" s="1"/>
  <c r="Q876" i="2"/>
  <c r="AF876" i="2" s="1"/>
  <c r="AD876" i="2"/>
  <c r="J876" i="2"/>
  <c r="R875" i="2"/>
  <c r="AD875" i="2"/>
  <c r="J875" i="2"/>
  <c r="R946" i="2"/>
  <c r="Z946" i="2" s="1"/>
  <c r="Q946" i="2"/>
  <c r="J946" i="2"/>
  <c r="R945" i="2"/>
  <c r="Z945" i="2" s="1"/>
  <c r="Q945" i="2"/>
  <c r="J945" i="2"/>
  <c r="AF641" i="2" l="1"/>
  <c r="M642" i="2"/>
  <c r="AD877" i="2"/>
  <c r="U886" i="2"/>
  <c r="U883" i="2"/>
  <c r="U880" i="2"/>
  <c r="U876" i="2"/>
  <c r="U878" i="2"/>
  <c r="U885" i="2"/>
  <c r="U882" i="2"/>
  <c r="U888" i="2"/>
  <c r="U879" i="2"/>
  <c r="U881" i="2"/>
  <c r="U884" i="2"/>
  <c r="U945" i="2"/>
  <c r="U946" i="2"/>
  <c r="R940" i="2"/>
  <c r="Z940" i="2" s="1"/>
  <c r="Q940" i="2"/>
  <c r="AF940" i="2" s="1"/>
  <c r="J940" i="2"/>
  <c r="S68" i="1"/>
  <c r="O68" i="1"/>
  <c r="D875" i="2" s="1"/>
  <c r="J68" i="1"/>
  <c r="J72" i="1"/>
  <c r="S72" i="1"/>
  <c r="O72" i="1"/>
  <c r="D935" i="2" s="1"/>
  <c r="R947" i="2"/>
  <c r="Q947" i="2"/>
  <c r="J947" i="2"/>
  <c r="R944" i="2"/>
  <c r="Z944" i="2" s="1"/>
  <c r="Q944" i="2"/>
  <c r="J944" i="2"/>
  <c r="R943" i="2"/>
  <c r="Z943" i="2" s="1"/>
  <c r="Q943" i="2"/>
  <c r="J943" i="2"/>
  <c r="R942" i="2"/>
  <c r="Z942" i="2" s="1"/>
  <c r="Q942" i="2"/>
  <c r="J942" i="2"/>
  <c r="R941" i="2"/>
  <c r="Z941" i="2" s="1"/>
  <c r="Q941" i="2"/>
  <c r="J941" i="2"/>
  <c r="R939" i="2"/>
  <c r="Z939" i="2" s="1"/>
  <c r="Q939" i="2"/>
  <c r="AF939" i="2" s="1"/>
  <c r="J939" i="2"/>
  <c r="R938" i="2"/>
  <c r="Z938" i="2" s="1"/>
  <c r="Q938" i="2"/>
  <c r="AF938" i="2" s="1"/>
  <c r="J938" i="2"/>
  <c r="R936" i="2"/>
  <c r="Z936" i="2" s="1"/>
  <c r="Q936" i="2"/>
  <c r="AF936" i="2" s="1"/>
  <c r="AD936" i="2"/>
  <c r="J936" i="2"/>
  <c r="R935" i="2"/>
  <c r="AD935" i="2"/>
  <c r="J935" i="2"/>
  <c r="R919" i="2"/>
  <c r="Z919" i="2" s="1"/>
  <c r="Q919" i="2"/>
  <c r="J919" i="2"/>
  <c r="R813" i="2"/>
  <c r="Z813" i="2" s="1"/>
  <c r="Q813" i="2"/>
  <c r="J813" i="2"/>
  <c r="R814" i="2"/>
  <c r="Z814" i="2" s="1"/>
  <c r="Q814" i="2"/>
  <c r="J814" i="2"/>
  <c r="S315" i="2"/>
  <c r="R315" i="2"/>
  <c r="Q315" i="2"/>
  <c r="J315" i="2"/>
  <c r="T314" i="2"/>
  <c r="S314" i="2"/>
  <c r="R314" i="2"/>
  <c r="Q314" i="2"/>
  <c r="J314" i="2"/>
  <c r="S317" i="2"/>
  <c r="R317" i="2"/>
  <c r="Q317" i="2"/>
  <c r="J317" i="2"/>
  <c r="T316" i="2"/>
  <c r="S316" i="2"/>
  <c r="R316" i="2"/>
  <c r="Q316" i="2"/>
  <c r="J316" i="2"/>
  <c r="Z6" i="2"/>
  <c r="R842" i="2"/>
  <c r="Z842" i="2" s="1"/>
  <c r="Q842" i="2"/>
  <c r="J842" i="2"/>
  <c r="R843" i="2"/>
  <c r="Z843" i="2" s="1"/>
  <c r="Q843" i="2"/>
  <c r="J843" i="2"/>
  <c r="T852" i="2"/>
  <c r="S852" i="2"/>
  <c r="R852" i="2"/>
  <c r="Q852" i="2"/>
  <c r="J852" i="2"/>
  <c r="T851" i="2"/>
  <c r="S851" i="2"/>
  <c r="R851" i="2"/>
  <c r="Q851" i="2"/>
  <c r="J851" i="2"/>
  <c r="T850" i="2"/>
  <c r="S850" i="2"/>
  <c r="R850" i="2"/>
  <c r="Q850" i="2"/>
  <c r="J850" i="2"/>
  <c r="T849" i="2"/>
  <c r="S849" i="2"/>
  <c r="X849" i="2" s="1"/>
  <c r="R849" i="2"/>
  <c r="Q849" i="2"/>
  <c r="J849" i="2"/>
  <c r="R848" i="2"/>
  <c r="Z848" i="2" s="1"/>
  <c r="Q848" i="2"/>
  <c r="J848" i="2"/>
  <c r="R845" i="2"/>
  <c r="Z845" i="2" s="1"/>
  <c r="Q845" i="2"/>
  <c r="J845" i="2"/>
  <c r="R846" i="2"/>
  <c r="Z846" i="2" s="1"/>
  <c r="Q846" i="2"/>
  <c r="J846" i="2"/>
  <c r="R847" i="2"/>
  <c r="Z847" i="2" s="1"/>
  <c r="Q847" i="2"/>
  <c r="J847" i="2"/>
  <c r="X444" i="2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4" i="2"/>
  <c r="X53" i="2"/>
  <c r="X54" i="2" s="1"/>
  <c r="X74" i="2"/>
  <c r="X75" i="2"/>
  <c r="X76" i="2" s="1"/>
  <c r="X77" i="2" s="1"/>
  <c r="X78" i="2" s="1"/>
  <c r="X79" i="2" s="1"/>
  <c r="X84" i="2"/>
  <c r="X85" i="2"/>
  <c r="X86" i="2" s="1"/>
  <c r="X87" i="2" s="1"/>
  <c r="X88" i="2" s="1"/>
  <c r="X89" i="2" s="1"/>
  <c r="X90" i="2" s="1"/>
  <c r="X99" i="2"/>
  <c r="X100" i="2"/>
  <c r="X101" i="2" s="1"/>
  <c r="X102" i="2" s="1"/>
  <c r="X103" i="2" s="1"/>
  <c r="X104" i="2" s="1"/>
  <c r="X105" i="2" s="1"/>
  <c r="X106" i="2" s="1"/>
  <c r="X107" i="2" s="1"/>
  <c r="X111" i="2"/>
  <c r="X112" i="2"/>
  <c r="X113" i="2" s="1"/>
  <c r="X114" i="2" s="1"/>
  <c r="X115" i="2" s="1"/>
  <c r="X116" i="2" s="1"/>
  <c r="X117" i="2" s="1"/>
  <c r="X140" i="2"/>
  <c r="X141" i="2"/>
  <c r="X142" i="2" s="1"/>
  <c r="X143" i="2" s="1"/>
  <c r="X144" i="2" s="1"/>
  <c r="X145" i="2" s="1"/>
  <c r="X146" i="2" s="1"/>
  <c r="X147" i="2" s="1"/>
  <c r="X148" i="2" s="1"/>
  <c r="X149" i="2" s="1"/>
  <c r="X150" i="2" s="1"/>
  <c r="X154" i="2"/>
  <c r="X155" i="2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9" i="2"/>
  <c r="X170" i="2"/>
  <c r="X171" i="2" s="1"/>
  <c r="X172" i="2" s="1"/>
  <c r="X173" i="2" s="1"/>
  <c r="X174" i="2" s="1"/>
  <c r="X183" i="2"/>
  <c r="X184" i="2"/>
  <c r="X185" i="2" s="1"/>
  <c r="X186" i="2" s="1"/>
  <c r="X187" i="2" s="1"/>
  <c r="X188" i="2" s="1"/>
  <c r="X197" i="2"/>
  <c r="X198" i="2"/>
  <c r="X199" i="2" s="1"/>
  <c r="X200" i="2" s="1"/>
  <c r="X201" i="2" s="1"/>
  <c r="X210" i="2"/>
  <c r="X211" i="2"/>
  <c r="X212" i="2" s="1"/>
  <c r="X213" i="2" s="1"/>
  <c r="X214" i="2" s="1"/>
  <c r="X215" i="2" s="1"/>
  <c r="X216" i="2" s="1"/>
  <c r="X222" i="2"/>
  <c r="X223" i="2"/>
  <c r="X224" i="2" s="1"/>
  <c r="X225" i="2" s="1"/>
  <c r="X226" i="2" s="1"/>
  <c r="X270" i="2"/>
  <c r="X271" i="2"/>
  <c r="X272" i="2" s="1"/>
  <c r="X273" i="2" s="1"/>
  <c r="X274" i="2" s="1"/>
  <c r="X289" i="2"/>
  <c r="X290" i="2"/>
  <c r="X291" i="2" s="1"/>
  <c r="X292" i="2" s="1"/>
  <c r="X293" i="2" s="1"/>
  <c r="X304" i="2"/>
  <c r="X305" i="2"/>
  <c r="X306" i="2" s="1"/>
  <c r="X307" i="2" s="1"/>
  <c r="X308" i="2" s="1"/>
  <c r="X490" i="2"/>
  <c r="X513" i="2"/>
  <c r="X514" i="2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/>
  <c r="X529" i="2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/>
  <c r="X542" i="2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/>
  <c r="X560" i="2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/>
  <c r="X575" i="2"/>
  <c r="X576" i="2" s="1"/>
  <c r="X577" i="2" s="1"/>
  <c r="X578" i="2" s="1"/>
  <c r="X579" i="2" s="1"/>
  <c r="X580" i="2" s="1"/>
  <c r="X581" i="2" s="1"/>
  <c r="X582" i="2" s="1"/>
  <c r="X583" i="2"/>
  <c r="X584" i="2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5" i="2" s="1"/>
  <c r="X606" i="2" s="1"/>
  <c r="X604" i="2" s="1"/>
  <c r="X607" i="2" s="1"/>
  <c r="X608" i="2" s="1"/>
  <c r="X609" i="2" s="1"/>
  <c r="X610" i="2" s="1"/>
  <c r="X611" i="2"/>
  <c r="M643" i="2" l="1"/>
  <c r="AD643" i="2" s="1"/>
  <c r="AD642" i="2"/>
  <c r="AF642" i="2"/>
  <c r="M644" i="2"/>
  <c r="AD644" i="2" s="1"/>
  <c r="Z850" i="2"/>
  <c r="Z851" i="2"/>
  <c r="Z852" i="2"/>
  <c r="Z849" i="2"/>
  <c r="X850" i="2"/>
  <c r="X851" i="2" s="1"/>
  <c r="X852" i="2" s="1"/>
  <c r="X853" i="2" s="1"/>
  <c r="AD937" i="2"/>
  <c r="AD878" i="2"/>
  <c r="Z316" i="2"/>
  <c r="Z317" i="2"/>
  <c r="Z314" i="2"/>
  <c r="Z315" i="2"/>
  <c r="U944" i="2"/>
  <c r="U938" i="2"/>
  <c r="U939" i="2"/>
  <c r="U943" i="2"/>
  <c r="U940" i="2"/>
  <c r="U942" i="2"/>
  <c r="U936" i="2"/>
  <c r="U941" i="2"/>
  <c r="U947" i="2"/>
  <c r="U919" i="2"/>
  <c r="U316" i="2"/>
  <c r="U813" i="2"/>
  <c r="U314" i="2"/>
  <c r="U814" i="2"/>
  <c r="U315" i="2"/>
  <c r="U317" i="2"/>
  <c r="U842" i="2"/>
  <c r="U843" i="2"/>
  <c r="U851" i="2"/>
  <c r="U850" i="2"/>
  <c r="U848" i="2"/>
  <c r="U849" i="2"/>
  <c r="U852" i="2"/>
  <c r="U845" i="2"/>
  <c r="U846" i="2"/>
  <c r="U847" i="2"/>
  <c r="AF643" i="2" l="1"/>
  <c r="AF644" i="2"/>
  <c r="M645" i="2"/>
  <c r="AD645" i="2" s="1"/>
  <c r="AD879" i="2"/>
  <c r="AD938" i="2"/>
  <c r="AF645" i="2" l="1"/>
  <c r="M650" i="2"/>
  <c r="AD650" i="2" s="1"/>
  <c r="AD939" i="2"/>
  <c r="AD880" i="2"/>
  <c r="R712" i="2"/>
  <c r="Z712" i="2" s="1"/>
  <c r="Q712" i="2"/>
  <c r="J712" i="2"/>
  <c r="R711" i="2"/>
  <c r="Z711" i="2" s="1"/>
  <c r="Q711" i="2"/>
  <c r="J711" i="2"/>
  <c r="R710" i="2"/>
  <c r="Z710" i="2" s="1"/>
  <c r="Q710" i="2"/>
  <c r="J710" i="2"/>
  <c r="R709" i="2"/>
  <c r="Z709" i="2" s="1"/>
  <c r="Q709" i="2"/>
  <c r="J709" i="2"/>
  <c r="R708" i="2"/>
  <c r="Z708" i="2" s="1"/>
  <c r="Q708" i="2"/>
  <c r="J708" i="2"/>
  <c r="R707" i="2"/>
  <c r="Z707" i="2" s="1"/>
  <c r="Q707" i="2"/>
  <c r="J707" i="2"/>
  <c r="R706" i="2"/>
  <c r="Z706" i="2" s="1"/>
  <c r="Q706" i="2"/>
  <c r="J706" i="2"/>
  <c r="R705" i="2"/>
  <c r="Z705" i="2" s="1"/>
  <c r="Q705" i="2"/>
  <c r="J705" i="2"/>
  <c r="R704" i="2"/>
  <c r="Z704" i="2" s="1"/>
  <c r="Q704" i="2"/>
  <c r="J704" i="2"/>
  <c r="R703" i="2"/>
  <c r="Z703" i="2" s="1"/>
  <c r="Q703" i="2"/>
  <c r="J703" i="2"/>
  <c r="R702" i="2"/>
  <c r="Z702" i="2" s="1"/>
  <c r="Q702" i="2"/>
  <c r="J702" i="2"/>
  <c r="R701" i="2"/>
  <c r="Z701" i="2" s="1"/>
  <c r="Q701" i="2"/>
  <c r="J701" i="2"/>
  <c r="R700" i="2"/>
  <c r="Z700" i="2" s="1"/>
  <c r="Q700" i="2"/>
  <c r="J700" i="2"/>
  <c r="R699" i="2"/>
  <c r="Z699" i="2" s="1"/>
  <c r="Q699" i="2"/>
  <c r="J699" i="2"/>
  <c r="R698" i="2"/>
  <c r="Z698" i="2" s="1"/>
  <c r="Q698" i="2"/>
  <c r="J698" i="2"/>
  <c r="R697" i="2"/>
  <c r="Z697" i="2" s="1"/>
  <c r="Q697" i="2"/>
  <c r="J697" i="2"/>
  <c r="R696" i="2"/>
  <c r="Z696" i="2" s="1"/>
  <c r="Q696" i="2"/>
  <c r="J696" i="2"/>
  <c r="R695" i="2"/>
  <c r="Z695" i="2" s="1"/>
  <c r="Q695" i="2"/>
  <c r="J695" i="2"/>
  <c r="R694" i="2"/>
  <c r="Z694" i="2" s="1"/>
  <c r="Q694" i="2"/>
  <c r="J694" i="2"/>
  <c r="R693" i="2"/>
  <c r="Z693" i="2" s="1"/>
  <c r="Q693" i="2"/>
  <c r="J693" i="2"/>
  <c r="R1040" i="2"/>
  <c r="Z1040" i="2" s="1"/>
  <c r="Q1040" i="2"/>
  <c r="J1040" i="2"/>
  <c r="R1039" i="2"/>
  <c r="Z1039" i="2" s="1"/>
  <c r="Q1039" i="2"/>
  <c r="J1039" i="2"/>
  <c r="R1038" i="2"/>
  <c r="Z1038" i="2" s="1"/>
  <c r="Q1038" i="2"/>
  <c r="J1038" i="2"/>
  <c r="R1037" i="2"/>
  <c r="Z1037" i="2" s="1"/>
  <c r="Q1037" i="2"/>
  <c r="J1037" i="2"/>
  <c r="R1036" i="2"/>
  <c r="Z1036" i="2" s="1"/>
  <c r="Q1036" i="2"/>
  <c r="J1036" i="2"/>
  <c r="R1035" i="2"/>
  <c r="Z1035" i="2" s="1"/>
  <c r="Q1035" i="2"/>
  <c r="J1035" i="2"/>
  <c r="R1034" i="2"/>
  <c r="Z1034" i="2" s="1"/>
  <c r="Q1034" i="2"/>
  <c r="J1034" i="2"/>
  <c r="R1033" i="2"/>
  <c r="Z1033" i="2" s="1"/>
  <c r="Q1033" i="2"/>
  <c r="J1033" i="2"/>
  <c r="R1032" i="2"/>
  <c r="Z1032" i="2" s="1"/>
  <c r="Q1032" i="2"/>
  <c r="J1032" i="2"/>
  <c r="R1031" i="2"/>
  <c r="Z1031" i="2" s="1"/>
  <c r="Q1031" i="2"/>
  <c r="J1031" i="2"/>
  <c r="T715" i="2"/>
  <c r="S715" i="2"/>
  <c r="R715" i="2"/>
  <c r="Q715" i="2"/>
  <c r="J715" i="2"/>
  <c r="T714" i="2"/>
  <c r="S714" i="2"/>
  <c r="X714" i="2" s="1"/>
  <c r="R714" i="2"/>
  <c r="Z714" i="2" s="1"/>
  <c r="Q714" i="2"/>
  <c r="J714" i="2"/>
  <c r="R713" i="2"/>
  <c r="Z713" i="2" s="1"/>
  <c r="Q713" i="2"/>
  <c r="J713" i="2"/>
  <c r="R692" i="2"/>
  <c r="Z692" i="2" s="1"/>
  <c r="Q692" i="2"/>
  <c r="J692" i="2"/>
  <c r="R691" i="2"/>
  <c r="Z691" i="2" s="1"/>
  <c r="Q691" i="2"/>
  <c r="J691" i="2"/>
  <c r="T690" i="2"/>
  <c r="R690" i="2"/>
  <c r="Z690" i="2" s="1"/>
  <c r="Q690" i="2"/>
  <c r="AF690" i="2" s="1"/>
  <c r="J690" i="2"/>
  <c r="T688" i="2"/>
  <c r="R688" i="2"/>
  <c r="Z688" i="2" s="1"/>
  <c r="Q688" i="2"/>
  <c r="AF688" i="2" s="1"/>
  <c r="J688" i="2"/>
  <c r="R687" i="2"/>
  <c r="AD687" i="2"/>
  <c r="J687" i="2"/>
  <c r="AF691" i="2" l="1"/>
  <c r="AF650" i="2"/>
  <c r="M651" i="2"/>
  <c r="AD651" i="2" s="1"/>
  <c r="X715" i="2"/>
  <c r="AD940" i="2"/>
  <c r="AD688" i="2"/>
  <c r="U704" i="2"/>
  <c r="U699" i="2"/>
  <c r="U1034" i="2"/>
  <c r="U701" i="2"/>
  <c r="U702" i="2"/>
  <c r="U696" i="2"/>
  <c r="U703" i="2"/>
  <c r="U705" i="2"/>
  <c r="U710" i="2"/>
  <c r="U708" i="2"/>
  <c r="U1036" i="2"/>
  <c r="U714" i="2"/>
  <c r="U711" i="2"/>
  <c r="U698" i="2"/>
  <c r="U707" i="2"/>
  <c r="U694" i="2"/>
  <c r="U697" i="2"/>
  <c r="U700" i="2"/>
  <c r="U706" i="2"/>
  <c r="U1037" i="2"/>
  <c r="U709" i="2"/>
  <c r="U712" i="2"/>
  <c r="U693" i="2"/>
  <c r="U715" i="2"/>
  <c r="U695" i="2"/>
  <c r="U1033" i="2"/>
  <c r="U692" i="2"/>
  <c r="U1038" i="2"/>
  <c r="U1040" i="2"/>
  <c r="U690" i="2"/>
  <c r="U1032" i="2"/>
  <c r="U1035" i="2"/>
  <c r="U1039" i="2"/>
  <c r="U1031" i="2"/>
  <c r="U713" i="2"/>
  <c r="U688" i="2"/>
  <c r="U691" i="2"/>
  <c r="S313" i="2"/>
  <c r="R313" i="2"/>
  <c r="Q313" i="2"/>
  <c r="J313" i="2"/>
  <c r="T312" i="2"/>
  <c r="S312" i="2"/>
  <c r="R312" i="2"/>
  <c r="Q312" i="2"/>
  <c r="J312" i="2"/>
  <c r="AF651" i="2" l="1"/>
  <c r="M646" i="2"/>
  <c r="AD646" i="2" s="1"/>
  <c r="AD881" i="2"/>
  <c r="AF881" i="2"/>
  <c r="AD689" i="2"/>
  <c r="Z313" i="2"/>
  <c r="Z312" i="2"/>
  <c r="U312" i="2"/>
  <c r="U313" i="2"/>
  <c r="AF646" i="2" l="1"/>
  <c r="M647" i="2"/>
  <c r="AD647" i="2" s="1"/>
  <c r="AD941" i="2"/>
  <c r="AF941" i="2"/>
  <c r="AD882" i="2"/>
  <c r="AF882" i="2"/>
  <c r="AD690" i="2"/>
  <c r="AF647" i="2" l="1"/>
  <c r="M648" i="2"/>
  <c r="AD648" i="2" s="1"/>
  <c r="AD943" i="2"/>
  <c r="AF943" i="2"/>
  <c r="AD942" i="2"/>
  <c r="AF942" i="2"/>
  <c r="AD883" i="2"/>
  <c r="AF883" i="2"/>
  <c r="AD691" i="2"/>
  <c r="J1695" i="2"/>
  <c r="AD1695" i="2"/>
  <c r="Q1695" i="2"/>
  <c r="AF1695" i="2" s="1"/>
  <c r="R1695" i="2"/>
  <c r="Z1695" i="2" s="1"/>
  <c r="J1696" i="2"/>
  <c r="Q1696" i="2"/>
  <c r="AF1696" i="2" s="1"/>
  <c r="R1696" i="2"/>
  <c r="Z1696" i="2" s="1"/>
  <c r="J1697" i="2"/>
  <c r="Q1697" i="2"/>
  <c r="AF1697" i="2" s="1"/>
  <c r="R1697" i="2"/>
  <c r="Z1697" i="2" s="1"/>
  <c r="J1698" i="2"/>
  <c r="Q1698" i="2"/>
  <c r="AF1698" i="2" s="1"/>
  <c r="R1698" i="2"/>
  <c r="Z1698" i="2" s="1"/>
  <c r="J1699" i="2"/>
  <c r="Q1699" i="2"/>
  <c r="R1699" i="2"/>
  <c r="Z1699" i="2" s="1"/>
  <c r="J1700" i="2"/>
  <c r="Q1700" i="2"/>
  <c r="R1700" i="2"/>
  <c r="Z1700" i="2" s="1"/>
  <c r="J1701" i="2"/>
  <c r="Q1701" i="2"/>
  <c r="R1701" i="2"/>
  <c r="Z1701" i="2" s="1"/>
  <c r="J1702" i="2"/>
  <c r="Q1702" i="2"/>
  <c r="R1702" i="2"/>
  <c r="Z1702" i="2" s="1"/>
  <c r="J1703" i="2"/>
  <c r="Q1703" i="2"/>
  <c r="R1703" i="2"/>
  <c r="Z1703" i="2" s="1"/>
  <c r="J1704" i="2"/>
  <c r="Q1704" i="2"/>
  <c r="R1704" i="2"/>
  <c r="Z1704" i="2" s="1"/>
  <c r="J1705" i="2"/>
  <c r="Q1705" i="2"/>
  <c r="R1705" i="2"/>
  <c r="J1706" i="2"/>
  <c r="AD1706" i="2"/>
  <c r="R1706" i="2"/>
  <c r="J1707" i="2"/>
  <c r="AD1707" i="2"/>
  <c r="Q1707" i="2"/>
  <c r="AF1707" i="2" s="1"/>
  <c r="R1707" i="2"/>
  <c r="Z1707" i="2" s="1"/>
  <c r="J1708" i="2"/>
  <c r="Q1708" i="2"/>
  <c r="AF1708" i="2" s="1"/>
  <c r="R1708" i="2"/>
  <c r="Z1708" i="2" s="1"/>
  <c r="J1709" i="2"/>
  <c r="Q1709" i="2"/>
  <c r="AF1709" i="2" s="1"/>
  <c r="R1709" i="2"/>
  <c r="Z1709" i="2" s="1"/>
  <c r="J1710" i="2"/>
  <c r="Q1710" i="2"/>
  <c r="AF1710" i="2" s="1"/>
  <c r="R1710" i="2"/>
  <c r="Z1710" i="2" s="1"/>
  <c r="J1711" i="2"/>
  <c r="Q1711" i="2"/>
  <c r="R1711" i="2"/>
  <c r="Z1711" i="2" s="1"/>
  <c r="J1712" i="2"/>
  <c r="Q1712" i="2"/>
  <c r="R1712" i="2"/>
  <c r="Z1712" i="2" s="1"/>
  <c r="J1713" i="2"/>
  <c r="Q1713" i="2"/>
  <c r="R1713" i="2"/>
  <c r="Z1713" i="2" s="1"/>
  <c r="J1714" i="2"/>
  <c r="Q1714" i="2"/>
  <c r="R1714" i="2"/>
  <c r="J1715" i="2"/>
  <c r="AD1715" i="2"/>
  <c r="R1715" i="2"/>
  <c r="J1716" i="2"/>
  <c r="AD1716" i="2"/>
  <c r="Q1716" i="2"/>
  <c r="AF1716" i="2" s="1"/>
  <c r="R1716" i="2"/>
  <c r="Z1716" i="2" s="1"/>
  <c r="J1717" i="2"/>
  <c r="Q1717" i="2"/>
  <c r="AF1717" i="2" s="1"/>
  <c r="R1717" i="2"/>
  <c r="Z1717" i="2" s="1"/>
  <c r="J1718" i="2"/>
  <c r="Q1718" i="2"/>
  <c r="AF1718" i="2" s="1"/>
  <c r="R1718" i="2"/>
  <c r="Z1718" i="2" s="1"/>
  <c r="J1719" i="2"/>
  <c r="Q1719" i="2"/>
  <c r="R1719" i="2"/>
  <c r="Z1719" i="2" s="1"/>
  <c r="J1720" i="2"/>
  <c r="Q1720" i="2"/>
  <c r="R1720" i="2"/>
  <c r="Z1720" i="2" s="1"/>
  <c r="J1721" i="2"/>
  <c r="Q1721" i="2"/>
  <c r="R1721" i="2"/>
  <c r="Z1721" i="2" s="1"/>
  <c r="J1722" i="2"/>
  <c r="Q1722" i="2"/>
  <c r="R1722" i="2"/>
  <c r="AF648" i="2" l="1"/>
  <c r="M649" i="2"/>
  <c r="AD649" i="2" s="1"/>
  <c r="AD945" i="2"/>
  <c r="AF945" i="2"/>
  <c r="AD944" i="2"/>
  <c r="AF944" i="2"/>
  <c r="AD884" i="2"/>
  <c r="AF884" i="2"/>
  <c r="AD692" i="2"/>
  <c r="AF692" i="2"/>
  <c r="AD1696" i="2"/>
  <c r="AD1708" i="2"/>
  <c r="AD1721" i="2"/>
  <c r="U1699" i="2"/>
  <c r="U1702" i="2"/>
  <c r="U1712" i="2"/>
  <c r="U1714" i="2"/>
  <c r="U1711" i="2"/>
  <c r="U1697" i="2"/>
  <c r="U1718" i="2"/>
  <c r="U1722" i="2"/>
  <c r="U1707" i="2"/>
  <c r="U1720" i="2"/>
  <c r="U1695" i="2"/>
  <c r="U1710" i="2"/>
  <c r="U1700" i="2"/>
  <c r="U1709" i="2"/>
  <c r="U1713" i="2"/>
  <c r="U1721" i="2"/>
  <c r="U1716" i="2"/>
  <c r="U1719" i="2"/>
  <c r="U1696" i="2"/>
  <c r="U1708" i="2"/>
  <c r="U1705" i="2"/>
  <c r="U1704" i="2"/>
  <c r="U1698" i="2"/>
  <c r="U1703" i="2"/>
  <c r="U1717" i="2"/>
  <c r="U1701" i="2"/>
  <c r="AF649" i="2" l="1"/>
  <c r="M652" i="2"/>
  <c r="AD652" i="2" s="1"/>
  <c r="AF1721" i="2"/>
  <c r="AD947" i="2"/>
  <c r="Z947" i="2"/>
  <c r="AF947" i="2"/>
  <c r="AD946" i="2"/>
  <c r="AF946" i="2"/>
  <c r="AD885" i="2"/>
  <c r="AF885" i="2"/>
  <c r="AD693" i="2"/>
  <c r="AF693" i="2"/>
  <c r="AD1718" i="2"/>
  <c r="AD1697" i="2"/>
  <c r="AD1709" i="2"/>
  <c r="AF652" i="2" l="1"/>
  <c r="M653" i="2"/>
  <c r="AD653" i="2" s="1"/>
  <c r="AD888" i="2"/>
  <c r="Z888" i="2"/>
  <c r="AF888" i="2"/>
  <c r="AD886" i="2"/>
  <c r="AF886" i="2"/>
  <c r="AD694" i="2"/>
  <c r="AF694" i="2"/>
  <c r="AD1710" i="2"/>
  <c r="AD1698" i="2"/>
  <c r="AF653" i="2" l="1"/>
  <c r="M654" i="2"/>
  <c r="AD654" i="2" s="1"/>
  <c r="AD887" i="2"/>
  <c r="AF887" i="2"/>
  <c r="AD1719" i="2"/>
  <c r="AF1719" i="2"/>
  <c r="AD696" i="2"/>
  <c r="AF696" i="2"/>
  <c r="AD695" i="2"/>
  <c r="AF695" i="2"/>
  <c r="AD1717" i="2"/>
  <c r="AF654" i="2" l="1"/>
  <c r="M660" i="2"/>
  <c r="AD660" i="2" s="1"/>
  <c r="AD1711" i="2"/>
  <c r="AF1711" i="2"/>
  <c r="AD1720" i="2"/>
  <c r="AF1720" i="2"/>
  <c r="AD1699" i="2"/>
  <c r="AF1699" i="2"/>
  <c r="AD697" i="2"/>
  <c r="AF697" i="2"/>
  <c r="AF660" i="2" l="1"/>
  <c r="M655" i="2"/>
  <c r="AD655" i="2" s="1"/>
  <c r="AD1722" i="2"/>
  <c r="Z1722" i="2"/>
  <c r="AF1722" i="2"/>
  <c r="AD1712" i="2"/>
  <c r="AF1712" i="2"/>
  <c r="AD1700" i="2"/>
  <c r="AF1700" i="2"/>
  <c r="AD698" i="2"/>
  <c r="AF698" i="2"/>
  <c r="AF655" i="2" l="1"/>
  <c r="M656" i="2"/>
  <c r="AD656" i="2" s="1"/>
  <c r="AD1701" i="2"/>
  <c r="AF1701" i="2"/>
  <c r="AD1713" i="2"/>
  <c r="AF1713" i="2"/>
  <c r="AD699" i="2"/>
  <c r="AF699" i="2"/>
  <c r="AF656" i="2" l="1"/>
  <c r="M657" i="2"/>
  <c r="AD657" i="2" s="1"/>
  <c r="AD1714" i="2"/>
  <c r="Z1714" i="2"/>
  <c r="AF1714" i="2"/>
  <c r="AD1702" i="2"/>
  <c r="AF1702" i="2"/>
  <c r="AD700" i="2"/>
  <c r="AF700" i="2"/>
  <c r="AF657" i="2" l="1"/>
  <c r="M658" i="2"/>
  <c r="AD658" i="2" s="1"/>
  <c r="AD1703" i="2"/>
  <c r="AF1703" i="2"/>
  <c r="AD701" i="2"/>
  <c r="AF701" i="2"/>
  <c r="AF658" i="2" l="1"/>
  <c r="M659" i="2"/>
  <c r="AD659" i="2" s="1"/>
  <c r="AD1704" i="2"/>
  <c r="AF1704" i="2"/>
  <c r="AD702" i="2"/>
  <c r="AF702" i="2"/>
  <c r="M44" i="72"/>
  <c r="M43" i="72"/>
  <c r="M42" i="72"/>
  <c r="M41" i="72"/>
  <c r="M40" i="72"/>
  <c r="M39" i="72"/>
  <c r="M38" i="72"/>
  <c r="M37" i="72"/>
  <c r="M36" i="72"/>
  <c r="M35" i="72"/>
  <c r="M34" i="72"/>
  <c r="M33" i="72"/>
  <c r="M32" i="72"/>
  <c r="M31" i="72"/>
  <c r="M30" i="72"/>
  <c r="M29" i="72"/>
  <c r="M28" i="72"/>
  <c r="M27" i="72"/>
  <c r="M26" i="72"/>
  <c r="M25" i="72"/>
  <c r="M24" i="72"/>
  <c r="M23" i="72"/>
  <c r="M22" i="72"/>
  <c r="M71" i="72"/>
  <c r="M70" i="72"/>
  <c r="M69" i="72"/>
  <c r="M68" i="72"/>
  <c r="M67" i="72"/>
  <c r="M66" i="72"/>
  <c r="M65" i="72"/>
  <c r="M64" i="72"/>
  <c r="M63" i="72"/>
  <c r="M62" i="72"/>
  <c r="M61" i="72"/>
  <c r="M60" i="72"/>
  <c r="M59" i="72"/>
  <c r="M58" i="72"/>
  <c r="M57" i="72"/>
  <c r="M56" i="72"/>
  <c r="M55" i="72"/>
  <c r="M54" i="72"/>
  <c r="M53" i="72"/>
  <c r="M52" i="72"/>
  <c r="M51" i="72"/>
  <c r="M50" i="72"/>
  <c r="M49" i="72"/>
  <c r="M48" i="72"/>
  <c r="M47" i="72"/>
  <c r="M46" i="72"/>
  <c r="M45" i="72"/>
  <c r="AF659" i="2" l="1"/>
  <c r="M661" i="2"/>
  <c r="AD661" i="2" s="1"/>
  <c r="AD1705" i="2"/>
  <c r="AF1705" i="2"/>
  <c r="Z1705" i="2"/>
  <c r="AD703" i="2"/>
  <c r="AF703" i="2"/>
  <c r="AF661" i="2" l="1"/>
  <c r="M662" i="2"/>
  <c r="AD662" i="2" s="1"/>
  <c r="AD704" i="2"/>
  <c r="AF704" i="2"/>
  <c r="N102" i="79"/>
  <c r="X102" i="79" s="1"/>
  <c r="N77" i="79"/>
  <c r="N63" i="79"/>
  <c r="AF662" i="2" l="1"/>
  <c r="M663" i="2"/>
  <c r="AD663" i="2" s="1"/>
  <c r="AD705" i="2"/>
  <c r="AF705" i="2"/>
  <c r="N64" i="79"/>
  <c r="X64" i="79" s="1"/>
  <c r="X63" i="79"/>
  <c r="N78" i="79"/>
  <c r="X78" i="79" s="1"/>
  <c r="X77" i="79"/>
  <c r="N65" i="79"/>
  <c r="X65" i="79" s="1"/>
  <c r="AF663" i="2" l="1"/>
  <c r="M664" i="2"/>
  <c r="AD664" i="2" s="1"/>
  <c r="AD706" i="2"/>
  <c r="AF706" i="2"/>
  <c r="N79" i="79"/>
  <c r="X79" i="79" s="1"/>
  <c r="N66" i="79"/>
  <c r="X66" i="79" s="1"/>
  <c r="AF664" i="2" l="1"/>
  <c r="M665" i="2"/>
  <c r="AD665" i="2" s="1"/>
  <c r="AD707" i="2"/>
  <c r="AF707" i="2"/>
  <c r="N80" i="79"/>
  <c r="X80" i="79" s="1"/>
  <c r="N6" i="79"/>
  <c r="X6" i="79" s="1"/>
  <c r="N67" i="79"/>
  <c r="X67" i="79" s="1"/>
  <c r="AF665" i="2" l="1"/>
  <c r="M666" i="2"/>
  <c r="AD666" i="2" s="1"/>
  <c r="N81" i="79"/>
  <c r="X81" i="79" s="1"/>
  <c r="AD708" i="2"/>
  <c r="AF708" i="2"/>
  <c r="N68" i="79"/>
  <c r="X68" i="79" s="1"/>
  <c r="N82" i="79"/>
  <c r="X82" i="79" s="1"/>
  <c r="AF666" i="2" l="1"/>
  <c r="M667" i="2"/>
  <c r="AD667" i="2" s="1"/>
  <c r="AD709" i="2"/>
  <c r="AF709" i="2"/>
  <c r="N69" i="79"/>
  <c r="X69" i="79" s="1"/>
  <c r="AF667" i="2" l="1"/>
  <c r="M668" i="2"/>
  <c r="AD668" i="2" s="1"/>
  <c r="AD710" i="2"/>
  <c r="AF710" i="2"/>
  <c r="N70" i="79"/>
  <c r="X70" i="79" s="1"/>
  <c r="AF668" i="2" l="1"/>
  <c r="M669" i="2"/>
  <c r="AD669" i="2" s="1"/>
  <c r="AD711" i="2"/>
  <c r="AF711" i="2"/>
  <c r="N71" i="79"/>
  <c r="X71" i="79" s="1"/>
  <c r="AF669" i="2" l="1"/>
  <c r="M670" i="2"/>
  <c r="AD670" i="2" s="1"/>
  <c r="AD712" i="2"/>
  <c r="AF712" i="2"/>
  <c r="N72" i="79"/>
  <c r="X72" i="79" s="1"/>
  <c r="AF670" i="2" l="1"/>
  <c r="M671" i="2"/>
  <c r="AD671" i="2" s="1"/>
  <c r="AD713" i="2"/>
  <c r="AF713" i="2"/>
  <c r="R1692" i="2"/>
  <c r="Z1692" i="2" s="1"/>
  <c r="Q1692" i="2"/>
  <c r="R1691" i="2"/>
  <c r="Z1691" i="2" s="1"/>
  <c r="Q1691" i="2"/>
  <c r="R1690" i="2"/>
  <c r="Z1690" i="2" s="1"/>
  <c r="Q1690" i="2"/>
  <c r="R1689" i="2"/>
  <c r="Z1689" i="2" s="1"/>
  <c r="Q1689" i="2"/>
  <c r="S108" i="1"/>
  <c r="O108" i="1"/>
  <c r="J108" i="1"/>
  <c r="R844" i="2"/>
  <c r="Z844" i="2" s="1"/>
  <c r="Q844" i="2"/>
  <c r="J844" i="2"/>
  <c r="T39" i="2"/>
  <c r="S39" i="2"/>
  <c r="R39" i="2"/>
  <c r="Q39" i="2"/>
  <c r="J39" i="2"/>
  <c r="J12" i="78"/>
  <c r="J13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26" i="78"/>
  <c r="J27" i="78"/>
  <c r="J28" i="78"/>
  <c r="J29" i="78"/>
  <c r="J30" i="78"/>
  <c r="J31" i="78"/>
  <c r="J32" i="78"/>
  <c r="J33" i="78"/>
  <c r="J35" i="78"/>
  <c r="J37" i="78"/>
  <c r="J39" i="78"/>
  <c r="J40" i="78"/>
  <c r="J41" i="78"/>
  <c r="J42" i="78"/>
  <c r="J43" i="78"/>
  <c r="J44" i="78"/>
  <c r="J45" i="78"/>
  <c r="J46" i="78"/>
  <c r="J47" i="78"/>
  <c r="J48" i="78"/>
  <c r="J49" i="78"/>
  <c r="J50" i="78"/>
  <c r="J51" i="78"/>
  <c r="J52" i="78"/>
  <c r="J53" i="78"/>
  <c r="J54" i="78"/>
  <c r="J55" i="78"/>
  <c r="J34" i="78"/>
  <c r="J56" i="78"/>
  <c r="J57" i="78"/>
  <c r="J58" i="78"/>
  <c r="J36" i="78"/>
  <c r="J59" i="78"/>
  <c r="J61" i="78"/>
  <c r="J62" i="78"/>
  <c r="J63" i="78"/>
  <c r="J64" i="78"/>
  <c r="J65" i="78"/>
  <c r="J66" i="78"/>
  <c r="J67" i="78"/>
  <c r="J68" i="78"/>
  <c r="J69" i="78"/>
  <c r="J70" i="78"/>
  <c r="J71" i="78"/>
  <c r="J72" i="78"/>
  <c r="J73" i="78"/>
  <c r="J74" i="78"/>
  <c r="J11" i="78"/>
  <c r="AF671" i="2" l="1"/>
  <c r="M672" i="2"/>
  <c r="AD672" i="2" s="1"/>
  <c r="Z39" i="2"/>
  <c r="AD714" i="2"/>
  <c r="AF714" i="2"/>
  <c r="U1690" i="2"/>
  <c r="U1691" i="2"/>
  <c r="U1692" i="2"/>
  <c r="U1689" i="2"/>
  <c r="U39" i="2"/>
  <c r="U844" i="2"/>
  <c r="AF672" i="2" l="1"/>
  <c r="M673" i="2"/>
  <c r="AD673" i="2" s="1"/>
  <c r="AD715" i="2"/>
  <c r="Z715" i="2"/>
  <c r="AF715" i="2"/>
  <c r="E24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Q157" i="70"/>
  <c r="O157" i="70"/>
  <c r="Q156" i="70"/>
  <c r="O156" i="70"/>
  <c r="Q155" i="70"/>
  <c r="O155" i="70"/>
  <c r="Q154" i="70"/>
  <c r="O154" i="70"/>
  <c r="Q153" i="70"/>
  <c r="O153" i="70"/>
  <c r="Q152" i="70"/>
  <c r="O152" i="70"/>
  <c r="Q151" i="70"/>
  <c r="O151" i="70"/>
  <c r="Q9" i="70"/>
  <c r="O9" i="70"/>
  <c r="Q150" i="70"/>
  <c r="O150" i="70"/>
  <c r="Q149" i="70"/>
  <c r="O149" i="70"/>
  <c r="Q148" i="70"/>
  <c r="O148" i="70"/>
  <c r="Q147" i="70"/>
  <c r="O147" i="70"/>
  <c r="Q146" i="70"/>
  <c r="O146" i="70"/>
  <c r="Q145" i="70"/>
  <c r="O145" i="70"/>
  <c r="Q144" i="70"/>
  <c r="O144" i="70"/>
  <c r="Q143" i="70"/>
  <c r="O143" i="70"/>
  <c r="Q142" i="70"/>
  <c r="O142" i="70"/>
  <c r="Q141" i="70"/>
  <c r="O141" i="70"/>
  <c r="Q140" i="70"/>
  <c r="O140" i="70"/>
  <c r="Q139" i="70"/>
  <c r="O139" i="70"/>
  <c r="Q138" i="70"/>
  <c r="O138" i="70"/>
  <c r="Q137" i="70"/>
  <c r="O137" i="70"/>
  <c r="Q136" i="70"/>
  <c r="O136" i="70"/>
  <c r="Q135" i="70"/>
  <c r="O135" i="70"/>
  <c r="Q134" i="70"/>
  <c r="O134" i="70"/>
  <c r="Q133" i="70"/>
  <c r="O133" i="70"/>
  <c r="Q132" i="70"/>
  <c r="O132" i="70"/>
  <c r="Q131" i="70"/>
  <c r="O131" i="70"/>
  <c r="Q130" i="70"/>
  <c r="O130" i="70"/>
  <c r="R834" i="2"/>
  <c r="Z834" i="2" s="1"/>
  <c r="Q834" i="2"/>
  <c r="AF834" i="2" s="1"/>
  <c r="J834" i="2"/>
  <c r="R835" i="2"/>
  <c r="Z835" i="2" s="1"/>
  <c r="Q835" i="2"/>
  <c r="AF835" i="2" s="1"/>
  <c r="J835" i="2"/>
  <c r="Q10" i="70"/>
  <c r="Q11" i="70"/>
  <c r="Q12" i="70"/>
  <c r="Q13" i="70"/>
  <c r="Q22" i="70"/>
  <c r="Q42" i="70"/>
  <c r="Q44" i="70"/>
  <c r="Q50" i="70"/>
  <c r="Q63" i="70"/>
  <c r="Q71" i="70"/>
  <c r="Q77" i="70"/>
  <c r="Q80" i="70"/>
  <c r="Q83" i="70"/>
  <c r="Q86" i="70"/>
  <c r="Q89" i="70"/>
  <c r="Q92" i="70"/>
  <c r="O95" i="70"/>
  <c r="D95" i="70"/>
  <c r="Q95" i="70" s="1"/>
  <c r="O94" i="70"/>
  <c r="D94" i="70"/>
  <c r="Q94" i="70" s="1"/>
  <c r="O93" i="70"/>
  <c r="D93" i="70"/>
  <c r="Q93" i="70" s="1"/>
  <c r="O92" i="70"/>
  <c r="O91" i="70"/>
  <c r="D91" i="70"/>
  <c r="Q91" i="70" s="1"/>
  <c r="O90" i="70"/>
  <c r="D90" i="70"/>
  <c r="Q90" i="70" s="1"/>
  <c r="O89" i="70"/>
  <c r="O88" i="70"/>
  <c r="D88" i="70"/>
  <c r="Q88" i="70" s="1"/>
  <c r="O87" i="70"/>
  <c r="D87" i="70"/>
  <c r="Q87" i="70" s="1"/>
  <c r="O86" i="70"/>
  <c r="O85" i="70"/>
  <c r="D85" i="70"/>
  <c r="Q85" i="70" s="1"/>
  <c r="O84" i="70"/>
  <c r="D84" i="70"/>
  <c r="Q84" i="70" s="1"/>
  <c r="O83" i="70"/>
  <c r="O82" i="70"/>
  <c r="D82" i="70"/>
  <c r="Q82" i="70" s="1"/>
  <c r="O81" i="70"/>
  <c r="D81" i="70"/>
  <c r="Q81" i="70" s="1"/>
  <c r="O80" i="70"/>
  <c r="O79" i="70"/>
  <c r="D79" i="70"/>
  <c r="Q79" i="70" s="1"/>
  <c r="O78" i="70"/>
  <c r="D78" i="70"/>
  <c r="Q78" i="70" s="1"/>
  <c r="O77" i="70"/>
  <c r="O72" i="70"/>
  <c r="Q72" i="70"/>
  <c r="O71" i="70"/>
  <c r="O70" i="70"/>
  <c r="D70" i="70"/>
  <c r="Q70" i="70" s="1"/>
  <c r="O69" i="70"/>
  <c r="D69" i="70"/>
  <c r="Q69" i="70" s="1"/>
  <c r="O68" i="70"/>
  <c r="D68" i="70"/>
  <c r="Q68" i="70" s="1"/>
  <c r="O67" i="70"/>
  <c r="D67" i="70"/>
  <c r="Q67" i="70" s="1"/>
  <c r="O66" i="70"/>
  <c r="D66" i="70"/>
  <c r="Q66" i="70" s="1"/>
  <c r="O65" i="70"/>
  <c r="D65" i="70"/>
  <c r="Q65" i="70" s="1"/>
  <c r="O64" i="70"/>
  <c r="D64" i="70"/>
  <c r="Q64" i="70" s="1"/>
  <c r="O63" i="70"/>
  <c r="O62" i="70"/>
  <c r="D62" i="70"/>
  <c r="Q62" i="70" s="1"/>
  <c r="O61" i="70"/>
  <c r="D61" i="70"/>
  <c r="Q61" i="70" s="1"/>
  <c r="O60" i="70"/>
  <c r="D60" i="70"/>
  <c r="Q60" i="70" s="1"/>
  <c r="O59" i="70"/>
  <c r="D59" i="70"/>
  <c r="Q59" i="70" s="1"/>
  <c r="O58" i="70"/>
  <c r="D58" i="70"/>
  <c r="Q58" i="70" s="1"/>
  <c r="O57" i="70"/>
  <c r="D57" i="70"/>
  <c r="Q57" i="70" s="1"/>
  <c r="O56" i="70"/>
  <c r="D56" i="70"/>
  <c r="Q56" i="70" s="1"/>
  <c r="O55" i="70"/>
  <c r="D55" i="70"/>
  <c r="Q55" i="70" s="1"/>
  <c r="O54" i="70"/>
  <c r="D54" i="70"/>
  <c r="Q54" i="70" s="1"/>
  <c r="O53" i="70"/>
  <c r="D53" i="70"/>
  <c r="Q53" i="70" s="1"/>
  <c r="O52" i="70"/>
  <c r="D52" i="70"/>
  <c r="Q52" i="70" s="1"/>
  <c r="O51" i="70"/>
  <c r="D51" i="70"/>
  <c r="Q51" i="70" s="1"/>
  <c r="O50" i="70"/>
  <c r="O49" i="70"/>
  <c r="D49" i="70"/>
  <c r="Q49" i="70" s="1"/>
  <c r="O48" i="70"/>
  <c r="D48" i="70"/>
  <c r="Q48" i="70" s="1"/>
  <c r="O47" i="70"/>
  <c r="D47" i="70"/>
  <c r="Q47" i="70" s="1"/>
  <c r="O46" i="70"/>
  <c r="D46" i="70"/>
  <c r="Q46" i="70" s="1"/>
  <c r="O45" i="70"/>
  <c r="D45" i="70"/>
  <c r="Q45" i="70" s="1"/>
  <c r="O44" i="70"/>
  <c r="D43" i="70"/>
  <c r="Q43" i="70" s="1"/>
  <c r="D40" i="70"/>
  <c r="Q40" i="70" s="1"/>
  <c r="D39" i="70"/>
  <c r="Q39" i="70" s="1"/>
  <c r="D38" i="70"/>
  <c r="Q38" i="70" s="1"/>
  <c r="D37" i="70"/>
  <c r="Q37" i="70" s="1"/>
  <c r="D36" i="70"/>
  <c r="Q36" i="70" s="1"/>
  <c r="D35" i="70"/>
  <c r="Q35" i="70" s="1"/>
  <c r="D34" i="70"/>
  <c r="Q34" i="70" s="1"/>
  <c r="D33" i="70"/>
  <c r="Q33" i="70" s="1"/>
  <c r="D32" i="70"/>
  <c r="Q32" i="70" s="1"/>
  <c r="D31" i="70"/>
  <c r="Q31" i="70" s="1"/>
  <c r="D30" i="70"/>
  <c r="Q30" i="70" s="1"/>
  <c r="D29" i="70"/>
  <c r="Q29" i="70" s="1"/>
  <c r="D28" i="70"/>
  <c r="Q28" i="70" s="1"/>
  <c r="D27" i="70"/>
  <c r="Q27" i="70" s="1"/>
  <c r="D26" i="70"/>
  <c r="Q26" i="70" s="1"/>
  <c r="D25" i="70"/>
  <c r="Q25" i="70" s="1"/>
  <c r="D24" i="70"/>
  <c r="Q24" i="70" s="1"/>
  <c r="D23" i="70"/>
  <c r="Q23" i="70" s="1"/>
  <c r="D15" i="70"/>
  <c r="Q15" i="70" s="1"/>
  <c r="D16" i="70"/>
  <c r="Q16" i="70" s="1"/>
  <c r="D17" i="70"/>
  <c r="Q17" i="70" s="1"/>
  <c r="D18" i="70"/>
  <c r="Q18" i="70" s="1"/>
  <c r="D19" i="70"/>
  <c r="Q19" i="70" s="1"/>
  <c r="D20" i="70"/>
  <c r="Q20" i="70" s="1"/>
  <c r="D21" i="70"/>
  <c r="Q21" i="70" s="1"/>
  <c r="D14" i="70"/>
  <c r="Q14" i="70" s="1"/>
  <c r="O43" i="70"/>
  <c r="O42" i="70"/>
  <c r="O31" i="70"/>
  <c r="O32" i="70"/>
  <c r="O33" i="70"/>
  <c r="O34" i="70"/>
  <c r="O35" i="70"/>
  <c r="O36" i="70"/>
  <c r="O37" i="70"/>
  <c r="O38" i="70"/>
  <c r="O39" i="70"/>
  <c r="O40" i="70"/>
  <c r="O30" i="70"/>
  <c r="O29" i="70"/>
  <c r="O28" i="70"/>
  <c r="O27" i="70"/>
  <c r="O26" i="70"/>
  <c r="O25" i="70"/>
  <c r="O24" i="70"/>
  <c r="O23" i="70"/>
  <c r="O22" i="70"/>
  <c r="O12" i="70"/>
  <c r="O11" i="70"/>
  <c r="O10" i="70"/>
  <c r="Q8" i="70"/>
  <c r="O8" i="70"/>
  <c r="AF673" i="2" l="1"/>
  <c r="M674" i="2"/>
  <c r="AD674" i="2" s="1"/>
  <c r="E37" i="2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U834" i="2"/>
  <c r="U835" i="2"/>
  <c r="AF674" i="2" l="1"/>
  <c r="M675" i="2"/>
  <c r="AD675" i="2" s="1"/>
  <c r="Q26" i="65"/>
  <c r="Q27" i="65"/>
  <c r="Q28" i="65"/>
  <c r="Q29" i="65"/>
  <c r="Q30" i="65"/>
  <c r="Q31" i="65"/>
  <c r="Q32" i="65"/>
  <c r="Q33" i="65"/>
  <c r="Q34" i="65"/>
  <c r="Q35" i="65"/>
  <c r="Q53" i="65"/>
  <c r="Q54" i="65"/>
  <c r="Q55" i="65"/>
  <c r="Q56" i="65"/>
  <c r="Q57" i="65"/>
  <c r="Q58" i="65"/>
  <c r="Q59" i="65"/>
  <c r="Q60" i="65"/>
  <c r="Q61" i="65"/>
  <c r="Q62" i="65"/>
  <c r="Q63" i="65"/>
  <c r="Q64" i="65"/>
  <c r="Q92" i="65"/>
  <c r="Q93" i="65"/>
  <c r="Q94" i="65"/>
  <c r="Q95" i="65"/>
  <c r="Q96" i="65"/>
  <c r="Q97" i="65"/>
  <c r="Q98" i="65"/>
  <c r="Q99" i="65"/>
  <c r="Q100" i="65"/>
  <c r="Q101" i="65"/>
  <c r="Q102" i="65"/>
  <c r="Q103" i="65"/>
  <c r="Q104" i="65"/>
  <c r="Q105" i="65"/>
  <c r="Q106" i="65"/>
  <c r="Q107" i="65"/>
  <c r="Q108" i="65"/>
  <c r="Q109" i="65"/>
  <c r="Q110" i="65"/>
  <c r="Q111" i="65"/>
  <c r="Q112" i="65"/>
  <c r="Q113" i="65"/>
  <c r="Q114" i="65"/>
  <c r="Q115" i="65"/>
  <c r="Q116" i="65"/>
  <c r="Q117" i="65"/>
  <c r="Q118" i="65"/>
  <c r="Q119" i="65"/>
  <c r="Q120" i="65"/>
  <c r="Q121" i="65"/>
  <c r="Q122" i="65"/>
  <c r="Q123" i="65"/>
  <c r="Q124" i="65"/>
  <c r="Q125" i="65"/>
  <c r="Q126" i="65"/>
  <c r="Q127" i="65"/>
  <c r="Q128" i="65"/>
  <c r="Q129" i="65"/>
  <c r="Q130" i="65"/>
  <c r="Q131" i="65"/>
  <c r="Q132" i="65"/>
  <c r="Q133" i="65"/>
  <c r="Q134" i="65"/>
  <c r="Q135" i="65"/>
  <c r="Q136" i="65"/>
  <c r="Q137" i="65"/>
  <c r="Q138" i="65"/>
  <c r="Q139" i="65"/>
  <c r="Q140" i="65"/>
  <c r="Q141" i="65"/>
  <c r="Q142" i="65"/>
  <c r="Q143" i="65"/>
  <c r="Q144" i="65"/>
  <c r="Q145" i="65"/>
  <c r="Q146" i="65"/>
  <c r="Q147" i="65"/>
  <c r="Q148" i="65"/>
  <c r="Q149" i="65"/>
  <c r="Q150" i="65"/>
  <c r="Q151" i="65"/>
  <c r="Q152" i="65"/>
  <c r="Q153" i="65"/>
  <c r="Q176" i="65"/>
  <c r="Q177" i="65"/>
  <c r="Q178" i="65"/>
  <c r="Q179" i="65"/>
  <c r="Q180" i="65"/>
  <c r="Q181" i="65"/>
  <c r="Q182" i="65"/>
  <c r="Q183" i="65"/>
  <c r="Q184" i="65"/>
  <c r="Q185" i="65"/>
  <c r="Q186" i="65"/>
  <c r="Q187" i="65"/>
  <c r="Q188" i="65"/>
  <c r="Q189" i="65"/>
  <c r="Q190" i="65"/>
  <c r="Q191" i="65"/>
  <c r="Q192" i="65"/>
  <c r="Q193" i="65"/>
  <c r="Q194" i="65"/>
  <c r="Q195" i="65"/>
  <c r="Q196" i="65"/>
  <c r="Q197" i="65"/>
  <c r="Q198" i="65"/>
  <c r="Q222" i="65"/>
  <c r="Q223" i="65"/>
  <c r="Q228" i="65"/>
  <c r="Q229" i="65"/>
  <c r="Q271" i="65"/>
  <c r="Q272" i="65"/>
  <c r="Q273" i="65"/>
  <c r="Q274" i="65"/>
  <c r="Q275" i="65"/>
  <c r="Q276" i="65"/>
  <c r="Q277" i="65"/>
  <c r="Q278" i="65"/>
  <c r="Q279" i="65"/>
  <c r="Q280" i="65"/>
  <c r="Q281" i="65"/>
  <c r="Q282" i="65"/>
  <c r="Q283" i="65"/>
  <c r="Q284" i="65"/>
  <c r="Q285" i="65"/>
  <c r="Q286" i="65"/>
  <c r="Q287" i="65"/>
  <c r="Q288" i="65"/>
  <c r="Q289" i="65"/>
  <c r="Q290" i="65"/>
  <c r="Q291" i="65"/>
  <c r="Q292" i="65"/>
  <c r="Q293" i="65"/>
  <c r="Q294" i="65"/>
  <c r="Q295" i="65"/>
  <c r="Q296" i="65"/>
  <c r="Q297" i="65"/>
  <c r="Q298" i="65"/>
  <c r="Q299" i="65"/>
  <c r="Q300" i="65"/>
  <c r="Q301" i="65"/>
  <c r="Q313" i="65"/>
  <c r="Q314" i="65"/>
  <c r="Q315" i="65"/>
  <c r="Q316" i="65"/>
  <c r="Q317" i="65"/>
  <c r="Q318" i="65"/>
  <c r="Q319" i="65"/>
  <c r="Q320" i="65"/>
  <c r="Q321" i="65"/>
  <c r="Q322" i="65"/>
  <c r="Q323" i="65"/>
  <c r="Q324" i="65"/>
  <c r="Q325" i="65"/>
  <c r="Q326" i="65"/>
  <c r="Q327" i="65"/>
  <c r="Q328" i="65"/>
  <c r="Q329" i="65"/>
  <c r="Q330" i="65"/>
  <c r="Q331" i="65"/>
  <c r="Q332" i="65"/>
  <c r="Q333" i="65"/>
  <c r="Q334" i="65"/>
  <c r="Q335" i="65"/>
  <c r="Q336" i="65"/>
  <c r="Q337" i="65"/>
  <c r="Q338" i="65"/>
  <c r="Q339" i="65"/>
  <c r="Q340" i="65"/>
  <c r="Q341" i="65"/>
  <c r="Q342" i="65"/>
  <c r="Q343" i="65"/>
  <c r="Q344" i="65"/>
  <c r="Q345" i="65"/>
  <c r="Q346" i="65"/>
  <c r="Q347" i="65"/>
  <c r="Q348" i="65"/>
  <c r="Q349" i="65"/>
  <c r="Q350" i="65"/>
  <c r="Q351" i="65"/>
  <c r="Q352" i="65"/>
  <c r="Q353" i="65"/>
  <c r="Q354" i="65"/>
  <c r="Q355" i="65"/>
  <c r="Q356" i="65"/>
  <c r="Q357" i="65"/>
  <c r="Q358" i="65"/>
  <c r="Q359" i="65"/>
  <c r="Q360" i="65"/>
  <c r="Q361" i="65"/>
  <c r="Q362" i="65"/>
  <c r="Q363" i="65"/>
  <c r="Q364" i="65"/>
  <c r="Q365" i="65"/>
  <c r="Q366" i="65"/>
  <c r="Q367" i="65"/>
  <c r="Q368" i="65"/>
  <c r="Q369" i="65"/>
  <c r="Q370" i="65"/>
  <c r="Q371" i="65"/>
  <c r="Q372" i="65"/>
  <c r="Q373" i="65"/>
  <c r="Q374" i="65"/>
  <c r="Q375" i="65"/>
  <c r="Q376" i="65"/>
  <c r="Q377" i="65"/>
  <c r="Q378" i="65"/>
  <c r="Q379" i="65"/>
  <c r="Q380" i="65"/>
  <c r="Q381" i="65"/>
  <c r="Q382" i="65"/>
  <c r="Q383" i="65"/>
  <c r="Q384" i="65"/>
  <c r="Q385" i="65"/>
  <c r="Q386" i="65"/>
  <c r="Q387" i="65"/>
  <c r="Q388" i="65"/>
  <c r="Q389" i="65"/>
  <c r="Q390" i="65"/>
  <c r="Q391" i="65"/>
  <c r="Q392" i="65"/>
  <c r="Q393" i="65"/>
  <c r="Q394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35" i="65"/>
  <c r="O36" i="65"/>
  <c r="O37" i="65"/>
  <c r="O38" i="65"/>
  <c r="O39" i="65"/>
  <c r="O40" i="65"/>
  <c r="O41" i="65"/>
  <c r="O42" i="65"/>
  <c r="O43" i="65"/>
  <c r="O44" i="65"/>
  <c r="O45" i="65"/>
  <c r="O46" i="65"/>
  <c r="O47" i="65"/>
  <c r="O48" i="65"/>
  <c r="O49" i="65"/>
  <c r="O50" i="65"/>
  <c r="O51" i="65"/>
  <c r="O53" i="65"/>
  <c r="O54" i="65"/>
  <c r="O55" i="65"/>
  <c r="O56" i="65"/>
  <c r="O57" i="65"/>
  <c r="O58" i="65"/>
  <c r="O59" i="65"/>
  <c r="O60" i="65"/>
  <c r="O61" i="65"/>
  <c r="O62" i="65"/>
  <c r="O63" i="65"/>
  <c r="O64" i="65"/>
  <c r="O65" i="65"/>
  <c r="O78" i="65"/>
  <c r="O67" i="65"/>
  <c r="O76" i="65"/>
  <c r="O66" i="65"/>
  <c r="O68" i="65"/>
  <c r="O77" i="65"/>
  <c r="O75" i="65"/>
  <c r="O81" i="65"/>
  <c r="O82" i="65"/>
  <c r="O83" i="65"/>
  <c r="O84" i="65"/>
  <c r="O85" i="65"/>
  <c r="O86" i="65"/>
  <c r="O87" i="65"/>
  <c r="O88" i="65"/>
  <c r="O89" i="65"/>
  <c r="O90" i="65"/>
  <c r="O91" i="65"/>
  <c r="O92" i="65"/>
  <c r="O93" i="65"/>
  <c r="O94" i="65"/>
  <c r="O95" i="65"/>
  <c r="O96" i="65"/>
  <c r="O97" i="65"/>
  <c r="O98" i="65"/>
  <c r="O99" i="65"/>
  <c r="O100" i="65"/>
  <c r="O101" i="65"/>
  <c r="O102" i="65"/>
  <c r="O103" i="65"/>
  <c r="O104" i="65"/>
  <c r="O105" i="65"/>
  <c r="O106" i="65"/>
  <c r="O107" i="65"/>
  <c r="O108" i="65"/>
  <c r="O109" i="65"/>
  <c r="O110" i="65"/>
  <c r="O111" i="65"/>
  <c r="O112" i="65"/>
  <c r="O113" i="65"/>
  <c r="O114" i="65"/>
  <c r="O115" i="65"/>
  <c r="O116" i="65"/>
  <c r="O117" i="65"/>
  <c r="O118" i="65"/>
  <c r="O119" i="65"/>
  <c r="O120" i="65"/>
  <c r="O121" i="65"/>
  <c r="O122" i="65"/>
  <c r="O123" i="65"/>
  <c r="O124" i="65"/>
  <c r="O125" i="65"/>
  <c r="O126" i="65"/>
  <c r="O127" i="65"/>
  <c r="O128" i="65"/>
  <c r="O129" i="65"/>
  <c r="O130" i="65"/>
  <c r="O131" i="65"/>
  <c r="O132" i="65"/>
  <c r="O133" i="65"/>
  <c r="O134" i="65"/>
  <c r="O135" i="65"/>
  <c r="O136" i="65"/>
  <c r="O137" i="65"/>
  <c r="O138" i="65"/>
  <c r="O139" i="65"/>
  <c r="O140" i="65"/>
  <c r="O141" i="65"/>
  <c r="O142" i="65"/>
  <c r="O143" i="65"/>
  <c r="O144" i="65"/>
  <c r="O145" i="65"/>
  <c r="O146" i="65"/>
  <c r="O147" i="65"/>
  <c r="O148" i="65"/>
  <c r="O149" i="65"/>
  <c r="O150" i="65"/>
  <c r="O151" i="65"/>
  <c r="O152" i="65"/>
  <c r="O153" i="65"/>
  <c r="O154" i="65"/>
  <c r="O155" i="65"/>
  <c r="O156" i="65"/>
  <c r="O157" i="65"/>
  <c r="O158" i="65"/>
  <c r="O159" i="65"/>
  <c r="O160" i="65"/>
  <c r="O161" i="65"/>
  <c r="O162" i="65"/>
  <c r="O163" i="65"/>
  <c r="O164" i="65"/>
  <c r="O165" i="65"/>
  <c r="O166" i="65"/>
  <c r="O167" i="65"/>
  <c r="O168" i="65"/>
  <c r="O169" i="65"/>
  <c r="O170" i="65"/>
  <c r="O171" i="65"/>
  <c r="O172" i="65"/>
  <c r="O173" i="65"/>
  <c r="O174" i="65"/>
  <c r="O175" i="65"/>
  <c r="O176" i="65"/>
  <c r="O177" i="65"/>
  <c r="O178" i="65"/>
  <c r="O179" i="65"/>
  <c r="O180" i="65"/>
  <c r="O325" i="65"/>
  <c r="O330" i="65"/>
  <c r="O181" i="65"/>
  <c r="O182" i="65"/>
  <c r="O183" i="65"/>
  <c r="O184" i="65"/>
  <c r="O185" i="65"/>
  <c r="O186" i="65"/>
  <c r="O187" i="65"/>
  <c r="O188" i="65"/>
  <c r="O189" i="65"/>
  <c r="O190" i="65"/>
  <c r="O191" i="65"/>
  <c r="O192" i="65"/>
  <c r="O193" i="65"/>
  <c r="O194" i="65"/>
  <c r="O195" i="65"/>
  <c r="O196" i="65"/>
  <c r="O197" i="65"/>
  <c r="O198" i="65"/>
  <c r="O199" i="65"/>
  <c r="O200" i="65"/>
  <c r="O201" i="65"/>
  <c r="O202" i="65"/>
  <c r="O203" i="65"/>
  <c r="O204" i="65"/>
  <c r="O205" i="65"/>
  <c r="O206" i="65"/>
  <c r="O207" i="65"/>
  <c r="O208" i="65"/>
  <c r="O209" i="65"/>
  <c r="O210" i="65"/>
  <c r="O211" i="65"/>
  <c r="O212" i="65"/>
  <c r="O213" i="65"/>
  <c r="O214" i="65"/>
  <c r="O215" i="65"/>
  <c r="O216" i="65"/>
  <c r="O217" i="65"/>
  <c r="O218" i="65"/>
  <c r="O219" i="65"/>
  <c r="O220" i="65"/>
  <c r="O221" i="65"/>
  <c r="O222" i="65"/>
  <c r="O223" i="65"/>
  <c r="O224" i="65"/>
  <c r="O225" i="65"/>
  <c r="O226" i="65"/>
  <c r="O227" i="65"/>
  <c r="O228" i="65"/>
  <c r="O229" i="65"/>
  <c r="O230" i="65"/>
  <c r="O231" i="65"/>
  <c r="O232" i="65"/>
  <c r="O233" i="65"/>
  <c r="O234" i="65"/>
  <c r="O235" i="65"/>
  <c r="O240" i="65"/>
  <c r="O241" i="65"/>
  <c r="O242" i="65"/>
  <c r="O243" i="65"/>
  <c r="O244" i="65"/>
  <c r="O245" i="65"/>
  <c r="O246" i="65"/>
  <c r="O247" i="65"/>
  <c r="O248" i="65"/>
  <c r="O249" i="65"/>
  <c r="O250" i="65"/>
  <c r="O251" i="65"/>
  <c r="O252" i="65"/>
  <c r="O253" i="65"/>
  <c r="O254" i="65"/>
  <c r="O255" i="65"/>
  <c r="O256" i="65"/>
  <c r="O257" i="65"/>
  <c r="O258" i="65"/>
  <c r="O259" i="65"/>
  <c r="O238" i="65"/>
  <c r="O260" i="65"/>
  <c r="O237" i="65"/>
  <c r="O261" i="65"/>
  <c r="O236" i="65"/>
  <c r="O239" i="65"/>
  <c r="O262" i="65"/>
  <c r="O263" i="65"/>
  <c r="O264" i="65"/>
  <c r="O265" i="65"/>
  <c r="O266" i="65"/>
  <c r="O267" i="65"/>
  <c r="O268" i="65"/>
  <c r="O269" i="65"/>
  <c r="O270" i="65"/>
  <c r="O272" i="65"/>
  <c r="O273" i="65"/>
  <c r="O274" i="65"/>
  <c r="O275" i="65"/>
  <c r="O276" i="65"/>
  <c r="O277" i="65"/>
  <c r="O278" i="65"/>
  <c r="O279" i="65"/>
  <c r="O280" i="65"/>
  <c r="O281" i="65"/>
  <c r="O282" i="65"/>
  <c r="O283" i="65"/>
  <c r="O284" i="65"/>
  <c r="O285" i="65"/>
  <c r="O286" i="65"/>
  <c r="O287" i="65"/>
  <c r="O288" i="65"/>
  <c r="O289" i="65"/>
  <c r="O290" i="65"/>
  <c r="O291" i="65"/>
  <c r="O292" i="65"/>
  <c r="O293" i="65"/>
  <c r="O294" i="65"/>
  <c r="O295" i="65"/>
  <c r="O296" i="65"/>
  <c r="O297" i="65"/>
  <c r="O298" i="65"/>
  <c r="O299" i="65"/>
  <c r="O300" i="65"/>
  <c r="O301" i="65"/>
  <c r="O302" i="65"/>
  <c r="O303" i="65"/>
  <c r="O304" i="65"/>
  <c r="O305" i="65"/>
  <c r="O306" i="65"/>
  <c r="O307" i="65"/>
  <c r="O308" i="65"/>
  <c r="O309" i="65"/>
  <c r="O310" i="65"/>
  <c r="O311" i="65"/>
  <c r="O312" i="65"/>
  <c r="O314" i="65"/>
  <c r="O315" i="65"/>
  <c r="O316" i="65"/>
  <c r="O317" i="65"/>
  <c r="O318" i="65"/>
  <c r="O320" i="65"/>
  <c r="O321" i="65"/>
  <c r="O322" i="65"/>
  <c r="O323" i="65"/>
  <c r="O324" i="65"/>
  <c r="O326" i="65"/>
  <c r="O327" i="65"/>
  <c r="O328" i="65"/>
  <c r="O329" i="65"/>
  <c r="O331" i="65"/>
  <c r="O332" i="65"/>
  <c r="O333" i="65"/>
  <c r="O334" i="65"/>
  <c r="O335" i="65"/>
  <c r="O336" i="65"/>
  <c r="O337" i="65"/>
  <c r="O338" i="65"/>
  <c r="O339" i="65"/>
  <c r="O340" i="65"/>
  <c r="O341" i="65"/>
  <c r="O343" i="65"/>
  <c r="O344" i="65"/>
  <c r="O345" i="65"/>
  <c r="O346" i="65"/>
  <c r="O347" i="65"/>
  <c r="O348" i="65"/>
  <c r="O349" i="65"/>
  <c r="O350" i="65"/>
  <c r="O351" i="65"/>
  <c r="O352" i="65"/>
  <c r="O354" i="65"/>
  <c r="O355" i="65"/>
  <c r="O356" i="65"/>
  <c r="O357" i="65"/>
  <c r="O358" i="65"/>
  <c r="O359" i="65"/>
  <c r="O360" i="65"/>
  <c r="O361" i="65"/>
  <c r="O362" i="65"/>
  <c r="O363" i="65"/>
  <c r="O364" i="65"/>
  <c r="O366" i="65"/>
  <c r="O367" i="65"/>
  <c r="O368" i="65"/>
  <c r="O369" i="65"/>
  <c r="O370" i="65"/>
  <c r="O371" i="65"/>
  <c r="O372" i="65"/>
  <c r="O373" i="65"/>
  <c r="O374" i="65"/>
  <c r="O375" i="65"/>
  <c r="O376" i="65"/>
  <c r="O377" i="65"/>
  <c r="O378" i="65"/>
  <c r="O379" i="65"/>
  <c r="O380" i="65"/>
  <c r="O381" i="65"/>
  <c r="O383" i="65"/>
  <c r="O384" i="65"/>
  <c r="O385" i="65"/>
  <c r="O386" i="65"/>
  <c r="O388" i="65"/>
  <c r="O389" i="65"/>
  <c r="O390" i="65"/>
  <c r="O391" i="65"/>
  <c r="O392" i="65"/>
  <c r="O393" i="65"/>
  <c r="O394" i="65"/>
  <c r="O313" i="65"/>
  <c r="O319" i="65"/>
  <c r="O342" i="65"/>
  <c r="O353" i="65"/>
  <c r="O365" i="65"/>
  <c r="O382" i="65"/>
  <c r="O271" i="65"/>
  <c r="O387" i="65"/>
  <c r="D265" i="65"/>
  <c r="Q265" i="65" s="1"/>
  <c r="O8" i="65"/>
  <c r="R486" i="2"/>
  <c r="Z486" i="2" s="1"/>
  <c r="Q486" i="2"/>
  <c r="J486" i="2"/>
  <c r="R485" i="2"/>
  <c r="Z485" i="2" s="1"/>
  <c r="Q485" i="2"/>
  <c r="J485" i="2"/>
  <c r="R484" i="2"/>
  <c r="Z484" i="2" s="1"/>
  <c r="Q484" i="2"/>
  <c r="J484" i="2"/>
  <c r="R451" i="2"/>
  <c r="Z451" i="2" s="1"/>
  <c r="Q451" i="2"/>
  <c r="J451" i="2"/>
  <c r="R456" i="2"/>
  <c r="Z456" i="2" s="1"/>
  <c r="Q456" i="2"/>
  <c r="J456" i="2"/>
  <c r="R455" i="2"/>
  <c r="Z455" i="2" s="1"/>
  <c r="Q455" i="2"/>
  <c r="J455" i="2"/>
  <c r="R454" i="2"/>
  <c r="Z454" i="2" s="1"/>
  <c r="Q454" i="2"/>
  <c r="J454" i="2"/>
  <c r="R453" i="2"/>
  <c r="Z453" i="2" s="1"/>
  <c r="Q453" i="2"/>
  <c r="J453" i="2"/>
  <c r="R452" i="2"/>
  <c r="Z452" i="2" s="1"/>
  <c r="Q452" i="2"/>
  <c r="J452" i="2"/>
  <c r="R508" i="2"/>
  <c r="Z508" i="2" s="1"/>
  <c r="Q508" i="2"/>
  <c r="J508" i="2"/>
  <c r="T483" i="2"/>
  <c r="S483" i="2"/>
  <c r="R483" i="2"/>
  <c r="Q483" i="2"/>
  <c r="J483" i="2"/>
  <c r="T482" i="2"/>
  <c r="S482" i="2"/>
  <c r="R482" i="2"/>
  <c r="Q482" i="2"/>
  <c r="J482" i="2"/>
  <c r="T481" i="2"/>
  <c r="S481" i="2"/>
  <c r="R481" i="2"/>
  <c r="Q481" i="2"/>
  <c r="J481" i="2"/>
  <c r="T480" i="2"/>
  <c r="S480" i="2"/>
  <c r="X480" i="2" s="1"/>
  <c r="R480" i="2"/>
  <c r="Q480" i="2"/>
  <c r="J480" i="2"/>
  <c r="R479" i="2"/>
  <c r="Z479" i="2" s="1"/>
  <c r="Q479" i="2"/>
  <c r="J479" i="2"/>
  <c r="R478" i="2"/>
  <c r="Z478" i="2" s="1"/>
  <c r="Q478" i="2"/>
  <c r="J478" i="2"/>
  <c r="R477" i="2"/>
  <c r="Z477" i="2" s="1"/>
  <c r="Q477" i="2"/>
  <c r="J477" i="2"/>
  <c r="R476" i="2"/>
  <c r="Z476" i="2" s="1"/>
  <c r="Q476" i="2"/>
  <c r="J476" i="2"/>
  <c r="R475" i="2"/>
  <c r="Z475" i="2" s="1"/>
  <c r="Q475" i="2"/>
  <c r="J475" i="2"/>
  <c r="R474" i="2"/>
  <c r="Z474" i="2" s="1"/>
  <c r="Q474" i="2"/>
  <c r="J474" i="2"/>
  <c r="R473" i="2"/>
  <c r="Z473" i="2" s="1"/>
  <c r="Q473" i="2"/>
  <c r="J473" i="2"/>
  <c r="R472" i="2"/>
  <c r="Z472" i="2" s="1"/>
  <c r="Q472" i="2"/>
  <c r="J472" i="2"/>
  <c r="R471" i="2"/>
  <c r="Z471" i="2" s="1"/>
  <c r="Q471" i="2"/>
  <c r="J471" i="2"/>
  <c r="R470" i="2"/>
  <c r="Z470" i="2" s="1"/>
  <c r="Q470" i="2"/>
  <c r="J470" i="2"/>
  <c r="R469" i="2"/>
  <c r="Z469" i="2" s="1"/>
  <c r="Q469" i="2"/>
  <c r="J469" i="2"/>
  <c r="R468" i="2"/>
  <c r="Z468" i="2" s="1"/>
  <c r="Q468" i="2"/>
  <c r="J468" i="2"/>
  <c r="R467" i="2"/>
  <c r="Z467" i="2" s="1"/>
  <c r="Q467" i="2"/>
  <c r="J467" i="2"/>
  <c r="R466" i="2"/>
  <c r="Z466" i="2" s="1"/>
  <c r="Q466" i="2"/>
  <c r="J466" i="2"/>
  <c r="R465" i="2"/>
  <c r="Z465" i="2" s="1"/>
  <c r="Q465" i="2"/>
  <c r="J465" i="2"/>
  <c r="T415" i="2"/>
  <c r="R464" i="2"/>
  <c r="Z464" i="2" s="1"/>
  <c r="Q464" i="2"/>
  <c r="J464" i="2"/>
  <c r="R463" i="2"/>
  <c r="Z463" i="2" s="1"/>
  <c r="Q463" i="2"/>
  <c r="J463" i="2"/>
  <c r="R462" i="2"/>
  <c r="Z462" i="2" s="1"/>
  <c r="Q462" i="2"/>
  <c r="J462" i="2"/>
  <c r="R461" i="2"/>
  <c r="Z461" i="2" s="1"/>
  <c r="Q461" i="2"/>
  <c r="J461" i="2"/>
  <c r="R460" i="2"/>
  <c r="Z460" i="2" s="1"/>
  <c r="Q460" i="2"/>
  <c r="J460" i="2"/>
  <c r="R459" i="2"/>
  <c r="Z459" i="2" s="1"/>
  <c r="Q459" i="2"/>
  <c r="J459" i="2"/>
  <c r="R458" i="2"/>
  <c r="Z458" i="2" s="1"/>
  <c r="Q458" i="2"/>
  <c r="J458" i="2"/>
  <c r="R457" i="2"/>
  <c r="Z457" i="2" s="1"/>
  <c r="Q457" i="2"/>
  <c r="J457" i="2"/>
  <c r="T398" i="2"/>
  <c r="S398" i="2"/>
  <c r="T397" i="2"/>
  <c r="S397" i="2"/>
  <c r="T381" i="2"/>
  <c r="S381" i="2"/>
  <c r="T489" i="2"/>
  <c r="S489" i="2"/>
  <c r="R489" i="2"/>
  <c r="Q489" i="2"/>
  <c r="J489" i="2"/>
  <c r="T488" i="2"/>
  <c r="S488" i="2"/>
  <c r="R488" i="2"/>
  <c r="Q488" i="2"/>
  <c r="J488" i="2"/>
  <c r="T487" i="2"/>
  <c r="S487" i="2"/>
  <c r="R487" i="2"/>
  <c r="Q487" i="2"/>
  <c r="J487" i="2"/>
  <c r="R450" i="2"/>
  <c r="Z450" i="2" s="1"/>
  <c r="Q450" i="2"/>
  <c r="J450" i="2"/>
  <c r="R449" i="2"/>
  <c r="Z449" i="2" s="1"/>
  <c r="Q449" i="2"/>
  <c r="J449" i="2"/>
  <c r="T448" i="2"/>
  <c r="R448" i="2"/>
  <c r="Z448" i="2" s="1"/>
  <c r="Q448" i="2"/>
  <c r="AF448" i="2" s="1"/>
  <c r="J448" i="2"/>
  <c r="T447" i="2"/>
  <c r="R447" i="2"/>
  <c r="Z447" i="2" s="1"/>
  <c r="Q447" i="2"/>
  <c r="AF447" i="2" s="1"/>
  <c r="J447" i="2"/>
  <c r="T445" i="2"/>
  <c r="R445" i="2"/>
  <c r="Z445" i="2" s="1"/>
  <c r="Q445" i="2"/>
  <c r="AF445" i="2" s="1"/>
  <c r="M445" i="2"/>
  <c r="AD445" i="2" s="1"/>
  <c r="J445" i="2"/>
  <c r="C445" i="2"/>
  <c r="B445" i="2"/>
  <c r="R444" i="2"/>
  <c r="N444" i="2"/>
  <c r="AD444" i="2" s="1"/>
  <c r="J444" i="2"/>
  <c r="D266" i="65"/>
  <c r="D267" i="65" s="1"/>
  <c r="D268" i="65" s="1"/>
  <c r="D269" i="65" s="1"/>
  <c r="D270" i="65" s="1"/>
  <c r="Q270" i="65" s="1"/>
  <c r="D302" i="65"/>
  <c r="Q302" i="65" s="1"/>
  <c r="D303" i="65"/>
  <c r="D304" i="65" s="1"/>
  <c r="D305" i="65" s="1"/>
  <c r="Q305" i="65" s="1"/>
  <c r="D12" i="65"/>
  <c r="Q8" i="65" s="1"/>
  <c r="D13" i="65"/>
  <c r="D14" i="65" s="1"/>
  <c r="D15" i="65" s="1"/>
  <c r="Q11" i="65" s="1"/>
  <c r="D256" i="65"/>
  <c r="Q256" i="65" s="1"/>
  <c r="D257" i="65"/>
  <c r="Q257" i="65" s="1"/>
  <c r="D263" i="65"/>
  <c r="Q263" i="65" s="1"/>
  <c r="D264" i="65"/>
  <c r="Q264" i="65" s="1"/>
  <c r="D211" i="65"/>
  <c r="Q211" i="65" s="1"/>
  <c r="D212" i="65"/>
  <c r="D213" i="65" s="1"/>
  <c r="D214" i="65" s="1"/>
  <c r="D215" i="65" s="1"/>
  <c r="D216" i="65" s="1"/>
  <c r="D217" i="65" s="1"/>
  <c r="D218" i="65" s="1"/>
  <c r="D219" i="65" s="1"/>
  <c r="D220" i="65" s="1"/>
  <c r="D221" i="65" s="1"/>
  <c r="Q221" i="65" s="1"/>
  <c r="D36" i="65"/>
  <c r="Q36" i="65" s="1"/>
  <c r="D37" i="65"/>
  <c r="D38" i="65" s="1"/>
  <c r="D39" i="65" s="1"/>
  <c r="D40" i="65" s="1"/>
  <c r="D41" i="65" s="1"/>
  <c r="D42" i="65" s="1"/>
  <c r="D43" i="65" s="1"/>
  <c r="D44" i="65" s="1"/>
  <c r="D45" i="65" s="1"/>
  <c r="D46" i="65" s="1"/>
  <c r="D47" i="65" s="1"/>
  <c r="D48" i="65" s="1"/>
  <c r="D49" i="65" s="1"/>
  <c r="D50" i="65" s="1"/>
  <c r="D51" i="65" s="1"/>
  <c r="D154" i="65"/>
  <c r="Q154" i="65" s="1"/>
  <c r="D155" i="65"/>
  <c r="D156" i="65" s="1"/>
  <c r="D157" i="65" s="1"/>
  <c r="D158" i="65" s="1"/>
  <c r="D159" i="65" s="1"/>
  <c r="D160" i="65" s="1"/>
  <c r="D161" i="65" s="1"/>
  <c r="D162" i="65" s="1"/>
  <c r="D163" i="65" s="1"/>
  <c r="Q163" i="65" s="1"/>
  <c r="D168" i="65"/>
  <c r="Q168" i="65" s="1"/>
  <c r="D169" i="65"/>
  <c r="Q169" i="65" s="1"/>
  <c r="D244" i="65"/>
  <c r="Q244" i="65" s="1"/>
  <c r="D245" i="65"/>
  <c r="D246" i="65" s="1"/>
  <c r="Q246" i="65" s="1"/>
  <c r="D248" i="65"/>
  <c r="Q248" i="65" s="1"/>
  <c r="D249" i="65"/>
  <c r="Q249" i="65" s="1"/>
  <c r="D251" i="65"/>
  <c r="Q251" i="65" s="1"/>
  <c r="D252" i="65"/>
  <c r="Q252" i="65" s="1"/>
  <c r="D306" i="65"/>
  <c r="Q306" i="65" s="1"/>
  <c r="D307" i="65"/>
  <c r="Q307" i="65" s="1"/>
  <c r="D224" i="65"/>
  <c r="Q224" i="65" s="1"/>
  <c r="D225" i="65"/>
  <c r="Q225" i="65" s="1"/>
  <c r="Q65" i="65"/>
  <c r="Q75" i="65"/>
  <c r="D241" i="65"/>
  <c r="D242" i="65" s="1"/>
  <c r="D243" i="65" s="1"/>
  <c r="Q243" i="65" s="1"/>
  <c r="D230" i="65"/>
  <c r="Q230" i="65" s="1"/>
  <c r="D231" i="65"/>
  <c r="Q231" i="65" s="1"/>
  <c r="D199" i="65"/>
  <c r="Q199" i="65" s="1"/>
  <c r="D200" i="65"/>
  <c r="Q200" i="65" s="1"/>
  <c r="D208" i="65"/>
  <c r="Q208" i="65" s="1"/>
  <c r="D209" i="65"/>
  <c r="D210" i="65" s="1"/>
  <c r="Q210" i="65" s="1"/>
  <c r="D83" i="65"/>
  <c r="D84" i="65" s="1"/>
  <c r="D85" i="65" s="1"/>
  <c r="D86" i="65" s="1"/>
  <c r="D87" i="65" s="1"/>
  <c r="D88" i="65" s="1"/>
  <c r="D89" i="65" s="1"/>
  <c r="D90" i="65" s="1"/>
  <c r="D91" i="65" s="1"/>
  <c r="Q91" i="65" s="1"/>
  <c r="D173" i="65"/>
  <c r="Q173" i="65" s="1"/>
  <c r="D174" i="65"/>
  <c r="D175" i="65" s="1"/>
  <c r="Q175" i="65" s="1"/>
  <c r="D22" i="65"/>
  <c r="Q22" i="65" s="1"/>
  <c r="D23" i="65"/>
  <c r="D24" i="65" s="1"/>
  <c r="D25" i="65" s="1"/>
  <c r="Q25" i="65" s="1"/>
  <c r="D16" i="65"/>
  <c r="Q16" i="65" s="1"/>
  <c r="D17" i="65"/>
  <c r="D18" i="65" s="1"/>
  <c r="D19" i="65" s="1"/>
  <c r="D20" i="65" s="1"/>
  <c r="D21" i="65" s="1"/>
  <c r="Q21" i="65" s="1"/>
  <c r="D258" i="65"/>
  <c r="Q258" i="65" s="1"/>
  <c r="D259" i="65"/>
  <c r="Q259" i="65" s="1"/>
  <c r="D235" i="65"/>
  <c r="D240" i="65" s="1"/>
  <c r="Q240" i="65" s="1"/>
  <c r="D164" i="65"/>
  <c r="Q164" i="65" s="1"/>
  <c r="D165" i="65"/>
  <c r="D166" i="65" s="1"/>
  <c r="D167" i="65" s="1"/>
  <c r="Q167" i="65" s="1"/>
  <c r="S249" i="2"/>
  <c r="R249" i="2"/>
  <c r="Q249" i="2"/>
  <c r="J249" i="2"/>
  <c r="T358" i="2"/>
  <c r="S358" i="2"/>
  <c r="S245" i="2"/>
  <c r="R245" i="2"/>
  <c r="Q245" i="2"/>
  <c r="J245" i="2"/>
  <c r="R263" i="2"/>
  <c r="Z263" i="2" s="1"/>
  <c r="Q263" i="2"/>
  <c r="J263" i="2"/>
  <c r="R299" i="2"/>
  <c r="Z299" i="2" s="1"/>
  <c r="Q299" i="2"/>
  <c r="J299" i="2"/>
  <c r="R264" i="2"/>
  <c r="Z264" i="2" s="1"/>
  <c r="Q264" i="2"/>
  <c r="J264" i="2"/>
  <c r="R265" i="2"/>
  <c r="Z265" i="2" s="1"/>
  <c r="Q265" i="2"/>
  <c r="J265" i="2"/>
  <c r="S252" i="2"/>
  <c r="R252" i="2"/>
  <c r="Q252" i="2"/>
  <c r="J252" i="2"/>
  <c r="S253" i="2"/>
  <c r="R253" i="2"/>
  <c r="Q253" i="2"/>
  <c r="J253" i="2"/>
  <c r="AF675" i="2" l="1"/>
  <c r="M676" i="2"/>
  <c r="AD676" i="2" s="1"/>
  <c r="AF397" i="2"/>
  <c r="Z397" i="2"/>
  <c r="Z398" i="2"/>
  <c r="AF398" i="2"/>
  <c r="AF381" i="2"/>
  <c r="Z381" i="2"/>
  <c r="AF358" i="2"/>
  <c r="Z358" i="2"/>
  <c r="Z488" i="2"/>
  <c r="Z482" i="2"/>
  <c r="Z487" i="2"/>
  <c r="Z480" i="2"/>
  <c r="Z483" i="2"/>
  <c r="N445" i="2"/>
  <c r="C447" i="2"/>
  <c r="C449" i="2" s="1"/>
  <c r="X481" i="2"/>
  <c r="X482" i="2" s="1"/>
  <c r="X483" i="2" s="1"/>
  <c r="X484" i="2" s="1"/>
  <c r="X485" i="2" s="1"/>
  <c r="X486" i="2" s="1"/>
  <c r="X487" i="2" s="1"/>
  <c r="X488" i="2" s="1"/>
  <c r="X489" i="2" s="1"/>
  <c r="B446" i="2"/>
  <c r="B447" i="2" s="1"/>
  <c r="B448" i="2" s="1"/>
  <c r="B449" i="2" s="1"/>
  <c r="B450" i="2" s="1"/>
  <c r="B451" i="2" s="1"/>
  <c r="B452" i="2" s="1"/>
  <c r="Z481" i="2"/>
  <c r="Q51" i="65"/>
  <c r="D52" i="65"/>
  <c r="Q52" i="65" s="1"/>
  <c r="Z245" i="2"/>
  <c r="Z253" i="2"/>
  <c r="Z252" i="2"/>
  <c r="Z249" i="2"/>
  <c r="Q48" i="65"/>
  <c r="Q47" i="65"/>
  <c r="Q269" i="65"/>
  <c r="Q235" i="65"/>
  <c r="M447" i="2"/>
  <c r="AD447" i="2" s="1"/>
  <c r="Q46" i="65"/>
  <c r="Q304" i="65"/>
  <c r="Q214" i="65"/>
  <c r="Q166" i="65"/>
  <c r="Q241" i="65"/>
  <c r="Q219" i="65"/>
  <c r="Q87" i="65"/>
  <c r="Q218" i="65"/>
  <c r="Q174" i="65"/>
  <c r="Q86" i="65"/>
  <c r="Q217" i="65"/>
  <c r="Q85" i="65"/>
  <c r="Q84" i="65"/>
  <c r="Q216" i="65"/>
  <c r="Q303" i="65"/>
  <c r="Q215" i="65"/>
  <c r="Q83" i="65"/>
  <c r="Q82" i="65"/>
  <c r="Q213" i="65"/>
  <c r="Q50" i="65"/>
  <c r="Q212" i="65"/>
  <c r="Q49" i="65"/>
  <c r="Q209" i="65"/>
  <c r="Q165" i="65"/>
  <c r="Q24" i="65"/>
  <c r="Q45" i="65"/>
  <c r="Q23" i="65"/>
  <c r="Q44" i="65"/>
  <c r="Q162" i="65"/>
  <c r="Q43" i="65"/>
  <c r="Q161" i="65"/>
  <c r="Q42" i="65"/>
  <c r="Q20" i="65"/>
  <c r="Q41" i="65"/>
  <c r="Q19" i="65"/>
  <c r="Q159" i="65"/>
  <c r="Q40" i="65"/>
  <c r="Q18" i="65"/>
  <c r="Q268" i="65"/>
  <c r="Q158" i="65"/>
  <c r="Q39" i="65"/>
  <c r="Q17" i="65"/>
  <c r="Q267" i="65"/>
  <c r="Q245" i="65"/>
  <c r="Q157" i="65"/>
  <c r="Q38" i="65"/>
  <c r="Q160" i="65"/>
  <c r="Q266" i="65"/>
  <c r="Q156" i="65"/>
  <c r="Q90" i="65"/>
  <c r="Q37" i="65"/>
  <c r="Q15" i="65"/>
  <c r="Q155" i="65"/>
  <c r="Q89" i="65"/>
  <c r="Q14" i="65"/>
  <c r="Q242" i="65"/>
  <c r="Q220" i="65"/>
  <c r="Q88" i="65"/>
  <c r="Q13" i="65"/>
  <c r="U485" i="2"/>
  <c r="Q12" i="65"/>
  <c r="Q10" i="65"/>
  <c r="Q9" i="65"/>
  <c r="D247" i="65"/>
  <c r="Q247" i="65" s="1"/>
  <c r="D170" i="65"/>
  <c r="Q170" i="65" s="1"/>
  <c r="Q81" i="65"/>
  <c r="D253" i="65"/>
  <c r="Q253" i="65" s="1"/>
  <c r="U484" i="2"/>
  <c r="U486" i="2"/>
  <c r="U451" i="2"/>
  <c r="U453" i="2"/>
  <c r="U456" i="2"/>
  <c r="U452" i="2"/>
  <c r="U508" i="2"/>
  <c r="U455" i="2"/>
  <c r="U454" i="2"/>
  <c r="D226" i="65"/>
  <c r="Q226" i="65" s="1"/>
  <c r="D308" i="65"/>
  <c r="Q308" i="65" s="1"/>
  <c r="U469" i="2"/>
  <c r="U467" i="2"/>
  <c r="U478" i="2"/>
  <c r="U470" i="2"/>
  <c r="U483" i="2"/>
  <c r="U472" i="2"/>
  <c r="U480" i="2"/>
  <c r="U468" i="2"/>
  <c r="U473" i="2"/>
  <c r="U471" i="2"/>
  <c r="U482" i="2"/>
  <c r="U474" i="2"/>
  <c r="U475" i="2"/>
  <c r="U479" i="2"/>
  <c r="U466" i="2"/>
  <c r="U477" i="2"/>
  <c r="U481" i="2"/>
  <c r="U465" i="2"/>
  <c r="U476" i="2"/>
  <c r="U459" i="2"/>
  <c r="U461" i="2"/>
  <c r="U460" i="2"/>
  <c r="U464" i="2"/>
  <c r="U458" i="2"/>
  <c r="U463" i="2"/>
  <c r="U457" i="2"/>
  <c r="U462" i="2"/>
  <c r="U448" i="2"/>
  <c r="U489" i="2"/>
  <c r="U488" i="2"/>
  <c r="U445" i="2"/>
  <c r="U450" i="2"/>
  <c r="U447" i="2"/>
  <c r="U487" i="2"/>
  <c r="U449" i="2"/>
  <c r="D201" i="65"/>
  <c r="Q201" i="65" s="1"/>
  <c r="D232" i="65"/>
  <c r="Q232" i="65" s="1"/>
  <c r="D250" i="65"/>
  <c r="Q250" i="65" s="1"/>
  <c r="U249" i="2"/>
  <c r="U245" i="2"/>
  <c r="U265" i="2"/>
  <c r="U263" i="2"/>
  <c r="U264" i="2"/>
  <c r="U299" i="2"/>
  <c r="U252" i="2"/>
  <c r="U253" i="2"/>
  <c r="S248" i="2"/>
  <c r="R248" i="2"/>
  <c r="Q248" i="2"/>
  <c r="J248" i="2"/>
  <c r="S250" i="2"/>
  <c r="R250" i="2"/>
  <c r="Q250" i="2"/>
  <c r="J250" i="2"/>
  <c r="S247" i="2"/>
  <c r="R247" i="2"/>
  <c r="Q247" i="2"/>
  <c r="J247" i="2"/>
  <c r="S251" i="2"/>
  <c r="R251" i="2"/>
  <c r="Q251" i="2"/>
  <c r="J251" i="2"/>
  <c r="AF676" i="2" l="1"/>
  <c r="M677" i="2"/>
  <c r="AD677" i="2" s="1"/>
  <c r="N447" i="2"/>
  <c r="Z247" i="2"/>
  <c r="Z250" i="2"/>
  <c r="Z248" i="2"/>
  <c r="Z251" i="2"/>
  <c r="M448" i="2"/>
  <c r="AD448" i="2" s="1"/>
  <c r="D260" i="65"/>
  <c r="Q260" i="65" s="1"/>
  <c r="D254" i="65"/>
  <c r="Q254" i="65" s="1"/>
  <c r="Q76" i="65"/>
  <c r="D171" i="65"/>
  <c r="Q171" i="65" s="1"/>
  <c r="D309" i="65"/>
  <c r="Q309" i="65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D227" i="65"/>
  <c r="Q227" i="65" s="1"/>
  <c r="N448" i="2"/>
  <c r="D202" i="65"/>
  <c r="Q202" i="65" s="1"/>
  <c r="D233" i="65"/>
  <c r="Q233" i="65" s="1"/>
  <c r="U248" i="2"/>
  <c r="U250" i="2"/>
  <c r="U247" i="2"/>
  <c r="U251" i="2"/>
  <c r="AF677" i="2" l="1"/>
  <c r="M678" i="2"/>
  <c r="AD678" i="2" s="1"/>
  <c r="D255" i="65"/>
  <c r="Q255" i="65" s="1"/>
  <c r="M449" i="2"/>
  <c r="D310" i="65"/>
  <c r="Q310" i="65" s="1"/>
  <c r="D172" i="65"/>
  <c r="Q172" i="65" s="1"/>
  <c r="B488" i="2"/>
  <c r="B489" i="2" s="1"/>
  <c r="D234" i="65"/>
  <c r="Q234" i="65" s="1"/>
  <c r="D203" i="65"/>
  <c r="Q203" i="65" s="1"/>
  <c r="AF678" i="2" l="1"/>
  <c r="M679" i="2"/>
  <c r="AD679" i="2" s="1"/>
  <c r="AD449" i="2"/>
  <c r="AF449" i="2"/>
  <c r="D311" i="65"/>
  <c r="Q311" i="65" s="1"/>
  <c r="M450" i="2"/>
  <c r="Q67" i="65"/>
  <c r="Q66" i="65"/>
  <c r="D261" i="65"/>
  <c r="Q261" i="65" s="1"/>
  <c r="Q68" i="65"/>
  <c r="C451" i="2"/>
  <c r="N450" i="2"/>
  <c r="N449" i="2"/>
  <c r="D312" i="65"/>
  <c r="Q312" i="65" s="1"/>
  <c r="D204" i="65"/>
  <c r="Q204" i="65" s="1"/>
  <c r="AF679" i="2" l="1"/>
  <c r="M680" i="2"/>
  <c r="AD680" i="2" s="1"/>
  <c r="AD450" i="2"/>
  <c r="AF450" i="2"/>
  <c r="M451" i="2"/>
  <c r="D236" i="65"/>
  <c r="Q236" i="65" s="1"/>
  <c r="C452" i="2"/>
  <c r="N452" i="2" s="1"/>
  <c r="N451" i="2"/>
  <c r="D205" i="65"/>
  <c r="Q205" i="65" s="1"/>
  <c r="AF680" i="2" l="1"/>
  <c r="M681" i="2"/>
  <c r="AD681" i="2" s="1"/>
  <c r="AD451" i="2"/>
  <c r="AF451" i="2"/>
  <c r="M452" i="2"/>
  <c r="Q78" i="65"/>
  <c r="Q77" i="65"/>
  <c r="D237" i="65"/>
  <c r="Q237" i="65" s="1"/>
  <c r="C453" i="2"/>
  <c r="N453" i="2" s="1"/>
  <c r="D206" i="65"/>
  <c r="Q206" i="65" s="1"/>
  <c r="AF681" i="2" l="1"/>
  <c r="M682" i="2"/>
  <c r="AD682" i="2" s="1"/>
  <c r="AD452" i="2"/>
  <c r="AF452" i="2"/>
  <c r="M453" i="2"/>
  <c r="D238" i="65"/>
  <c r="Q238" i="65" s="1"/>
  <c r="D262" i="65"/>
  <c r="Q262" i="65" s="1"/>
  <c r="C454" i="2"/>
  <c r="C455" i="2" s="1"/>
  <c r="C456" i="2" s="1"/>
  <c r="C457" i="2" s="1"/>
  <c r="D207" i="65"/>
  <c r="Q207" i="65" s="1"/>
  <c r="AF682" i="2" l="1"/>
  <c r="M683" i="2"/>
  <c r="AD683" i="2" s="1"/>
  <c r="AD453" i="2"/>
  <c r="AF453" i="2"/>
  <c r="M454" i="2"/>
  <c r="D239" i="65"/>
  <c r="Q239" i="65" s="1"/>
  <c r="C458" i="2"/>
  <c r="N457" i="2"/>
  <c r="N454" i="2"/>
  <c r="AF683" i="2" l="1"/>
  <c r="M684" i="2"/>
  <c r="AD684" i="2" s="1"/>
  <c r="AD454" i="2"/>
  <c r="AF454" i="2"/>
  <c r="M455" i="2"/>
  <c r="C459" i="2"/>
  <c r="N458" i="2"/>
  <c r="N456" i="2"/>
  <c r="N455" i="2"/>
  <c r="AF684" i="2" l="1"/>
  <c r="M685" i="2"/>
  <c r="AD685" i="2" s="1"/>
  <c r="AD455" i="2"/>
  <c r="AF455" i="2"/>
  <c r="M456" i="2"/>
  <c r="C460" i="2"/>
  <c r="N459" i="2"/>
  <c r="AF685" i="2" l="1"/>
  <c r="M686" i="2"/>
  <c r="AD456" i="2"/>
  <c r="AF456" i="2"/>
  <c r="M457" i="2"/>
  <c r="C461" i="2"/>
  <c r="N460" i="2"/>
  <c r="AD686" i="2" l="1"/>
  <c r="Z686" i="2"/>
  <c r="AF686" i="2"/>
  <c r="M458" i="2"/>
  <c r="M459" i="2" s="1"/>
  <c r="AD457" i="2"/>
  <c r="AF457" i="2"/>
  <c r="N461" i="2"/>
  <c r="C462" i="2"/>
  <c r="AD459" i="2" l="1"/>
  <c r="AF459" i="2"/>
  <c r="AD458" i="2"/>
  <c r="AF458" i="2"/>
  <c r="M460" i="2"/>
  <c r="C463" i="2"/>
  <c r="N462" i="2"/>
  <c r="AD460" i="2" l="1"/>
  <c r="AF460" i="2"/>
  <c r="M461" i="2"/>
  <c r="N463" i="2"/>
  <c r="C464" i="2"/>
  <c r="AD461" i="2" l="1"/>
  <c r="AF461" i="2"/>
  <c r="M462" i="2"/>
  <c r="N464" i="2"/>
  <c r="C465" i="2"/>
  <c r="AD462" i="2" l="1"/>
  <c r="AF462" i="2"/>
  <c r="M463" i="2"/>
  <c r="C466" i="2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N465" i="2"/>
  <c r="AD463" i="2" l="1"/>
  <c r="AF463" i="2"/>
  <c r="M464" i="2"/>
  <c r="N476" i="2"/>
  <c r="C477" i="2"/>
  <c r="N466" i="2"/>
  <c r="AD464" i="2" l="1"/>
  <c r="AF464" i="2"/>
  <c r="M465" i="2"/>
  <c r="C478" i="2"/>
  <c r="N477" i="2"/>
  <c r="N467" i="2"/>
  <c r="AD465" i="2" l="1"/>
  <c r="AF465" i="2"/>
  <c r="M466" i="2"/>
  <c r="C479" i="2"/>
  <c r="N478" i="2"/>
  <c r="N468" i="2"/>
  <c r="AD466" i="2" l="1"/>
  <c r="AF466" i="2"/>
  <c r="M467" i="2"/>
  <c r="C480" i="2"/>
  <c r="N479" i="2"/>
  <c r="N469" i="2"/>
  <c r="AD467" i="2" l="1"/>
  <c r="AF467" i="2"/>
  <c r="M468" i="2"/>
  <c r="C481" i="2"/>
  <c r="N480" i="2"/>
  <c r="N470" i="2"/>
  <c r="AD468" i="2" l="1"/>
  <c r="AF468" i="2"/>
  <c r="M469" i="2"/>
  <c r="C482" i="2"/>
  <c r="N481" i="2"/>
  <c r="N471" i="2"/>
  <c r="AD469" i="2" l="1"/>
  <c r="AF469" i="2"/>
  <c r="M470" i="2"/>
  <c r="C483" i="2"/>
  <c r="N482" i="2"/>
  <c r="N472" i="2"/>
  <c r="AD470" i="2" l="1"/>
  <c r="AF470" i="2"/>
  <c r="M471" i="2"/>
  <c r="C484" i="2"/>
  <c r="N483" i="2"/>
  <c r="N473" i="2"/>
  <c r="AD471" i="2" l="1"/>
  <c r="AF471" i="2"/>
  <c r="M472" i="2"/>
  <c r="C485" i="2"/>
  <c r="N484" i="2"/>
  <c r="N474" i="2"/>
  <c r="AD472" i="2" l="1"/>
  <c r="AF472" i="2"/>
  <c r="M473" i="2"/>
  <c r="C486" i="2"/>
  <c r="N485" i="2"/>
  <c r="N475" i="2"/>
  <c r="AD473" i="2" l="1"/>
  <c r="AF473" i="2"/>
  <c r="M474" i="2"/>
  <c r="C487" i="2"/>
  <c r="N486" i="2"/>
  <c r="AD474" i="2" l="1"/>
  <c r="AF474" i="2"/>
  <c r="M475" i="2"/>
  <c r="N487" i="2"/>
  <c r="C488" i="2"/>
  <c r="C489" i="2" s="1"/>
  <c r="AD475" i="2" l="1"/>
  <c r="AF475" i="2"/>
  <c r="M476" i="2"/>
  <c r="AD476" i="2" l="1"/>
  <c r="AF476" i="2"/>
  <c r="M477" i="2"/>
  <c r="AD477" i="2" l="1"/>
  <c r="AF477" i="2"/>
  <c r="M478" i="2"/>
  <c r="AD478" i="2" l="1"/>
  <c r="AF478" i="2"/>
  <c r="M479" i="2"/>
  <c r="AD479" i="2" l="1"/>
  <c r="AF479" i="2"/>
  <c r="M480" i="2"/>
  <c r="AD480" i="2" l="1"/>
  <c r="AF480" i="2"/>
  <c r="M481" i="2"/>
  <c r="AD481" i="2" l="1"/>
  <c r="AF481" i="2"/>
  <c r="M482" i="2"/>
  <c r="N489" i="2"/>
  <c r="N488" i="2"/>
  <c r="AD482" i="2" l="1"/>
  <c r="AF482" i="2"/>
  <c r="M483" i="2"/>
  <c r="AD483" i="2" l="1"/>
  <c r="AF483" i="2"/>
  <c r="M484" i="2"/>
  <c r="AD484" i="2" l="1"/>
  <c r="AF484" i="2"/>
  <c r="M485" i="2"/>
  <c r="AD485" i="2" l="1"/>
  <c r="AF485" i="2"/>
  <c r="M486" i="2"/>
  <c r="AD486" i="2" l="1"/>
  <c r="AF486" i="2"/>
  <c r="M487" i="2"/>
  <c r="AD487" i="2" l="1"/>
  <c r="AF487" i="2"/>
  <c r="M488" i="2"/>
  <c r="AD488" i="2" l="1"/>
  <c r="AF488" i="2"/>
  <c r="M489" i="2"/>
  <c r="AD489" i="2" l="1"/>
  <c r="AF489" i="2"/>
  <c r="Z489" i="2"/>
  <c r="S205" i="2"/>
  <c r="R205" i="2"/>
  <c r="Q205" i="2"/>
  <c r="J205" i="2"/>
  <c r="S244" i="2"/>
  <c r="R244" i="2"/>
  <c r="Q244" i="2"/>
  <c r="J244" i="2"/>
  <c r="N304" i="2"/>
  <c r="AD304" i="2" s="1"/>
  <c r="R262" i="2"/>
  <c r="Z262" i="2" s="1"/>
  <c r="Q262" i="2"/>
  <c r="J262" i="2"/>
  <c r="S232" i="2"/>
  <c r="R232" i="2"/>
  <c r="Q232" i="2"/>
  <c r="J232" i="2"/>
  <c r="S206" i="2"/>
  <c r="R206" i="2"/>
  <c r="Q206" i="2"/>
  <c r="O206" i="2"/>
  <c r="J206" i="2"/>
  <c r="S179" i="2"/>
  <c r="R179" i="2"/>
  <c r="Q179" i="2"/>
  <c r="O179" i="2"/>
  <c r="J179" i="2"/>
  <c r="S193" i="2"/>
  <c r="R193" i="2"/>
  <c r="Q193" i="2"/>
  <c r="O193" i="2"/>
  <c r="J193" i="2"/>
  <c r="T175" i="2"/>
  <c r="S175" i="2"/>
  <c r="X175" i="2" s="1"/>
  <c r="R175" i="2"/>
  <c r="Q175" i="2"/>
  <c r="J175" i="2"/>
  <c r="S68" i="2"/>
  <c r="R68" i="2"/>
  <c r="Q68" i="2"/>
  <c r="O68" i="2"/>
  <c r="J68" i="2"/>
  <c r="S60" i="2"/>
  <c r="R60" i="2"/>
  <c r="Q60" i="2"/>
  <c r="J60" i="2"/>
  <c r="Z60" i="2" l="1"/>
  <c r="Z68" i="2"/>
  <c r="Z175" i="2"/>
  <c r="Z193" i="2"/>
  <c r="Z205" i="2"/>
  <c r="Z179" i="2"/>
  <c r="Z232" i="2"/>
  <c r="Z244" i="2"/>
  <c r="Z206" i="2"/>
  <c r="U244" i="2"/>
  <c r="U205" i="2"/>
  <c r="U262" i="2"/>
  <c r="U232" i="2"/>
  <c r="U193" i="2"/>
  <c r="U206" i="2"/>
  <c r="U179" i="2"/>
  <c r="U175" i="2"/>
  <c r="U68" i="2"/>
  <c r="U60" i="2"/>
  <c r="T320" i="2" l="1"/>
  <c r="S320" i="2"/>
  <c r="R320" i="2"/>
  <c r="Q320" i="2"/>
  <c r="J320" i="2"/>
  <c r="T319" i="2"/>
  <c r="S319" i="2"/>
  <c r="R319" i="2"/>
  <c r="Q319" i="2"/>
  <c r="J319" i="2"/>
  <c r="T318" i="2"/>
  <c r="S318" i="2"/>
  <c r="R318" i="2"/>
  <c r="Q318" i="2"/>
  <c r="J318" i="2"/>
  <c r="T301" i="2"/>
  <c r="S301" i="2"/>
  <c r="R301" i="2"/>
  <c r="Q301" i="2"/>
  <c r="O301" i="2"/>
  <c r="J301" i="2"/>
  <c r="T286" i="2"/>
  <c r="S286" i="2"/>
  <c r="R286" i="2"/>
  <c r="Q286" i="2"/>
  <c r="O286" i="2"/>
  <c r="J286" i="2"/>
  <c r="T267" i="2"/>
  <c r="S267" i="2"/>
  <c r="R267" i="2"/>
  <c r="Q267" i="2"/>
  <c r="O267" i="2"/>
  <c r="J267" i="2"/>
  <c r="T219" i="2"/>
  <c r="S219" i="2"/>
  <c r="R219" i="2"/>
  <c r="Q219" i="2"/>
  <c r="O219" i="2"/>
  <c r="J219" i="2"/>
  <c r="T207" i="2"/>
  <c r="S207" i="2"/>
  <c r="R207" i="2"/>
  <c r="Q207" i="2"/>
  <c r="O207" i="2"/>
  <c r="J207" i="2"/>
  <c r="T194" i="2"/>
  <c r="S194" i="2"/>
  <c r="R194" i="2"/>
  <c r="Q194" i="2"/>
  <c r="O194" i="2"/>
  <c r="J194" i="2"/>
  <c r="T302" i="2"/>
  <c r="S302" i="2"/>
  <c r="R302" i="2"/>
  <c r="Q302" i="2"/>
  <c r="J302" i="2"/>
  <c r="T287" i="2"/>
  <c r="S287" i="2"/>
  <c r="R287" i="2"/>
  <c r="Q287" i="2"/>
  <c r="J287" i="2"/>
  <c r="T268" i="2"/>
  <c r="S268" i="2"/>
  <c r="R268" i="2"/>
  <c r="Q268" i="2"/>
  <c r="J268" i="2"/>
  <c r="T220" i="2"/>
  <c r="S220" i="2"/>
  <c r="R220" i="2"/>
  <c r="Q220" i="2"/>
  <c r="J220" i="2"/>
  <c r="T208" i="2"/>
  <c r="S208" i="2"/>
  <c r="R208" i="2"/>
  <c r="Q208" i="2"/>
  <c r="J208" i="2"/>
  <c r="T195" i="2"/>
  <c r="S195" i="2"/>
  <c r="R195" i="2"/>
  <c r="Q195" i="2"/>
  <c r="J195" i="2"/>
  <c r="T181" i="2"/>
  <c r="S181" i="2"/>
  <c r="R181" i="2"/>
  <c r="Q181" i="2"/>
  <c r="J181" i="2"/>
  <c r="T180" i="2"/>
  <c r="S180" i="2"/>
  <c r="R180" i="2"/>
  <c r="Q180" i="2"/>
  <c r="O180" i="2"/>
  <c r="O181" i="2" s="1"/>
  <c r="J180" i="2"/>
  <c r="T511" i="2"/>
  <c r="S511" i="2"/>
  <c r="R511" i="2"/>
  <c r="Q511" i="2"/>
  <c r="J511" i="2"/>
  <c r="T510" i="2"/>
  <c r="S510" i="2"/>
  <c r="X510" i="2" s="1"/>
  <c r="R510" i="2"/>
  <c r="Q510" i="2"/>
  <c r="J510" i="2"/>
  <c r="T431" i="2"/>
  <c r="S431" i="2"/>
  <c r="T396" i="2"/>
  <c r="S396" i="2"/>
  <c r="T168" i="2"/>
  <c r="S168" i="2"/>
  <c r="R168" i="2"/>
  <c r="Q168" i="2"/>
  <c r="O168" i="2"/>
  <c r="J168" i="2"/>
  <c r="T167" i="2"/>
  <c r="S167" i="2"/>
  <c r="R167" i="2"/>
  <c r="Q167" i="2"/>
  <c r="J167" i="2"/>
  <c r="T166" i="2"/>
  <c r="S166" i="2"/>
  <c r="X166" i="2" s="1"/>
  <c r="R166" i="2"/>
  <c r="Q166" i="2"/>
  <c r="O166" i="2"/>
  <c r="O167" i="2" s="1"/>
  <c r="J166" i="2"/>
  <c r="T153" i="2"/>
  <c r="S153" i="2"/>
  <c r="R153" i="2"/>
  <c r="Q153" i="2"/>
  <c r="O153" i="2"/>
  <c r="J153" i="2"/>
  <c r="T152" i="2"/>
  <c r="S152" i="2"/>
  <c r="R152" i="2"/>
  <c r="Q152" i="2"/>
  <c r="J152" i="2"/>
  <c r="T151" i="2"/>
  <c r="S151" i="2"/>
  <c r="X151" i="2" s="1"/>
  <c r="R151" i="2"/>
  <c r="Q151" i="2"/>
  <c r="J151" i="2"/>
  <c r="T139" i="2"/>
  <c r="S139" i="2"/>
  <c r="R139" i="2"/>
  <c r="Q139" i="2"/>
  <c r="O139" i="2"/>
  <c r="J139" i="2"/>
  <c r="T138" i="2"/>
  <c r="S138" i="2"/>
  <c r="R138" i="2"/>
  <c r="Q138" i="2"/>
  <c r="J138" i="2"/>
  <c r="T137" i="2"/>
  <c r="S137" i="2"/>
  <c r="R137" i="2"/>
  <c r="Q137" i="2"/>
  <c r="J137" i="2"/>
  <c r="T110" i="2"/>
  <c r="S110" i="2"/>
  <c r="R110" i="2"/>
  <c r="Q110" i="2"/>
  <c r="O110" i="2"/>
  <c r="J110" i="2"/>
  <c r="T109" i="2"/>
  <c r="S109" i="2"/>
  <c r="R109" i="2"/>
  <c r="Q109" i="2"/>
  <c r="J109" i="2"/>
  <c r="T108" i="2"/>
  <c r="S108" i="2"/>
  <c r="X108" i="2" s="1"/>
  <c r="R108" i="2"/>
  <c r="Q108" i="2"/>
  <c r="J108" i="2"/>
  <c r="T98" i="2"/>
  <c r="S98" i="2"/>
  <c r="R98" i="2"/>
  <c r="Q98" i="2"/>
  <c r="O98" i="2"/>
  <c r="J98" i="2"/>
  <c r="T97" i="2"/>
  <c r="S97" i="2"/>
  <c r="R97" i="2"/>
  <c r="Q97" i="2"/>
  <c r="J97" i="2"/>
  <c r="T96" i="2"/>
  <c r="S96" i="2"/>
  <c r="R96" i="2"/>
  <c r="Q96" i="2"/>
  <c r="J96" i="2"/>
  <c r="T83" i="2"/>
  <c r="S83" i="2"/>
  <c r="R83" i="2"/>
  <c r="Q83" i="2"/>
  <c r="O83" i="2"/>
  <c r="J83" i="2"/>
  <c r="T82" i="2"/>
  <c r="S82" i="2"/>
  <c r="R82" i="2"/>
  <c r="Q82" i="2"/>
  <c r="J82" i="2"/>
  <c r="T81" i="2"/>
  <c r="S81" i="2"/>
  <c r="R81" i="2"/>
  <c r="Q81" i="2"/>
  <c r="J81" i="2"/>
  <c r="T73" i="2"/>
  <c r="S73" i="2"/>
  <c r="R73" i="2"/>
  <c r="Q73" i="2"/>
  <c r="O73" i="2"/>
  <c r="J73" i="2"/>
  <c r="T72" i="2"/>
  <c r="S72" i="2"/>
  <c r="R72" i="2"/>
  <c r="Q72" i="2"/>
  <c r="J72" i="2"/>
  <c r="T71" i="2"/>
  <c r="S71" i="2"/>
  <c r="R71" i="2"/>
  <c r="Q71" i="2"/>
  <c r="J71" i="2"/>
  <c r="T48" i="2"/>
  <c r="S48" i="2"/>
  <c r="R48" i="2"/>
  <c r="Q48" i="2"/>
  <c r="O48" i="2"/>
  <c r="J48" i="2"/>
  <c r="T47" i="2"/>
  <c r="S47" i="2"/>
  <c r="R47" i="2"/>
  <c r="Q47" i="2"/>
  <c r="J47" i="2"/>
  <c r="T46" i="2"/>
  <c r="S46" i="2"/>
  <c r="R46" i="2"/>
  <c r="Q46" i="2"/>
  <c r="J46" i="2"/>
  <c r="T23" i="2"/>
  <c r="S23" i="2"/>
  <c r="R23" i="2"/>
  <c r="Q23" i="2"/>
  <c r="O23" i="2"/>
  <c r="J23" i="2"/>
  <c r="T22" i="2"/>
  <c r="S22" i="2"/>
  <c r="R22" i="2"/>
  <c r="Q22" i="2"/>
  <c r="J22" i="2"/>
  <c r="T21" i="2"/>
  <c r="S21" i="2"/>
  <c r="X21" i="2" s="1"/>
  <c r="R21" i="2"/>
  <c r="Q21" i="2"/>
  <c r="J21" i="2"/>
  <c r="Z431" i="2" l="1"/>
  <c r="AF431" i="2"/>
  <c r="Z396" i="2"/>
  <c r="AF396" i="2"/>
  <c r="Z21" i="2"/>
  <c r="Z46" i="2"/>
  <c r="Z511" i="2"/>
  <c r="Z81" i="2"/>
  <c r="Z510" i="2"/>
  <c r="X511" i="2"/>
  <c r="Z319" i="2"/>
  <c r="Z318" i="2"/>
  <c r="Z47" i="2"/>
  <c r="Z207" i="2"/>
  <c r="Z220" i="2"/>
  <c r="Z96" i="2"/>
  <c r="Z97" i="2"/>
  <c r="Z287" i="2"/>
  <c r="Z181" i="2"/>
  <c r="Z108" i="2"/>
  <c r="Z151" i="2"/>
  <c r="Z152" i="2"/>
  <c r="Z167" i="2"/>
  <c r="Z137" i="2"/>
  <c r="Z195" i="2"/>
  <c r="Z194" i="2"/>
  <c r="Z268" i="2"/>
  <c r="Z301" i="2"/>
  <c r="Z219" i="2"/>
  <c r="Z72" i="2"/>
  <c r="Z22" i="2"/>
  <c r="Z138" i="2"/>
  <c r="Z208" i="2"/>
  <c r="Z302" i="2"/>
  <c r="Z267" i="2"/>
  <c r="Z71" i="2"/>
  <c r="Z109" i="2"/>
  <c r="Z166" i="2"/>
  <c r="Z286" i="2"/>
  <c r="Z82" i="2"/>
  <c r="Z180" i="2"/>
  <c r="X22" i="2"/>
  <c r="X23" i="2" s="1"/>
  <c r="X152" i="2"/>
  <c r="X153" i="2" s="1"/>
  <c r="X109" i="2"/>
  <c r="X110" i="2" s="1"/>
  <c r="X167" i="2"/>
  <c r="X168" i="2" s="1"/>
  <c r="U302" i="2"/>
  <c r="U319" i="2"/>
  <c r="U219" i="2"/>
  <c r="U286" i="2"/>
  <c r="U320" i="2"/>
  <c r="U318" i="2"/>
  <c r="U301" i="2"/>
  <c r="U267" i="2"/>
  <c r="U207" i="2"/>
  <c r="U194" i="2"/>
  <c r="U287" i="2"/>
  <c r="U268" i="2"/>
  <c r="U220" i="2"/>
  <c r="U180" i="2"/>
  <c r="U208" i="2"/>
  <c r="U195" i="2"/>
  <c r="U510" i="2"/>
  <c r="U181" i="2"/>
  <c r="U511" i="2"/>
  <c r="U152" i="2"/>
  <c r="U167" i="2"/>
  <c r="U109" i="2"/>
  <c r="U82" i="2"/>
  <c r="U97" i="2"/>
  <c r="U168" i="2"/>
  <c r="U47" i="2"/>
  <c r="U166" i="2"/>
  <c r="U138" i="2"/>
  <c r="U151" i="2"/>
  <c r="U153" i="2"/>
  <c r="U137" i="2"/>
  <c r="U139" i="2"/>
  <c r="U96" i="2"/>
  <c r="U108" i="2"/>
  <c r="U110" i="2"/>
  <c r="U98" i="2"/>
  <c r="U81" i="2"/>
  <c r="U72" i="2"/>
  <c r="U22" i="2"/>
  <c r="U83" i="2"/>
  <c r="U46" i="2"/>
  <c r="U71" i="2"/>
  <c r="U73" i="2"/>
  <c r="U48" i="2"/>
  <c r="U21" i="2"/>
  <c r="U23" i="2"/>
  <c r="T495" i="2" l="1"/>
  <c r="R495" i="2"/>
  <c r="Z495" i="2" s="1"/>
  <c r="Q495" i="2"/>
  <c r="AF495" i="2" s="1"/>
  <c r="J495" i="2"/>
  <c r="O151" i="2"/>
  <c r="O152" i="2" s="1"/>
  <c r="M75" i="2"/>
  <c r="AD75" i="2" s="1"/>
  <c r="M76" i="2" l="1"/>
  <c r="AD76" i="2" s="1"/>
  <c r="U495" i="2"/>
  <c r="M77" i="2" l="1"/>
  <c r="AD77" i="2" s="1"/>
  <c r="C75" i="2"/>
  <c r="B75" i="2"/>
  <c r="B76" i="2" s="1"/>
  <c r="B77" i="2" s="1"/>
  <c r="T80" i="2"/>
  <c r="S80" i="2"/>
  <c r="X80" i="2" s="1"/>
  <c r="X81" i="2" s="1"/>
  <c r="X82" i="2" s="1"/>
  <c r="X83" i="2" s="1"/>
  <c r="R80" i="2"/>
  <c r="Q80" i="2"/>
  <c r="J80" i="2"/>
  <c r="R79" i="2"/>
  <c r="Z79" i="2" s="1"/>
  <c r="Q79" i="2"/>
  <c r="J79" i="2"/>
  <c r="R78" i="2"/>
  <c r="Z78" i="2" s="1"/>
  <c r="Q78" i="2"/>
  <c r="J78" i="2"/>
  <c r="R77" i="2"/>
  <c r="Z77" i="2" s="1"/>
  <c r="Q77" i="2"/>
  <c r="J77" i="2"/>
  <c r="R76" i="2"/>
  <c r="Z76" i="2" s="1"/>
  <c r="Q76" i="2"/>
  <c r="J76" i="2"/>
  <c r="T75" i="2"/>
  <c r="R75" i="2"/>
  <c r="Z75" i="2" s="1"/>
  <c r="Q75" i="2"/>
  <c r="AF75" i="2" s="1"/>
  <c r="O75" i="2"/>
  <c r="J75" i="2"/>
  <c r="O76" i="2"/>
  <c r="O77" i="2" s="1"/>
  <c r="O78" i="2" s="1"/>
  <c r="O79" i="2" s="1"/>
  <c r="O80" i="2" s="1"/>
  <c r="O81" i="2" s="1"/>
  <c r="O82" i="2" s="1"/>
  <c r="R74" i="2"/>
  <c r="O74" i="2"/>
  <c r="N74" i="2"/>
  <c r="AD74" i="2" s="1"/>
  <c r="J74" i="2"/>
  <c r="S9" i="1"/>
  <c r="O9" i="1"/>
  <c r="D74" i="2" s="1"/>
  <c r="J9" i="1"/>
  <c r="M590" i="72"/>
  <c r="M589" i="72"/>
  <c r="M588" i="72"/>
  <c r="M587" i="72"/>
  <c r="M586" i="72"/>
  <c r="M585" i="72"/>
  <c r="M584" i="72"/>
  <c r="M583" i="72"/>
  <c r="M582" i="72"/>
  <c r="M581" i="72"/>
  <c r="M580" i="72"/>
  <c r="M579" i="72"/>
  <c r="M578" i="72"/>
  <c r="M577" i="72"/>
  <c r="M576" i="72"/>
  <c r="M575" i="72"/>
  <c r="M574" i="72"/>
  <c r="M573" i="72"/>
  <c r="M572" i="72"/>
  <c r="M571" i="72"/>
  <c r="M570" i="72"/>
  <c r="M569" i="72"/>
  <c r="M568" i="72"/>
  <c r="M567" i="72"/>
  <c r="M566" i="72"/>
  <c r="M565" i="72"/>
  <c r="M564" i="72"/>
  <c r="M563" i="72"/>
  <c r="M562" i="72"/>
  <c r="M561" i="72"/>
  <c r="M560" i="72"/>
  <c r="M559" i="72"/>
  <c r="M558" i="72"/>
  <c r="M557" i="72"/>
  <c r="M556" i="72"/>
  <c r="M555" i="72"/>
  <c r="M554" i="72"/>
  <c r="M553" i="72"/>
  <c r="M552" i="72"/>
  <c r="M551" i="72"/>
  <c r="M550" i="72"/>
  <c r="M549" i="72"/>
  <c r="M548" i="72"/>
  <c r="M547" i="72"/>
  <c r="M546" i="72"/>
  <c r="M545" i="72"/>
  <c r="M544" i="72"/>
  <c r="M543" i="72"/>
  <c r="M542" i="72"/>
  <c r="M541" i="72"/>
  <c r="M540" i="72"/>
  <c r="M539" i="72"/>
  <c r="M538" i="72"/>
  <c r="M537" i="72"/>
  <c r="M536" i="72"/>
  <c r="M535" i="72"/>
  <c r="M534" i="72"/>
  <c r="M533" i="72"/>
  <c r="M532" i="72"/>
  <c r="M531" i="72"/>
  <c r="M530" i="72"/>
  <c r="M529" i="72"/>
  <c r="M528" i="72"/>
  <c r="M527" i="72"/>
  <c r="M526" i="72"/>
  <c r="M525" i="72"/>
  <c r="M524" i="72"/>
  <c r="M523" i="72"/>
  <c r="M522" i="72"/>
  <c r="M521" i="72"/>
  <c r="M520" i="72"/>
  <c r="M519" i="72"/>
  <c r="M518" i="72"/>
  <c r="M517" i="72"/>
  <c r="M516" i="72"/>
  <c r="M515" i="72"/>
  <c r="M514" i="72"/>
  <c r="M513" i="72"/>
  <c r="M512" i="72"/>
  <c r="M511" i="72"/>
  <c r="M510" i="72"/>
  <c r="M509" i="72"/>
  <c r="M508" i="72"/>
  <c r="M507" i="72"/>
  <c r="M506" i="72"/>
  <c r="M505" i="72"/>
  <c r="M504" i="72"/>
  <c r="M503" i="72"/>
  <c r="M502" i="72"/>
  <c r="M501" i="72"/>
  <c r="M500" i="72"/>
  <c r="M499" i="72"/>
  <c r="M498" i="72"/>
  <c r="M497" i="72"/>
  <c r="M496" i="72"/>
  <c r="M495" i="72"/>
  <c r="M494" i="72"/>
  <c r="M493" i="72"/>
  <c r="M492" i="72"/>
  <c r="M491" i="72"/>
  <c r="M490" i="72"/>
  <c r="M489" i="72"/>
  <c r="M488" i="72"/>
  <c r="M487" i="72"/>
  <c r="M486" i="72"/>
  <c r="M485" i="72"/>
  <c r="M484" i="72"/>
  <c r="M483" i="72"/>
  <c r="M482" i="72"/>
  <c r="M481" i="72"/>
  <c r="M480" i="72"/>
  <c r="F590" i="72"/>
  <c r="O590" i="72" s="1"/>
  <c r="F589" i="72"/>
  <c r="O589" i="72" s="1"/>
  <c r="F588" i="72"/>
  <c r="O588" i="72" s="1"/>
  <c r="F587" i="72"/>
  <c r="O587" i="72" s="1"/>
  <c r="F585" i="72"/>
  <c r="O585" i="72" s="1"/>
  <c r="F342" i="72"/>
  <c r="E342" i="72"/>
  <c r="F341" i="72"/>
  <c r="E341" i="72"/>
  <c r="F340" i="72"/>
  <c r="E340" i="72"/>
  <c r="F339" i="72"/>
  <c r="E339" i="72"/>
  <c r="O339" i="72" s="1"/>
  <c r="F338" i="72"/>
  <c r="E338" i="72"/>
  <c r="O338" i="72" s="1"/>
  <c r="F337" i="72"/>
  <c r="E337" i="72"/>
  <c r="F336" i="72"/>
  <c r="E336" i="72"/>
  <c r="F335" i="72"/>
  <c r="E335" i="72"/>
  <c r="F334" i="72"/>
  <c r="E334" i="72"/>
  <c r="F333" i="72"/>
  <c r="E333" i="72"/>
  <c r="F332" i="72"/>
  <c r="E332" i="72"/>
  <c r="F331" i="72"/>
  <c r="E331" i="72"/>
  <c r="F330" i="72"/>
  <c r="E330" i="72"/>
  <c r="O330" i="72" s="1"/>
  <c r="F329" i="72"/>
  <c r="E329" i="72"/>
  <c r="F328" i="72"/>
  <c r="E328" i="72"/>
  <c r="O328" i="72" s="1"/>
  <c r="F327" i="72"/>
  <c r="E327" i="72"/>
  <c r="O327" i="72" s="1"/>
  <c r="F326" i="72"/>
  <c r="E326" i="72"/>
  <c r="F325" i="72"/>
  <c r="E325" i="72"/>
  <c r="F324" i="72"/>
  <c r="E324" i="72"/>
  <c r="F323" i="72"/>
  <c r="E323" i="72"/>
  <c r="F322" i="72"/>
  <c r="E322" i="72"/>
  <c r="F321" i="72"/>
  <c r="E321" i="72"/>
  <c r="F320" i="72"/>
  <c r="E320" i="72"/>
  <c r="F319" i="72"/>
  <c r="E319" i="72"/>
  <c r="O319" i="72" s="1"/>
  <c r="F318" i="72"/>
  <c r="E318" i="72"/>
  <c r="F317" i="72"/>
  <c r="E317" i="72"/>
  <c r="F316" i="72"/>
  <c r="E316" i="72"/>
  <c r="O316" i="72" s="1"/>
  <c r="F315" i="72"/>
  <c r="E315" i="72"/>
  <c r="F314" i="72"/>
  <c r="E314" i="72"/>
  <c r="F313" i="72"/>
  <c r="E313" i="72"/>
  <c r="F312" i="72"/>
  <c r="E312" i="72"/>
  <c r="F311" i="72"/>
  <c r="E311" i="72"/>
  <c r="F310" i="72"/>
  <c r="E310" i="72"/>
  <c r="O310" i="72" s="1"/>
  <c r="F309" i="72"/>
  <c r="E309" i="72"/>
  <c r="F308" i="72"/>
  <c r="E308" i="72"/>
  <c r="O308" i="72" s="1"/>
  <c r="F307" i="72"/>
  <c r="E307" i="72"/>
  <c r="F306" i="72"/>
  <c r="E306" i="72"/>
  <c r="O306" i="72" s="1"/>
  <c r="F305" i="72"/>
  <c r="E305" i="72"/>
  <c r="F304" i="72"/>
  <c r="E304" i="72"/>
  <c r="F303" i="72"/>
  <c r="E303" i="72"/>
  <c r="F302" i="72"/>
  <c r="E302" i="72"/>
  <c r="F301" i="72"/>
  <c r="E301" i="72"/>
  <c r="F300" i="72"/>
  <c r="E300" i="72"/>
  <c r="F299" i="72"/>
  <c r="E299" i="72"/>
  <c r="O299" i="72" s="1"/>
  <c r="F298" i="72"/>
  <c r="E298" i="72"/>
  <c r="F297" i="72"/>
  <c r="E297" i="72"/>
  <c r="F296" i="72"/>
  <c r="E296" i="72"/>
  <c r="F295" i="72"/>
  <c r="E295" i="72"/>
  <c r="O295" i="72" s="1"/>
  <c r="F294" i="72"/>
  <c r="E294" i="72"/>
  <c r="O294" i="72" s="1"/>
  <c r="F293" i="72"/>
  <c r="E293" i="72"/>
  <c r="F292" i="72"/>
  <c r="E292" i="72"/>
  <c r="F291" i="72"/>
  <c r="E291" i="72"/>
  <c r="F290" i="72"/>
  <c r="E290" i="72"/>
  <c r="F289" i="72"/>
  <c r="E289" i="72"/>
  <c r="F288" i="72"/>
  <c r="E288" i="72"/>
  <c r="O288" i="72" s="1"/>
  <c r="F287" i="72"/>
  <c r="E287" i="72"/>
  <c r="F286" i="72"/>
  <c r="E286" i="72"/>
  <c r="O286" i="72" s="1"/>
  <c r="F285" i="72"/>
  <c r="E285" i="72"/>
  <c r="F284" i="72"/>
  <c r="E284" i="72"/>
  <c r="O284" i="72" s="1"/>
  <c r="F283" i="72"/>
  <c r="E283" i="72"/>
  <c r="O283" i="72" s="1"/>
  <c r="F282" i="72"/>
  <c r="E282" i="72"/>
  <c r="F281" i="72"/>
  <c r="E281" i="72"/>
  <c r="F280" i="72"/>
  <c r="E280" i="72"/>
  <c r="F279" i="72"/>
  <c r="E279" i="72"/>
  <c r="F278" i="72"/>
  <c r="E278" i="72"/>
  <c r="F277" i="72"/>
  <c r="E277" i="72"/>
  <c r="F276" i="72"/>
  <c r="E276" i="72"/>
  <c r="F275" i="72"/>
  <c r="E275" i="72"/>
  <c r="O275" i="72" s="1"/>
  <c r="F274" i="72"/>
  <c r="E274" i="72"/>
  <c r="F273" i="72"/>
  <c r="E273" i="72"/>
  <c r="F272" i="72"/>
  <c r="E272" i="72"/>
  <c r="O272" i="72" s="1"/>
  <c r="F271" i="72"/>
  <c r="E271" i="72"/>
  <c r="F270" i="72"/>
  <c r="E270" i="72"/>
  <c r="O270" i="72" s="1"/>
  <c r="F269" i="72"/>
  <c r="E269" i="72"/>
  <c r="F268" i="72"/>
  <c r="E268" i="72"/>
  <c r="F267" i="72"/>
  <c r="E267" i="72"/>
  <c r="F266" i="72"/>
  <c r="E266" i="72"/>
  <c r="O266" i="72" s="1"/>
  <c r="F265" i="72"/>
  <c r="E265" i="72"/>
  <c r="F264" i="72"/>
  <c r="E264" i="72"/>
  <c r="O264" i="72" s="1"/>
  <c r="F263" i="72"/>
  <c r="E263" i="72"/>
  <c r="F262" i="72"/>
  <c r="E262" i="72"/>
  <c r="F261" i="72"/>
  <c r="E261" i="72"/>
  <c r="F260" i="72"/>
  <c r="E260" i="72"/>
  <c r="F259" i="72"/>
  <c r="E259" i="72"/>
  <c r="O259" i="72" s="1"/>
  <c r="F258" i="72"/>
  <c r="E258" i="72"/>
  <c r="F257" i="72"/>
  <c r="E257" i="72"/>
  <c r="F256" i="72"/>
  <c r="E256" i="72"/>
  <c r="F255" i="72"/>
  <c r="E255" i="72"/>
  <c r="O255" i="72" s="1"/>
  <c r="F254" i="72"/>
  <c r="E254" i="72"/>
  <c r="F253" i="72"/>
  <c r="E253" i="72"/>
  <c r="F252" i="72"/>
  <c r="E252" i="72"/>
  <c r="F251" i="72"/>
  <c r="E251" i="72"/>
  <c r="F250" i="72"/>
  <c r="E250" i="72"/>
  <c r="O250" i="72" s="1"/>
  <c r="F249" i="72"/>
  <c r="E249" i="72"/>
  <c r="F248" i="72"/>
  <c r="E248" i="72"/>
  <c r="O248" i="72" s="1"/>
  <c r="F247" i="72"/>
  <c r="E247" i="72"/>
  <c r="F246" i="72"/>
  <c r="E246" i="72"/>
  <c r="F245" i="72"/>
  <c r="E245" i="72"/>
  <c r="F244" i="72"/>
  <c r="E244" i="72"/>
  <c r="O244" i="72" s="1"/>
  <c r="F243" i="72"/>
  <c r="E243" i="72"/>
  <c r="F242" i="72"/>
  <c r="E242" i="72"/>
  <c r="O242" i="72" s="1"/>
  <c r="F241" i="72"/>
  <c r="E241" i="72"/>
  <c r="F240" i="72"/>
  <c r="E240" i="72"/>
  <c r="F239" i="72"/>
  <c r="E239" i="72"/>
  <c r="O239" i="72" s="1"/>
  <c r="F238" i="72"/>
  <c r="E238" i="72"/>
  <c r="F237" i="72"/>
  <c r="E237" i="72"/>
  <c r="F236" i="72"/>
  <c r="E236" i="72"/>
  <c r="F235" i="72"/>
  <c r="E235" i="72"/>
  <c r="F234" i="72"/>
  <c r="E234" i="72"/>
  <c r="F233" i="72"/>
  <c r="E233" i="72"/>
  <c r="F232" i="72"/>
  <c r="E232" i="72"/>
  <c r="F231" i="72"/>
  <c r="E231" i="72"/>
  <c r="O231" i="72" s="1"/>
  <c r="F230" i="72"/>
  <c r="E230" i="72"/>
  <c r="F229" i="72"/>
  <c r="E229" i="72"/>
  <c r="F228" i="72"/>
  <c r="E228" i="72"/>
  <c r="O228" i="72" s="1"/>
  <c r="F227" i="72"/>
  <c r="E227" i="72"/>
  <c r="O227" i="72" s="1"/>
  <c r="F226" i="72"/>
  <c r="E226" i="72"/>
  <c r="O226" i="72" s="1"/>
  <c r="F225" i="72"/>
  <c r="E225" i="72"/>
  <c r="F224" i="72"/>
  <c r="E224" i="72"/>
  <c r="M479" i="72"/>
  <c r="M478" i="72"/>
  <c r="M477" i="72"/>
  <c r="M476" i="72"/>
  <c r="M475" i="72"/>
  <c r="M474" i="72"/>
  <c r="M473" i="72"/>
  <c r="M472" i="72"/>
  <c r="M471" i="72"/>
  <c r="M470" i="72"/>
  <c r="M469" i="72"/>
  <c r="M468" i="72"/>
  <c r="M467" i="72"/>
  <c r="M466" i="72"/>
  <c r="M465" i="72"/>
  <c r="M464" i="72"/>
  <c r="M463" i="72"/>
  <c r="M462" i="72"/>
  <c r="M461" i="72"/>
  <c r="M460" i="72"/>
  <c r="M459" i="72"/>
  <c r="M458" i="72"/>
  <c r="M457" i="72"/>
  <c r="M456" i="72"/>
  <c r="M455" i="72"/>
  <c r="M454" i="72"/>
  <c r="M453" i="72"/>
  <c r="M452" i="72"/>
  <c r="M451" i="72"/>
  <c r="M450" i="72"/>
  <c r="M449" i="72"/>
  <c r="M448" i="72"/>
  <c r="M447" i="72"/>
  <c r="M446" i="72"/>
  <c r="M445" i="72"/>
  <c r="M444" i="72"/>
  <c r="M443" i="72"/>
  <c r="M442" i="72"/>
  <c r="M441" i="72"/>
  <c r="M440" i="72"/>
  <c r="M439" i="72"/>
  <c r="M438" i="72"/>
  <c r="M437" i="72"/>
  <c r="M436" i="72"/>
  <c r="M435" i="72"/>
  <c r="M434" i="72"/>
  <c r="M433" i="72"/>
  <c r="M432" i="72"/>
  <c r="M431" i="72"/>
  <c r="M430" i="72"/>
  <c r="M429" i="72"/>
  <c r="M428" i="72"/>
  <c r="M427" i="72"/>
  <c r="M426" i="72"/>
  <c r="M425" i="72"/>
  <c r="M424" i="72"/>
  <c r="M423" i="72"/>
  <c r="M422" i="72"/>
  <c r="M421" i="72"/>
  <c r="M420" i="72"/>
  <c r="M419" i="72"/>
  <c r="M418" i="72"/>
  <c r="M417" i="72"/>
  <c r="M416" i="72"/>
  <c r="M415" i="72"/>
  <c r="M414" i="72"/>
  <c r="M413" i="72"/>
  <c r="M412" i="72"/>
  <c r="M411" i="72"/>
  <c r="M410" i="72"/>
  <c r="M409" i="72"/>
  <c r="M408" i="72"/>
  <c r="M407" i="72"/>
  <c r="M406" i="72"/>
  <c r="M405" i="72"/>
  <c r="M404" i="72"/>
  <c r="M403" i="72"/>
  <c r="M402" i="72"/>
  <c r="M401" i="72"/>
  <c r="M400" i="72"/>
  <c r="M399" i="72"/>
  <c r="M398" i="72"/>
  <c r="M397" i="72"/>
  <c r="M396" i="72"/>
  <c r="M395" i="72"/>
  <c r="M394" i="72"/>
  <c r="M393" i="72"/>
  <c r="M392" i="72"/>
  <c r="M391" i="72"/>
  <c r="M390" i="72"/>
  <c r="M389" i="72"/>
  <c r="M388" i="72"/>
  <c r="M387" i="72"/>
  <c r="M386" i="72"/>
  <c r="M385" i="72"/>
  <c r="M384" i="72"/>
  <c r="M383" i="72"/>
  <c r="M382" i="72"/>
  <c r="M381" i="72"/>
  <c r="M380" i="72"/>
  <c r="M379" i="72"/>
  <c r="M378" i="72"/>
  <c r="M377" i="72"/>
  <c r="M376" i="72"/>
  <c r="M375" i="72"/>
  <c r="M374" i="72"/>
  <c r="M373" i="72"/>
  <c r="M372" i="72"/>
  <c r="M371" i="72"/>
  <c r="M370" i="72"/>
  <c r="M369" i="72"/>
  <c r="M368" i="72"/>
  <c r="M367" i="72"/>
  <c r="M366" i="72"/>
  <c r="M365" i="72"/>
  <c r="M364" i="72"/>
  <c r="M363" i="72"/>
  <c r="M362" i="72"/>
  <c r="M361" i="72"/>
  <c r="M360" i="72"/>
  <c r="M359" i="72"/>
  <c r="M358" i="72"/>
  <c r="M357" i="72"/>
  <c r="M356" i="72"/>
  <c r="M355" i="72"/>
  <c r="M354" i="72"/>
  <c r="M353" i="72"/>
  <c r="M352" i="72"/>
  <c r="M351" i="72"/>
  <c r="M350" i="72"/>
  <c r="M349" i="72"/>
  <c r="M348" i="72"/>
  <c r="M347" i="72"/>
  <c r="M346" i="72"/>
  <c r="M345" i="72"/>
  <c r="M344" i="72"/>
  <c r="M343" i="72"/>
  <c r="M342" i="72"/>
  <c r="M341" i="72"/>
  <c r="M340" i="72"/>
  <c r="M339" i="72"/>
  <c r="M338" i="72"/>
  <c r="M337" i="72"/>
  <c r="M336" i="72"/>
  <c r="M335" i="72"/>
  <c r="M334" i="72"/>
  <c r="M333" i="72"/>
  <c r="M332" i="72"/>
  <c r="M331" i="72"/>
  <c r="M330" i="72"/>
  <c r="M329" i="72"/>
  <c r="M328" i="72"/>
  <c r="M327" i="72"/>
  <c r="M326" i="72"/>
  <c r="M325" i="72"/>
  <c r="M324" i="72"/>
  <c r="M323" i="72"/>
  <c r="M322" i="72"/>
  <c r="M321" i="72"/>
  <c r="M320" i="72"/>
  <c r="M319" i="72"/>
  <c r="M318" i="72"/>
  <c r="M317" i="72"/>
  <c r="M316" i="72"/>
  <c r="M315" i="72"/>
  <c r="M314" i="72"/>
  <c r="M313" i="72"/>
  <c r="M312" i="72"/>
  <c r="M311" i="72"/>
  <c r="M310" i="72"/>
  <c r="M309" i="72"/>
  <c r="M308" i="72"/>
  <c r="M307" i="72"/>
  <c r="M306" i="72"/>
  <c r="M305" i="72"/>
  <c r="M304" i="72"/>
  <c r="M303" i="72"/>
  <c r="M302" i="72"/>
  <c r="M301" i="72"/>
  <c r="M300" i="72"/>
  <c r="M299" i="72"/>
  <c r="M298" i="72"/>
  <c r="M297" i="72"/>
  <c r="M296" i="72"/>
  <c r="M295" i="72"/>
  <c r="M294" i="72"/>
  <c r="M293" i="72"/>
  <c r="M292" i="72"/>
  <c r="M291" i="72"/>
  <c r="M290" i="72"/>
  <c r="M289" i="72"/>
  <c r="M288" i="72"/>
  <c r="M287" i="72"/>
  <c r="M286" i="72"/>
  <c r="M285" i="72"/>
  <c r="M284" i="72"/>
  <c r="M283" i="72"/>
  <c r="M282" i="72"/>
  <c r="M281" i="72"/>
  <c r="M280" i="72"/>
  <c r="M279" i="72"/>
  <c r="M278" i="72"/>
  <c r="M277" i="72"/>
  <c r="M276" i="72"/>
  <c r="M275" i="72"/>
  <c r="M274" i="72"/>
  <c r="M273" i="72"/>
  <c r="M272" i="72"/>
  <c r="M271" i="72"/>
  <c r="M270" i="72"/>
  <c r="M269" i="72"/>
  <c r="M268" i="72"/>
  <c r="M267" i="72"/>
  <c r="M266" i="72"/>
  <c r="M265" i="72"/>
  <c r="M264" i="72"/>
  <c r="M263" i="72"/>
  <c r="M262" i="72"/>
  <c r="M261" i="72"/>
  <c r="M260" i="72"/>
  <c r="M259" i="72"/>
  <c r="M258" i="72"/>
  <c r="M257" i="72"/>
  <c r="M256" i="72"/>
  <c r="M255" i="72"/>
  <c r="M254" i="72"/>
  <c r="M253" i="72"/>
  <c r="M252" i="72"/>
  <c r="M251" i="72"/>
  <c r="M250" i="72"/>
  <c r="M249" i="72"/>
  <c r="M248" i="72"/>
  <c r="M247" i="72"/>
  <c r="M246" i="72"/>
  <c r="M245" i="72"/>
  <c r="M244" i="72"/>
  <c r="M243" i="72"/>
  <c r="M242" i="72"/>
  <c r="M241" i="72"/>
  <c r="M240" i="72"/>
  <c r="M239" i="72"/>
  <c r="M238" i="72"/>
  <c r="M237" i="72"/>
  <c r="M236" i="72"/>
  <c r="M235" i="72"/>
  <c r="M234" i="72"/>
  <c r="M233" i="72"/>
  <c r="M232" i="72"/>
  <c r="M231" i="72"/>
  <c r="M230" i="72"/>
  <c r="M229" i="72"/>
  <c r="M228" i="72"/>
  <c r="M227" i="72"/>
  <c r="M226" i="72"/>
  <c r="M225" i="72"/>
  <c r="M224" i="72"/>
  <c r="M223" i="72"/>
  <c r="M222" i="72"/>
  <c r="M221" i="72"/>
  <c r="M220" i="72"/>
  <c r="M219" i="72"/>
  <c r="M218" i="72"/>
  <c r="M217" i="72"/>
  <c r="M216" i="72"/>
  <c r="M215" i="72"/>
  <c r="M214" i="72"/>
  <c r="M213" i="72"/>
  <c r="M212" i="72"/>
  <c r="M211" i="72"/>
  <c r="M210" i="72"/>
  <c r="M209" i="72"/>
  <c r="M207" i="72"/>
  <c r="M206" i="72"/>
  <c r="M205" i="72"/>
  <c r="M204" i="72"/>
  <c r="M201" i="72"/>
  <c r="M198" i="72"/>
  <c r="M195" i="72"/>
  <c r="M192" i="72"/>
  <c r="M189" i="72"/>
  <c r="M188" i="72"/>
  <c r="M187" i="72"/>
  <c r="M186" i="72"/>
  <c r="M185" i="72"/>
  <c r="M184" i="72"/>
  <c r="M183" i="72"/>
  <c r="M182" i="72"/>
  <c r="M181" i="72"/>
  <c r="M180" i="72"/>
  <c r="M179" i="72"/>
  <c r="M178" i="72"/>
  <c r="M177" i="72"/>
  <c r="M176" i="72"/>
  <c r="M175" i="72"/>
  <c r="M174" i="72"/>
  <c r="M173" i="72"/>
  <c r="M172" i="72"/>
  <c r="M171" i="72"/>
  <c r="M170" i="72"/>
  <c r="M169" i="72"/>
  <c r="M168" i="72"/>
  <c r="M167" i="72"/>
  <c r="M166" i="72"/>
  <c r="M165" i="72"/>
  <c r="M164" i="72"/>
  <c r="M163" i="72"/>
  <c r="M162" i="72"/>
  <c r="M161" i="72"/>
  <c r="M160" i="72"/>
  <c r="M159" i="72"/>
  <c r="M158" i="72"/>
  <c r="M157" i="72"/>
  <c r="M156" i="72"/>
  <c r="M155" i="72"/>
  <c r="M154" i="72"/>
  <c r="M153" i="72"/>
  <c r="M152" i="72"/>
  <c r="M151" i="72"/>
  <c r="M150" i="72"/>
  <c r="M149" i="72"/>
  <c r="M148" i="72"/>
  <c r="M147" i="72"/>
  <c r="M146" i="72"/>
  <c r="M145" i="72"/>
  <c r="M144" i="72"/>
  <c r="M143" i="72"/>
  <c r="M142" i="72"/>
  <c r="M141" i="72"/>
  <c r="M140" i="72"/>
  <c r="M139" i="72"/>
  <c r="M138" i="72"/>
  <c r="M137" i="72"/>
  <c r="M136" i="72"/>
  <c r="M135" i="72"/>
  <c r="M134" i="72"/>
  <c r="M133" i="72"/>
  <c r="M132" i="72"/>
  <c r="M131" i="72"/>
  <c r="M130" i="72"/>
  <c r="M129" i="72"/>
  <c r="M128" i="72"/>
  <c r="M127" i="72"/>
  <c r="M126" i="72"/>
  <c r="M125" i="72"/>
  <c r="M124" i="72"/>
  <c r="M123" i="72"/>
  <c r="M122" i="72"/>
  <c r="M121" i="72"/>
  <c r="M120" i="72"/>
  <c r="M119" i="72"/>
  <c r="M118" i="72"/>
  <c r="M117" i="72"/>
  <c r="M116" i="72"/>
  <c r="M115" i="72"/>
  <c r="M114" i="72"/>
  <c r="M113" i="72"/>
  <c r="M112" i="72"/>
  <c r="M111" i="72"/>
  <c r="M110" i="72"/>
  <c r="M109" i="72"/>
  <c r="M108" i="72"/>
  <c r="M107" i="72"/>
  <c r="M106" i="72"/>
  <c r="M105" i="72"/>
  <c r="M104" i="72"/>
  <c r="M103" i="72"/>
  <c r="M102" i="72"/>
  <c r="M101" i="72"/>
  <c r="M100" i="72"/>
  <c r="M99" i="72"/>
  <c r="M98" i="72"/>
  <c r="M97" i="72"/>
  <c r="M96" i="72"/>
  <c r="M95" i="72"/>
  <c r="M94" i="72"/>
  <c r="M93" i="72"/>
  <c r="M92" i="72"/>
  <c r="M91" i="72"/>
  <c r="M90" i="72"/>
  <c r="M89" i="72"/>
  <c r="M88" i="72"/>
  <c r="M87" i="72"/>
  <c r="M86" i="72"/>
  <c r="M85" i="72"/>
  <c r="M84" i="72"/>
  <c r="M83" i="72"/>
  <c r="M82" i="72"/>
  <c r="M81" i="72"/>
  <c r="M80" i="72"/>
  <c r="M79" i="72"/>
  <c r="M78" i="72"/>
  <c r="M77" i="72"/>
  <c r="M76" i="72"/>
  <c r="M75" i="72"/>
  <c r="M74" i="72"/>
  <c r="M73" i="72"/>
  <c r="M72" i="72"/>
  <c r="M21" i="72"/>
  <c r="M20" i="72"/>
  <c r="M19" i="72"/>
  <c r="M18" i="72"/>
  <c r="M17" i="72"/>
  <c r="M16" i="72"/>
  <c r="M15" i="72"/>
  <c r="M14" i="72"/>
  <c r="M13" i="72"/>
  <c r="M12" i="72"/>
  <c r="M11" i="72"/>
  <c r="M10" i="72"/>
  <c r="M9" i="72"/>
  <c r="M8" i="72"/>
  <c r="M7" i="72"/>
  <c r="O21" i="70"/>
  <c r="O20" i="70"/>
  <c r="O19" i="70"/>
  <c r="O18" i="70"/>
  <c r="O17" i="70"/>
  <c r="O16" i="70"/>
  <c r="O15" i="70"/>
  <c r="O14" i="70"/>
  <c r="O13" i="70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58" i="64"/>
  <c r="Q59" i="64"/>
  <c r="Q60" i="64"/>
  <c r="Q61" i="64"/>
  <c r="Q62" i="64"/>
  <c r="Q63" i="64"/>
  <c r="Q64" i="64"/>
  <c r="Q65" i="64"/>
  <c r="Q66" i="64"/>
  <c r="Q67" i="64"/>
  <c r="Q68" i="64"/>
  <c r="Q69" i="64"/>
  <c r="Q70" i="64"/>
  <c r="Q71" i="64"/>
  <c r="Q72" i="64"/>
  <c r="Q73" i="64"/>
  <c r="Q74" i="64"/>
  <c r="Q75" i="64"/>
  <c r="Q76" i="64"/>
  <c r="Q77" i="64"/>
  <c r="Q78" i="64"/>
  <c r="Q79" i="64"/>
  <c r="Q80" i="64"/>
  <c r="Q81" i="64"/>
  <c r="Q82" i="64"/>
  <c r="Q83" i="64"/>
  <c r="Q84" i="64"/>
  <c r="Q85" i="64"/>
  <c r="Q86" i="64"/>
  <c r="Q87" i="64"/>
  <c r="Q88" i="64"/>
  <c r="Q89" i="64"/>
  <c r="Q90" i="64"/>
  <c r="Q91" i="64"/>
  <c r="Q92" i="64"/>
  <c r="Q93" i="64"/>
  <c r="Q94" i="64"/>
  <c r="Q95" i="64"/>
  <c r="Q96" i="64"/>
  <c r="Q97" i="64"/>
  <c r="Q98" i="64"/>
  <c r="Q99" i="64"/>
  <c r="Q100" i="64"/>
  <c r="Q101" i="64"/>
  <c r="Q102" i="64"/>
  <c r="Q103" i="64"/>
  <c r="Q104" i="64"/>
  <c r="Q105" i="64"/>
  <c r="Q106" i="64"/>
  <c r="Q107" i="64"/>
  <c r="Q108" i="64"/>
  <c r="Q109" i="64"/>
  <c r="Q110" i="64"/>
  <c r="Q111" i="64"/>
  <c r="Q112" i="64"/>
  <c r="Q113" i="64"/>
  <c r="Q114" i="64"/>
  <c r="Q115" i="64"/>
  <c r="Q116" i="64"/>
  <c r="Q117" i="64"/>
  <c r="Q118" i="64"/>
  <c r="Q119" i="64"/>
  <c r="Q120" i="64"/>
  <c r="Q121" i="64"/>
  <c r="Q122" i="64"/>
  <c r="Q123" i="64"/>
  <c r="Q124" i="64"/>
  <c r="Q125" i="64"/>
  <c r="Q126" i="64"/>
  <c r="Q127" i="64"/>
  <c r="Q128" i="64"/>
  <c r="Q129" i="64"/>
  <c r="Q130" i="64"/>
  <c r="Q131" i="64"/>
  <c r="Q132" i="64"/>
  <c r="Q133" i="64"/>
  <c r="Q134" i="64"/>
  <c r="Q135" i="64"/>
  <c r="Q136" i="64"/>
  <c r="Q137" i="64"/>
  <c r="Q138" i="64"/>
  <c r="Q139" i="64"/>
  <c r="Q140" i="64"/>
  <c r="Q141" i="64"/>
  <c r="Q142" i="64"/>
  <c r="Q143" i="64"/>
  <c r="Q144" i="64"/>
  <c r="Q145" i="64"/>
  <c r="Q146" i="64"/>
  <c r="Q147" i="64"/>
  <c r="Q148" i="64"/>
  <c r="Q149" i="64"/>
  <c r="Q150" i="64"/>
  <c r="Q151" i="64"/>
  <c r="Q152" i="64"/>
  <c r="Q153" i="64"/>
  <c r="Q154" i="64"/>
  <c r="Q155" i="64"/>
  <c r="Q156" i="64"/>
  <c r="Q157" i="64"/>
  <c r="Q158" i="64"/>
  <c r="Q159" i="64"/>
  <c r="Q160" i="64"/>
  <c r="Q161" i="64"/>
  <c r="Q162" i="64"/>
  <c r="Q163" i="64"/>
  <c r="Q164" i="64"/>
  <c r="Q165" i="64"/>
  <c r="Q166" i="64"/>
  <c r="Q167" i="64"/>
  <c r="Q168" i="64"/>
  <c r="Q169" i="64"/>
  <c r="Q170" i="64"/>
  <c r="Q171" i="64"/>
  <c r="Q172" i="64"/>
  <c r="Q173" i="64"/>
  <c r="Q174" i="64"/>
  <c r="Q175" i="64"/>
  <c r="Q176" i="64"/>
  <c r="Q177" i="64"/>
  <c r="Q178" i="64"/>
  <c r="Q179" i="64"/>
  <c r="Q180" i="64"/>
  <c r="Q181" i="64"/>
  <c r="Q182" i="64"/>
  <c r="Q183" i="64"/>
  <c r="Q184" i="64"/>
  <c r="Q185" i="64"/>
  <c r="Q186" i="64"/>
  <c r="Q187" i="64"/>
  <c r="Q188" i="64"/>
  <c r="Q189" i="64"/>
  <c r="Q190" i="64"/>
  <c r="Q191" i="64"/>
  <c r="Q192" i="64"/>
  <c r="Q193" i="64"/>
  <c r="Q194" i="64"/>
  <c r="Q195" i="64"/>
  <c r="Q196" i="64"/>
  <c r="Q197" i="64"/>
  <c r="Q198" i="64"/>
  <c r="Q199" i="64"/>
  <c r="Q200" i="64"/>
  <c r="Q201" i="64"/>
  <c r="Q202" i="64"/>
  <c r="Q203" i="64"/>
  <c r="Q204" i="64"/>
  <c r="Q205" i="64"/>
  <c r="Q206" i="64"/>
  <c r="Q207" i="64"/>
  <c r="Q208" i="64"/>
  <c r="Q209" i="64"/>
  <c r="Q210" i="64"/>
  <c r="Q211" i="64"/>
  <c r="Q212" i="64"/>
  <c r="Q213" i="64"/>
  <c r="Q214" i="64"/>
  <c r="Q215" i="64"/>
  <c r="Q216" i="64"/>
  <c r="Q217" i="64"/>
  <c r="Q218" i="64"/>
  <c r="Q219" i="64"/>
  <c r="Q220" i="64"/>
  <c r="Q221" i="64"/>
  <c r="Q222" i="64"/>
  <c r="Q223" i="64"/>
  <c r="Q224" i="64"/>
  <c r="Q225" i="64"/>
  <c r="Q226" i="64"/>
  <c r="Q227" i="64"/>
  <c r="Q228" i="64"/>
  <c r="Q229" i="64"/>
  <c r="Q230" i="64"/>
  <c r="Q231" i="64"/>
  <c r="Q232" i="64"/>
  <c r="Q233" i="64"/>
  <c r="Q234" i="64"/>
  <c r="Q235" i="64"/>
  <c r="Q236" i="64"/>
  <c r="Q237" i="64"/>
  <c r="Q238" i="64"/>
  <c r="Q239" i="64"/>
  <c r="Q240" i="64"/>
  <c r="Q241" i="64"/>
  <c r="Q242" i="64"/>
  <c r="Q243" i="64"/>
  <c r="Q244" i="64"/>
  <c r="Q245" i="64"/>
  <c r="Q246" i="64"/>
  <c r="Q247" i="64"/>
  <c r="Q248" i="64"/>
  <c r="Q249" i="64"/>
  <c r="Q250" i="64"/>
  <c r="Q251" i="64"/>
  <c r="Q252" i="64"/>
  <c r="Q253" i="64"/>
  <c r="Q254" i="64"/>
  <c r="Q255" i="64"/>
  <c r="Q256" i="64"/>
  <c r="Q257" i="64"/>
  <c r="Q258" i="64"/>
  <c r="Q259" i="64"/>
  <c r="Q260" i="64"/>
  <c r="Q261" i="64"/>
  <c r="Q262" i="64"/>
  <c r="Q263" i="64"/>
  <c r="Q264" i="64"/>
  <c r="Q265" i="64"/>
  <c r="Q266" i="64"/>
  <c r="Q267" i="64"/>
  <c r="Q268" i="64"/>
  <c r="Q269" i="64"/>
  <c r="Q270" i="64"/>
  <c r="Q271" i="64"/>
  <c r="Q272" i="64"/>
  <c r="Q273" i="64"/>
  <c r="Q274" i="64"/>
  <c r="Q275" i="64"/>
  <c r="Q276" i="64"/>
  <c r="Q277" i="64"/>
  <c r="Q278" i="64"/>
  <c r="Q279" i="64"/>
  <c r="Q280" i="64"/>
  <c r="Q281" i="64"/>
  <c r="Q282" i="64"/>
  <c r="Q283" i="64"/>
  <c r="Q284" i="64"/>
  <c r="Q285" i="64"/>
  <c r="Q286" i="64"/>
  <c r="Q287" i="64"/>
  <c r="Q288" i="64"/>
  <c r="Q289" i="64"/>
  <c r="Q290" i="64"/>
  <c r="Q291" i="64"/>
  <c r="Q292" i="64"/>
  <c r="Q293" i="64"/>
  <c r="Q294" i="64"/>
  <c r="Q295" i="64"/>
  <c r="Q296" i="64"/>
  <c r="Q297" i="64"/>
  <c r="Q298" i="64"/>
  <c r="Q299" i="64"/>
  <c r="Q300" i="64"/>
  <c r="Q301" i="64"/>
  <c r="Q302" i="64"/>
  <c r="Q303" i="64"/>
  <c r="Q304" i="64"/>
  <c r="Q305" i="64"/>
  <c r="Q306" i="64"/>
  <c r="Q307" i="64"/>
  <c r="Q308" i="64"/>
  <c r="Q309" i="64"/>
  <c r="Q310" i="64"/>
  <c r="Q311" i="64"/>
  <c r="Q312" i="64"/>
  <c r="Q313" i="64"/>
  <c r="Q314" i="64"/>
  <c r="Q315" i="64"/>
  <c r="Q316" i="64"/>
  <c r="Q317" i="64"/>
  <c r="Q318" i="64"/>
  <c r="Q319" i="64"/>
  <c r="Q320" i="64"/>
  <c r="Q321" i="64"/>
  <c r="Q322" i="64"/>
  <c r="Q323" i="64"/>
  <c r="Q324" i="64"/>
  <c r="Q325" i="64"/>
  <c r="Q326" i="64"/>
  <c r="Q327" i="64"/>
  <c r="Q328" i="64"/>
  <c r="Q329" i="64"/>
  <c r="Q330" i="64"/>
  <c r="Q331" i="64"/>
  <c r="Q332" i="64"/>
  <c r="Q333" i="64"/>
  <c r="Q334" i="64"/>
  <c r="Q335" i="64"/>
  <c r="Q336" i="64"/>
  <c r="Q337" i="64"/>
  <c r="Q338" i="64"/>
  <c r="Q339" i="64"/>
  <c r="Q340" i="64"/>
  <c r="Q341" i="64"/>
  <c r="Q342" i="64"/>
  <c r="Q343" i="64"/>
  <c r="Q344" i="64"/>
  <c r="Q345" i="64"/>
  <c r="Q346" i="64"/>
  <c r="Q347" i="64"/>
  <c r="Q348" i="64"/>
  <c r="Q349" i="64"/>
  <c r="Q350" i="64"/>
  <c r="Q351" i="64"/>
  <c r="Q352" i="64"/>
  <c r="Q353" i="64"/>
  <c r="Q354" i="64"/>
  <c r="Q355" i="64"/>
  <c r="Q356" i="64"/>
  <c r="Q357" i="64"/>
  <c r="Q358" i="64"/>
  <c r="Q359" i="64"/>
  <c r="Q360" i="64"/>
  <c r="Q361" i="64"/>
  <c r="Q362" i="64"/>
  <c r="Q363" i="64"/>
  <c r="Q364" i="64"/>
  <c r="Q365" i="64"/>
  <c r="Q366" i="64"/>
  <c r="Q367" i="64"/>
  <c r="Q368" i="64"/>
  <c r="Q369" i="64"/>
  <c r="Q370" i="64"/>
  <c r="Q371" i="64"/>
  <c r="Q372" i="64"/>
  <c r="Q373" i="64"/>
  <c r="Q374" i="64"/>
  <c r="Q375" i="64"/>
  <c r="Q376" i="64"/>
  <c r="Q377" i="64"/>
  <c r="Q378" i="64"/>
  <c r="Q379" i="64"/>
  <c r="Q380" i="64"/>
  <c r="Q381" i="64"/>
  <c r="Q382" i="64"/>
  <c r="Q383" i="64"/>
  <c r="Q384" i="64"/>
  <c r="Q385" i="64"/>
  <c r="Q386" i="64"/>
  <c r="Q387" i="64"/>
  <c r="Q388" i="64"/>
  <c r="Q389" i="64"/>
  <c r="Q390" i="64"/>
  <c r="Q391" i="64"/>
  <c r="Q392" i="64"/>
  <c r="Q393" i="64"/>
  <c r="Q394" i="64"/>
  <c r="Q395" i="64"/>
  <c r="Q396" i="64"/>
  <c r="Q397" i="64"/>
  <c r="Q398" i="64"/>
  <c r="Q399" i="64"/>
  <c r="Q400" i="64"/>
  <c r="Q401" i="64"/>
  <c r="Q402" i="64"/>
  <c r="Q403" i="64"/>
  <c r="Q404" i="64"/>
  <c r="Q405" i="64"/>
  <c r="Q406" i="64"/>
  <c r="Q407" i="64"/>
  <c r="Q408" i="64"/>
  <c r="Q409" i="64"/>
  <c r="Q410" i="64"/>
  <c r="Q411" i="64"/>
  <c r="Q412" i="64"/>
  <c r="Q413" i="64"/>
  <c r="Q414" i="64"/>
  <c r="Q415" i="64"/>
  <c r="Q416" i="64"/>
  <c r="Q417" i="64"/>
  <c r="Q418" i="64"/>
  <c r="Q419" i="64"/>
  <c r="Q420" i="64"/>
  <c r="Q421" i="64"/>
  <c r="Q422" i="64"/>
  <c r="Q423" i="64"/>
  <c r="Q424" i="64"/>
  <c r="Q425" i="64"/>
  <c r="Q426" i="64"/>
  <c r="Q427" i="64"/>
  <c r="Q428" i="64"/>
  <c r="Q429" i="64"/>
  <c r="Q430" i="64"/>
  <c r="Q431" i="64"/>
  <c r="Q432" i="64"/>
  <c r="Q433" i="64"/>
  <c r="Q434" i="64"/>
  <c r="Q435" i="64"/>
  <c r="Q436" i="64"/>
  <c r="Q437" i="64"/>
  <c r="Q438" i="64"/>
  <c r="Q439" i="64"/>
  <c r="Q440" i="64"/>
  <c r="Q441" i="64"/>
  <c r="Q442" i="64"/>
  <c r="Q443" i="64"/>
  <c r="Q444" i="64"/>
  <c r="Q445" i="64"/>
  <c r="Q446" i="64"/>
  <c r="Q447" i="64"/>
  <c r="Q448" i="64"/>
  <c r="Q449" i="64"/>
  <c r="Q450" i="64"/>
  <c r="Q451" i="64"/>
  <c r="Q452" i="64"/>
  <c r="Q453" i="64"/>
  <c r="Q454" i="64"/>
  <c r="Q455" i="64"/>
  <c r="Q456" i="64"/>
  <c r="Q457" i="64"/>
  <c r="Q458" i="64"/>
  <c r="Q459" i="64"/>
  <c r="Q460" i="64"/>
  <c r="Q461" i="64"/>
  <c r="Q462" i="64"/>
  <c r="Q463" i="64"/>
  <c r="Q464" i="64"/>
  <c r="Q465" i="64"/>
  <c r="Q466" i="64"/>
  <c r="Q467" i="64"/>
  <c r="Q468" i="64"/>
  <c r="Q469" i="64"/>
  <c r="Q470" i="64"/>
  <c r="Q471" i="64"/>
  <c r="Q472" i="64"/>
  <c r="Q473" i="64"/>
  <c r="Q474" i="64"/>
  <c r="Q475" i="64"/>
  <c r="Q476" i="64"/>
  <c r="Q477" i="64"/>
  <c r="Q478" i="64"/>
  <c r="Q479" i="64"/>
  <c r="Q480" i="64"/>
  <c r="Q481" i="64"/>
  <c r="Q482" i="64"/>
  <c r="Q483" i="64"/>
  <c r="Q484" i="64"/>
  <c r="Q485" i="64"/>
  <c r="Q486" i="64"/>
  <c r="Q487" i="64"/>
  <c r="Q488" i="64"/>
  <c r="Q489" i="64"/>
  <c r="Q490" i="64"/>
  <c r="Q491" i="64"/>
  <c r="Q492" i="64"/>
  <c r="Q493" i="64"/>
  <c r="Q494" i="64"/>
  <c r="Q495" i="64"/>
  <c r="Q496" i="64"/>
  <c r="Q497" i="64"/>
  <c r="Q498" i="64"/>
  <c r="Q499" i="64"/>
  <c r="Q500" i="64"/>
  <c r="Q501" i="64"/>
  <c r="Q502" i="64"/>
  <c r="Q503" i="64"/>
  <c r="Q504" i="64"/>
  <c r="Q505" i="64"/>
  <c r="Q506" i="64"/>
  <c r="Q8" i="64"/>
  <c r="O464" i="64"/>
  <c r="O463" i="64"/>
  <c r="O462" i="64"/>
  <c r="O461" i="64"/>
  <c r="O506" i="64"/>
  <c r="O505" i="64"/>
  <c r="O504" i="64"/>
  <c r="O503" i="64"/>
  <c r="O502" i="64"/>
  <c r="O501" i="64"/>
  <c r="O500" i="64"/>
  <c r="O387" i="64"/>
  <c r="O386" i="64"/>
  <c r="O385" i="64"/>
  <c r="O384" i="64"/>
  <c r="O383" i="64"/>
  <c r="O382" i="64"/>
  <c r="O381" i="64"/>
  <c r="O380" i="64"/>
  <c r="O379" i="64"/>
  <c r="O378" i="64"/>
  <c r="O377" i="64"/>
  <c r="O376" i="64"/>
  <c r="O375" i="64"/>
  <c r="O374" i="64"/>
  <c r="O373" i="64"/>
  <c r="O372" i="64"/>
  <c r="O371" i="64"/>
  <c r="O370" i="64"/>
  <c r="O369" i="64"/>
  <c r="O368" i="64"/>
  <c r="O367" i="64"/>
  <c r="O366" i="64"/>
  <c r="O365" i="64"/>
  <c r="O364" i="64"/>
  <c r="O363" i="64"/>
  <c r="O362" i="64"/>
  <c r="O361" i="64"/>
  <c r="O360" i="64"/>
  <c r="O359" i="64"/>
  <c r="O358" i="64"/>
  <c r="O357" i="64"/>
  <c r="O356" i="64"/>
  <c r="O355" i="64"/>
  <c r="O354" i="64"/>
  <c r="O353" i="64"/>
  <c r="O352" i="64"/>
  <c r="O351" i="64"/>
  <c r="O350" i="64"/>
  <c r="O349" i="64"/>
  <c r="O348" i="64"/>
  <c r="O347" i="64"/>
  <c r="O346" i="64"/>
  <c r="O345" i="64"/>
  <c r="O344" i="64"/>
  <c r="O343" i="64"/>
  <c r="O342" i="64"/>
  <c r="O341" i="64"/>
  <c r="O340" i="64"/>
  <c r="O339" i="64"/>
  <c r="O338" i="64"/>
  <c r="O337" i="64"/>
  <c r="O336" i="64"/>
  <c r="O335" i="64"/>
  <c r="O334" i="64"/>
  <c r="O333" i="64"/>
  <c r="O332" i="64"/>
  <c r="O331" i="64"/>
  <c r="O330" i="64"/>
  <c r="O329" i="64"/>
  <c r="O328" i="64"/>
  <c r="O327" i="64"/>
  <c r="O326" i="64"/>
  <c r="O325" i="64"/>
  <c r="O324" i="64"/>
  <c r="O323" i="64"/>
  <c r="O322" i="64"/>
  <c r="O321" i="64"/>
  <c r="O320" i="64"/>
  <c r="O319" i="64"/>
  <c r="O318" i="64"/>
  <c r="O317" i="64"/>
  <c r="O316" i="64"/>
  <c r="O315" i="64"/>
  <c r="O314" i="64"/>
  <c r="O313" i="64"/>
  <c r="O312" i="64"/>
  <c r="O311" i="64"/>
  <c r="O310" i="64"/>
  <c r="O309" i="64"/>
  <c r="O308" i="64"/>
  <c r="O307" i="64"/>
  <c r="O306" i="64"/>
  <c r="O305" i="64"/>
  <c r="O304" i="64"/>
  <c r="O303" i="64"/>
  <c r="O302" i="64"/>
  <c r="O301" i="64"/>
  <c r="O300" i="64"/>
  <c r="O299" i="64"/>
  <c r="O298" i="64"/>
  <c r="O297" i="64"/>
  <c r="O296" i="64"/>
  <c r="O295" i="64"/>
  <c r="O294" i="64"/>
  <c r="O293" i="64"/>
  <c r="O292" i="64"/>
  <c r="O291" i="64"/>
  <c r="O290" i="64"/>
  <c r="O289" i="64"/>
  <c r="O288" i="64"/>
  <c r="O287" i="64"/>
  <c r="O286" i="64"/>
  <c r="O285" i="64"/>
  <c r="O284" i="64"/>
  <c r="O283" i="64"/>
  <c r="O282" i="64"/>
  <c r="O281" i="64"/>
  <c r="O280" i="64"/>
  <c r="O279" i="64"/>
  <c r="O278" i="64"/>
  <c r="O277" i="64"/>
  <c r="O276" i="64"/>
  <c r="O275" i="64"/>
  <c r="O274" i="64"/>
  <c r="O273" i="64"/>
  <c r="O272" i="64"/>
  <c r="O271" i="64"/>
  <c r="O270" i="64"/>
  <c r="O269" i="64"/>
  <c r="O268" i="64"/>
  <c r="O267" i="64"/>
  <c r="O266" i="64"/>
  <c r="O265" i="64"/>
  <c r="O264" i="64"/>
  <c r="O263" i="64"/>
  <c r="O262" i="64"/>
  <c r="O261" i="64"/>
  <c r="O260" i="64"/>
  <c r="O259" i="64"/>
  <c r="O258" i="64"/>
  <c r="O257" i="64"/>
  <c r="O256" i="64"/>
  <c r="O255" i="64"/>
  <c r="O254" i="64"/>
  <c r="O253" i="64"/>
  <c r="O252" i="64"/>
  <c r="O251" i="64"/>
  <c r="O250" i="64"/>
  <c r="O249" i="64"/>
  <c r="O248" i="64"/>
  <c r="O247" i="64"/>
  <c r="O246" i="64"/>
  <c r="O245" i="64"/>
  <c r="O244" i="64"/>
  <c r="O243" i="64"/>
  <c r="O242" i="64"/>
  <c r="O241" i="64"/>
  <c r="O240" i="64"/>
  <c r="O239" i="64"/>
  <c r="O238" i="64"/>
  <c r="O237" i="64"/>
  <c r="O236" i="64"/>
  <c r="O235" i="64"/>
  <c r="O234" i="64"/>
  <c r="O233" i="64"/>
  <c r="O232" i="64"/>
  <c r="O231" i="64"/>
  <c r="O230" i="64"/>
  <c r="O229" i="64"/>
  <c r="O228" i="64"/>
  <c r="O227" i="64"/>
  <c r="O226" i="64"/>
  <c r="O225" i="64"/>
  <c r="O224" i="64"/>
  <c r="O222" i="64"/>
  <c r="O221" i="64"/>
  <c r="O220" i="64"/>
  <c r="O219" i="64"/>
  <c r="O218" i="64"/>
  <c r="O217" i="64"/>
  <c r="O216" i="64"/>
  <c r="O215" i="64"/>
  <c r="O214" i="64"/>
  <c r="O213" i="64"/>
  <c r="O212" i="64"/>
  <c r="O211" i="64"/>
  <c r="O210" i="64"/>
  <c r="O209" i="64"/>
  <c r="O208" i="64"/>
  <c r="O207" i="64"/>
  <c r="O206" i="64"/>
  <c r="O205" i="64"/>
  <c r="O204" i="64"/>
  <c r="O203" i="64"/>
  <c r="O202" i="64"/>
  <c r="O201" i="64"/>
  <c r="O200" i="64"/>
  <c r="O199" i="64"/>
  <c r="O198" i="64"/>
  <c r="O197" i="64"/>
  <c r="O196" i="64"/>
  <c r="O195" i="64"/>
  <c r="O194" i="64"/>
  <c r="O193" i="64"/>
  <c r="O192" i="64"/>
  <c r="O191" i="64"/>
  <c r="O190" i="64"/>
  <c r="O189" i="64"/>
  <c r="O188" i="64"/>
  <c r="O187" i="64"/>
  <c r="O186" i="64"/>
  <c r="O185" i="64"/>
  <c r="O184" i="64"/>
  <c r="O183" i="64"/>
  <c r="O181" i="64"/>
  <c r="O180" i="64"/>
  <c r="O179" i="64"/>
  <c r="O178" i="64"/>
  <c r="O177" i="64"/>
  <c r="O176" i="64"/>
  <c r="O175" i="64"/>
  <c r="O174" i="64"/>
  <c r="O173" i="64"/>
  <c r="O172" i="64"/>
  <c r="O171" i="64"/>
  <c r="O170" i="64"/>
  <c r="O169" i="64"/>
  <c r="O168" i="64"/>
  <c r="O167" i="64"/>
  <c r="O166" i="64"/>
  <c r="O165" i="64"/>
  <c r="O164" i="64"/>
  <c r="O163" i="64"/>
  <c r="O162" i="64"/>
  <c r="O161" i="64"/>
  <c r="O160" i="64"/>
  <c r="O159" i="64"/>
  <c r="O158" i="64"/>
  <c r="O157" i="64"/>
  <c r="O156" i="64"/>
  <c r="O155" i="64"/>
  <c r="O154" i="64"/>
  <c r="O153" i="64"/>
  <c r="O152" i="64"/>
  <c r="O151" i="64"/>
  <c r="O150" i="64"/>
  <c r="O149" i="64"/>
  <c r="O148" i="64"/>
  <c r="O147" i="64"/>
  <c r="O146" i="64"/>
  <c r="O145" i="64"/>
  <c r="O143" i="64"/>
  <c r="O142" i="64"/>
  <c r="O498" i="64"/>
  <c r="O497" i="64"/>
  <c r="O496" i="64"/>
  <c r="O495" i="64"/>
  <c r="O494" i="64"/>
  <c r="O493" i="64"/>
  <c r="O492" i="64"/>
  <c r="O491" i="64"/>
  <c r="O490" i="64"/>
  <c r="O489" i="64"/>
  <c r="O488" i="64"/>
  <c r="O486" i="64"/>
  <c r="O485" i="64"/>
  <c r="O484" i="64"/>
  <c r="O483" i="64"/>
  <c r="O481" i="64"/>
  <c r="O480" i="64"/>
  <c r="O479" i="64"/>
  <c r="O478" i="64"/>
  <c r="O477" i="64"/>
  <c r="O476" i="64"/>
  <c r="O475" i="64"/>
  <c r="O474" i="64"/>
  <c r="O473" i="64"/>
  <c r="O472" i="64"/>
  <c r="O471" i="64"/>
  <c r="O470" i="64"/>
  <c r="O469" i="64"/>
  <c r="O468" i="64"/>
  <c r="O467" i="64"/>
  <c r="O466" i="64"/>
  <c r="O459" i="64"/>
  <c r="O458" i="64"/>
  <c r="O457" i="64"/>
  <c r="O456" i="64"/>
  <c r="O455" i="64"/>
  <c r="O454" i="64"/>
  <c r="O453" i="64"/>
  <c r="O451" i="64"/>
  <c r="O450" i="64"/>
  <c r="O449" i="64"/>
  <c r="O448" i="64"/>
  <c r="O447" i="64"/>
  <c r="O446" i="64"/>
  <c r="O445" i="64"/>
  <c r="O444" i="64"/>
  <c r="O443" i="64"/>
  <c r="O442" i="64"/>
  <c r="O441" i="64"/>
  <c r="O416" i="64"/>
  <c r="O415" i="64"/>
  <c r="O414" i="64"/>
  <c r="O413" i="64"/>
  <c r="O412" i="64"/>
  <c r="O411" i="64"/>
  <c r="O410" i="64"/>
  <c r="O409" i="64"/>
  <c r="O408" i="64"/>
  <c r="O407" i="64"/>
  <c r="O406" i="64"/>
  <c r="O405" i="64"/>
  <c r="O404" i="64"/>
  <c r="O403" i="64"/>
  <c r="O402" i="64"/>
  <c r="O401" i="64"/>
  <c r="O400" i="64"/>
  <c r="O399" i="64"/>
  <c r="O398" i="64"/>
  <c r="O397" i="64"/>
  <c r="O395" i="64"/>
  <c r="O394" i="64"/>
  <c r="O393" i="64"/>
  <c r="O392" i="64"/>
  <c r="O390" i="64"/>
  <c r="O389" i="64"/>
  <c r="O140" i="64"/>
  <c r="O138" i="64"/>
  <c r="O136" i="64"/>
  <c r="O135" i="64"/>
  <c r="O134" i="64"/>
  <c r="O133" i="64"/>
  <c r="O132" i="64"/>
  <c r="O131" i="64"/>
  <c r="O130" i="64"/>
  <c r="O129" i="64"/>
  <c r="O128" i="64"/>
  <c r="O127" i="64"/>
  <c r="O126" i="64"/>
  <c r="O125" i="64"/>
  <c r="O124" i="64"/>
  <c r="O122" i="64"/>
  <c r="O121" i="64"/>
  <c r="O120" i="64"/>
  <c r="O439" i="64"/>
  <c r="O438" i="64"/>
  <c r="O437" i="64"/>
  <c r="O436" i="64"/>
  <c r="O435" i="64"/>
  <c r="O434" i="64"/>
  <c r="O433" i="64"/>
  <c r="O432" i="64"/>
  <c r="O431" i="64"/>
  <c r="O430" i="64"/>
  <c r="O118" i="64"/>
  <c r="O117" i="64"/>
  <c r="O116" i="64"/>
  <c r="O115" i="64"/>
  <c r="O114" i="64"/>
  <c r="O113" i="64"/>
  <c r="O112" i="64"/>
  <c r="O111" i="64"/>
  <c r="O110" i="64"/>
  <c r="O109" i="64"/>
  <c r="O108" i="64"/>
  <c r="O106" i="64"/>
  <c r="O105" i="64"/>
  <c r="O104" i="64"/>
  <c r="O103" i="64"/>
  <c r="O101" i="64"/>
  <c r="O100" i="64"/>
  <c r="O98" i="64"/>
  <c r="O428" i="64"/>
  <c r="O427" i="64"/>
  <c r="O426" i="64"/>
  <c r="O425" i="64"/>
  <c r="O424" i="64"/>
  <c r="O96" i="64"/>
  <c r="O95" i="64"/>
  <c r="O94" i="64"/>
  <c r="O93" i="64"/>
  <c r="O92" i="64"/>
  <c r="O91" i="64"/>
  <c r="O90" i="64"/>
  <c r="O89" i="64"/>
  <c r="O88" i="64"/>
  <c r="O87" i="64"/>
  <c r="O86" i="64"/>
  <c r="O85" i="64"/>
  <c r="O84" i="64"/>
  <c r="O83" i="64"/>
  <c r="O82" i="64"/>
  <c r="O81" i="64"/>
  <c r="O80" i="64"/>
  <c r="O79" i="64"/>
  <c r="O77" i="64"/>
  <c r="O76" i="64"/>
  <c r="O75" i="64"/>
  <c r="O74" i="64"/>
  <c r="O73" i="64"/>
  <c r="O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O55" i="64"/>
  <c r="O54" i="64"/>
  <c r="O53" i="64"/>
  <c r="O51" i="64"/>
  <c r="O50" i="64"/>
  <c r="O49" i="64"/>
  <c r="O48" i="64"/>
  <c r="O47" i="64"/>
  <c r="O46" i="64"/>
  <c r="O45" i="64"/>
  <c r="O44" i="64"/>
  <c r="O43" i="64"/>
  <c r="O42" i="64"/>
  <c r="O41" i="64"/>
  <c r="O40" i="64"/>
  <c r="O39" i="64"/>
  <c r="O38" i="64"/>
  <c r="O37" i="64"/>
  <c r="O36" i="64"/>
  <c r="O422" i="64"/>
  <c r="O421" i="64"/>
  <c r="O420" i="64"/>
  <c r="O419" i="64"/>
  <c r="O418" i="64"/>
  <c r="O34" i="64"/>
  <c r="O33" i="64"/>
  <c r="O32" i="64"/>
  <c r="O31" i="64"/>
  <c r="O30" i="64"/>
  <c r="O29" i="64"/>
  <c r="O28" i="64"/>
  <c r="O27" i="64"/>
  <c r="O26" i="64"/>
  <c r="O25" i="64"/>
  <c r="O24" i="64"/>
  <c r="O22" i="64"/>
  <c r="O21" i="64"/>
  <c r="O20" i="64"/>
  <c r="O19" i="64"/>
  <c r="O18" i="64"/>
  <c r="O17" i="64"/>
  <c r="O16" i="64"/>
  <c r="O15" i="64"/>
  <c r="O14" i="64"/>
  <c r="O460" i="64"/>
  <c r="O452" i="64"/>
  <c r="O440" i="64"/>
  <c r="O429" i="64"/>
  <c r="O423" i="64"/>
  <c r="O417" i="64"/>
  <c r="O396" i="64"/>
  <c r="O391" i="64"/>
  <c r="O388" i="64"/>
  <c r="O223" i="64"/>
  <c r="O182" i="64"/>
  <c r="O144" i="64"/>
  <c r="O13" i="64"/>
  <c r="O107" i="64"/>
  <c r="O102" i="64"/>
  <c r="O99" i="64"/>
  <c r="O97" i="64"/>
  <c r="O119" i="64"/>
  <c r="O141" i="64"/>
  <c r="O137" i="64"/>
  <c r="O23" i="64"/>
  <c r="O123" i="64"/>
  <c r="O35" i="64"/>
  <c r="O52" i="64"/>
  <c r="O78" i="64"/>
  <c r="O139" i="64"/>
  <c r="O499" i="64"/>
  <c r="O487" i="64"/>
  <c r="O482" i="64"/>
  <c r="O465" i="64"/>
  <c r="O12" i="64"/>
  <c r="O11" i="64"/>
  <c r="O10" i="64"/>
  <c r="O9" i="64"/>
  <c r="O8" i="64"/>
  <c r="O233" i="72" l="1"/>
  <c r="O237" i="72"/>
  <c r="O253" i="72"/>
  <c r="O261" i="72"/>
  <c r="O277" i="72"/>
  <c r="O281" i="72"/>
  <c r="O297" i="72"/>
  <c r="O305" i="72"/>
  <c r="O317" i="72"/>
  <c r="O341" i="72"/>
  <c r="AF77" i="2"/>
  <c r="O234" i="72"/>
  <c r="O245" i="72"/>
  <c r="O224" i="72"/>
  <c r="O235" i="72"/>
  <c r="O246" i="72"/>
  <c r="O257" i="72"/>
  <c r="O268" i="72"/>
  <c r="O279" i="72"/>
  <c r="O290" i="72"/>
  <c r="O301" i="72"/>
  <c r="O312" i="72"/>
  <c r="O323" i="72"/>
  <c r="O321" i="72"/>
  <c r="O332" i="72"/>
  <c r="O238" i="72"/>
  <c r="O249" i="72"/>
  <c r="O260" i="72"/>
  <c r="O271" i="72"/>
  <c r="O282" i="72"/>
  <c r="O293" i="72"/>
  <c r="O304" i="72"/>
  <c r="O315" i="72"/>
  <c r="O326" i="72"/>
  <c r="O334" i="72"/>
  <c r="O225" i="72"/>
  <c r="O236" i="72"/>
  <c r="O247" i="72"/>
  <c r="O258" i="72"/>
  <c r="O269" i="72"/>
  <c r="O292" i="72"/>
  <c r="O337" i="72"/>
  <c r="O273" i="72"/>
  <c r="O256" i="72"/>
  <c r="O229" i="72"/>
  <c r="O240" i="72"/>
  <c r="O251" i="72"/>
  <c r="O262" i="72"/>
  <c r="O267" i="72"/>
  <c r="O278" i="72"/>
  <c r="O280" i="72"/>
  <c r="O291" i="72"/>
  <c r="O302" i="72"/>
  <c r="O313" i="72"/>
  <c r="O324" i="72"/>
  <c r="O335" i="72"/>
  <c r="O303" i="72"/>
  <c r="O314" i="72"/>
  <c r="O325" i="72"/>
  <c r="O336" i="72"/>
  <c r="O232" i="72"/>
  <c r="O243" i="72"/>
  <c r="O254" i="72"/>
  <c r="O265" i="72"/>
  <c r="O276" i="72"/>
  <c r="O287" i="72"/>
  <c r="O298" i="72"/>
  <c r="O309" i="72"/>
  <c r="O320" i="72"/>
  <c r="O331" i="72"/>
  <c r="O342" i="72"/>
  <c r="O289" i="72"/>
  <c r="O300" i="72"/>
  <c r="O311" i="72"/>
  <c r="O322" i="72"/>
  <c r="O333" i="72"/>
  <c r="O230" i="72"/>
  <c r="O241" i="72"/>
  <c r="O252" i="72"/>
  <c r="O263" i="72"/>
  <c r="O274" i="72"/>
  <c r="O285" i="72"/>
  <c r="O296" i="72"/>
  <c r="O307" i="72"/>
  <c r="O318" i="72"/>
  <c r="O329" i="72"/>
  <c r="O340" i="72"/>
  <c r="Z80" i="2"/>
  <c r="AF76" i="2"/>
  <c r="M78" i="2"/>
  <c r="AD78" i="2" s="1"/>
  <c r="C76" i="2"/>
  <c r="N76" i="2" s="1"/>
  <c r="N75" i="2"/>
  <c r="U79" i="2"/>
  <c r="U77" i="2"/>
  <c r="B78" i="2"/>
  <c r="B79" i="2" s="1"/>
  <c r="B80" i="2" s="1"/>
  <c r="B81" i="2" s="1"/>
  <c r="U76" i="2"/>
  <c r="U78" i="2"/>
  <c r="U75" i="2"/>
  <c r="U80" i="2"/>
  <c r="AF78" i="2" l="1"/>
  <c r="C77" i="2"/>
  <c r="N77" i="2" s="1"/>
  <c r="M79" i="2"/>
  <c r="B82" i="2"/>
  <c r="B83" i="2"/>
  <c r="AD79" i="2" l="1"/>
  <c r="AF79" i="2"/>
  <c r="C78" i="2"/>
  <c r="N78" i="2" s="1"/>
  <c r="M80" i="2"/>
  <c r="AD80" i="2" l="1"/>
  <c r="AF80" i="2"/>
  <c r="C79" i="2"/>
  <c r="N79" i="2" s="1"/>
  <c r="M81" i="2"/>
  <c r="AD81" i="2" l="1"/>
  <c r="AF81" i="2"/>
  <c r="C80" i="2"/>
  <c r="N80" i="2" s="1"/>
  <c r="M82" i="2"/>
  <c r="M83" i="2"/>
  <c r="AD83" i="2" l="1"/>
  <c r="AF83" i="2"/>
  <c r="Z83" i="2"/>
  <c r="AD82" i="2"/>
  <c r="AF82" i="2"/>
  <c r="C81" i="2"/>
  <c r="N81" i="2" s="1"/>
  <c r="T375" i="2"/>
  <c r="S375" i="2"/>
  <c r="S374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7" i="2"/>
  <c r="S357" i="2"/>
  <c r="T356" i="2"/>
  <c r="S356" i="2"/>
  <c r="T355" i="2"/>
  <c r="S355" i="2"/>
  <c r="T354" i="2"/>
  <c r="S354" i="2"/>
  <c r="T353" i="2"/>
  <c r="S353" i="2"/>
  <c r="Z357" i="2" l="1"/>
  <c r="AF357" i="2"/>
  <c r="Z359" i="2"/>
  <c r="AF359" i="2"/>
  <c r="Z355" i="2"/>
  <c r="AF355" i="2"/>
  <c r="Z356" i="2"/>
  <c r="AF356" i="2"/>
  <c r="AF370" i="2"/>
  <c r="Z370" i="2"/>
  <c r="AF360" i="2"/>
  <c r="Z360" i="2"/>
  <c r="AF361" i="2"/>
  <c r="Z361" i="2"/>
  <c r="AF362" i="2"/>
  <c r="Z362" i="2"/>
  <c r="Z373" i="2"/>
  <c r="AF373" i="2"/>
  <c r="Z375" i="2"/>
  <c r="AF375" i="2"/>
  <c r="Z353" i="2"/>
  <c r="AF353" i="2"/>
  <c r="Z365" i="2"/>
  <c r="AF365" i="2"/>
  <c r="Z354" i="2"/>
  <c r="AF354" i="2"/>
  <c r="AF366" i="2"/>
  <c r="Z366" i="2"/>
  <c r="Z367" i="2"/>
  <c r="AF367" i="2"/>
  <c r="Z368" i="2"/>
  <c r="AF368" i="2"/>
  <c r="Z369" i="2"/>
  <c r="AF369" i="2"/>
  <c r="Z371" i="2"/>
  <c r="AF371" i="2"/>
  <c r="Z372" i="2"/>
  <c r="AF372" i="2"/>
  <c r="Z374" i="2"/>
  <c r="AF374" i="2"/>
  <c r="AF363" i="2"/>
  <c r="Z363" i="2"/>
  <c r="Z364" i="2"/>
  <c r="AF364" i="2"/>
  <c r="C82" i="2"/>
  <c r="N82" i="2" s="1"/>
  <c r="C83" i="2"/>
  <c r="N83" i="2" s="1"/>
  <c r="J34" i="1"/>
  <c r="R582" i="2"/>
  <c r="Q582" i="2"/>
  <c r="J582" i="2"/>
  <c r="R581" i="2"/>
  <c r="Z581" i="2" s="1"/>
  <c r="Q581" i="2"/>
  <c r="J581" i="2"/>
  <c r="R580" i="2"/>
  <c r="Z580" i="2" s="1"/>
  <c r="Q580" i="2"/>
  <c r="J580" i="2"/>
  <c r="R579" i="2"/>
  <c r="Z579" i="2" s="1"/>
  <c r="Q579" i="2"/>
  <c r="J579" i="2"/>
  <c r="R578" i="2"/>
  <c r="Z578" i="2" s="1"/>
  <c r="Q578" i="2"/>
  <c r="J578" i="2"/>
  <c r="R577" i="2"/>
  <c r="Z577" i="2" s="1"/>
  <c r="Q577" i="2"/>
  <c r="AF577" i="2" s="1"/>
  <c r="J577" i="2"/>
  <c r="R576" i="2"/>
  <c r="Z576" i="2" s="1"/>
  <c r="Q576" i="2"/>
  <c r="AF576" i="2" s="1"/>
  <c r="J576" i="2"/>
  <c r="R575" i="2"/>
  <c r="Z575" i="2" s="1"/>
  <c r="Q575" i="2"/>
  <c r="AF575" i="2" s="1"/>
  <c r="M575" i="2"/>
  <c r="AD575" i="2" s="1"/>
  <c r="J575" i="2"/>
  <c r="C575" i="2"/>
  <c r="C576" i="2" s="1"/>
  <c r="C577" i="2" s="1"/>
  <c r="B575" i="2"/>
  <c r="B576" i="2" s="1"/>
  <c r="B577" i="2" s="1"/>
  <c r="B578" i="2" s="1"/>
  <c r="B579" i="2" s="1"/>
  <c r="B580" i="2" s="1"/>
  <c r="B581" i="2" s="1"/>
  <c r="B582" i="2" s="1"/>
  <c r="R574" i="2"/>
  <c r="N574" i="2"/>
  <c r="AD574" i="2" s="1"/>
  <c r="J574" i="2"/>
  <c r="S37" i="1"/>
  <c r="O37" i="1"/>
  <c r="D574" i="2" s="1"/>
  <c r="J586" i="2"/>
  <c r="Q586" i="2"/>
  <c r="AF586" i="2" s="1"/>
  <c r="R586" i="2"/>
  <c r="Z586" i="2" s="1"/>
  <c r="R955" i="2"/>
  <c r="Z955" i="2" s="1"/>
  <c r="R956" i="2"/>
  <c r="Z956" i="2" s="1"/>
  <c r="R957" i="2"/>
  <c r="Z957" i="2" s="1"/>
  <c r="R958" i="2"/>
  <c r="Z958" i="2" s="1"/>
  <c r="R959" i="2"/>
  <c r="Z959" i="2" s="1"/>
  <c r="R960" i="2"/>
  <c r="Z960" i="2" s="1"/>
  <c r="R961" i="2"/>
  <c r="Z961" i="2" s="1"/>
  <c r="R962" i="2"/>
  <c r="Z962" i="2" s="1"/>
  <c r="R963" i="2"/>
  <c r="Z963" i="2" s="1"/>
  <c r="R964" i="2"/>
  <c r="Z964" i="2" s="1"/>
  <c r="R965" i="2"/>
  <c r="Z965" i="2" s="1"/>
  <c r="R966" i="2"/>
  <c r="Z966" i="2" s="1"/>
  <c r="R967" i="2"/>
  <c r="Q963" i="2"/>
  <c r="Q964" i="2"/>
  <c r="Q965" i="2"/>
  <c r="Q966" i="2"/>
  <c r="Q967" i="2"/>
  <c r="J958" i="2"/>
  <c r="Q958" i="2"/>
  <c r="J965" i="2"/>
  <c r="J964" i="2"/>
  <c r="J963" i="2"/>
  <c r="R951" i="2"/>
  <c r="Z951" i="2" s="1"/>
  <c r="Q951" i="2"/>
  <c r="AF951" i="2" s="1"/>
  <c r="AD951" i="2"/>
  <c r="J951" i="2"/>
  <c r="R950" i="2"/>
  <c r="Z950" i="2" s="1"/>
  <c r="Q950" i="2"/>
  <c r="AF950" i="2" s="1"/>
  <c r="AD950" i="2"/>
  <c r="J950" i="2"/>
  <c r="R572" i="2"/>
  <c r="Z572" i="2" s="1"/>
  <c r="Q572" i="2"/>
  <c r="J572" i="2"/>
  <c r="R573" i="2"/>
  <c r="Q573" i="2"/>
  <c r="J573" i="2"/>
  <c r="J967" i="2"/>
  <c r="J966" i="2"/>
  <c r="Q962" i="2"/>
  <c r="J962" i="2"/>
  <c r="Q961" i="2"/>
  <c r="J961" i="2"/>
  <c r="Q960" i="2"/>
  <c r="J960" i="2"/>
  <c r="Q959" i="2"/>
  <c r="J959" i="2"/>
  <c r="Q957" i="2"/>
  <c r="J957" i="2"/>
  <c r="Q956" i="2"/>
  <c r="J956" i="2"/>
  <c r="Q955" i="2"/>
  <c r="J955" i="2"/>
  <c r="R954" i="2"/>
  <c r="Z954" i="2" s="1"/>
  <c r="Q954" i="2"/>
  <c r="J954" i="2"/>
  <c r="R953" i="2"/>
  <c r="Z953" i="2" s="1"/>
  <c r="Q953" i="2"/>
  <c r="J953" i="2"/>
  <c r="R952" i="2"/>
  <c r="Z952" i="2" s="1"/>
  <c r="Q952" i="2"/>
  <c r="AF952" i="2" s="1"/>
  <c r="J952" i="2"/>
  <c r="R949" i="2"/>
  <c r="Z949" i="2" s="1"/>
  <c r="Q949" i="2"/>
  <c r="AF949" i="2" s="1"/>
  <c r="AD949" i="2"/>
  <c r="J949" i="2"/>
  <c r="R948" i="2"/>
  <c r="AD948" i="2"/>
  <c r="J948" i="2"/>
  <c r="R589" i="2"/>
  <c r="Z589" i="2" s="1"/>
  <c r="R590" i="2"/>
  <c r="Z590" i="2" s="1"/>
  <c r="R591" i="2"/>
  <c r="Z591" i="2" s="1"/>
  <c r="R592" i="2"/>
  <c r="Z592" i="2" s="1"/>
  <c r="R593" i="2"/>
  <c r="Z593" i="2" s="1"/>
  <c r="R594" i="2"/>
  <c r="Z594" i="2" s="1"/>
  <c r="R595" i="2"/>
  <c r="Z595" i="2" s="1"/>
  <c r="R596" i="2"/>
  <c r="Z596" i="2" s="1"/>
  <c r="R597" i="2"/>
  <c r="Z597" i="2" s="1"/>
  <c r="R598" i="2"/>
  <c r="Z598" i="2" s="1"/>
  <c r="R599" i="2"/>
  <c r="Z599" i="2" s="1"/>
  <c r="R600" i="2"/>
  <c r="Z600" i="2" s="1"/>
  <c r="R601" i="2"/>
  <c r="Z601" i="2" s="1"/>
  <c r="R602" i="2"/>
  <c r="Z602" i="2" s="1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R585" i="2"/>
  <c r="Z585" i="2" s="1"/>
  <c r="J585" i="2"/>
  <c r="Q585" i="2"/>
  <c r="AF585" i="2" s="1"/>
  <c r="R610" i="2"/>
  <c r="Q610" i="2"/>
  <c r="R609" i="2"/>
  <c r="Z609" i="2" s="1"/>
  <c r="Q609" i="2"/>
  <c r="R608" i="2"/>
  <c r="Z608" i="2" s="1"/>
  <c r="Q608" i="2"/>
  <c r="R607" i="2"/>
  <c r="Z607" i="2" s="1"/>
  <c r="Q607" i="2"/>
  <c r="R588" i="2"/>
  <c r="Z588" i="2" s="1"/>
  <c r="Q588" i="2"/>
  <c r="J588" i="2"/>
  <c r="R587" i="2"/>
  <c r="Z587" i="2" s="1"/>
  <c r="Q587" i="2"/>
  <c r="J587" i="2"/>
  <c r="R584" i="2"/>
  <c r="Z584" i="2" s="1"/>
  <c r="Q584" i="2"/>
  <c r="AF584" i="2" s="1"/>
  <c r="M584" i="2"/>
  <c r="AD584" i="2" s="1"/>
  <c r="J584" i="2"/>
  <c r="C584" i="2"/>
  <c r="N584" i="2" s="1"/>
  <c r="B584" i="2"/>
  <c r="B585" i="2" s="1"/>
  <c r="R583" i="2"/>
  <c r="N583" i="2"/>
  <c r="AD583" i="2" s="1"/>
  <c r="J583" i="2"/>
  <c r="J567" i="2"/>
  <c r="Q567" i="2"/>
  <c r="R567" i="2"/>
  <c r="Z567" i="2" s="1"/>
  <c r="R563" i="2"/>
  <c r="Z563" i="2" s="1"/>
  <c r="Q563" i="2"/>
  <c r="J563" i="2"/>
  <c r="R571" i="2"/>
  <c r="Z571" i="2" s="1"/>
  <c r="Q571" i="2"/>
  <c r="J571" i="2"/>
  <c r="R570" i="2"/>
  <c r="Z570" i="2" s="1"/>
  <c r="Q570" i="2"/>
  <c r="J570" i="2"/>
  <c r="R569" i="2"/>
  <c r="Z569" i="2" s="1"/>
  <c r="Q569" i="2"/>
  <c r="J569" i="2"/>
  <c r="R568" i="2"/>
  <c r="Z568" i="2" s="1"/>
  <c r="Q568" i="2"/>
  <c r="J568" i="2"/>
  <c r="R566" i="2"/>
  <c r="Z566" i="2" s="1"/>
  <c r="Q566" i="2"/>
  <c r="J566" i="2"/>
  <c r="R565" i="2"/>
  <c r="Z565" i="2" s="1"/>
  <c r="Q565" i="2"/>
  <c r="J565" i="2"/>
  <c r="R564" i="2"/>
  <c r="Z564" i="2" s="1"/>
  <c r="Q564" i="2"/>
  <c r="J564" i="2"/>
  <c r="R562" i="2"/>
  <c r="Z562" i="2" s="1"/>
  <c r="Q562" i="2"/>
  <c r="J562" i="2"/>
  <c r="R561" i="2"/>
  <c r="Z561" i="2" s="1"/>
  <c r="Q561" i="2"/>
  <c r="J561" i="2"/>
  <c r="R560" i="2"/>
  <c r="Z560" i="2" s="1"/>
  <c r="Q560" i="2"/>
  <c r="AF560" i="2" s="1"/>
  <c r="M560" i="2"/>
  <c r="AD560" i="2" s="1"/>
  <c r="J560" i="2"/>
  <c r="C560" i="2"/>
  <c r="N560" i="2" s="1"/>
  <c r="B560" i="2"/>
  <c r="B561" i="2" s="1"/>
  <c r="B562" i="2" s="1"/>
  <c r="B564" i="2" s="1"/>
  <c r="B565" i="2" s="1"/>
  <c r="B566" i="2" s="1"/>
  <c r="B567" i="2" s="1"/>
  <c r="B568" i="2" s="1"/>
  <c r="B569" i="2" s="1"/>
  <c r="B570" i="2" s="1"/>
  <c r="B571" i="2" s="1"/>
  <c r="B563" i="2" s="1"/>
  <c r="R559" i="2"/>
  <c r="N559" i="2"/>
  <c r="AD559" i="2" s="1"/>
  <c r="J559" i="2"/>
  <c r="O38" i="1"/>
  <c r="D583" i="2" s="1"/>
  <c r="S38" i="1"/>
  <c r="O73" i="1"/>
  <c r="D948" i="2" s="1"/>
  <c r="S73" i="1"/>
  <c r="O36" i="1"/>
  <c r="D559" i="2" s="1"/>
  <c r="J73" i="1"/>
  <c r="J38" i="1"/>
  <c r="S243" i="2"/>
  <c r="R243" i="2"/>
  <c r="Q243" i="2"/>
  <c r="J243" i="2"/>
  <c r="S246" i="2"/>
  <c r="R246" i="2"/>
  <c r="Q246" i="2"/>
  <c r="J246" i="2"/>
  <c r="R908" i="2"/>
  <c r="Z908" i="2" s="1"/>
  <c r="Q908" i="2"/>
  <c r="J908" i="2"/>
  <c r="R907" i="2"/>
  <c r="Z907" i="2" s="1"/>
  <c r="Q907" i="2"/>
  <c r="J907" i="2"/>
  <c r="R906" i="2"/>
  <c r="Z906" i="2" s="1"/>
  <c r="Q906" i="2"/>
  <c r="J906" i="2"/>
  <c r="R905" i="2"/>
  <c r="Z905" i="2" s="1"/>
  <c r="Q905" i="2"/>
  <c r="J905" i="2"/>
  <c r="R904" i="2"/>
  <c r="Z904" i="2" s="1"/>
  <c r="Q904" i="2"/>
  <c r="J904" i="2"/>
  <c r="R903" i="2"/>
  <c r="Z903" i="2" s="1"/>
  <c r="Q903" i="2"/>
  <c r="J903" i="2"/>
  <c r="R873" i="2"/>
  <c r="Z873" i="2" s="1"/>
  <c r="Q873" i="2"/>
  <c r="J873" i="2"/>
  <c r="R872" i="2"/>
  <c r="Z872" i="2" s="1"/>
  <c r="Q872" i="2"/>
  <c r="J872" i="2"/>
  <c r="R871" i="2"/>
  <c r="Z871" i="2" s="1"/>
  <c r="Q871" i="2"/>
  <c r="J871" i="2"/>
  <c r="R870" i="2"/>
  <c r="Z870" i="2" s="1"/>
  <c r="Q870" i="2"/>
  <c r="J870" i="2"/>
  <c r="R869" i="2"/>
  <c r="Z869" i="2" s="1"/>
  <c r="Q869" i="2"/>
  <c r="J869" i="2"/>
  <c r="R868" i="2"/>
  <c r="Z868" i="2" s="1"/>
  <c r="Q868" i="2"/>
  <c r="J868" i="2"/>
  <c r="R861" i="2"/>
  <c r="Z861" i="2" s="1"/>
  <c r="Q861" i="2"/>
  <c r="J861" i="2"/>
  <c r="R896" i="2"/>
  <c r="Z896" i="2" s="1"/>
  <c r="Q896" i="2"/>
  <c r="J896" i="2"/>
  <c r="R927" i="2"/>
  <c r="Z927" i="2" s="1"/>
  <c r="Q927" i="2"/>
  <c r="J927" i="2"/>
  <c r="R934" i="2"/>
  <c r="Q934" i="2"/>
  <c r="J934" i="2"/>
  <c r="R930" i="2"/>
  <c r="Z930" i="2" s="1"/>
  <c r="Q930" i="2"/>
  <c r="J930" i="2"/>
  <c r="R929" i="2"/>
  <c r="Z929" i="2" s="1"/>
  <c r="Q929" i="2"/>
  <c r="J929" i="2"/>
  <c r="R928" i="2"/>
  <c r="Z928" i="2" s="1"/>
  <c r="Q928" i="2"/>
  <c r="J928" i="2"/>
  <c r="R926" i="2"/>
  <c r="Z926" i="2" s="1"/>
  <c r="Q926" i="2"/>
  <c r="J926" i="2"/>
  <c r="R925" i="2"/>
  <c r="Z925" i="2" s="1"/>
  <c r="Q925" i="2"/>
  <c r="J925" i="2"/>
  <c r="R924" i="2"/>
  <c r="Z924" i="2" s="1"/>
  <c r="Q924" i="2"/>
  <c r="AF924" i="2" s="1"/>
  <c r="J924" i="2"/>
  <c r="R922" i="2"/>
  <c r="Z922" i="2" s="1"/>
  <c r="Q922" i="2"/>
  <c r="AF922" i="2" s="1"/>
  <c r="AD922" i="2"/>
  <c r="J922" i="2"/>
  <c r="R921" i="2"/>
  <c r="AD921" i="2"/>
  <c r="J921" i="2"/>
  <c r="R920" i="2"/>
  <c r="Q920" i="2"/>
  <c r="J920" i="2"/>
  <c r="R918" i="2"/>
  <c r="Z918" i="2" s="1"/>
  <c r="Q918" i="2"/>
  <c r="J918" i="2"/>
  <c r="R917" i="2"/>
  <c r="Z917" i="2" s="1"/>
  <c r="Q917" i="2"/>
  <c r="J917" i="2"/>
  <c r="R916" i="2"/>
  <c r="Z916" i="2" s="1"/>
  <c r="Q916" i="2"/>
  <c r="J916" i="2"/>
  <c r="R915" i="2"/>
  <c r="Z915" i="2" s="1"/>
  <c r="Q915" i="2"/>
  <c r="J915" i="2"/>
  <c r="R914" i="2"/>
  <c r="Z914" i="2" s="1"/>
  <c r="Q914" i="2"/>
  <c r="J914" i="2"/>
  <c r="R913" i="2"/>
  <c r="Z913" i="2" s="1"/>
  <c r="Q913" i="2"/>
  <c r="AF913" i="2" s="1"/>
  <c r="J913" i="2"/>
  <c r="R912" i="2"/>
  <c r="Z912" i="2" s="1"/>
  <c r="Q912" i="2"/>
  <c r="AF912" i="2" s="1"/>
  <c r="J912" i="2"/>
  <c r="R911" i="2"/>
  <c r="Z911" i="2" s="1"/>
  <c r="Q911" i="2"/>
  <c r="AF911" i="2" s="1"/>
  <c r="AD911" i="2"/>
  <c r="J911" i="2"/>
  <c r="R910" i="2"/>
  <c r="AD910" i="2"/>
  <c r="J910" i="2"/>
  <c r="R909" i="2"/>
  <c r="Q909" i="2"/>
  <c r="J909" i="2"/>
  <c r="R902" i="2"/>
  <c r="Z902" i="2" s="1"/>
  <c r="Q902" i="2"/>
  <c r="J902" i="2"/>
  <c r="R901" i="2"/>
  <c r="Z901" i="2" s="1"/>
  <c r="Q901" i="2"/>
  <c r="J901" i="2"/>
  <c r="R900" i="2"/>
  <c r="Z900" i="2" s="1"/>
  <c r="Q900" i="2"/>
  <c r="J900" i="2"/>
  <c r="R899" i="2"/>
  <c r="Z899" i="2" s="1"/>
  <c r="Q899" i="2"/>
  <c r="J899" i="2"/>
  <c r="R898" i="2"/>
  <c r="Z898" i="2" s="1"/>
  <c r="Q898" i="2"/>
  <c r="J898" i="2"/>
  <c r="R897" i="2"/>
  <c r="Z897" i="2" s="1"/>
  <c r="Q897" i="2"/>
  <c r="J897" i="2"/>
  <c r="R895" i="2"/>
  <c r="Z895" i="2" s="1"/>
  <c r="Q895" i="2"/>
  <c r="J895" i="2"/>
  <c r="R894" i="2"/>
  <c r="Z894" i="2" s="1"/>
  <c r="Q894" i="2"/>
  <c r="J894" i="2"/>
  <c r="R893" i="2"/>
  <c r="Z893" i="2" s="1"/>
  <c r="Q893" i="2"/>
  <c r="AF893" i="2" s="1"/>
  <c r="J893" i="2"/>
  <c r="R892" i="2"/>
  <c r="Z892" i="2" s="1"/>
  <c r="Q892" i="2"/>
  <c r="AF892" i="2" s="1"/>
  <c r="J892" i="2"/>
  <c r="R890" i="2"/>
  <c r="Z890" i="2" s="1"/>
  <c r="Q890" i="2"/>
  <c r="AF890" i="2" s="1"/>
  <c r="AD890" i="2"/>
  <c r="J890" i="2"/>
  <c r="R889" i="2"/>
  <c r="AD889" i="2"/>
  <c r="J889" i="2"/>
  <c r="R867" i="2"/>
  <c r="Z867" i="2" s="1"/>
  <c r="Q867" i="2"/>
  <c r="J867" i="2"/>
  <c r="R866" i="2"/>
  <c r="Z866" i="2" s="1"/>
  <c r="Q866" i="2"/>
  <c r="J866" i="2"/>
  <c r="R874" i="2"/>
  <c r="Q874" i="2"/>
  <c r="J874" i="2"/>
  <c r="R865" i="2"/>
  <c r="Z865" i="2" s="1"/>
  <c r="Q865" i="2"/>
  <c r="J865" i="2"/>
  <c r="R864" i="2"/>
  <c r="Z864" i="2" s="1"/>
  <c r="Q864" i="2"/>
  <c r="J864" i="2"/>
  <c r="R863" i="2"/>
  <c r="Z863" i="2" s="1"/>
  <c r="Q863" i="2"/>
  <c r="J863" i="2"/>
  <c r="R862" i="2"/>
  <c r="Z862" i="2" s="1"/>
  <c r="Q862" i="2"/>
  <c r="J862" i="2"/>
  <c r="R860" i="2"/>
  <c r="Z860" i="2" s="1"/>
  <c r="Q860" i="2"/>
  <c r="J860" i="2"/>
  <c r="R859" i="2"/>
  <c r="Z859" i="2" s="1"/>
  <c r="Q859" i="2"/>
  <c r="J859" i="2"/>
  <c r="R858" i="2"/>
  <c r="Z858" i="2" s="1"/>
  <c r="Q858" i="2"/>
  <c r="AF858" i="2" s="1"/>
  <c r="J858" i="2"/>
  <c r="R857" i="2"/>
  <c r="Z857" i="2" s="1"/>
  <c r="Q857" i="2"/>
  <c r="AF857" i="2" s="1"/>
  <c r="J857" i="2"/>
  <c r="R855" i="2"/>
  <c r="Z855" i="2" s="1"/>
  <c r="Q855" i="2"/>
  <c r="AF855" i="2" s="1"/>
  <c r="AD855" i="2"/>
  <c r="J855" i="2"/>
  <c r="R854" i="2"/>
  <c r="AD854" i="2"/>
  <c r="J854" i="2"/>
  <c r="R837" i="2"/>
  <c r="Z837" i="2" s="1"/>
  <c r="Q837" i="2"/>
  <c r="AF837" i="2" s="1"/>
  <c r="J837" i="2"/>
  <c r="R838" i="2"/>
  <c r="Z838" i="2" s="1"/>
  <c r="Q838" i="2"/>
  <c r="AF838" i="2" s="1"/>
  <c r="J838" i="2"/>
  <c r="R836" i="2"/>
  <c r="Z836" i="2" s="1"/>
  <c r="Q836" i="2"/>
  <c r="AF836" i="2" s="1"/>
  <c r="J836" i="2"/>
  <c r="R853" i="2"/>
  <c r="Q853" i="2"/>
  <c r="J853" i="2"/>
  <c r="R841" i="2"/>
  <c r="Z841" i="2" s="1"/>
  <c r="Q841" i="2"/>
  <c r="J841" i="2"/>
  <c r="R840" i="2"/>
  <c r="Z840" i="2" s="1"/>
  <c r="Q840" i="2"/>
  <c r="J840" i="2"/>
  <c r="R839" i="2"/>
  <c r="Z839" i="2" s="1"/>
  <c r="Q839" i="2"/>
  <c r="J839" i="2"/>
  <c r="R833" i="2"/>
  <c r="Z833" i="2" s="1"/>
  <c r="Q833" i="2"/>
  <c r="AF833" i="2" s="1"/>
  <c r="J833" i="2"/>
  <c r="R832" i="2"/>
  <c r="Z832" i="2" s="1"/>
  <c r="Q832" i="2"/>
  <c r="AF832" i="2" s="1"/>
  <c r="J832" i="2"/>
  <c r="R831" i="2"/>
  <c r="Z831" i="2" s="1"/>
  <c r="Q831" i="2"/>
  <c r="AF831" i="2" s="1"/>
  <c r="AD831" i="2"/>
  <c r="J831" i="2"/>
  <c r="R830" i="2"/>
  <c r="J830" i="2"/>
  <c r="R815" i="2"/>
  <c r="Q815" i="2"/>
  <c r="J815" i="2"/>
  <c r="T344" i="2"/>
  <c r="S344" i="2"/>
  <c r="R812" i="2"/>
  <c r="Z812" i="2" s="1"/>
  <c r="Q812" i="2"/>
  <c r="J812" i="2"/>
  <c r="R811" i="2"/>
  <c r="Z811" i="2" s="1"/>
  <c r="Q811" i="2"/>
  <c r="J811" i="2"/>
  <c r="R810" i="2"/>
  <c r="Z810" i="2" s="1"/>
  <c r="Q810" i="2"/>
  <c r="J810" i="2"/>
  <c r="R809" i="2"/>
  <c r="Z809" i="2" s="1"/>
  <c r="Q809" i="2"/>
  <c r="AF809" i="2" s="1"/>
  <c r="J809" i="2"/>
  <c r="R808" i="2"/>
  <c r="Z808" i="2" s="1"/>
  <c r="Q808" i="2"/>
  <c r="AF808" i="2" s="1"/>
  <c r="J808" i="2"/>
  <c r="R807" i="2"/>
  <c r="Z807" i="2" s="1"/>
  <c r="Q807" i="2"/>
  <c r="AF807" i="2" s="1"/>
  <c r="AD807" i="2"/>
  <c r="J807" i="2"/>
  <c r="R806" i="2"/>
  <c r="AD806" i="2"/>
  <c r="J806" i="2"/>
  <c r="R805" i="2"/>
  <c r="Q805" i="2"/>
  <c r="J805" i="2"/>
  <c r="R804" i="2"/>
  <c r="Z804" i="2" s="1"/>
  <c r="Q804" i="2"/>
  <c r="J804" i="2"/>
  <c r="R803" i="2"/>
  <c r="Z803" i="2" s="1"/>
  <c r="Q803" i="2"/>
  <c r="J803" i="2"/>
  <c r="R802" i="2"/>
  <c r="Z802" i="2" s="1"/>
  <c r="Q802" i="2"/>
  <c r="J802" i="2"/>
  <c r="R801" i="2"/>
  <c r="Z801" i="2" s="1"/>
  <c r="Q801" i="2"/>
  <c r="J801" i="2"/>
  <c r="R800" i="2"/>
  <c r="Z800" i="2" s="1"/>
  <c r="Q800" i="2"/>
  <c r="J800" i="2"/>
  <c r="R799" i="2"/>
  <c r="Z799" i="2" s="1"/>
  <c r="Q799" i="2"/>
  <c r="J799" i="2"/>
  <c r="R798" i="2"/>
  <c r="Z798" i="2" s="1"/>
  <c r="Q798" i="2"/>
  <c r="J798" i="2"/>
  <c r="R797" i="2"/>
  <c r="Z797" i="2" s="1"/>
  <c r="Q797" i="2"/>
  <c r="J797" i="2"/>
  <c r="R796" i="2"/>
  <c r="Z796" i="2" s="1"/>
  <c r="Q796" i="2"/>
  <c r="J796" i="2"/>
  <c r="R795" i="2"/>
  <c r="Z795" i="2" s="1"/>
  <c r="Q795" i="2"/>
  <c r="J795" i="2"/>
  <c r="R794" i="2"/>
  <c r="Z794" i="2" s="1"/>
  <c r="Q794" i="2"/>
  <c r="J794" i="2"/>
  <c r="R793" i="2"/>
  <c r="Z793" i="2" s="1"/>
  <c r="Q793" i="2"/>
  <c r="J793" i="2"/>
  <c r="R792" i="2"/>
  <c r="Z792" i="2" s="1"/>
  <c r="Q792" i="2"/>
  <c r="J792" i="2"/>
  <c r="R791" i="2"/>
  <c r="Z791" i="2" s="1"/>
  <c r="Q791" i="2"/>
  <c r="J791" i="2"/>
  <c r="R790" i="2"/>
  <c r="Z790" i="2" s="1"/>
  <c r="Q790" i="2"/>
  <c r="AF790" i="2" s="1"/>
  <c r="J790" i="2"/>
  <c r="R789" i="2"/>
  <c r="Z789" i="2" s="1"/>
  <c r="Q789" i="2"/>
  <c r="AF789" i="2" s="1"/>
  <c r="J789" i="2"/>
  <c r="R788" i="2"/>
  <c r="Z788" i="2" s="1"/>
  <c r="Q788" i="2"/>
  <c r="AF788" i="2" s="1"/>
  <c r="AD788" i="2"/>
  <c r="J788" i="2"/>
  <c r="R787" i="2"/>
  <c r="AD787" i="2"/>
  <c r="J787" i="2"/>
  <c r="R786" i="2"/>
  <c r="Q786" i="2"/>
  <c r="J786" i="2"/>
  <c r="R785" i="2"/>
  <c r="Z785" i="2" s="1"/>
  <c r="Q785" i="2"/>
  <c r="J785" i="2"/>
  <c r="R784" i="2"/>
  <c r="Z784" i="2" s="1"/>
  <c r="Q784" i="2"/>
  <c r="J784" i="2"/>
  <c r="R783" i="2"/>
  <c r="Z783" i="2" s="1"/>
  <c r="Q783" i="2"/>
  <c r="AF783" i="2" s="1"/>
  <c r="J783" i="2"/>
  <c r="R782" i="2"/>
  <c r="Z782" i="2" s="1"/>
  <c r="Q782" i="2"/>
  <c r="AF782" i="2" s="1"/>
  <c r="J782" i="2"/>
  <c r="R781" i="2"/>
  <c r="Z781" i="2" s="1"/>
  <c r="Q781" i="2"/>
  <c r="AF781" i="2" s="1"/>
  <c r="AD781" i="2"/>
  <c r="J781" i="2"/>
  <c r="R780" i="2"/>
  <c r="AD780" i="2"/>
  <c r="J780" i="2"/>
  <c r="R540" i="2"/>
  <c r="Q540" i="2"/>
  <c r="J540" i="2"/>
  <c r="R539" i="2"/>
  <c r="Z539" i="2" s="1"/>
  <c r="Q539" i="2"/>
  <c r="J539" i="2"/>
  <c r="R538" i="2"/>
  <c r="Z538" i="2" s="1"/>
  <c r="Q538" i="2"/>
  <c r="J538" i="2"/>
  <c r="R537" i="2"/>
  <c r="Z537" i="2" s="1"/>
  <c r="Q537" i="2"/>
  <c r="J537" i="2"/>
  <c r="R536" i="2"/>
  <c r="Z536" i="2" s="1"/>
  <c r="Q536" i="2"/>
  <c r="J536" i="2"/>
  <c r="R535" i="2"/>
  <c r="Z535" i="2" s="1"/>
  <c r="Q535" i="2"/>
  <c r="J535" i="2"/>
  <c r="R534" i="2"/>
  <c r="Z534" i="2" s="1"/>
  <c r="Q534" i="2"/>
  <c r="J534" i="2"/>
  <c r="R533" i="2"/>
  <c r="Z533" i="2" s="1"/>
  <c r="Q533" i="2"/>
  <c r="J533" i="2"/>
  <c r="R532" i="2"/>
  <c r="Z532" i="2" s="1"/>
  <c r="Q532" i="2"/>
  <c r="J532" i="2"/>
  <c r="R531" i="2"/>
  <c r="Z531" i="2" s="1"/>
  <c r="Q531" i="2"/>
  <c r="J531" i="2"/>
  <c r="R530" i="2"/>
  <c r="Z530" i="2" s="1"/>
  <c r="Q530" i="2"/>
  <c r="AF530" i="2" s="1"/>
  <c r="J530" i="2"/>
  <c r="R529" i="2"/>
  <c r="Z529" i="2" s="1"/>
  <c r="Q529" i="2"/>
  <c r="AF529" i="2" s="1"/>
  <c r="M529" i="2"/>
  <c r="AD529" i="2" s="1"/>
  <c r="J529" i="2"/>
  <c r="C529" i="2"/>
  <c r="C530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R528" i="2"/>
  <c r="N528" i="2"/>
  <c r="AD528" i="2" s="1"/>
  <c r="J528" i="2"/>
  <c r="J527" i="2"/>
  <c r="Q527" i="2"/>
  <c r="R527" i="2"/>
  <c r="R558" i="2"/>
  <c r="Q558" i="2"/>
  <c r="J558" i="2"/>
  <c r="R557" i="2"/>
  <c r="Z557" i="2" s="1"/>
  <c r="Q557" i="2"/>
  <c r="J557" i="2"/>
  <c r="R556" i="2"/>
  <c r="Z556" i="2" s="1"/>
  <c r="Q556" i="2"/>
  <c r="J556" i="2"/>
  <c r="R555" i="2"/>
  <c r="Z555" i="2" s="1"/>
  <c r="Q555" i="2"/>
  <c r="J555" i="2"/>
  <c r="R554" i="2"/>
  <c r="Z554" i="2" s="1"/>
  <c r="Q554" i="2"/>
  <c r="J554" i="2"/>
  <c r="R553" i="2"/>
  <c r="Z553" i="2" s="1"/>
  <c r="Q553" i="2"/>
  <c r="J553" i="2"/>
  <c r="R552" i="2"/>
  <c r="Z552" i="2" s="1"/>
  <c r="Q552" i="2"/>
  <c r="J552" i="2"/>
  <c r="R551" i="2"/>
  <c r="Z551" i="2" s="1"/>
  <c r="Q551" i="2"/>
  <c r="J551" i="2"/>
  <c r="R550" i="2"/>
  <c r="Z550" i="2" s="1"/>
  <c r="Q550" i="2"/>
  <c r="J550" i="2"/>
  <c r="R549" i="2"/>
  <c r="Z549" i="2" s="1"/>
  <c r="Q549" i="2"/>
  <c r="J549" i="2"/>
  <c r="R548" i="2"/>
  <c r="Z548" i="2" s="1"/>
  <c r="Q548" i="2"/>
  <c r="J548" i="2"/>
  <c r="R547" i="2"/>
  <c r="Z547" i="2" s="1"/>
  <c r="Q547" i="2"/>
  <c r="J547" i="2"/>
  <c r="R546" i="2"/>
  <c r="Z546" i="2" s="1"/>
  <c r="Q546" i="2"/>
  <c r="J546" i="2"/>
  <c r="R545" i="2"/>
  <c r="Z545" i="2" s="1"/>
  <c r="Q545" i="2"/>
  <c r="J545" i="2"/>
  <c r="R544" i="2"/>
  <c r="Z544" i="2" s="1"/>
  <c r="Q544" i="2"/>
  <c r="J544" i="2"/>
  <c r="R543" i="2"/>
  <c r="Z543" i="2" s="1"/>
  <c r="Q543" i="2"/>
  <c r="J543" i="2"/>
  <c r="R542" i="2"/>
  <c r="Z542" i="2" s="1"/>
  <c r="Q542" i="2"/>
  <c r="AF542" i="2" s="1"/>
  <c r="M542" i="2"/>
  <c r="AD542" i="2" s="1"/>
  <c r="J542" i="2"/>
  <c r="C542" i="2"/>
  <c r="R541" i="2"/>
  <c r="N541" i="2"/>
  <c r="AD541" i="2" s="1"/>
  <c r="J541" i="2"/>
  <c r="R526" i="2"/>
  <c r="Z526" i="2" s="1"/>
  <c r="Q526" i="2"/>
  <c r="J526" i="2"/>
  <c r="R525" i="2"/>
  <c r="Z525" i="2" s="1"/>
  <c r="Q525" i="2"/>
  <c r="J525" i="2"/>
  <c r="R524" i="2"/>
  <c r="Z524" i="2" s="1"/>
  <c r="Q524" i="2"/>
  <c r="J524" i="2"/>
  <c r="R523" i="2"/>
  <c r="Z523" i="2" s="1"/>
  <c r="Q523" i="2"/>
  <c r="J523" i="2"/>
  <c r="R522" i="2"/>
  <c r="Z522" i="2" s="1"/>
  <c r="Q522" i="2"/>
  <c r="J522" i="2"/>
  <c r="R521" i="2"/>
  <c r="Z521" i="2" s="1"/>
  <c r="Q521" i="2"/>
  <c r="J521" i="2"/>
  <c r="R520" i="2"/>
  <c r="Z520" i="2" s="1"/>
  <c r="Q520" i="2"/>
  <c r="J520" i="2"/>
  <c r="R519" i="2"/>
  <c r="Z519" i="2" s="1"/>
  <c r="Q519" i="2"/>
  <c r="J519" i="2"/>
  <c r="R518" i="2"/>
  <c r="Z518" i="2" s="1"/>
  <c r="Q518" i="2"/>
  <c r="J518" i="2"/>
  <c r="R517" i="2"/>
  <c r="Z517" i="2" s="1"/>
  <c r="Q517" i="2"/>
  <c r="J517" i="2"/>
  <c r="R516" i="2"/>
  <c r="Z516" i="2" s="1"/>
  <c r="Q516" i="2"/>
  <c r="J516" i="2"/>
  <c r="R515" i="2"/>
  <c r="Z515" i="2" s="1"/>
  <c r="Q515" i="2"/>
  <c r="AF515" i="2" s="1"/>
  <c r="J515" i="2"/>
  <c r="R514" i="2"/>
  <c r="Z514" i="2" s="1"/>
  <c r="Q514" i="2"/>
  <c r="AF514" i="2" s="1"/>
  <c r="M514" i="2"/>
  <c r="AD514" i="2" s="1"/>
  <c r="J514" i="2"/>
  <c r="C514" i="2"/>
  <c r="N514" i="2" s="1"/>
  <c r="B514" i="2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R513" i="2"/>
  <c r="N513" i="2"/>
  <c r="AD513" i="2" s="1"/>
  <c r="J513" i="2"/>
  <c r="S45" i="1"/>
  <c r="O45" i="1"/>
  <c r="D687" i="2" s="1"/>
  <c r="J45" i="1"/>
  <c r="S63" i="1"/>
  <c r="O63" i="1"/>
  <c r="D787" i="2" s="1"/>
  <c r="J63" i="1"/>
  <c r="S62" i="1"/>
  <c r="O62" i="1"/>
  <c r="D780" i="2" s="1"/>
  <c r="J62" i="1"/>
  <c r="T33" i="2"/>
  <c r="S33" i="2"/>
  <c r="R33" i="2"/>
  <c r="Q33" i="2"/>
  <c r="J33" i="2"/>
  <c r="S310" i="2"/>
  <c r="R310" i="2"/>
  <c r="Q310" i="2"/>
  <c r="J310" i="2"/>
  <c r="T309" i="2"/>
  <c r="S309" i="2"/>
  <c r="X309" i="2" s="1"/>
  <c r="R309" i="2"/>
  <c r="Q309" i="2"/>
  <c r="J309" i="2"/>
  <c r="R308" i="2"/>
  <c r="Z308" i="2" s="1"/>
  <c r="Q308" i="2"/>
  <c r="J308" i="2"/>
  <c r="R307" i="2"/>
  <c r="Z307" i="2" s="1"/>
  <c r="Q307" i="2"/>
  <c r="J307" i="2"/>
  <c r="T311" i="2"/>
  <c r="S311" i="2"/>
  <c r="R311" i="2"/>
  <c r="Q311" i="2"/>
  <c r="J311" i="2"/>
  <c r="T306" i="2"/>
  <c r="R306" i="2"/>
  <c r="Z306" i="2" s="1"/>
  <c r="Q306" i="2"/>
  <c r="AF306" i="2" s="1"/>
  <c r="J306" i="2"/>
  <c r="T305" i="2"/>
  <c r="R305" i="2"/>
  <c r="Z305" i="2" s="1"/>
  <c r="Q305" i="2"/>
  <c r="AF305" i="2" s="1"/>
  <c r="O305" i="2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J305" i="2"/>
  <c r="C305" i="2"/>
  <c r="N305" i="2" s="1"/>
  <c r="B305" i="2"/>
  <c r="B306" i="2" s="1"/>
  <c r="R304" i="2"/>
  <c r="O304" i="2"/>
  <c r="J304" i="2"/>
  <c r="O27" i="1"/>
  <c r="O25" i="1"/>
  <c r="O24" i="1"/>
  <c r="O23" i="1"/>
  <c r="O22" i="1"/>
  <c r="O21" i="1"/>
  <c r="O20" i="1"/>
  <c r="O19" i="1"/>
  <c r="R165" i="2"/>
  <c r="Z165" i="2" s="1"/>
  <c r="Q165" i="2"/>
  <c r="J165" i="2"/>
  <c r="R164" i="2"/>
  <c r="Z164" i="2" s="1"/>
  <c r="Q164" i="2"/>
  <c r="J164" i="2"/>
  <c r="R163" i="2"/>
  <c r="Z163" i="2" s="1"/>
  <c r="Q163" i="2"/>
  <c r="J163" i="2"/>
  <c r="R162" i="2"/>
  <c r="Z162" i="2" s="1"/>
  <c r="Q162" i="2"/>
  <c r="J162" i="2"/>
  <c r="R161" i="2"/>
  <c r="Z161" i="2" s="1"/>
  <c r="Q161" i="2"/>
  <c r="J161" i="2"/>
  <c r="R160" i="2"/>
  <c r="Z160" i="2" s="1"/>
  <c r="Q160" i="2"/>
  <c r="J160" i="2"/>
  <c r="R159" i="2"/>
  <c r="Z159" i="2" s="1"/>
  <c r="Q159" i="2"/>
  <c r="J159" i="2"/>
  <c r="R158" i="2"/>
  <c r="Z158" i="2" s="1"/>
  <c r="Q158" i="2"/>
  <c r="AF158" i="2" s="1"/>
  <c r="J158" i="2"/>
  <c r="R157" i="2"/>
  <c r="Z157" i="2" s="1"/>
  <c r="Q157" i="2"/>
  <c r="AF157" i="2" s="1"/>
  <c r="J157" i="2"/>
  <c r="R156" i="2"/>
  <c r="Z156" i="2" s="1"/>
  <c r="Q156" i="2"/>
  <c r="AF156" i="2" s="1"/>
  <c r="J156" i="2"/>
  <c r="R155" i="2"/>
  <c r="Z155" i="2" s="1"/>
  <c r="Q155" i="2"/>
  <c r="AF155" i="2" s="1"/>
  <c r="O155" i="2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M155" i="2"/>
  <c r="AD155" i="2" s="1"/>
  <c r="J155" i="2"/>
  <c r="C155" i="2"/>
  <c r="C156" i="2" s="1"/>
  <c r="C157" i="2" s="1"/>
  <c r="C158" i="2" s="1"/>
  <c r="C159" i="2" s="1"/>
  <c r="C160" i="2" s="1"/>
  <c r="C161" i="2" s="1"/>
  <c r="R154" i="2"/>
  <c r="O154" i="2"/>
  <c r="N154" i="2"/>
  <c r="AD154" i="2" s="1"/>
  <c r="J154" i="2"/>
  <c r="S12" i="1"/>
  <c r="O12" i="1"/>
  <c r="D99" i="2" s="1"/>
  <c r="J12" i="1"/>
  <c r="T135" i="2"/>
  <c r="S135" i="2"/>
  <c r="R135" i="2"/>
  <c r="Q135" i="2"/>
  <c r="J135" i="2"/>
  <c r="T134" i="2"/>
  <c r="S134" i="2"/>
  <c r="R134" i="2"/>
  <c r="Q134" i="2"/>
  <c r="J134" i="2"/>
  <c r="T133" i="2"/>
  <c r="S133" i="2"/>
  <c r="R133" i="2"/>
  <c r="Q133" i="2"/>
  <c r="J133" i="2"/>
  <c r="T131" i="2"/>
  <c r="S131" i="2"/>
  <c r="R131" i="2"/>
  <c r="Q131" i="2"/>
  <c r="J131" i="2"/>
  <c r="T130" i="2"/>
  <c r="S130" i="2"/>
  <c r="R130" i="2"/>
  <c r="Q130" i="2"/>
  <c r="J130" i="2"/>
  <c r="T136" i="2"/>
  <c r="S136" i="2"/>
  <c r="R136" i="2"/>
  <c r="Q136" i="2"/>
  <c r="J136" i="2"/>
  <c r="T132" i="2"/>
  <c r="S132" i="2"/>
  <c r="R132" i="2"/>
  <c r="Q132" i="2"/>
  <c r="J132" i="2"/>
  <c r="R116" i="2"/>
  <c r="Z116" i="2" s="1"/>
  <c r="Q116" i="2"/>
  <c r="J116" i="2"/>
  <c r="T127" i="2"/>
  <c r="S127" i="2"/>
  <c r="R127" i="2"/>
  <c r="Q127" i="2"/>
  <c r="J127" i="2"/>
  <c r="T128" i="2"/>
  <c r="S128" i="2"/>
  <c r="R128" i="2"/>
  <c r="Q128" i="2"/>
  <c r="J128" i="2"/>
  <c r="T124" i="2"/>
  <c r="S124" i="2"/>
  <c r="R124" i="2"/>
  <c r="Q124" i="2"/>
  <c r="J124" i="2"/>
  <c r="S123" i="2"/>
  <c r="R123" i="2"/>
  <c r="Q123" i="2"/>
  <c r="J123" i="2"/>
  <c r="T126" i="2"/>
  <c r="S126" i="2"/>
  <c r="R126" i="2"/>
  <c r="Q126" i="2"/>
  <c r="J126" i="2"/>
  <c r="S125" i="2"/>
  <c r="R125" i="2"/>
  <c r="Q125" i="2"/>
  <c r="J125" i="2"/>
  <c r="S121" i="2"/>
  <c r="R121" i="2"/>
  <c r="Q121" i="2"/>
  <c r="J121" i="2"/>
  <c r="J117" i="2"/>
  <c r="R115" i="2"/>
  <c r="Z115" i="2" s="1"/>
  <c r="Q115" i="2"/>
  <c r="J115" i="2"/>
  <c r="R114" i="2"/>
  <c r="Z114" i="2" s="1"/>
  <c r="Q114" i="2"/>
  <c r="J114" i="2"/>
  <c r="R117" i="2"/>
  <c r="Z117" i="2" s="1"/>
  <c r="Q117" i="2"/>
  <c r="R113" i="2"/>
  <c r="Z113" i="2" s="1"/>
  <c r="Q113" i="2"/>
  <c r="AF113" i="2" s="1"/>
  <c r="J113" i="2"/>
  <c r="R112" i="2"/>
  <c r="Z112" i="2" s="1"/>
  <c r="Q112" i="2"/>
  <c r="AF112" i="2" s="1"/>
  <c r="O112" i="2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M112" i="2"/>
  <c r="AD112" i="2" s="1"/>
  <c r="J112" i="2"/>
  <c r="C112" i="2"/>
  <c r="C113" i="2" s="1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T43" i="2"/>
  <c r="S43" i="2"/>
  <c r="R43" i="2"/>
  <c r="Q43" i="2"/>
  <c r="J43" i="2"/>
  <c r="T45" i="2"/>
  <c r="S45" i="2"/>
  <c r="R45" i="2"/>
  <c r="Q45" i="2"/>
  <c r="J45" i="2"/>
  <c r="T44" i="2"/>
  <c r="S44" i="2"/>
  <c r="R44" i="2"/>
  <c r="Q44" i="2"/>
  <c r="J44" i="2"/>
  <c r="T86" i="2"/>
  <c r="R86" i="2"/>
  <c r="Z86" i="2" s="1"/>
  <c r="Q86" i="2"/>
  <c r="AF86" i="2" s="1"/>
  <c r="J86" i="2"/>
  <c r="R105" i="2"/>
  <c r="Z105" i="2" s="1"/>
  <c r="Q105" i="2"/>
  <c r="J105" i="2"/>
  <c r="C105" i="2"/>
  <c r="N105" i="2" s="1"/>
  <c r="R106" i="2"/>
  <c r="Z106" i="2" s="1"/>
  <c r="Q106" i="2"/>
  <c r="J106" i="2"/>
  <c r="R107" i="2"/>
  <c r="Z107" i="2" s="1"/>
  <c r="Q107" i="2"/>
  <c r="J107" i="2"/>
  <c r="R104" i="2"/>
  <c r="Z104" i="2" s="1"/>
  <c r="Q104" i="2"/>
  <c r="J104" i="2"/>
  <c r="R103" i="2"/>
  <c r="Z103" i="2" s="1"/>
  <c r="Q103" i="2"/>
  <c r="J103" i="2"/>
  <c r="R102" i="2"/>
  <c r="Z102" i="2" s="1"/>
  <c r="Q102" i="2"/>
  <c r="AF102" i="2" s="1"/>
  <c r="J102" i="2"/>
  <c r="R101" i="2"/>
  <c r="Z101" i="2" s="1"/>
  <c r="Q101" i="2"/>
  <c r="AF101" i="2" s="1"/>
  <c r="J101" i="2"/>
  <c r="R100" i="2"/>
  <c r="Z100" i="2" s="1"/>
  <c r="Q100" i="2"/>
  <c r="AF100" i="2" s="1"/>
  <c r="O100" i="2"/>
  <c r="M100" i="2"/>
  <c r="AD100" i="2" s="1"/>
  <c r="J100" i="2"/>
  <c r="C100" i="2"/>
  <c r="R99" i="2"/>
  <c r="O99" i="2"/>
  <c r="N99" i="2"/>
  <c r="AD99" i="2" s="1"/>
  <c r="J99" i="2"/>
  <c r="R150" i="2"/>
  <c r="Z150" i="2" s="1"/>
  <c r="Q150" i="2"/>
  <c r="J150" i="2"/>
  <c r="R149" i="2"/>
  <c r="Z149" i="2" s="1"/>
  <c r="Q149" i="2"/>
  <c r="J149" i="2"/>
  <c r="R148" i="2"/>
  <c r="Z148" i="2" s="1"/>
  <c r="Q148" i="2"/>
  <c r="J148" i="2"/>
  <c r="R147" i="2"/>
  <c r="Z147" i="2" s="1"/>
  <c r="Q147" i="2"/>
  <c r="J147" i="2"/>
  <c r="R146" i="2"/>
  <c r="Z146" i="2" s="1"/>
  <c r="Q146" i="2"/>
  <c r="J146" i="2"/>
  <c r="R145" i="2"/>
  <c r="Z145" i="2" s="1"/>
  <c r="Q145" i="2"/>
  <c r="J145" i="2"/>
  <c r="R144" i="2"/>
  <c r="Z144" i="2" s="1"/>
  <c r="Q144" i="2"/>
  <c r="J144" i="2"/>
  <c r="R143" i="2"/>
  <c r="Z143" i="2" s="1"/>
  <c r="Q143" i="2"/>
  <c r="J143" i="2"/>
  <c r="R142" i="2"/>
  <c r="Z142" i="2" s="1"/>
  <c r="Q142" i="2"/>
  <c r="AF142" i="2" s="1"/>
  <c r="J142" i="2"/>
  <c r="R141" i="2"/>
  <c r="Z141" i="2" s="1"/>
  <c r="Q141" i="2"/>
  <c r="AF141" i="2" s="1"/>
  <c r="O141" i="2"/>
  <c r="O142" i="2" s="1"/>
  <c r="O143" i="2" s="1"/>
  <c r="O144" i="2" s="1"/>
  <c r="O145" i="2" s="1"/>
  <c r="O146" i="2" s="1"/>
  <c r="O147" i="2" s="1"/>
  <c r="O148" i="2" s="1"/>
  <c r="O149" i="2" s="1"/>
  <c r="O150" i="2" s="1"/>
  <c r="M141" i="2"/>
  <c r="AD141" i="2" s="1"/>
  <c r="J141" i="2"/>
  <c r="C141" i="2"/>
  <c r="N141" i="2" s="1"/>
  <c r="R140" i="2"/>
  <c r="O140" i="2"/>
  <c r="N140" i="2"/>
  <c r="AD140" i="2" s="1"/>
  <c r="J140" i="2"/>
  <c r="T129" i="2"/>
  <c r="S129" i="2"/>
  <c r="R129" i="2"/>
  <c r="Q129" i="2"/>
  <c r="J129" i="2"/>
  <c r="T122" i="2"/>
  <c r="S122" i="2"/>
  <c r="R122" i="2"/>
  <c r="Q122" i="2"/>
  <c r="J122" i="2"/>
  <c r="S120" i="2"/>
  <c r="R120" i="2"/>
  <c r="Q120" i="2"/>
  <c r="J120" i="2"/>
  <c r="S119" i="2"/>
  <c r="R119" i="2"/>
  <c r="Q119" i="2"/>
  <c r="J119" i="2"/>
  <c r="S118" i="2"/>
  <c r="X118" i="2" s="1"/>
  <c r="R118" i="2"/>
  <c r="Q118" i="2"/>
  <c r="J118" i="2"/>
  <c r="R111" i="2"/>
  <c r="O111" i="2"/>
  <c r="N111" i="2"/>
  <c r="AD111" i="2" s="1"/>
  <c r="J111" i="2"/>
  <c r="T66" i="2"/>
  <c r="S66" i="2"/>
  <c r="R66" i="2"/>
  <c r="Q66" i="2"/>
  <c r="J66" i="2"/>
  <c r="T58" i="2"/>
  <c r="S58" i="2"/>
  <c r="R58" i="2"/>
  <c r="Q58" i="2"/>
  <c r="J58" i="2"/>
  <c r="S59" i="2"/>
  <c r="R59" i="2"/>
  <c r="Q59" i="2"/>
  <c r="J59" i="2"/>
  <c r="T69" i="2"/>
  <c r="S69" i="2"/>
  <c r="R69" i="2"/>
  <c r="Q69" i="2"/>
  <c r="J69" i="2"/>
  <c r="S67" i="2"/>
  <c r="R67" i="2"/>
  <c r="Q67" i="2"/>
  <c r="J67" i="2"/>
  <c r="T65" i="2"/>
  <c r="S65" i="2"/>
  <c r="R65" i="2"/>
  <c r="Q65" i="2"/>
  <c r="J65" i="2"/>
  <c r="T64" i="2"/>
  <c r="S64" i="2"/>
  <c r="R64" i="2"/>
  <c r="Q64" i="2"/>
  <c r="J64" i="2"/>
  <c r="S63" i="2"/>
  <c r="R63" i="2"/>
  <c r="Q63" i="2"/>
  <c r="J63" i="2"/>
  <c r="R62" i="2"/>
  <c r="Z62" i="2" s="1"/>
  <c r="Q62" i="2"/>
  <c r="J62" i="2"/>
  <c r="R61" i="2"/>
  <c r="Z61" i="2" s="1"/>
  <c r="Q61" i="2"/>
  <c r="J61" i="2"/>
  <c r="T95" i="2"/>
  <c r="S95" i="2"/>
  <c r="R95" i="2"/>
  <c r="Q95" i="2"/>
  <c r="J95" i="2"/>
  <c r="T94" i="2"/>
  <c r="S94" i="2"/>
  <c r="R94" i="2"/>
  <c r="Q94" i="2"/>
  <c r="J94" i="2"/>
  <c r="S93" i="2"/>
  <c r="R93" i="2"/>
  <c r="Q93" i="2"/>
  <c r="J93" i="2"/>
  <c r="S92" i="2"/>
  <c r="R92" i="2"/>
  <c r="Q92" i="2"/>
  <c r="J92" i="2"/>
  <c r="S91" i="2"/>
  <c r="X91" i="2" s="1"/>
  <c r="R91" i="2"/>
  <c r="Q91" i="2"/>
  <c r="J91" i="2"/>
  <c r="R90" i="2"/>
  <c r="Z90" i="2" s="1"/>
  <c r="Q90" i="2"/>
  <c r="J90" i="2"/>
  <c r="R89" i="2"/>
  <c r="Z89" i="2" s="1"/>
  <c r="Q89" i="2"/>
  <c r="J89" i="2"/>
  <c r="R88" i="2"/>
  <c r="Z88" i="2" s="1"/>
  <c r="Q88" i="2"/>
  <c r="J88" i="2"/>
  <c r="R87" i="2"/>
  <c r="Z87" i="2" s="1"/>
  <c r="Q87" i="2"/>
  <c r="J87" i="2"/>
  <c r="T85" i="2"/>
  <c r="R85" i="2"/>
  <c r="Z85" i="2" s="1"/>
  <c r="Q85" i="2"/>
  <c r="AF85" i="2" s="1"/>
  <c r="O85" i="2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M85" i="2"/>
  <c r="AD85" i="2" s="1"/>
  <c r="J85" i="2"/>
  <c r="C85" i="2"/>
  <c r="N85" i="2" s="1"/>
  <c r="B85" i="2"/>
  <c r="R84" i="2"/>
  <c r="O84" i="2"/>
  <c r="N84" i="2"/>
  <c r="AD84" i="2" s="1"/>
  <c r="J84" i="2"/>
  <c r="AF344" i="2" l="1"/>
  <c r="Z344" i="2"/>
  <c r="AD923" i="2"/>
  <c r="AD891" i="2"/>
  <c r="AD856" i="2"/>
  <c r="Z45" i="2"/>
  <c r="Z33" i="2"/>
  <c r="Z44" i="2"/>
  <c r="Z43" i="2"/>
  <c r="Z130" i="2"/>
  <c r="Z67" i="2"/>
  <c r="Z135" i="2"/>
  <c r="Z58" i="2"/>
  <c r="Z120" i="2"/>
  <c r="Z133" i="2"/>
  <c r="Z65" i="2"/>
  <c r="Z122" i="2"/>
  <c r="Z69" i="2"/>
  <c r="Z59" i="2"/>
  <c r="Z124" i="2"/>
  <c r="Z95" i="2"/>
  <c r="Z129" i="2"/>
  <c r="Z119" i="2"/>
  <c r="Z243" i="2"/>
  <c r="Z123" i="2"/>
  <c r="Z132" i="2"/>
  <c r="Z118" i="2"/>
  <c r="Z311" i="2"/>
  <c r="Z246" i="2"/>
  <c r="Z127" i="2"/>
  <c r="Z64" i="2"/>
  <c r="Z93" i="2"/>
  <c r="Z126" i="2"/>
  <c r="Z94" i="2"/>
  <c r="Z310" i="2"/>
  <c r="Z91" i="2"/>
  <c r="Z121" i="2"/>
  <c r="Z128" i="2"/>
  <c r="Z92" i="2"/>
  <c r="Z125" i="2"/>
  <c r="Z63" i="2"/>
  <c r="Z131" i="2"/>
  <c r="Z309" i="2"/>
  <c r="Z66" i="2"/>
  <c r="Z134" i="2"/>
  <c r="Z136" i="2"/>
  <c r="X310" i="2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92" i="2"/>
  <c r="X93" i="2" s="1"/>
  <c r="X94" i="2" s="1"/>
  <c r="X95" i="2" s="1"/>
  <c r="X96" i="2" s="1"/>
  <c r="X97" i="2" s="1"/>
  <c r="X98" i="2" s="1"/>
  <c r="X119" i="2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AD834" i="2"/>
  <c r="AD952" i="2"/>
  <c r="M561" i="2"/>
  <c r="AD561" i="2" s="1"/>
  <c r="M585" i="2"/>
  <c r="AD585" i="2" s="1"/>
  <c r="N100" i="2"/>
  <c r="O128" i="2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B129" i="2"/>
  <c r="B130" i="2" s="1"/>
  <c r="B131" i="2" s="1"/>
  <c r="B132" i="2" s="1"/>
  <c r="B133" i="2" s="1"/>
  <c r="B134" i="2" s="1"/>
  <c r="B135" i="2" s="1"/>
  <c r="B136" i="2" s="1"/>
  <c r="B137" i="2" s="1"/>
  <c r="U957" i="2"/>
  <c r="U960" i="2"/>
  <c r="U580" i="2"/>
  <c r="U578" i="2"/>
  <c r="U582" i="2"/>
  <c r="U579" i="2"/>
  <c r="U575" i="2"/>
  <c r="N577" i="2"/>
  <c r="C578" i="2"/>
  <c r="C579" i="2" s="1"/>
  <c r="N575" i="2"/>
  <c r="U958" i="2"/>
  <c r="M576" i="2"/>
  <c r="AD576" i="2" s="1"/>
  <c r="U581" i="2"/>
  <c r="U576" i="2"/>
  <c r="U577" i="2"/>
  <c r="N576" i="2"/>
  <c r="U586" i="2"/>
  <c r="B586" i="2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U967" i="2"/>
  <c r="U965" i="2"/>
  <c r="U964" i="2"/>
  <c r="U963" i="2"/>
  <c r="U961" i="2"/>
  <c r="U966" i="2"/>
  <c r="U959" i="2"/>
  <c r="U956" i="2"/>
  <c r="U962" i="2"/>
  <c r="U955" i="2"/>
  <c r="U601" i="2"/>
  <c r="U593" i="2"/>
  <c r="U951" i="2"/>
  <c r="U600" i="2"/>
  <c r="U950" i="2"/>
  <c r="B572" i="2"/>
  <c r="U953" i="2"/>
  <c r="U592" i="2"/>
  <c r="U572" i="2"/>
  <c r="U954" i="2"/>
  <c r="U949" i="2"/>
  <c r="B573" i="2"/>
  <c r="U573" i="2"/>
  <c r="U595" i="2"/>
  <c r="U585" i="2"/>
  <c r="U602" i="2"/>
  <c r="U594" i="2"/>
  <c r="U599" i="2"/>
  <c r="U591" i="2"/>
  <c r="U952" i="2"/>
  <c r="U598" i="2"/>
  <c r="U590" i="2"/>
  <c r="U597" i="2"/>
  <c r="U589" i="2"/>
  <c r="C585" i="2"/>
  <c r="C586" i="2" s="1"/>
  <c r="U596" i="2"/>
  <c r="U588" i="2"/>
  <c r="U608" i="2"/>
  <c r="U584" i="2"/>
  <c r="U607" i="2"/>
  <c r="U567" i="2"/>
  <c r="U610" i="2"/>
  <c r="U587" i="2"/>
  <c r="U609" i="2"/>
  <c r="U560" i="2"/>
  <c r="U571" i="2"/>
  <c r="U564" i="2"/>
  <c r="U566" i="2"/>
  <c r="U569" i="2"/>
  <c r="U561" i="2"/>
  <c r="U565" i="2"/>
  <c r="U570" i="2"/>
  <c r="U568" i="2"/>
  <c r="U563" i="2"/>
  <c r="U905" i="2"/>
  <c r="C561" i="2"/>
  <c r="C562" i="2" s="1"/>
  <c r="N562" i="2" s="1"/>
  <c r="AD789" i="2"/>
  <c r="M530" i="2"/>
  <c r="AD530" i="2" s="1"/>
  <c r="M156" i="2"/>
  <c r="AD156" i="2" s="1"/>
  <c r="U874" i="2"/>
  <c r="M543" i="2"/>
  <c r="AD543" i="2" s="1"/>
  <c r="U900" i="2"/>
  <c r="AD808" i="2"/>
  <c r="M515" i="2"/>
  <c r="AD515" i="2" s="1"/>
  <c r="AD782" i="2"/>
  <c r="U906" i="2"/>
  <c r="U562" i="2"/>
  <c r="U243" i="2"/>
  <c r="U246" i="2"/>
  <c r="U903" i="2"/>
  <c r="U907" i="2"/>
  <c r="U904" i="2"/>
  <c r="U908" i="2"/>
  <c r="U870" i="2"/>
  <c r="U928" i="2"/>
  <c r="U872" i="2"/>
  <c r="U869" i="2"/>
  <c r="U865" i="2"/>
  <c r="U861" i="2"/>
  <c r="U871" i="2"/>
  <c r="U868" i="2"/>
  <c r="U873" i="2"/>
  <c r="U893" i="2"/>
  <c r="U924" i="2"/>
  <c r="U929" i="2"/>
  <c r="U896" i="2"/>
  <c r="U855" i="2"/>
  <c r="U913" i="2"/>
  <c r="U925" i="2"/>
  <c r="U927" i="2"/>
  <c r="U897" i="2"/>
  <c r="U863" i="2"/>
  <c r="U926" i="2"/>
  <c r="U922" i="2"/>
  <c r="U934" i="2"/>
  <c r="U930" i="2"/>
  <c r="U916" i="2"/>
  <c r="U788" i="2"/>
  <c r="U912" i="2"/>
  <c r="AD912" i="2"/>
  <c r="U918" i="2"/>
  <c r="U890" i="2"/>
  <c r="U915" i="2"/>
  <c r="U901" i="2"/>
  <c r="U892" i="2"/>
  <c r="U914" i="2"/>
  <c r="U917" i="2"/>
  <c r="U911" i="2"/>
  <c r="U920" i="2"/>
  <c r="U859" i="2"/>
  <c r="U895" i="2"/>
  <c r="U898" i="2"/>
  <c r="U867" i="2"/>
  <c r="U894" i="2"/>
  <c r="U909" i="2"/>
  <c r="U790" i="2"/>
  <c r="U899" i="2"/>
  <c r="U902" i="2"/>
  <c r="U866" i="2"/>
  <c r="U857" i="2"/>
  <c r="U862" i="2"/>
  <c r="U831" i="2"/>
  <c r="U858" i="2"/>
  <c r="U864" i="2"/>
  <c r="U860" i="2"/>
  <c r="U839" i="2"/>
  <c r="AD832" i="2"/>
  <c r="U837" i="2"/>
  <c r="U810" i="2"/>
  <c r="U782" i="2"/>
  <c r="U840" i="2"/>
  <c r="U836" i="2"/>
  <c r="U795" i="2"/>
  <c r="U838" i="2"/>
  <c r="U833" i="2"/>
  <c r="U796" i="2"/>
  <c r="U841" i="2"/>
  <c r="U832" i="2"/>
  <c r="U853" i="2"/>
  <c r="U815" i="2"/>
  <c r="U792" i="2"/>
  <c r="U803" i="2"/>
  <c r="U811" i="2"/>
  <c r="U793" i="2"/>
  <c r="U807" i="2"/>
  <c r="U552" i="2"/>
  <c r="U539" i="2"/>
  <c r="U799" i="2"/>
  <c r="U812" i="2"/>
  <c r="U783" i="2"/>
  <c r="U809" i="2"/>
  <c r="U791" i="2"/>
  <c r="U808" i="2"/>
  <c r="U804" i="2"/>
  <c r="U802" i="2"/>
  <c r="U798" i="2"/>
  <c r="U786" i="2"/>
  <c r="U781" i="2"/>
  <c r="U789" i="2"/>
  <c r="U797" i="2"/>
  <c r="U794" i="2"/>
  <c r="U805" i="2"/>
  <c r="U785" i="2"/>
  <c r="U784" i="2"/>
  <c r="U801" i="2"/>
  <c r="U800" i="2"/>
  <c r="U525" i="2"/>
  <c r="U534" i="2"/>
  <c r="U536" i="2"/>
  <c r="U540" i="2"/>
  <c r="U532" i="2"/>
  <c r="U533" i="2"/>
  <c r="N530" i="2"/>
  <c r="C531" i="2"/>
  <c r="U530" i="2"/>
  <c r="U538" i="2"/>
  <c r="N529" i="2"/>
  <c r="U535" i="2"/>
  <c r="U529" i="2"/>
  <c r="U537" i="2"/>
  <c r="U531" i="2"/>
  <c r="U542" i="2"/>
  <c r="U527" i="2"/>
  <c r="U550" i="2"/>
  <c r="U306" i="2"/>
  <c r="U549" i="2"/>
  <c r="U522" i="2"/>
  <c r="C515" i="2"/>
  <c r="N515" i="2" s="1"/>
  <c r="U519" i="2"/>
  <c r="U544" i="2"/>
  <c r="U515" i="2"/>
  <c r="U524" i="2"/>
  <c r="U555" i="2"/>
  <c r="U514" i="2"/>
  <c r="U523" i="2"/>
  <c r="U553" i="2"/>
  <c r="U557" i="2"/>
  <c r="C543" i="2"/>
  <c r="N542" i="2"/>
  <c r="U546" i="2"/>
  <c r="U543" i="2"/>
  <c r="U516" i="2"/>
  <c r="U554" i="2"/>
  <c r="U521" i="2"/>
  <c r="U551" i="2"/>
  <c r="U520" i="2"/>
  <c r="U526" i="2"/>
  <c r="U545" i="2"/>
  <c r="U556" i="2"/>
  <c r="U156" i="2"/>
  <c r="U548" i="2"/>
  <c r="U547" i="2"/>
  <c r="U558" i="2"/>
  <c r="U518" i="2"/>
  <c r="U517" i="2"/>
  <c r="U33" i="2"/>
  <c r="B307" i="2"/>
  <c r="N155" i="2"/>
  <c r="U310" i="2"/>
  <c r="U162" i="2"/>
  <c r="U308" i="2"/>
  <c r="U309" i="2"/>
  <c r="U307" i="2"/>
  <c r="C306" i="2"/>
  <c r="U305" i="2"/>
  <c r="U159" i="2"/>
  <c r="U311" i="2"/>
  <c r="C166" i="2"/>
  <c r="N166" i="2" s="1"/>
  <c r="N157" i="2"/>
  <c r="N156" i="2"/>
  <c r="U164" i="2"/>
  <c r="U163" i="2"/>
  <c r="U161" i="2"/>
  <c r="U158" i="2"/>
  <c r="U160" i="2"/>
  <c r="U165" i="2"/>
  <c r="U155" i="2"/>
  <c r="U157" i="2"/>
  <c r="U135" i="2"/>
  <c r="U134" i="2"/>
  <c r="U118" i="2"/>
  <c r="U130" i="2"/>
  <c r="U133" i="2"/>
  <c r="U131" i="2"/>
  <c r="U127" i="2"/>
  <c r="U113" i="2"/>
  <c r="U132" i="2"/>
  <c r="U125" i="2"/>
  <c r="U136" i="2"/>
  <c r="U123" i="2"/>
  <c r="U116" i="2"/>
  <c r="U128" i="2"/>
  <c r="U124" i="2"/>
  <c r="U126" i="2"/>
  <c r="M113" i="2"/>
  <c r="AD113" i="2" s="1"/>
  <c r="U44" i="2"/>
  <c r="N113" i="2"/>
  <c r="C114" i="2"/>
  <c r="C115" i="2" s="1"/>
  <c r="N112" i="2"/>
  <c r="U45" i="2"/>
  <c r="U121" i="2"/>
  <c r="U43" i="2"/>
  <c r="B86" i="2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U114" i="2"/>
  <c r="U115" i="2"/>
  <c r="U112" i="2"/>
  <c r="U117" i="2"/>
  <c r="C86" i="2"/>
  <c r="M86" i="2"/>
  <c r="AD86" i="2" s="1"/>
  <c r="O86" i="2"/>
  <c r="U86" i="2"/>
  <c r="U122" i="2"/>
  <c r="U59" i="2"/>
  <c r="U100" i="2"/>
  <c r="U106" i="2"/>
  <c r="M101" i="2"/>
  <c r="AD101" i="2" s="1"/>
  <c r="O101" i="2"/>
  <c r="O102" i="2" s="1"/>
  <c r="C106" i="2"/>
  <c r="N106" i="2" s="1"/>
  <c r="U103" i="2"/>
  <c r="U149" i="2"/>
  <c r="U105" i="2"/>
  <c r="U143" i="2"/>
  <c r="U64" i="2"/>
  <c r="U141" i="2"/>
  <c r="U146" i="2"/>
  <c r="C101" i="2"/>
  <c r="U102" i="2"/>
  <c r="M142" i="2"/>
  <c r="AD142" i="2" s="1"/>
  <c r="C142" i="2"/>
  <c r="U107" i="2"/>
  <c r="U147" i="2"/>
  <c r="U104" i="2"/>
  <c r="U142" i="2"/>
  <c r="U101" i="2"/>
  <c r="U144" i="2"/>
  <c r="U150" i="2"/>
  <c r="U148" i="2"/>
  <c r="U145" i="2"/>
  <c r="U120" i="2"/>
  <c r="U119" i="2"/>
  <c r="U129" i="2"/>
  <c r="U69" i="2"/>
  <c r="U66" i="2"/>
  <c r="U58" i="2"/>
  <c r="U67" i="2"/>
  <c r="U63" i="2"/>
  <c r="U88" i="2"/>
  <c r="U87" i="2"/>
  <c r="U62" i="2"/>
  <c r="U61" i="2"/>
  <c r="U65" i="2"/>
  <c r="U94" i="2"/>
  <c r="U95" i="2"/>
  <c r="U91" i="2"/>
  <c r="U90" i="2"/>
  <c r="U85" i="2"/>
  <c r="U93" i="2"/>
  <c r="U89" i="2"/>
  <c r="U92" i="2"/>
  <c r="B607" i="2" l="1"/>
  <c r="B608" i="2" s="1"/>
  <c r="B609" i="2" s="1"/>
  <c r="B610" i="2" s="1"/>
  <c r="B603" i="2"/>
  <c r="B605" i="2" s="1"/>
  <c r="B606" i="2" s="1"/>
  <c r="B604" i="2" s="1"/>
  <c r="AD857" i="2"/>
  <c r="AD924" i="2"/>
  <c r="AD892" i="2"/>
  <c r="AF561" i="2"/>
  <c r="AF543" i="2"/>
  <c r="AD835" i="2"/>
  <c r="C102" i="2"/>
  <c r="C108" i="2" s="1"/>
  <c r="C107" i="2"/>
  <c r="N107" i="2" s="1"/>
  <c r="M586" i="2"/>
  <c r="AD586" i="2" s="1"/>
  <c r="M87" i="2"/>
  <c r="M562" i="2"/>
  <c r="N86" i="2"/>
  <c r="C87" i="2"/>
  <c r="C88" i="2" s="1"/>
  <c r="B138" i="2"/>
  <c r="B139" i="2"/>
  <c r="N142" i="2"/>
  <c r="O103" i="2"/>
  <c r="O104" i="2" s="1"/>
  <c r="O108" i="2" s="1"/>
  <c r="O109" i="2" s="1"/>
  <c r="N578" i="2"/>
  <c r="M577" i="2"/>
  <c r="AD577" i="2" s="1"/>
  <c r="C580" i="2"/>
  <c r="N579" i="2"/>
  <c r="N586" i="2"/>
  <c r="C587" i="2"/>
  <c r="N585" i="2"/>
  <c r="M544" i="2"/>
  <c r="AD783" i="2"/>
  <c r="M157" i="2"/>
  <c r="AD157" i="2" s="1"/>
  <c r="C564" i="2"/>
  <c r="C565" i="2" s="1"/>
  <c r="M516" i="2"/>
  <c r="M531" i="2"/>
  <c r="N561" i="2"/>
  <c r="AD809" i="2"/>
  <c r="AD790" i="2"/>
  <c r="AD913" i="2"/>
  <c r="AD833" i="2"/>
  <c r="C516" i="2"/>
  <c r="N516" i="2" s="1"/>
  <c r="N531" i="2"/>
  <c r="C532" i="2"/>
  <c r="B542" i="2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C544" i="2"/>
  <c r="N543" i="2"/>
  <c r="B308" i="2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C307" i="2"/>
  <c r="N306" i="2"/>
  <c r="C167" i="2"/>
  <c r="N167" i="2" s="1"/>
  <c r="N158" i="2"/>
  <c r="N115" i="2"/>
  <c r="C116" i="2"/>
  <c r="M114" i="2"/>
  <c r="N114" i="2"/>
  <c r="O105" i="2"/>
  <c r="O106" i="2"/>
  <c r="M102" i="2"/>
  <c r="AD102" i="2" s="1"/>
  <c r="M105" i="2"/>
  <c r="N101" i="2"/>
  <c r="C143" i="2"/>
  <c r="M143" i="2"/>
  <c r="J70" i="2"/>
  <c r="J57" i="2"/>
  <c r="J56" i="2"/>
  <c r="J55" i="2"/>
  <c r="J54" i="2"/>
  <c r="J53" i="2"/>
  <c r="J52" i="2"/>
  <c r="J51" i="2"/>
  <c r="J50" i="2"/>
  <c r="J49" i="2"/>
  <c r="R52" i="2"/>
  <c r="Z52" i="2" s="1"/>
  <c r="Q52" i="2"/>
  <c r="R51" i="2"/>
  <c r="Z51" i="2" s="1"/>
  <c r="Q51" i="2"/>
  <c r="T70" i="2"/>
  <c r="S70" i="2"/>
  <c r="R70" i="2"/>
  <c r="Q70" i="2"/>
  <c r="T57" i="2"/>
  <c r="S57" i="2"/>
  <c r="R57" i="2"/>
  <c r="Q57" i="2"/>
  <c r="S56" i="2"/>
  <c r="R56" i="2"/>
  <c r="Q56" i="2"/>
  <c r="S55" i="2"/>
  <c r="X55" i="2" s="1"/>
  <c r="R55" i="2"/>
  <c r="Q55" i="2"/>
  <c r="R54" i="2"/>
  <c r="Z54" i="2" s="1"/>
  <c r="Q54" i="2"/>
  <c r="R53" i="2"/>
  <c r="Z53" i="2" s="1"/>
  <c r="Q53" i="2"/>
  <c r="T50" i="2"/>
  <c r="R50" i="2"/>
  <c r="Z50" i="2" s="1"/>
  <c r="Q50" i="2"/>
  <c r="AF50" i="2" s="1"/>
  <c r="O50" i="2"/>
  <c r="O51" i="2" s="1"/>
  <c r="O52" i="2" s="1"/>
  <c r="M50" i="2"/>
  <c r="AD50" i="2" s="1"/>
  <c r="C50" i="2"/>
  <c r="N50" i="2" s="1"/>
  <c r="B50" i="2"/>
  <c r="B51" i="2" s="1"/>
  <c r="B52" i="2" s="1"/>
  <c r="B53" i="2" s="1"/>
  <c r="B54" i="2" s="1"/>
  <c r="B55" i="2" s="1"/>
  <c r="B56" i="2" s="1"/>
  <c r="R49" i="2"/>
  <c r="O49" i="2"/>
  <c r="N49" i="2"/>
  <c r="AD49" i="2" s="1"/>
  <c r="S8" i="1"/>
  <c r="O8" i="1"/>
  <c r="D49" i="2" s="1"/>
  <c r="J8" i="1"/>
  <c r="AF6" i="2"/>
  <c r="AB6" i="2"/>
  <c r="X6" i="2"/>
  <c r="O24" i="2"/>
  <c r="O7" i="2"/>
  <c r="O8" i="2" s="1"/>
  <c r="O9" i="2" s="1"/>
  <c r="O10" i="2" s="1"/>
  <c r="O11" i="2" s="1"/>
  <c r="O12" i="2" s="1"/>
  <c r="O13" i="2" s="1"/>
  <c r="M7" i="2"/>
  <c r="C7" i="2"/>
  <c r="B7" i="2"/>
  <c r="B8" i="2" s="1"/>
  <c r="B9" i="2" s="1"/>
  <c r="B10" i="2" s="1"/>
  <c r="B11" i="2" s="1"/>
  <c r="B12" i="2" s="1"/>
  <c r="B13" i="2" s="1"/>
  <c r="R20" i="2"/>
  <c r="Z20" i="2" s="1"/>
  <c r="Q20" i="2"/>
  <c r="J20" i="2"/>
  <c r="R19" i="2"/>
  <c r="Z19" i="2" s="1"/>
  <c r="Q19" i="2"/>
  <c r="J19" i="2"/>
  <c r="R18" i="2"/>
  <c r="Z18" i="2" s="1"/>
  <c r="Q18" i="2"/>
  <c r="J18" i="2"/>
  <c r="R17" i="2"/>
  <c r="Z17" i="2" s="1"/>
  <c r="Q17" i="2"/>
  <c r="J17" i="2"/>
  <c r="R16" i="2"/>
  <c r="Z16" i="2" s="1"/>
  <c r="Q16" i="2"/>
  <c r="J16" i="2"/>
  <c r="R15" i="2"/>
  <c r="Z15" i="2" s="1"/>
  <c r="Q15" i="2"/>
  <c r="J15" i="2"/>
  <c r="R14" i="2"/>
  <c r="Z14" i="2" s="1"/>
  <c r="Q14" i="2"/>
  <c r="J14" i="2"/>
  <c r="R13" i="2"/>
  <c r="Z13" i="2" s="1"/>
  <c r="Q13" i="2"/>
  <c r="J13" i="2"/>
  <c r="R12" i="2"/>
  <c r="Z12" i="2" s="1"/>
  <c r="Q12" i="2"/>
  <c r="J12" i="2"/>
  <c r="R11" i="2"/>
  <c r="Z11" i="2" s="1"/>
  <c r="Q11" i="2"/>
  <c r="J11" i="2"/>
  <c r="R10" i="2"/>
  <c r="Z10" i="2" s="1"/>
  <c r="Q10" i="2"/>
  <c r="J10" i="2"/>
  <c r="R9" i="2"/>
  <c r="Z9" i="2" s="1"/>
  <c r="Q9" i="2"/>
  <c r="J9" i="2"/>
  <c r="R8" i="2"/>
  <c r="Z8" i="2" s="1"/>
  <c r="Q8" i="2"/>
  <c r="AF8" i="2" s="1"/>
  <c r="J8" i="2"/>
  <c r="R7" i="2"/>
  <c r="Z7" i="2" s="1"/>
  <c r="Q7" i="2"/>
  <c r="AF7" i="2" s="1"/>
  <c r="J7" i="2"/>
  <c r="T38" i="2"/>
  <c r="S38" i="2"/>
  <c r="R38" i="2"/>
  <c r="Q38" i="2"/>
  <c r="J38" i="2"/>
  <c r="T37" i="2"/>
  <c r="S37" i="2"/>
  <c r="R37" i="2"/>
  <c r="Q37" i="2"/>
  <c r="J37" i="2"/>
  <c r="T36" i="2"/>
  <c r="S36" i="2"/>
  <c r="R36" i="2"/>
  <c r="Q36" i="2"/>
  <c r="J36" i="2"/>
  <c r="T35" i="2"/>
  <c r="S35" i="2"/>
  <c r="R35" i="2"/>
  <c r="Q35" i="2"/>
  <c r="J35" i="2"/>
  <c r="T34" i="2"/>
  <c r="S34" i="2"/>
  <c r="R34" i="2"/>
  <c r="Q34" i="2"/>
  <c r="J34" i="2"/>
  <c r="T32" i="2"/>
  <c r="S32" i="2"/>
  <c r="R32" i="2"/>
  <c r="Q32" i="2"/>
  <c r="J32" i="2"/>
  <c r="T31" i="2"/>
  <c r="S31" i="2"/>
  <c r="R31" i="2"/>
  <c r="Q31" i="2"/>
  <c r="J31" i="2"/>
  <c r="T30" i="2"/>
  <c r="S30" i="2"/>
  <c r="X30" i="2" s="1"/>
  <c r="R30" i="2"/>
  <c r="Q30" i="2"/>
  <c r="J30" i="2"/>
  <c r="R29" i="2"/>
  <c r="Z29" i="2" s="1"/>
  <c r="Q29" i="2"/>
  <c r="J29" i="2"/>
  <c r="R28" i="2"/>
  <c r="Z28" i="2" s="1"/>
  <c r="Q28" i="2"/>
  <c r="J28" i="2"/>
  <c r="T27" i="2"/>
  <c r="R27" i="2"/>
  <c r="Z27" i="2" s="1"/>
  <c r="Q27" i="2"/>
  <c r="AF27" i="2" s="1"/>
  <c r="J27" i="2"/>
  <c r="T26" i="2"/>
  <c r="R26" i="2"/>
  <c r="Z26" i="2" s="1"/>
  <c r="Q26" i="2"/>
  <c r="AF26" i="2" s="1"/>
  <c r="J26" i="2"/>
  <c r="T25" i="2"/>
  <c r="R25" i="2"/>
  <c r="Z25" i="2" s="1"/>
  <c r="Q25" i="2"/>
  <c r="AF25" i="2" s="1"/>
  <c r="O25" i="2"/>
  <c r="O26" i="2" s="1"/>
  <c r="O27" i="2" s="1"/>
  <c r="O28" i="2" s="1"/>
  <c r="O29" i="2" s="1"/>
  <c r="O30" i="2" s="1"/>
  <c r="O31" i="2" s="1"/>
  <c r="M25" i="2"/>
  <c r="AD25" i="2" s="1"/>
  <c r="J25" i="2"/>
  <c r="C25" i="2"/>
  <c r="C26" i="2" s="1"/>
  <c r="B25" i="2"/>
  <c r="B26" i="2" s="1"/>
  <c r="B27" i="2" s="1"/>
  <c r="R24" i="2"/>
  <c r="N24" i="2"/>
  <c r="AD24" i="2" s="1"/>
  <c r="J24" i="2"/>
  <c r="R6" i="2"/>
  <c r="O6" i="2"/>
  <c r="N6" i="2"/>
  <c r="AD6" i="2" s="1"/>
  <c r="J6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694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4" i="2"/>
  <c r="J743" i="2"/>
  <c r="J742" i="2"/>
  <c r="J741" i="2"/>
  <c r="J740" i="2"/>
  <c r="J739" i="2"/>
  <c r="J738" i="2"/>
  <c r="J737" i="2"/>
  <c r="J736" i="2"/>
  <c r="J735" i="2"/>
  <c r="J726" i="2"/>
  <c r="J725" i="2"/>
  <c r="J724" i="2"/>
  <c r="J723" i="2"/>
  <c r="J722" i="2"/>
  <c r="J721" i="2"/>
  <c r="J720" i="2"/>
  <c r="J719" i="2"/>
  <c r="J717" i="2"/>
  <c r="J716" i="2"/>
  <c r="J614" i="2"/>
  <c r="J612" i="2"/>
  <c r="J611" i="2"/>
  <c r="J303" i="2"/>
  <c r="J300" i="2"/>
  <c r="J298" i="2"/>
  <c r="J297" i="2"/>
  <c r="J296" i="2"/>
  <c r="J294" i="2"/>
  <c r="J295" i="2"/>
  <c r="J293" i="2"/>
  <c r="J292" i="2"/>
  <c r="J291" i="2"/>
  <c r="J290" i="2"/>
  <c r="J289" i="2"/>
  <c r="J288" i="2"/>
  <c r="J285" i="2"/>
  <c r="J284" i="2"/>
  <c r="J283" i="2"/>
  <c r="J282" i="2"/>
  <c r="J281" i="2"/>
  <c r="J280" i="2"/>
  <c r="J279" i="2"/>
  <c r="J275" i="2"/>
  <c r="J278" i="2"/>
  <c r="J277" i="2"/>
  <c r="J276" i="2"/>
  <c r="J274" i="2"/>
  <c r="J273" i="2"/>
  <c r="J272" i="2"/>
  <c r="J271" i="2"/>
  <c r="J270" i="2"/>
  <c r="J269" i="2"/>
  <c r="J266" i="2"/>
  <c r="J261" i="2"/>
  <c r="J260" i="2"/>
  <c r="J259" i="2"/>
  <c r="J258" i="2"/>
  <c r="J257" i="2"/>
  <c r="J256" i="2"/>
  <c r="J255" i="2"/>
  <c r="J254" i="2"/>
  <c r="J242" i="2"/>
  <c r="J241" i="2"/>
  <c r="J240" i="2"/>
  <c r="J239" i="2"/>
  <c r="J238" i="2"/>
  <c r="J237" i="2"/>
  <c r="J236" i="2"/>
  <c r="J235" i="2"/>
  <c r="J234" i="2"/>
  <c r="J233" i="2"/>
  <c r="J231" i="2"/>
  <c r="J228" i="2"/>
  <c r="J230" i="2"/>
  <c r="J229" i="2"/>
  <c r="J227" i="2"/>
  <c r="J226" i="2"/>
  <c r="J225" i="2"/>
  <c r="J224" i="2"/>
  <c r="J223" i="2"/>
  <c r="J222" i="2"/>
  <c r="J221" i="2"/>
  <c r="J218" i="2"/>
  <c r="J214" i="2"/>
  <c r="J213" i="2"/>
  <c r="J217" i="2"/>
  <c r="J216" i="2"/>
  <c r="J215" i="2"/>
  <c r="J212" i="2"/>
  <c r="J211" i="2"/>
  <c r="J210" i="2"/>
  <c r="J209" i="2"/>
  <c r="J204" i="2"/>
  <c r="J203" i="2"/>
  <c r="J202" i="2"/>
  <c r="J201" i="2"/>
  <c r="J200" i="2"/>
  <c r="J199" i="2"/>
  <c r="J198" i="2"/>
  <c r="J197" i="2"/>
  <c r="J196" i="2"/>
  <c r="J192" i="2"/>
  <c r="J191" i="2"/>
  <c r="J190" i="2"/>
  <c r="J189" i="2"/>
  <c r="J188" i="2"/>
  <c r="J187" i="2"/>
  <c r="J186" i="2"/>
  <c r="J185" i="2"/>
  <c r="J184" i="2"/>
  <c r="J183" i="2"/>
  <c r="J182" i="2"/>
  <c r="J178" i="2"/>
  <c r="J177" i="2"/>
  <c r="J176" i="2"/>
  <c r="J174" i="2"/>
  <c r="J173" i="2"/>
  <c r="J172" i="2"/>
  <c r="J171" i="2"/>
  <c r="J170" i="2"/>
  <c r="J169" i="2"/>
  <c r="J512" i="2"/>
  <c r="J509" i="2"/>
  <c r="J500" i="2"/>
  <c r="J499" i="2"/>
  <c r="J502" i="2"/>
  <c r="J498" i="2"/>
  <c r="J497" i="2"/>
  <c r="J496" i="2"/>
  <c r="J494" i="2"/>
  <c r="J493" i="2"/>
  <c r="J491" i="2"/>
  <c r="J490" i="2"/>
  <c r="J326" i="2"/>
  <c r="J325" i="2"/>
  <c r="J324" i="2"/>
  <c r="J322" i="2"/>
  <c r="J321" i="2"/>
  <c r="R2027" i="2"/>
  <c r="R2026" i="2"/>
  <c r="Z2026" i="2" s="1"/>
  <c r="R2025" i="2"/>
  <c r="Z2025" i="2" s="1"/>
  <c r="R2024" i="2"/>
  <c r="Z2024" i="2" s="1"/>
  <c r="R2023" i="2"/>
  <c r="Z2023" i="2" s="1"/>
  <c r="R2022" i="2"/>
  <c r="Z2022" i="2" s="1"/>
  <c r="R2021" i="2"/>
  <c r="Z2021" i="2" s="1"/>
  <c r="R2020" i="2"/>
  <c r="R2019" i="2"/>
  <c r="R2018" i="2"/>
  <c r="Z2018" i="2" s="1"/>
  <c r="R2017" i="2"/>
  <c r="Z2017" i="2" s="1"/>
  <c r="R2016" i="2"/>
  <c r="Z2016" i="2" s="1"/>
  <c r="R2015" i="2"/>
  <c r="Z2015" i="2" s="1"/>
  <c r="R2014" i="2"/>
  <c r="Z2014" i="2" s="1"/>
  <c r="R2013" i="2"/>
  <c r="Z2013" i="2" s="1"/>
  <c r="R2012" i="2"/>
  <c r="Z2012" i="2" s="1"/>
  <c r="R2011" i="2"/>
  <c r="Z2011" i="2" s="1"/>
  <c r="R2010" i="2"/>
  <c r="Z2010" i="2" s="1"/>
  <c r="R2009" i="2"/>
  <c r="Z2009" i="2" s="1"/>
  <c r="R2008" i="2"/>
  <c r="R2007" i="2"/>
  <c r="R2006" i="2"/>
  <c r="Z2006" i="2" s="1"/>
  <c r="R2005" i="2"/>
  <c r="Z2005" i="2" s="1"/>
  <c r="R2004" i="2"/>
  <c r="Z2004" i="2" s="1"/>
  <c r="R2003" i="2"/>
  <c r="Z2003" i="2" s="1"/>
  <c r="R2002" i="2"/>
  <c r="Z2002" i="2" s="1"/>
  <c r="R2001" i="2"/>
  <c r="Z2001" i="2" s="1"/>
  <c r="R2000" i="2"/>
  <c r="Z2000" i="2" s="1"/>
  <c r="R1999" i="2"/>
  <c r="Z1999" i="2" s="1"/>
  <c r="R1998" i="2"/>
  <c r="Z1998" i="2" s="1"/>
  <c r="R1997" i="2"/>
  <c r="Z1997" i="2" s="1"/>
  <c r="R1996" i="2"/>
  <c r="Z1996" i="2" s="1"/>
  <c r="R1995" i="2"/>
  <c r="Z1995" i="2" s="1"/>
  <c r="R1994" i="2"/>
  <c r="Z1994" i="2" s="1"/>
  <c r="R1993" i="2"/>
  <c r="Z1993" i="2" s="1"/>
  <c r="R1992" i="2"/>
  <c r="Z1992" i="2" s="1"/>
  <c r="R1991" i="2"/>
  <c r="Z1991" i="2" s="1"/>
  <c r="R1990" i="2"/>
  <c r="Z1990" i="2" s="1"/>
  <c r="R1989" i="2"/>
  <c r="Z1989" i="2" s="1"/>
  <c r="R1988" i="2"/>
  <c r="Z1988" i="2" s="1"/>
  <c r="R1987" i="2"/>
  <c r="Z1987" i="2" s="1"/>
  <c r="R1986" i="2"/>
  <c r="Z1986" i="2" s="1"/>
  <c r="R1985" i="2"/>
  <c r="Z1985" i="2" s="1"/>
  <c r="R1984" i="2"/>
  <c r="Z1984" i="2" s="1"/>
  <c r="R1983" i="2"/>
  <c r="Z1983" i="2" s="1"/>
  <c r="R1982" i="2"/>
  <c r="Z1982" i="2" s="1"/>
  <c r="R1981" i="2"/>
  <c r="Z1981" i="2" s="1"/>
  <c r="R1980" i="2"/>
  <c r="Z1980" i="2" s="1"/>
  <c r="R1979" i="2"/>
  <c r="Z1979" i="2" s="1"/>
  <c r="R1978" i="2"/>
  <c r="Z1978" i="2" s="1"/>
  <c r="R1977" i="2"/>
  <c r="Z1977" i="2" s="1"/>
  <c r="R1976" i="2"/>
  <c r="R1975" i="2"/>
  <c r="R1974" i="2"/>
  <c r="Z1974" i="2" s="1"/>
  <c r="R1973" i="2"/>
  <c r="Z1973" i="2" s="1"/>
  <c r="R1972" i="2"/>
  <c r="Z1972" i="2" s="1"/>
  <c r="R1971" i="2"/>
  <c r="Z1971" i="2" s="1"/>
  <c r="R1970" i="2"/>
  <c r="Z1970" i="2" s="1"/>
  <c r="R1969" i="2"/>
  <c r="Z1969" i="2" s="1"/>
  <c r="R1968" i="2"/>
  <c r="Z1968" i="2" s="1"/>
  <c r="R1967" i="2"/>
  <c r="Z1967" i="2" s="1"/>
  <c r="R1966" i="2"/>
  <c r="Z1966" i="2" s="1"/>
  <c r="R1965" i="2"/>
  <c r="Z1965" i="2" s="1"/>
  <c r="R1964" i="2"/>
  <c r="Z1964" i="2" s="1"/>
  <c r="R1963" i="2"/>
  <c r="Z1963" i="2" s="1"/>
  <c r="R1962" i="2"/>
  <c r="Z1962" i="2" s="1"/>
  <c r="R1961" i="2"/>
  <c r="Z1961" i="2" s="1"/>
  <c r="R1960" i="2"/>
  <c r="Z1960" i="2" s="1"/>
  <c r="R1959" i="2"/>
  <c r="Z1959" i="2" s="1"/>
  <c r="R1958" i="2"/>
  <c r="Z1958" i="2" s="1"/>
  <c r="R1957" i="2"/>
  <c r="R1956" i="2"/>
  <c r="R1955" i="2"/>
  <c r="Z1955" i="2" s="1"/>
  <c r="R1954" i="2"/>
  <c r="Z1954" i="2" s="1"/>
  <c r="R1953" i="2"/>
  <c r="Z1953" i="2" s="1"/>
  <c r="R1952" i="2"/>
  <c r="Z1952" i="2" s="1"/>
  <c r="R1951" i="2"/>
  <c r="Z1951" i="2" s="1"/>
  <c r="R1950" i="2"/>
  <c r="Z1950" i="2" s="1"/>
  <c r="R1949" i="2"/>
  <c r="Z1949" i="2" s="1"/>
  <c r="R1948" i="2"/>
  <c r="Z1948" i="2" s="1"/>
  <c r="R1947" i="2"/>
  <c r="Z1947" i="2" s="1"/>
  <c r="R1946" i="2"/>
  <c r="Z1946" i="2" s="1"/>
  <c r="R1945" i="2"/>
  <c r="Z1945" i="2" s="1"/>
  <c r="R1944" i="2"/>
  <c r="R1943" i="2"/>
  <c r="R1942" i="2"/>
  <c r="Z1942" i="2" s="1"/>
  <c r="R1941" i="2"/>
  <c r="Z1941" i="2" s="1"/>
  <c r="R1940" i="2"/>
  <c r="Z1940" i="2" s="1"/>
  <c r="R1939" i="2"/>
  <c r="Z1939" i="2" s="1"/>
  <c r="R1938" i="2"/>
  <c r="Z1938" i="2" s="1"/>
  <c r="R1937" i="2"/>
  <c r="Z1937" i="2" s="1"/>
  <c r="R1936" i="2"/>
  <c r="Z1936" i="2" s="1"/>
  <c r="R1935" i="2"/>
  <c r="Z1935" i="2" s="1"/>
  <c r="R1934" i="2"/>
  <c r="Z1934" i="2" s="1"/>
  <c r="R1933" i="2"/>
  <c r="Z1933" i="2" s="1"/>
  <c r="R1932" i="2"/>
  <c r="Z1932" i="2" s="1"/>
  <c r="R1931" i="2"/>
  <c r="Z1931" i="2" s="1"/>
  <c r="R1930" i="2"/>
  <c r="Z1930" i="2" s="1"/>
  <c r="R1929" i="2"/>
  <c r="Z1929" i="2" s="1"/>
  <c r="R1928" i="2"/>
  <c r="Z1928" i="2" s="1"/>
  <c r="R1927" i="2"/>
  <c r="R1926" i="2"/>
  <c r="R1925" i="2"/>
  <c r="Z1925" i="2" s="1"/>
  <c r="R1924" i="2"/>
  <c r="Z1924" i="2" s="1"/>
  <c r="R1923" i="2"/>
  <c r="Z1923" i="2" s="1"/>
  <c r="R1922" i="2"/>
  <c r="Z1922" i="2" s="1"/>
  <c r="R1921" i="2"/>
  <c r="Z1921" i="2" s="1"/>
  <c r="R1920" i="2"/>
  <c r="Z1920" i="2" s="1"/>
  <c r="R1919" i="2"/>
  <c r="Z1919" i="2" s="1"/>
  <c r="R1918" i="2"/>
  <c r="Z1918" i="2" s="1"/>
  <c r="R1917" i="2"/>
  <c r="Z1917" i="2" s="1"/>
  <c r="R1916" i="2"/>
  <c r="Z1916" i="2" s="1"/>
  <c r="R1915" i="2"/>
  <c r="R1914" i="2"/>
  <c r="R1913" i="2"/>
  <c r="Z1913" i="2" s="1"/>
  <c r="R1912" i="2"/>
  <c r="Z1912" i="2" s="1"/>
  <c r="R1911" i="2"/>
  <c r="Z1911" i="2" s="1"/>
  <c r="R1910" i="2"/>
  <c r="Z1910" i="2" s="1"/>
  <c r="R1909" i="2"/>
  <c r="Z1909" i="2" s="1"/>
  <c r="R1908" i="2"/>
  <c r="Z1908" i="2" s="1"/>
  <c r="R1907" i="2"/>
  <c r="Z1907" i="2" s="1"/>
  <c r="R1906" i="2"/>
  <c r="Z1906" i="2" s="1"/>
  <c r="R1905" i="2"/>
  <c r="Z1905" i="2" s="1"/>
  <c r="R1904" i="2"/>
  <c r="Z1904" i="2" s="1"/>
  <c r="R1903" i="2"/>
  <c r="Z1903" i="2" s="1"/>
  <c r="R1902" i="2"/>
  <c r="Z1902" i="2" s="1"/>
  <c r="R1901" i="2"/>
  <c r="Z1901" i="2" s="1"/>
  <c r="R1900" i="2"/>
  <c r="Z1900" i="2" s="1"/>
  <c r="R1899" i="2"/>
  <c r="Z1899" i="2" s="1"/>
  <c r="R1898" i="2"/>
  <c r="Z1898" i="2" s="1"/>
  <c r="R1897" i="2"/>
  <c r="Z1897" i="2" s="1"/>
  <c r="R1896" i="2"/>
  <c r="Z1896" i="2" s="1"/>
  <c r="R1895" i="2"/>
  <c r="Z1895" i="2" s="1"/>
  <c r="R1894" i="2"/>
  <c r="Z1894" i="2" s="1"/>
  <c r="R1893" i="2"/>
  <c r="Z1893" i="2" s="1"/>
  <c r="R1892" i="2"/>
  <c r="Z1892" i="2" s="1"/>
  <c r="R1891" i="2"/>
  <c r="Z1891" i="2" s="1"/>
  <c r="R1890" i="2"/>
  <c r="Z1890" i="2" s="1"/>
  <c r="R1889" i="2"/>
  <c r="Z1889" i="2" s="1"/>
  <c r="R1888" i="2"/>
  <c r="Z1888" i="2" s="1"/>
  <c r="R1887" i="2"/>
  <c r="Z1887" i="2" s="1"/>
  <c r="R1886" i="2"/>
  <c r="Z1886" i="2" s="1"/>
  <c r="R1885" i="2"/>
  <c r="Z1885" i="2" s="1"/>
  <c r="R1884" i="2"/>
  <c r="Z1884" i="2" s="1"/>
  <c r="R1883" i="2"/>
  <c r="R1882" i="2"/>
  <c r="R1881" i="2"/>
  <c r="Z1881" i="2" s="1"/>
  <c r="R1880" i="2"/>
  <c r="Z1880" i="2" s="1"/>
  <c r="R1879" i="2"/>
  <c r="Z1879" i="2" s="1"/>
  <c r="R1878" i="2"/>
  <c r="Z1878" i="2" s="1"/>
  <c r="R1877" i="2"/>
  <c r="Z1877" i="2" s="1"/>
  <c r="R1876" i="2"/>
  <c r="Z1876" i="2" s="1"/>
  <c r="R1875" i="2"/>
  <c r="Z1875" i="2" s="1"/>
  <c r="R1874" i="2"/>
  <c r="Z1874" i="2" s="1"/>
  <c r="R1873" i="2"/>
  <c r="Z1873" i="2" s="1"/>
  <c r="R1872" i="2"/>
  <c r="Z1872" i="2" s="1"/>
  <c r="R1871" i="2"/>
  <c r="Z1871" i="2" s="1"/>
  <c r="R1870" i="2"/>
  <c r="Z1870" i="2" s="1"/>
  <c r="R1869" i="2"/>
  <c r="Z1869" i="2" s="1"/>
  <c r="R1868" i="2"/>
  <c r="Z1868" i="2" s="1"/>
  <c r="R1867" i="2"/>
  <c r="Z1867" i="2" s="1"/>
  <c r="R1866" i="2"/>
  <c r="Z1866" i="2" s="1"/>
  <c r="R1865" i="2"/>
  <c r="Z1865" i="2" s="1"/>
  <c r="R1864" i="2"/>
  <c r="Z1864" i="2" s="1"/>
  <c r="R1863" i="2"/>
  <c r="Z1863" i="2" s="1"/>
  <c r="R1862" i="2"/>
  <c r="Z1862" i="2" s="1"/>
  <c r="R1861" i="2"/>
  <c r="Z1861" i="2" s="1"/>
  <c r="R1860" i="2"/>
  <c r="Z1860" i="2" s="1"/>
  <c r="R1859" i="2"/>
  <c r="Z1859" i="2" s="1"/>
  <c r="R1858" i="2"/>
  <c r="Z1858" i="2" s="1"/>
  <c r="R1857" i="2"/>
  <c r="Z1857" i="2" s="1"/>
  <c r="R1856" i="2"/>
  <c r="Z1856" i="2" s="1"/>
  <c r="R1855" i="2"/>
  <c r="Z1855" i="2" s="1"/>
  <c r="R1854" i="2"/>
  <c r="Z1854" i="2" s="1"/>
  <c r="R1853" i="2"/>
  <c r="Z1853" i="2" s="1"/>
  <c r="R1852" i="2"/>
  <c r="Z1852" i="2" s="1"/>
  <c r="R1851" i="2"/>
  <c r="R1850" i="2"/>
  <c r="R1849" i="2"/>
  <c r="Z1849" i="2" s="1"/>
  <c r="R1848" i="2"/>
  <c r="Z1848" i="2" s="1"/>
  <c r="R1847" i="2"/>
  <c r="Z1847" i="2" s="1"/>
  <c r="R1846" i="2"/>
  <c r="Z1846" i="2" s="1"/>
  <c r="R1845" i="2"/>
  <c r="Z1845" i="2" s="1"/>
  <c r="R1844" i="2"/>
  <c r="Z1844" i="2" s="1"/>
  <c r="R1843" i="2"/>
  <c r="Z1843" i="2" s="1"/>
  <c r="R1842" i="2"/>
  <c r="Z1842" i="2" s="1"/>
  <c r="R1841" i="2"/>
  <c r="Z1841" i="2" s="1"/>
  <c r="R1840" i="2"/>
  <c r="Z1840" i="2" s="1"/>
  <c r="R1839" i="2"/>
  <c r="Z1839" i="2" s="1"/>
  <c r="R1838" i="2"/>
  <c r="Z1838" i="2" s="1"/>
  <c r="R1837" i="2"/>
  <c r="Z1837" i="2" s="1"/>
  <c r="R1836" i="2"/>
  <c r="Z1836" i="2" s="1"/>
  <c r="R1835" i="2"/>
  <c r="Z1835" i="2" s="1"/>
  <c r="R1834" i="2"/>
  <c r="Z1834" i="2" s="1"/>
  <c r="R1833" i="2"/>
  <c r="Z1833" i="2" s="1"/>
  <c r="R1832" i="2"/>
  <c r="Z1832" i="2" s="1"/>
  <c r="R1831" i="2"/>
  <c r="Z1831" i="2" s="1"/>
  <c r="R1830" i="2"/>
  <c r="Z1830" i="2" s="1"/>
  <c r="R1829" i="2"/>
  <c r="Z1829" i="2" s="1"/>
  <c r="R1828" i="2"/>
  <c r="Z1828" i="2" s="1"/>
  <c r="R1827" i="2"/>
  <c r="Z1827" i="2" s="1"/>
  <c r="R1826" i="2"/>
  <c r="Z1826" i="2" s="1"/>
  <c r="R1825" i="2"/>
  <c r="Z1825" i="2" s="1"/>
  <c r="R1824" i="2"/>
  <c r="Z1824" i="2" s="1"/>
  <c r="R1823" i="2"/>
  <c r="Z1823" i="2" s="1"/>
  <c r="R1822" i="2"/>
  <c r="Z1822" i="2" s="1"/>
  <c r="R1821" i="2"/>
  <c r="Z1821" i="2" s="1"/>
  <c r="R1820" i="2"/>
  <c r="Z1820" i="2" s="1"/>
  <c r="R1819" i="2"/>
  <c r="Z1819" i="2" s="1"/>
  <c r="R1818" i="2"/>
  <c r="Z1818" i="2" s="1"/>
  <c r="R1817" i="2"/>
  <c r="Z1817" i="2" s="1"/>
  <c r="R1816" i="2"/>
  <c r="Z1816" i="2" s="1"/>
  <c r="R1815" i="2"/>
  <c r="Z1815" i="2" s="1"/>
  <c r="R1814" i="2"/>
  <c r="Z1814" i="2" s="1"/>
  <c r="R1813" i="2"/>
  <c r="Z1813" i="2" s="1"/>
  <c r="R1812" i="2"/>
  <c r="Z1812" i="2" s="1"/>
  <c r="R1811" i="2"/>
  <c r="Z1811" i="2" s="1"/>
  <c r="R1810" i="2"/>
  <c r="Z1810" i="2" s="1"/>
  <c r="R1809" i="2"/>
  <c r="Z1809" i="2" s="1"/>
  <c r="R1808" i="2"/>
  <c r="Z1808" i="2" s="1"/>
  <c r="R1807" i="2"/>
  <c r="Z1807" i="2" s="1"/>
  <c r="R1806" i="2"/>
  <c r="Z1806" i="2" s="1"/>
  <c r="R1805" i="2"/>
  <c r="Z1805" i="2" s="1"/>
  <c r="R1804" i="2"/>
  <c r="Z1804" i="2" s="1"/>
  <c r="R1803" i="2"/>
  <c r="Z1803" i="2" s="1"/>
  <c r="R1802" i="2"/>
  <c r="Z1802" i="2" s="1"/>
  <c r="R1801" i="2"/>
  <c r="Z1801" i="2" s="1"/>
  <c r="R1800" i="2"/>
  <c r="Z1800" i="2" s="1"/>
  <c r="R1799" i="2"/>
  <c r="Z1799" i="2" s="1"/>
  <c r="R1798" i="2"/>
  <c r="Z1798" i="2" s="1"/>
  <c r="R1797" i="2"/>
  <c r="Z1797" i="2" s="1"/>
  <c r="R1796" i="2"/>
  <c r="Z1796" i="2" s="1"/>
  <c r="R1795" i="2"/>
  <c r="Z1795" i="2" s="1"/>
  <c r="R1794" i="2"/>
  <c r="Z1794" i="2" s="1"/>
  <c r="R1793" i="2"/>
  <c r="Z1793" i="2" s="1"/>
  <c r="R1792" i="2"/>
  <c r="Z1792" i="2" s="1"/>
  <c r="R1791" i="2"/>
  <c r="Z1791" i="2" s="1"/>
  <c r="R1790" i="2"/>
  <c r="Z1790" i="2" s="1"/>
  <c r="R1789" i="2"/>
  <c r="Z1789" i="2" s="1"/>
  <c r="R1788" i="2"/>
  <c r="Z1788" i="2" s="1"/>
  <c r="R1787" i="2"/>
  <c r="Z1787" i="2" s="1"/>
  <c r="R1786" i="2"/>
  <c r="Z1786" i="2" s="1"/>
  <c r="R1785" i="2"/>
  <c r="Z1785" i="2" s="1"/>
  <c r="R1784" i="2"/>
  <c r="Z1784" i="2" s="1"/>
  <c r="R1783" i="2"/>
  <c r="Z1783" i="2" s="1"/>
  <c r="R1782" i="2"/>
  <c r="Z1782" i="2" s="1"/>
  <c r="R1781" i="2"/>
  <c r="Z1781" i="2" s="1"/>
  <c r="R1780" i="2"/>
  <c r="Z1780" i="2" s="1"/>
  <c r="R1779" i="2"/>
  <c r="Z1779" i="2" s="1"/>
  <c r="R1778" i="2"/>
  <c r="Z1778" i="2" s="1"/>
  <c r="R1777" i="2"/>
  <c r="Z1777" i="2" s="1"/>
  <c r="R1776" i="2"/>
  <c r="Z1776" i="2" s="1"/>
  <c r="R1775" i="2"/>
  <c r="Z1775" i="2" s="1"/>
  <c r="R1774" i="2"/>
  <c r="Z1774" i="2" s="1"/>
  <c r="R1773" i="2"/>
  <c r="Z1773" i="2" s="1"/>
  <c r="R1772" i="2"/>
  <c r="Z1772" i="2" s="1"/>
  <c r="R1771" i="2"/>
  <c r="Z1771" i="2" s="1"/>
  <c r="R1770" i="2"/>
  <c r="Z1770" i="2" s="1"/>
  <c r="R1769" i="2"/>
  <c r="Z1769" i="2" s="1"/>
  <c r="R1768" i="2"/>
  <c r="Z1768" i="2" s="1"/>
  <c r="R1767" i="2"/>
  <c r="Z1767" i="2" s="1"/>
  <c r="R1766" i="2"/>
  <c r="Z1766" i="2" s="1"/>
  <c r="R1765" i="2"/>
  <c r="Z1765" i="2" s="1"/>
  <c r="R1764" i="2"/>
  <c r="Z1764" i="2" s="1"/>
  <c r="R1763" i="2"/>
  <c r="Z1763" i="2" s="1"/>
  <c r="R1762" i="2"/>
  <c r="Z1762" i="2" s="1"/>
  <c r="R1761" i="2"/>
  <c r="Z1761" i="2" s="1"/>
  <c r="R1760" i="2"/>
  <c r="Z1760" i="2" s="1"/>
  <c r="R1759" i="2"/>
  <c r="Z1759" i="2" s="1"/>
  <c r="R1758" i="2"/>
  <c r="Z1758" i="2" s="1"/>
  <c r="R1757" i="2"/>
  <c r="Z1757" i="2" s="1"/>
  <c r="R1756" i="2"/>
  <c r="Z1756" i="2" s="1"/>
  <c r="R1755" i="2"/>
  <c r="Z1755" i="2" s="1"/>
  <c r="R1754" i="2"/>
  <c r="Z1754" i="2" s="1"/>
  <c r="R1753" i="2"/>
  <c r="Z1753" i="2" s="1"/>
  <c r="R1752" i="2"/>
  <c r="Z1752" i="2" s="1"/>
  <c r="R1751" i="2"/>
  <c r="Z1751" i="2" s="1"/>
  <c r="R1750" i="2"/>
  <c r="Z1750" i="2" s="1"/>
  <c r="R1749" i="2"/>
  <c r="R1748" i="2"/>
  <c r="R1747" i="2"/>
  <c r="Z1747" i="2" s="1"/>
  <c r="R1746" i="2"/>
  <c r="Z1746" i="2" s="1"/>
  <c r="R1745" i="2"/>
  <c r="Z1745" i="2" s="1"/>
  <c r="R1744" i="2"/>
  <c r="Z1744" i="2" s="1"/>
  <c r="R1743" i="2"/>
  <c r="Z1743" i="2" s="1"/>
  <c r="R1742" i="2"/>
  <c r="Z1742" i="2" s="1"/>
  <c r="R1741" i="2"/>
  <c r="Z1741" i="2" s="1"/>
  <c r="R1740" i="2"/>
  <c r="Z1740" i="2" s="1"/>
  <c r="R1739" i="2"/>
  <c r="Z1739" i="2" s="1"/>
  <c r="R1738" i="2"/>
  <c r="Z1738" i="2" s="1"/>
  <c r="R1737" i="2"/>
  <c r="Z1737" i="2" s="1"/>
  <c r="R1736" i="2"/>
  <c r="Z1736" i="2" s="1"/>
  <c r="R1735" i="2"/>
  <c r="Z1735" i="2" s="1"/>
  <c r="R1734" i="2"/>
  <c r="Z1734" i="2" s="1"/>
  <c r="R1733" i="2"/>
  <c r="Z1733" i="2" s="1"/>
  <c r="R1732" i="2"/>
  <c r="Z1732" i="2" s="1"/>
  <c r="R1731" i="2"/>
  <c r="Z1731" i="2" s="1"/>
  <c r="R1730" i="2"/>
  <c r="Z1730" i="2" s="1"/>
  <c r="R1729" i="2"/>
  <c r="Z1729" i="2" s="1"/>
  <c r="R1728" i="2"/>
  <c r="Z1728" i="2" s="1"/>
  <c r="R1727" i="2"/>
  <c r="Z1727" i="2" s="1"/>
  <c r="R1726" i="2"/>
  <c r="Z1726" i="2" s="1"/>
  <c r="R1725" i="2"/>
  <c r="Z1725" i="2" s="1"/>
  <c r="R1724" i="2"/>
  <c r="Z1724" i="2" s="1"/>
  <c r="R1723" i="2"/>
  <c r="R1694" i="2"/>
  <c r="R1688" i="2"/>
  <c r="Z1688" i="2" s="1"/>
  <c r="R1687" i="2"/>
  <c r="Z1687" i="2" s="1"/>
  <c r="R1686" i="2"/>
  <c r="Z1686" i="2" s="1"/>
  <c r="R1685" i="2"/>
  <c r="Z1685" i="2" s="1"/>
  <c r="R1684" i="2"/>
  <c r="Z1684" i="2" s="1"/>
  <c r="R1683" i="2"/>
  <c r="Z1683" i="2" s="1"/>
  <c r="R1682" i="2"/>
  <c r="Z1682" i="2" s="1"/>
  <c r="R1681" i="2"/>
  <c r="Z1681" i="2" s="1"/>
  <c r="R1680" i="2"/>
  <c r="Z1680" i="2" s="1"/>
  <c r="R1679" i="2"/>
  <c r="Z1679" i="2" s="1"/>
  <c r="R1678" i="2"/>
  <c r="Z1678" i="2" s="1"/>
  <c r="R1677" i="2"/>
  <c r="Z1677" i="2" s="1"/>
  <c r="R1676" i="2"/>
  <c r="Z1676" i="2" s="1"/>
  <c r="R1675" i="2"/>
  <c r="Z1675" i="2" s="1"/>
  <c r="R1674" i="2"/>
  <c r="Z1674" i="2" s="1"/>
  <c r="R1673" i="2"/>
  <c r="Z1673" i="2" s="1"/>
  <c r="R1672" i="2"/>
  <c r="Z1672" i="2" s="1"/>
  <c r="R1671" i="2"/>
  <c r="Z1671" i="2" s="1"/>
  <c r="R1670" i="2"/>
  <c r="Z1670" i="2" s="1"/>
  <c r="R1669" i="2"/>
  <c r="Z1669" i="2" s="1"/>
  <c r="R1668" i="2"/>
  <c r="Z1668" i="2" s="1"/>
  <c r="R1667" i="2"/>
  <c r="Z1667" i="2" s="1"/>
  <c r="R1666" i="2"/>
  <c r="Z1666" i="2" s="1"/>
  <c r="R1665" i="2"/>
  <c r="Z1665" i="2" s="1"/>
  <c r="R1664" i="2"/>
  <c r="Z1664" i="2" s="1"/>
  <c r="R1663" i="2"/>
  <c r="Z1663" i="2" s="1"/>
  <c r="R1662" i="2"/>
  <c r="Z1662" i="2" s="1"/>
  <c r="R1661" i="2"/>
  <c r="Z1661" i="2" s="1"/>
  <c r="R1660" i="2"/>
  <c r="Z1660" i="2" s="1"/>
  <c r="R1659" i="2"/>
  <c r="Z1659" i="2" s="1"/>
  <c r="R1658" i="2"/>
  <c r="Z1658" i="2" s="1"/>
  <c r="R1657" i="2"/>
  <c r="Z1657" i="2" s="1"/>
  <c r="R1656" i="2"/>
  <c r="Z1656" i="2" s="1"/>
  <c r="R1655" i="2"/>
  <c r="Z1655" i="2" s="1"/>
  <c r="R1654" i="2"/>
  <c r="Z1654" i="2" s="1"/>
  <c r="R1653" i="2"/>
  <c r="Z1653" i="2" s="1"/>
  <c r="R1652" i="2"/>
  <c r="Z1652" i="2" s="1"/>
  <c r="R1651" i="2"/>
  <c r="Z1651" i="2" s="1"/>
  <c r="R1650" i="2"/>
  <c r="Z1650" i="2" s="1"/>
  <c r="R1649" i="2"/>
  <c r="Z1649" i="2" s="1"/>
  <c r="R1648" i="2"/>
  <c r="Z1648" i="2" s="1"/>
  <c r="R1647" i="2"/>
  <c r="Z1647" i="2" s="1"/>
  <c r="R1646" i="2"/>
  <c r="Z1646" i="2" s="1"/>
  <c r="R1645" i="2"/>
  <c r="Z1645" i="2" s="1"/>
  <c r="R1644" i="2"/>
  <c r="Z1644" i="2" s="1"/>
  <c r="R1643" i="2"/>
  <c r="Z1643" i="2" s="1"/>
  <c r="R1642" i="2"/>
  <c r="Z1642" i="2" s="1"/>
  <c r="R1641" i="2"/>
  <c r="Z1641" i="2" s="1"/>
  <c r="R1640" i="2"/>
  <c r="Z1640" i="2" s="1"/>
  <c r="R1639" i="2"/>
  <c r="Z1639" i="2" s="1"/>
  <c r="R1638" i="2"/>
  <c r="Z1638" i="2" s="1"/>
  <c r="R1637" i="2"/>
  <c r="Z1637" i="2" s="1"/>
  <c r="R1636" i="2"/>
  <c r="Z1636" i="2" s="1"/>
  <c r="R1635" i="2"/>
  <c r="Z1635" i="2" s="1"/>
  <c r="R1634" i="2"/>
  <c r="Z1634" i="2" s="1"/>
  <c r="R1633" i="2"/>
  <c r="Z1633" i="2" s="1"/>
  <c r="R1632" i="2"/>
  <c r="Z1632" i="2" s="1"/>
  <c r="R1631" i="2"/>
  <c r="Z1631" i="2" s="1"/>
  <c r="R1630" i="2"/>
  <c r="Z1630" i="2" s="1"/>
  <c r="R1629" i="2"/>
  <c r="Z1629" i="2" s="1"/>
  <c r="R1628" i="2"/>
  <c r="Z1628" i="2" s="1"/>
  <c r="R1627" i="2"/>
  <c r="Z1627" i="2" s="1"/>
  <c r="R1626" i="2"/>
  <c r="Z1626" i="2" s="1"/>
  <c r="R1625" i="2"/>
  <c r="Z1625" i="2" s="1"/>
  <c r="R1624" i="2"/>
  <c r="Z1624" i="2" s="1"/>
  <c r="R1623" i="2"/>
  <c r="Z1623" i="2" s="1"/>
  <c r="R1622" i="2"/>
  <c r="Z1622" i="2" s="1"/>
  <c r="R1621" i="2"/>
  <c r="Z1621" i="2" s="1"/>
  <c r="R1620" i="2"/>
  <c r="Z1620" i="2" s="1"/>
  <c r="R1619" i="2"/>
  <c r="Z1619" i="2" s="1"/>
  <c r="R1618" i="2"/>
  <c r="Z1618" i="2" s="1"/>
  <c r="R1617" i="2"/>
  <c r="Z1617" i="2" s="1"/>
  <c r="R1616" i="2"/>
  <c r="Z1616" i="2" s="1"/>
  <c r="R1615" i="2"/>
  <c r="Z1615" i="2" s="1"/>
  <c r="R1614" i="2"/>
  <c r="Z1614" i="2" s="1"/>
  <c r="R1613" i="2"/>
  <c r="Z1613" i="2" s="1"/>
  <c r="R1612" i="2"/>
  <c r="Z1612" i="2" s="1"/>
  <c r="R1611" i="2"/>
  <c r="Z1611" i="2" s="1"/>
  <c r="R1610" i="2"/>
  <c r="Z1610" i="2" s="1"/>
  <c r="R1609" i="2"/>
  <c r="Z1609" i="2" s="1"/>
  <c r="R1608" i="2"/>
  <c r="Z1608" i="2" s="1"/>
  <c r="R1607" i="2"/>
  <c r="Z1607" i="2" s="1"/>
  <c r="R1606" i="2"/>
  <c r="Z1606" i="2" s="1"/>
  <c r="R1605" i="2"/>
  <c r="Z1605" i="2" s="1"/>
  <c r="R1604" i="2"/>
  <c r="Z1604" i="2" s="1"/>
  <c r="R1603" i="2"/>
  <c r="Z1603" i="2" s="1"/>
  <c r="R1602" i="2"/>
  <c r="Z1602" i="2" s="1"/>
  <c r="R1601" i="2"/>
  <c r="Z1601" i="2" s="1"/>
  <c r="R1600" i="2"/>
  <c r="Z1600" i="2" s="1"/>
  <c r="R1599" i="2"/>
  <c r="R1598" i="2"/>
  <c r="R1597" i="2"/>
  <c r="Z1597" i="2" s="1"/>
  <c r="R1596" i="2"/>
  <c r="Z1596" i="2" s="1"/>
  <c r="R1595" i="2"/>
  <c r="Z1595" i="2" s="1"/>
  <c r="R1594" i="2"/>
  <c r="Z1594" i="2" s="1"/>
  <c r="R1593" i="2"/>
  <c r="Z1593" i="2" s="1"/>
  <c r="R1592" i="2"/>
  <c r="Z1592" i="2" s="1"/>
  <c r="R1591" i="2"/>
  <c r="Z1591" i="2" s="1"/>
  <c r="R1590" i="2"/>
  <c r="Z1590" i="2" s="1"/>
  <c r="R1589" i="2"/>
  <c r="Z1589" i="2" s="1"/>
  <c r="R1588" i="2"/>
  <c r="Z1588" i="2" s="1"/>
  <c r="R1587" i="2"/>
  <c r="Z1587" i="2" s="1"/>
  <c r="R1586" i="2"/>
  <c r="Z1586" i="2" s="1"/>
  <c r="R1585" i="2"/>
  <c r="Z1585" i="2" s="1"/>
  <c r="R1584" i="2"/>
  <c r="Z1584" i="2" s="1"/>
  <c r="R1583" i="2"/>
  <c r="R1582" i="2"/>
  <c r="R1581" i="2"/>
  <c r="Z1581" i="2" s="1"/>
  <c r="R1580" i="2"/>
  <c r="Z1580" i="2" s="1"/>
  <c r="R1579" i="2"/>
  <c r="Z1579" i="2" s="1"/>
  <c r="R1578" i="2"/>
  <c r="Z1578" i="2" s="1"/>
  <c r="R1577" i="2"/>
  <c r="Z1577" i="2" s="1"/>
  <c r="R1576" i="2"/>
  <c r="Z1576" i="2" s="1"/>
  <c r="R1575" i="2"/>
  <c r="Z1575" i="2" s="1"/>
  <c r="R1574" i="2"/>
  <c r="Z1574" i="2" s="1"/>
  <c r="R1573" i="2"/>
  <c r="Z1573" i="2" s="1"/>
  <c r="R1572" i="2"/>
  <c r="Z1572" i="2" s="1"/>
  <c r="R1571" i="2"/>
  <c r="Z1571" i="2" s="1"/>
  <c r="R1570" i="2"/>
  <c r="Z1570" i="2" s="1"/>
  <c r="R1569" i="2"/>
  <c r="Z1569" i="2" s="1"/>
  <c r="R1568" i="2"/>
  <c r="Z1568" i="2" s="1"/>
  <c r="R1567" i="2"/>
  <c r="Z1567" i="2" s="1"/>
  <c r="R1566" i="2"/>
  <c r="Z1566" i="2" s="1"/>
  <c r="R1565" i="2"/>
  <c r="Z1565" i="2" s="1"/>
  <c r="R1564" i="2"/>
  <c r="R1563" i="2"/>
  <c r="R1562" i="2"/>
  <c r="Z1562" i="2" s="1"/>
  <c r="R1561" i="2"/>
  <c r="Z1561" i="2" s="1"/>
  <c r="R1560" i="2"/>
  <c r="Z1560" i="2" s="1"/>
  <c r="R1559" i="2"/>
  <c r="Z1559" i="2" s="1"/>
  <c r="R1558" i="2"/>
  <c r="Z1558" i="2" s="1"/>
  <c r="R1557" i="2"/>
  <c r="Z1557" i="2" s="1"/>
  <c r="R1556" i="2"/>
  <c r="Z1556" i="2" s="1"/>
  <c r="R1555" i="2"/>
  <c r="Z1555" i="2" s="1"/>
  <c r="R1554" i="2"/>
  <c r="Z1554" i="2" s="1"/>
  <c r="R1553" i="2"/>
  <c r="Z1553" i="2" s="1"/>
  <c r="R1552" i="2"/>
  <c r="Z1552" i="2" s="1"/>
  <c r="R1551" i="2"/>
  <c r="Z1551" i="2" s="1"/>
  <c r="R1550" i="2"/>
  <c r="Z1550" i="2" s="1"/>
  <c r="R1549" i="2"/>
  <c r="Z1549" i="2" s="1"/>
  <c r="R1548" i="2"/>
  <c r="Z1548" i="2" s="1"/>
  <c r="R1547" i="2"/>
  <c r="Z1547" i="2" s="1"/>
  <c r="R1546" i="2"/>
  <c r="Z1546" i="2" s="1"/>
  <c r="R1545" i="2"/>
  <c r="Z1545" i="2" s="1"/>
  <c r="R1544" i="2"/>
  <c r="Z1544" i="2" s="1"/>
  <c r="R1543" i="2"/>
  <c r="Z1543" i="2" s="1"/>
  <c r="R1542" i="2"/>
  <c r="Z1542" i="2" s="1"/>
  <c r="R1541" i="2"/>
  <c r="Z1541" i="2" s="1"/>
  <c r="R1540" i="2"/>
  <c r="Z1540" i="2" s="1"/>
  <c r="R1539" i="2"/>
  <c r="Z1539" i="2" s="1"/>
  <c r="R1538" i="2"/>
  <c r="Z1538" i="2" s="1"/>
  <c r="R1537" i="2"/>
  <c r="Z1537" i="2" s="1"/>
  <c r="R1536" i="2"/>
  <c r="R1535" i="2"/>
  <c r="R1534" i="2"/>
  <c r="Z1534" i="2" s="1"/>
  <c r="R1533" i="2"/>
  <c r="Z1533" i="2" s="1"/>
  <c r="R1532" i="2"/>
  <c r="Z1532" i="2" s="1"/>
  <c r="R1531" i="2"/>
  <c r="Z1531" i="2" s="1"/>
  <c r="R1530" i="2"/>
  <c r="Z1530" i="2" s="1"/>
  <c r="R1529" i="2"/>
  <c r="Z1529" i="2" s="1"/>
  <c r="R1528" i="2"/>
  <c r="Z1528" i="2" s="1"/>
  <c r="R1527" i="2"/>
  <c r="Z1527" i="2" s="1"/>
  <c r="R1526" i="2"/>
  <c r="Z1526" i="2" s="1"/>
  <c r="R1525" i="2"/>
  <c r="Z1525" i="2" s="1"/>
  <c r="R1524" i="2"/>
  <c r="Z1524" i="2" s="1"/>
  <c r="R1523" i="2"/>
  <c r="R1522" i="2"/>
  <c r="R1521" i="2"/>
  <c r="Z1521" i="2" s="1"/>
  <c r="R1520" i="2"/>
  <c r="Z1520" i="2" s="1"/>
  <c r="R1519" i="2"/>
  <c r="Z1519" i="2" s="1"/>
  <c r="R1518" i="2"/>
  <c r="Z1518" i="2" s="1"/>
  <c r="R1517" i="2"/>
  <c r="Z1517" i="2" s="1"/>
  <c r="R1516" i="2"/>
  <c r="Z1516" i="2" s="1"/>
  <c r="R1515" i="2"/>
  <c r="Z1515" i="2" s="1"/>
  <c r="R1514" i="2"/>
  <c r="Z1514" i="2" s="1"/>
  <c r="R1513" i="2"/>
  <c r="Z1513" i="2" s="1"/>
  <c r="R1512" i="2"/>
  <c r="Z1512" i="2" s="1"/>
  <c r="R1511" i="2"/>
  <c r="Z1511" i="2" s="1"/>
  <c r="R1510" i="2"/>
  <c r="Z1510" i="2" s="1"/>
  <c r="R1509" i="2"/>
  <c r="Z1509" i="2" s="1"/>
  <c r="R1508" i="2"/>
  <c r="Z1508" i="2" s="1"/>
  <c r="R1507" i="2"/>
  <c r="Z1507" i="2" s="1"/>
  <c r="R1506" i="2"/>
  <c r="R1505" i="2"/>
  <c r="R1504" i="2"/>
  <c r="Z1504" i="2" s="1"/>
  <c r="R1503" i="2"/>
  <c r="Z1503" i="2" s="1"/>
  <c r="R1502" i="2"/>
  <c r="Z1502" i="2" s="1"/>
  <c r="R1501" i="2"/>
  <c r="Z1501" i="2" s="1"/>
  <c r="R1500" i="2"/>
  <c r="Z1500" i="2" s="1"/>
  <c r="R1499" i="2"/>
  <c r="Z1499" i="2" s="1"/>
  <c r="R1498" i="2"/>
  <c r="Z1498" i="2" s="1"/>
  <c r="R1497" i="2"/>
  <c r="Z1497" i="2" s="1"/>
  <c r="R1496" i="2"/>
  <c r="Z1496" i="2" s="1"/>
  <c r="R1495" i="2"/>
  <c r="Z1495" i="2" s="1"/>
  <c r="R1494" i="2"/>
  <c r="Z1494" i="2" s="1"/>
  <c r="R1493" i="2"/>
  <c r="Z1493" i="2" s="1"/>
  <c r="R1492" i="2"/>
  <c r="Z1492" i="2" s="1"/>
  <c r="R1491" i="2"/>
  <c r="Z1491" i="2" s="1"/>
  <c r="R1490" i="2"/>
  <c r="Z1490" i="2" s="1"/>
  <c r="R1489" i="2"/>
  <c r="Z1489" i="2" s="1"/>
  <c r="R1488" i="2"/>
  <c r="Z1488" i="2" s="1"/>
  <c r="R1487" i="2"/>
  <c r="Z1487" i="2" s="1"/>
  <c r="R1486" i="2"/>
  <c r="Z1486" i="2" s="1"/>
  <c r="R1485" i="2"/>
  <c r="Z1485" i="2" s="1"/>
  <c r="R1484" i="2"/>
  <c r="Z1484" i="2" s="1"/>
  <c r="R1483" i="2"/>
  <c r="Z1483" i="2" s="1"/>
  <c r="R1482" i="2"/>
  <c r="Z1482" i="2" s="1"/>
  <c r="R1481" i="2"/>
  <c r="Z1481" i="2" s="1"/>
  <c r="R1480" i="2"/>
  <c r="Z1480" i="2" s="1"/>
  <c r="R1479" i="2"/>
  <c r="Z1479" i="2" s="1"/>
  <c r="R1478" i="2"/>
  <c r="Z1478" i="2" s="1"/>
  <c r="R1477" i="2"/>
  <c r="Z1477" i="2" s="1"/>
  <c r="R1476" i="2"/>
  <c r="Z1476" i="2" s="1"/>
  <c r="R1475" i="2"/>
  <c r="R1474" i="2"/>
  <c r="R1473" i="2"/>
  <c r="Z1473" i="2" s="1"/>
  <c r="R1472" i="2"/>
  <c r="Z1472" i="2" s="1"/>
  <c r="R1471" i="2"/>
  <c r="Z1471" i="2" s="1"/>
  <c r="R1470" i="2"/>
  <c r="Z1470" i="2" s="1"/>
  <c r="R1469" i="2"/>
  <c r="Z1469" i="2" s="1"/>
  <c r="R1468" i="2"/>
  <c r="Z1468" i="2" s="1"/>
  <c r="R1467" i="2"/>
  <c r="Z1467" i="2" s="1"/>
  <c r="R1466" i="2"/>
  <c r="Z1466" i="2" s="1"/>
  <c r="R1465" i="2"/>
  <c r="Z1465" i="2" s="1"/>
  <c r="R1464" i="2"/>
  <c r="Z1464" i="2" s="1"/>
  <c r="R1463" i="2"/>
  <c r="Z1463" i="2" s="1"/>
  <c r="R1462" i="2"/>
  <c r="Z1462" i="2" s="1"/>
  <c r="R1461" i="2"/>
  <c r="Z1461" i="2" s="1"/>
  <c r="R1460" i="2"/>
  <c r="Z1460" i="2" s="1"/>
  <c r="R1459" i="2"/>
  <c r="Z1459" i="2" s="1"/>
  <c r="R1458" i="2"/>
  <c r="Z1458" i="2" s="1"/>
  <c r="R1457" i="2"/>
  <c r="Z1457" i="2" s="1"/>
  <c r="R1456" i="2"/>
  <c r="Z1456" i="2" s="1"/>
  <c r="R1455" i="2"/>
  <c r="Z1455" i="2" s="1"/>
  <c r="R1454" i="2"/>
  <c r="Z1454" i="2" s="1"/>
  <c r="R1453" i="2"/>
  <c r="Z1453" i="2" s="1"/>
  <c r="R1452" i="2"/>
  <c r="Z1452" i="2" s="1"/>
  <c r="R1451" i="2"/>
  <c r="Z1451" i="2" s="1"/>
  <c r="R1450" i="2"/>
  <c r="Z1450" i="2" s="1"/>
  <c r="R1449" i="2"/>
  <c r="Z1449" i="2" s="1"/>
  <c r="R1448" i="2"/>
  <c r="Z1448" i="2" s="1"/>
  <c r="R1447" i="2"/>
  <c r="Z1447" i="2" s="1"/>
  <c r="R1446" i="2"/>
  <c r="Z1446" i="2" s="1"/>
  <c r="R1445" i="2"/>
  <c r="R1444" i="2"/>
  <c r="R1443" i="2"/>
  <c r="Z1443" i="2" s="1"/>
  <c r="R1442" i="2"/>
  <c r="Z1442" i="2" s="1"/>
  <c r="R1441" i="2"/>
  <c r="Z1441" i="2" s="1"/>
  <c r="R1440" i="2"/>
  <c r="Z1440" i="2" s="1"/>
  <c r="R1439" i="2"/>
  <c r="Z1439" i="2" s="1"/>
  <c r="R1438" i="2"/>
  <c r="Z1438" i="2" s="1"/>
  <c r="R1437" i="2"/>
  <c r="Z1437" i="2" s="1"/>
  <c r="R1436" i="2"/>
  <c r="Z1436" i="2" s="1"/>
  <c r="R1435" i="2"/>
  <c r="Z1435" i="2" s="1"/>
  <c r="R1434" i="2"/>
  <c r="Z1434" i="2" s="1"/>
  <c r="R1433" i="2"/>
  <c r="Z1433" i="2" s="1"/>
  <c r="R1432" i="2"/>
  <c r="Z1432" i="2" s="1"/>
  <c r="R1431" i="2"/>
  <c r="Z1431" i="2" s="1"/>
  <c r="R1430" i="2"/>
  <c r="Z1430" i="2" s="1"/>
  <c r="R1429" i="2"/>
  <c r="Z1429" i="2" s="1"/>
  <c r="R1428" i="2"/>
  <c r="Z1428" i="2" s="1"/>
  <c r="R1427" i="2"/>
  <c r="Z1427" i="2" s="1"/>
  <c r="R1426" i="2"/>
  <c r="Z1426" i="2" s="1"/>
  <c r="R1425" i="2"/>
  <c r="Z1425" i="2" s="1"/>
  <c r="R1424" i="2"/>
  <c r="Z1424" i="2" s="1"/>
  <c r="R1423" i="2"/>
  <c r="Z1423" i="2" s="1"/>
  <c r="R1422" i="2"/>
  <c r="Z1422" i="2" s="1"/>
  <c r="R1421" i="2"/>
  <c r="Z1421" i="2" s="1"/>
  <c r="R1420" i="2"/>
  <c r="Z1420" i="2" s="1"/>
  <c r="R1419" i="2"/>
  <c r="Z1419" i="2" s="1"/>
  <c r="R1418" i="2"/>
  <c r="Z1418" i="2" s="1"/>
  <c r="R1417" i="2"/>
  <c r="Z1417" i="2" s="1"/>
  <c r="R1416" i="2"/>
  <c r="Z1416" i="2" s="1"/>
  <c r="R1415" i="2"/>
  <c r="Z1415" i="2" s="1"/>
  <c r="R1414" i="2"/>
  <c r="Z1414" i="2" s="1"/>
  <c r="R1413" i="2"/>
  <c r="Z1413" i="2" s="1"/>
  <c r="R1412" i="2"/>
  <c r="Z1412" i="2" s="1"/>
  <c r="R1411" i="2"/>
  <c r="Z1411" i="2" s="1"/>
  <c r="R1410" i="2"/>
  <c r="Z1410" i="2" s="1"/>
  <c r="R1409" i="2"/>
  <c r="Z1409" i="2" s="1"/>
  <c r="R1408" i="2"/>
  <c r="Z1408" i="2" s="1"/>
  <c r="R1407" i="2"/>
  <c r="Z1407" i="2" s="1"/>
  <c r="R1406" i="2"/>
  <c r="Z1406" i="2" s="1"/>
  <c r="R1405" i="2"/>
  <c r="Z1405" i="2" s="1"/>
  <c r="R1404" i="2"/>
  <c r="Z1404" i="2" s="1"/>
  <c r="R1403" i="2"/>
  <c r="Z1403" i="2" s="1"/>
  <c r="R1402" i="2"/>
  <c r="Z1402" i="2" s="1"/>
  <c r="R1401" i="2"/>
  <c r="Z1401" i="2" s="1"/>
  <c r="R1400" i="2"/>
  <c r="Z1400" i="2" s="1"/>
  <c r="R1399" i="2"/>
  <c r="Z1399" i="2" s="1"/>
  <c r="R1398" i="2"/>
  <c r="Z1398" i="2" s="1"/>
  <c r="R1397" i="2"/>
  <c r="Z1397" i="2" s="1"/>
  <c r="R1396" i="2"/>
  <c r="Z1396" i="2" s="1"/>
  <c r="R1395" i="2"/>
  <c r="Z1395" i="2" s="1"/>
  <c r="R1394" i="2"/>
  <c r="Z1394" i="2" s="1"/>
  <c r="R1393" i="2"/>
  <c r="Z1393" i="2" s="1"/>
  <c r="R1392" i="2"/>
  <c r="Z1392" i="2" s="1"/>
  <c r="R1391" i="2"/>
  <c r="Z1391" i="2" s="1"/>
  <c r="R1390" i="2"/>
  <c r="Z1390" i="2" s="1"/>
  <c r="R1389" i="2"/>
  <c r="Z1389" i="2" s="1"/>
  <c r="R1388" i="2"/>
  <c r="Z1388" i="2" s="1"/>
  <c r="R1387" i="2"/>
  <c r="R1386" i="2"/>
  <c r="R1385" i="2"/>
  <c r="Z1385" i="2" s="1"/>
  <c r="R1384" i="2"/>
  <c r="Z1384" i="2" s="1"/>
  <c r="R1383" i="2"/>
  <c r="Z1383" i="2" s="1"/>
  <c r="R1382" i="2"/>
  <c r="Z1382" i="2" s="1"/>
  <c r="R1381" i="2"/>
  <c r="Z1381" i="2" s="1"/>
  <c r="R1380" i="2"/>
  <c r="Z1380" i="2" s="1"/>
  <c r="R1379" i="2"/>
  <c r="Z1379" i="2" s="1"/>
  <c r="R1378" i="2"/>
  <c r="Z1378" i="2" s="1"/>
  <c r="R1377" i="2"/>
  <c r="Z1377" i="2" s="1"/>
  <c r="R1376" i="2"/>
  <c r="Z1376" i="2" s="1"/>
  <c r="R1375" i="2"/>
  <c r="Z1375" i="2" s="1"/>
  <c r="R1374" i="2"/>
  <c r="Z1374" i="2" s="1"/>
  <c r="R1373" i="2"/>
  <c r="Z1373" i="2" s="1"/>
  <c r="R1372" i="2"/>
  <c r="Z1372" i="2" s="1"/>
  <c r="R1371" i="2"/>
  <c r="Z1371" i="2" s="1"/>
  <c r="R1370" i="2"/>
  <c r="Z1370" i="2" s="1"/>
  <c r="R1369" i="2"/>
  <c r="Z1369" i="2" s="1"/>
  <c r="R1368" i="2"/>
  <c r="Z1368" i="2" s="1"/>
  <c r="R1367" i="2"/>
  <c r="Z1367" i="2" s="1"/>
  <c r="R1366" i="2"/>
  <c r="Z1366" i="2" s="1"/>
  <c r="R1365" i="2"/>
  <c r="Z1365" i="2" s="1"/>
  <c r="R1364" i="2"/>
  <c r="Z1364" i="2" s="1"/>
  <c r="R1363" i="2"/>
  <c r="Z1363" i="2" s="1"/>
  <c r="R1362" i="2"/>
  <c r="Z1362" i="2" s="1"/>
  <c r="R1361" i="2"/>
  <c r="Z1361" i="2" s="1"/>
  <c r="R1360" i="2"/>
  <c r="Z1360" i="2" s="1"/>
  <c r="R1359" i="2"/>
  <c r="Z1359" i="2" s="1"/>
  <c r="R1358" i="2"/>
  <c r="Z1358" i="2" s="1"/>
  <c r="R1357" i="2"/>
  <c r="Z1357" i="2" s="1"/>
  <c r="R1356" i="2"/>
  <c r="R1355" i="2"/>
  <c r="R1354" i="2"/>
  <c r="Z1354" i="2" s="1"/>
  <c r="R1353" i="2"/>
  <c r="Z1353" i="2" s="1"/>
  <c r="R1352" i="2"/>
  <c r="Z1352" i="2" s="1"/>
  <c r="R1351" i="2"/>
  <c r="Z1351" i="2" s="1"/>
  <c r="R1350" i="2"/>
  <c r="R1349" i="2"/>
  <c r="R1348" i="2"/>
  <c r="Z1348" i="2" s="1"/>
  <c r="R1347" i="2"/>
  <c r="Z1347" i="2" s="1"/>
  <c r="R1346" i="2"/>
  <c r="Z1346" i="2" s="1"/>
  <c r="R1345" i="2"/>
  <c r="Z1345" i="2" s="1"/>
  <c r="R1344" i="2"/>
  <c r="Z1344" i="2" s="1"/>
  <c r="R1343" i="2"/>
  <c r="Z1343" i="2" s="1"/>
  <c r="R1342" i="2"/>
  <c r="Z1342" i="2" s="1"/>
  <c r="R1341" i="2"/>
  <c r="Z1341" i="2" s="1"/>
  <c r="R1340" i="2"/>
  <c r="Z1340" i="2" s="1"/>
  <c r="R1339" i="2"/>
  <c r="Z1339" i="2" s="1"/>
  <c r="R1338" i="2"/>
  <c r="R1337" i="2"/>
  <c r="R1336" i="2"/>
  <c r="Z1336" i="2" s="1"/>
  <c r="R1335" i="2"/>
  <c r="Z1335" i="2" s="1"/>
  <c r="R1334" i="2"/>
  <c r="Z1334" i="2" s="1"/>
  <c r="R1333" i="2"/>
  <c r="Z1333" i="2" s="1"/>
  <c r="R1332" i="2"/>
  <c r="Z1332" i="2" s="1"/>
  <c r="R1331" i="2"/>
  <c r="Z1331" i="2" s="1"/>
  <c r="R1330" i="2"/>
  <c r="Z1330" i="2" s="1"/>
  <c r="R1329" i="2"/>
  <c r="Z1329" i="2" s="1"/>
  <c r="R1328" i="2"/>
  <c r="Z1328" i="2" s="1"/>
  <c r="R1327" i="2"/>
  <c r="Z1327" i="2" s="1"/>
  <c r="R1326" i="2"/>
  <c r="R1325" i="2"/>
  <c r="R1324" i="2"/>
  <c r="Z1324" i="2" s="1"/>
  <c r="R1323" i="2"/>
  <c r="Z1323" i="2" s="1"/>
  <c r="R1322" i="2"/>
  <c r="Z1322" i="2" s="1"/>
  <c r="R1321" i="2"/>
  <c r="Z1321" i="2" s="1"/>
  <c r="R1320" i="2"/>
  <c r="Z1320" i="2" s="1"/>
  <c r="R1319" i="2"/>
  <c r="Z1319" i="2" s="1"/>
  <c r="R1318" i="2"/>
  <c r="Z1318" i="2" s="1"/>
  <c r="R1317" i="2"/>
  <c r="Z1317" i="2" s="1"/>
  <c r="R1316" i="2"/>
  <c r="Z1316" i="2" s="1"/>
  <c r="R1315" i="2"/>
  <c r="Z1315" i="2" s="1"/>
  <c r="R1314" i="2"/>
  <c r="R1313" i="2"/>
  <c r="R1312" i="2"/>
  <c r="Z1312" i="2" s="1"/>
  <c r="R1311" i="2"/>
  <c r="Z1311" i="2" s="1"/>
  <c r="R1310" i="2"/>
  <c r="Z1310" i="2" s="1"/>
  <c r="R1309" i="2"/>
  <c r="Z1309" i="2" s="1"/>
  <c r="R1308" i="2"/>
  <c r="Z1308" i="2" s="1"/>
  <c r="R1307" i="2"/>
  <c r="Z1307" i="2" s="1"/>
  <c r="R1306" i="2"/>
  <c r="Z1306" i="2" s="1"/>
  <c r="R1305" i="2"/>
  <c r="Z1305" i="2" s="1"/>
  <c r="R1304" i="2"/>
  <c r="Z1304" i="2" s="1"/>
  <c r="R1303" i="2"/>
  <c r="Z1303" i="2" s="1"/>
  <c r="R1302" i="2"/>
  <c r="Z1302" i="2" s="1"/>
  <c r="R1301" i="2"/>
  <c r="Z1301" i="2" s="1"/>
  <c r="R1300" i="2"/>
  <c r="Z1300" i="2" s="1"/>
  <c r="R1299" i="2"/>
  <c r="Z1299" i="2" s="1"/>
  <c r="R1298" i="2"/>
  <c r="Z1298" i="2" s="1"/>
  <c r="R1297" i="2"/>
  <c r="R1296" i="2"/>
  <c r="R1295" i="2"/>
  <c r="Z1295" i="2" s="1"/>
  <c r="R1294" i="2"/>
  <c r="Z1294" i="2" s="1"/>
  <c r="R1293" i="2"/>
  <c r="Z1293" i="2" s="1"/>
  <c r="R1292" i="2"/>
  <c r="Z1292" i="2" s="1"/>
  <c r="R1291" i="2"/>
  <c r="Z1291" i="2" s="1"/>
  <c r="R1290" i="2"/>
  <c r="Z1290" i="2" s="1"/>
  <c r="R1289" i="2"/>
  <c r="Z1289" i="2" s="1"/>
  <c r="R1288" i="2"/>
  <c r="Z1288" i="2" s="1"/>
  <c r="R1287" i="2"/>
  <c r="Z1287" i="2" s="1"/>
  <c r="R1286" i="2"/>
  <c r="Z1286" i="2" s="1"/>
  <c r="R1285" i="2"/>
  <c r="Z1285" i="2" s="1"/>
  <c r="R1284" i="2"/>
  <c r="Z1284" i="2" s="1"/>
  <c r="R1283" i="2"/>
  <c r="Z1283" i="2" s="1"/>
  <c r="R1282" i="2"/>
  <c r="Z1282" i="2" s="1"/>
  <c r="R1281" i="2"/>
  <c r="Z1281" i="2" s="1"/>
  <c r="R1280" i="2"/>
  <c r="Z1280" i="2" s="1"/>
  <c r="R1279" i="2"/>
  <c r="Z1279" i="2" s="1"/>
  <c r="R1278" i="2"/>
  <c r="Z1278" i="2" s="1"/>
  <c r="R1277" i="2"/>
  <c r="Z1277" i="2" s="1"/>
  <c r="R1276" i="2"/>
  <c r="Z1276" i="2" s="1"/>
  <c r="R1275" i="2"/>
  <c r="Z1275" i="2" s="1"/>
  <c r="R1274" i="2"/>
  <c r="Z1274" i="2" s="1"/>
  <c r="R1273" i="2"/>
  <c r="Z1273" i="2" s="1"/>
  <c r="R1272" i="2"/>
  <c r="Z1272" i="2" s="1"/>
  <c r="R1271" i="2"/>
  <c r="Z1271" i="2" s="1"/>
  <c r="R1270" i="2"/>
  <c r="Z1270" i="2" s="1"/>
  <c r="R1269" i="2"/>
  <c r="Z1269" i="2" s="1"/>
  <c r="R1268" i="2"/>
  <c r="Z1268" i="2" s="1"/>
  <c r="R1267" i="2"/>
  <c r="Z1267" i="2" s="1"/>
  <c r="R1266" i="2"/>
  <c r="R1265" i="2"/>
  <c r="R1264" i="2"/>
  <c r="Z1264" i="2" s="1"/>
  <c r="R1263" i="2"/>
  <c r="Z1263" i="2" s="1"/>
  <c r="R1262" i="2"/>
  <c r="Z1262" i="2" s="1"/>
  <c r="R1261" i="2"/>
  <c r="Z1261" i="2" s="1"/>
  <c r="R1260" i="2"/>
  <c r="Z1260" i="2" s="1"/>
  <c r="R1259" i="2"/>
  <c r="Z1259" i="2" s="1"/>
  <c r="R1258" i="2"/>
  <c r="Z1258" i="2" s="1"/>
  <c r="R1257" i="2"/>
  <c r="Z1257" i="2" s="1"/>
  <c r="R1256" i="2"/>
  <c r="Z1256" i="2" s="1"/>
  <c r="R1255" i="2"/>
  <c r="Z1255" i="2" s="1"/>
  <c r="R1254" i="2"/>
  <c r="Z1254" i="2" s="1"/>
  <c r="R1253" i="2"/>
  <c r="Z1253" i="2" s="1"/>
  <c r="R1252" i="2"/>
  <c r="Z1252" i="2" s="1"/>
  <c r="R1251" i="2"/>
  <c r="Z1251" i="2" s="1"/>
  <c r="R1250" i="2"/>
  <c r="Z1250" i="2" s="1"/>
  <c r="R1249" i="2"/>
  <c r="Z1249" i="2" s="1"/>
  <c r="R1248" i="2"/>
  <c r="Z1248" i="2" s="1"/>
  <c r="R1247" i="2"/>
  <c r="Z1247" i="2" s="1"/>
  <c r="R1246" i="2"/>
  <c r="Z1246" i="2" s="1"/>
  <c r="R1245" i="2"/>
  <c r="Z1245" i="2" s="1"/>
  <c r="R1244" i="2"/>
  <c r="Z1244" i="2" s="1"/>
  <c r="R1243" i="2"/>
  <c r="Z1243" i="2" s="1"/>
  <c r="R1242" i="2"/>
  <c r="Z1242" i="2" s="1"/>
  <c r="R1241" i="2"/>
  <c r="Z1241" i="2" s="1"/>
  <c r="R1240" i="2"/>
  <c r="Z1240" i="2" s="1"/>
  <c r="R1239" i="2"/>
  <c r="Z1239" i="2" s="1"/>
  <c r="R1238" i="2"/>
  <c r="Z1238" i="2" s="1"/>
  <c r="R1237" i="2"/>
  <c r="Z1237" i="2" s="1"/>
  <c r="R1236" i="2"/>
  <c r="R1235" i="2"/>
  <c r="R1234" i="2"/>
  <c r="Z1234" i="2" s="1"/>
  <c r="R1233" i="2"/>
  <c r="Z1233" i="2" s="1"/>
  <c r="R1232" i="2"/>
  <c r="Z1232" i="2" s="1"/>
  <c r="R1231" i="2"/>
  <c r="Z1231" i="2" s="1"/>
  <c r="R1230" i="2"/>
  <c r="Z1230" i="2" s="1"/>
  <c r="R1229" i="2"/>
  <c r="Z1229" i="2" s="1"/>
  <c r="R1228" i="2"/>
  <c r="Z1228" i="2" s="1"/>
  <c r="R1227" i="2"/>
  <c r="Z1227" i="2" s="1"/>
  <c r="R1226" i="2"/>
  <c r="Z1226" i="2" s="1"/>
  <c r="R1225" i="2"/>
  <c r="Z1225" i="2" s="1"/>
  <c r="R1224" i="2"/>
  <c r="Z1224" i="2" s="1"/>
  <c r="R1223" i="2"/>
  <c r="Z1223" i="2" s="1"/>
  <c r="R1222" i="2"/>
  <c r="Z1222" i="2" s="1"/>
  <c r="R1221" i="2"/>
  <c r="Z1221" i="2" s="1"/>
  <c r="R1220" i="2"/>
  <c r="Z1220" i="2" s="1"/>
  <c r="R1219" i="2"/>
  <c r="Z1219" i="2" s="1"/>
  <c r="R1218" i="2"/>
  <c r="Z1218" i="2" s="1"/>
  <c r="R1217" i="2"/>
  <c r="Z1217" i="2" s="1"/>
  <c r="R1216" i="2"/>
  <c r="Z1216" i="2" s="1"/>
  <c r="R1215" i="2"/>
  <c r="Z1215" i="2" s="1"/>
  <c r="R1214" i="2"/>
  <c r="Z1214" i="2" s="1"/>
  <c r="R1213" i="2"/>
  <c r="Z1213" i="2" s="1"/>
  <c r="R1212" i="2"/>
  <c r="Z1212" i="2" s="1"/>
  <c r="R1211" i="2"/>
  <c r="Z1211" i="2" s="1"/>
  <c r="R1210" i="2"/>
  <c r="Z1210" i="2" s="1"/>
  <c r="R1209" i="2"/>
  <c r="Z1209" i="2" s="1"/>
  <c r="R1208" i="2"/>
  <c r="Z1208" i="2" s="1"/>
  <c r="R1207" i="2"/>
  <c r="Z1207" i="2" s="1"/>
  <c r="R1206" i="2"/>
  <c r="Z1206" i="2" s="1"/>
  <c r="R1205" i="2"/>
  <c r="Z1205" i="2" s="1"/>
  <c r="R1204" i="2"/>
  <c r="Z1204" i="2" s="1"/>
  <c r="R1203" i="2"/>
  <c r="Z1203" i="2" s="1"/>
  <c r="R1202" i="2"/>
  <c r="Z1202" i="2" s="1"/>
  <c r="R1201" i="2"/>
  <c r="Z1201" i="2" s="1"/>
  <c r="R1200" i="2"/>
  <c r="Z1200" i="2" s="1"/>
  <c r="R1199" i="2"/>
  <c r="Z1199" i="2" s="1"/>
  <c r="R1198" i="2"/>
  <c r="Z1198" i="2" s="1"/>
  <c r="R1197" i="2"/>
  <c r="Z1197" i="2" s="1"/>
  <c r="R1196" i="2"/>
  <c r="Z1196" i="2" s="1"/>
  <c r="R1195" i="2"/>
  <c r="Z1195" i="2" s="1"/>
  <c r="R1194" i="2"/>
  <c r="Z1194" i="2" s="1"/>
  <c r="R1193" i="2"/>
  <c r="Z1193" i="2" s="1"/>
  <c r="R1192" i="2"/>
  <c r="Z1192" i="2" s="1"/>
  <c r="R1191" i="2"/>
  <c r="Z1191" i="2" s="1"/>
  <c r="R1190" i="2"/>
  <c r="Z1190" i="2" s="1"/>
  <c r="R1189" i="2"/>
  <c r="Z1189" i="2" s="1"/>
  <c r="R1188" i="2"/>
  <c r="Z1188" i="2" s="1"/>
  <c r="R1187" i="2"/>
  <c r="Z1187" i="2" s="1"/>
  <c r="R1186" i="2"/>
  <c r="Z1186" i="2" s="1"/>
  <c r="R1185" i="2"/>
  <c r="Z1185" i="2" s="1"/>
  <c r="R1184" i="2"/>
  <c r="Z1184" i="2" s="1"/>
  <c r="R1183" i="2"/>
  <c r="Z1183" i="2" s="1"/>
  <c r="R1182" i="2"/>
  <c r="Z1182" i="2" s="1"/>
  <c r="R1181" i="2"/>
  <c r="Z1181" i="2" s="1"/>
  <c r="R1180" i="2"/>
  <c r="Z1180" i="2" s="1"/>
  <c r="R1179" i="2"/>
  <c r="Z1179" i="2" s="1"/>
  <c r="R1178" i="2"/>
  <c r="R1177" i="2"/>
  <c r="R1176" i="2"/>
  <c r="Z1176" i="2" s="1"/>
  <c r="R1175" i="2"/>
  <c r="Z1175" i="2" s="1"/>
  <c r="R1174" i="2"/>
  <c r="Z1174" i="2" s="1"/>
  <c r="R1173" i="2"/>
  <c r="Z1173" i="2" s="1"/>
  <c r="R1172" i="2"/>
  <c r="Z1172" i="2" s="1"/>
  <c r="R1171" i="2"/>
  <c r="Z1171" i="2" s="1"/>
  <c r="R1170" i="2"/>
  <c r="Z1170" i="2" s="1"/>
  <c r="R1169" i="2"/>
  <c r="Z1169" i="2" s="1"/>
  <c r="R1168" i="2"/>
  <c r="Z1168" i="2" s="1"/>
  <c r="R1167" i="2"/>
  <c r="Z1167" i="2" s="1"/>
  <c r="R1166" i="2"/>
  <c r="Z1166" i="2" s="1"/>
  <c r="R1165" i="2"/>
  <c r="Z1165" i="2" s="1"/>
  <c r="R1164" i="2"/>
  <c r="Z1164" i="2" s="1"/>
  <c r="R1163" i="2"/>
  <c r="Z1163" i="2" s="1"/>
  <c r="R1162" i="2"/>
  <c r="Z1162" i="2" s="1"/>
  <c r="R1161" i="2"/>
  <c r="Z1161" i="2" s="1"/>
  <c r="R1160" i="2"/>
  <c r="Z1160" i="2" s="1"/>
  <c r="R1159" i="2"/>
  <c r="Z1159" i="2" s="1"/>
  <c r="R1158" i="2"/>
  <c r="Z1158" i="2" s="1"/>
  <c r="R1157" i="2"/>
  <c r="Z1157" i="2" s="1"/>
  <c r="R1156" i="2"/>
  <c r="Z1156" i="2" s="1"/>
  <c r="R1155" i="2"/>
  <c r="Z1155" i="2" s="1"/>
  <c r="R1154" i="2"/>
  <c r="Z1154" i="2" s="1"/>
  <c r="R1153" i="2"/>
  <c r="Z1153" i="2" s="1"/>
  <c r="R1152" i="2"/>
  <c r="Z1152" i="2" s="1"/>
  <c r="R1151" i="2"/>
  <c r="Z1151" i="2" s="1"/>
  <c r="R1150" i="2"/>
  <c r="Z1150" i="2" s="1"/>
  <c r="R1149" i="2"/>
  <c r="Z1149" i="2" s="1"/>
  <c r="R1148" i="2"/>
  <c r="Z1148" i="2" s="1"/>
  <c r="R1147" i="2"/>
  <c r="R1146" i="2"/>
  <c r="R1145" i="2"/>
  <c r="Z1145" i="2" s="1"/>
  <c r="R1144" i="2"/>
  <c r="Z1144" i="2" s="1"/>
  <c r="R1143" i="2"/>
  <c r="Z1143" i="2" s="1"/>
  <c r="R1142" i="2"/>
  <c r="Z1142" i="2" s="1"/>
  <c r="R1141" i="2"/>
  <c r="Z1141" i="2" s="1"/>
  <c r="R1140" i="2"/>
  <c r="Z1140" i="2" s="1"/>
  <c r="R1139" i="2"/>
  <c r="Z1139" i="2" s="1"/>
  <c r="R1138" i="2"/>
  <c r="Z1138" i="2" s="1"/>
  <c r="R1137" i="2"/>
  <c r="Z1137" i="2" s="1"/>
  <c r="R1136" i="2"/>
  <c r="Z1136" i="2" s="1"/>
  <c r="R1135" i="2"/>
  <c r="Z1135" i="2" s="1"/>
  <c r="R1134" i="2"/>
  <c r="Z1134" i="2" s="1"/>
  <c r="R1133" i="2"/>
  <c r="Z1133" i="2" s="1"/>
  <c r="R1132" i="2"/>
  <c r="Z1132" i="2" s="1"/>
  <c r="R1131" i="2"/>
  <c r="Z1131" i="2" s="1"/>
  <c r="R1130" i="2"/>
  <c r="Z1130" i="2" s="1"/>
  <c r="R1129" i="2"/>
  <c r="Z1129" i="2" s="1"/>
  <c r="R1128" i="2"/>
  <c r="R1127" i="2"/>
  <c r="R1126" i="2"/>
  <c r="Z1126" i="2" s="1"/>
  <c r="R1125" i="2"/>
  <c r="Z1125" i="2" s="1"/>
  <c r="R1124" i="2"/>
  <c r="Z1124" i="2" s="1"/>
  <c r="R1123" i="2"/>
  <c r="Z1123" i="2" s="1"/>
  <c r="R1122" i="2"/>
  <c r="Z1122" i="2" s="1"/>
  <c r="R1121" i="2"/>
  <c r="R1120" i="2"/>
  <c r="R1119" i="2"/>
  <c r="Z1119" i="2" s="1"/>
  <c r="R1118" i="2"/>
  <c r="Z1118" i="2" s="1"/>
  <c r="R1117" i="2"/>
  <c r="Z1117" i="2" s="1"/>
  <c r="R1116" i="2"/>
  <c r="Z1116" i="2" s="1"/>
  <c r="R1115" i="2"/>
  <c r="Z1115" i="2" s="1"/>
  <c r="R1114" i="2"/>
  <c r="Z1114" i="2" s="1"/>
  <c r="R1113" i="2"/>
  <c r="R1112" i="2"/>
  <c r="R1111" i="2"/>
  <c r="Z1111" i="2" s="1"/>
  <c r="R1110" i="2"/>
  <c r="Z1110" i="2" s="1"/>
  <c r="R1109" i="2"/>
  <c r="Z1109" i="2" s="1"/>
  <c r="R1108" i="2"/>
  <c r="Z1108" i="2" s="1"/>
  <c r="R1107" i="2"/>
  <c r="Z1107" i="2" s="1"/>
  <c r="R1106" i="2"/>
  <c r="Z1106" i="2" s="1"/>
  <c r="R1105" i="2"/>
  <c r="Z1105" i="2" s="1"/>
  <c r="R1104" i="2"/>
  <c r="Z1104" i="2" s="1"/>
  <c r="R1103" i="2"/>
  <c r="Z1103" i="2" s="1"/>
  <c r="R1102" i="2"/>
  <c r="Z1102" i="2" s="1"/>
  <c r="R1101" i="2"/>
  <c r="Z1101" i="2" s="1"/>
  <c r="R1100" i="2"/>
  <c r="R1099" i="2"/>
  <c r="R1098" i="2"/>
  <c r="Z1098" i="2" s="1"/>
  <c r="R1097" i="2"/>
  <c r="Z1097" i="2" s="1"/>
  <c r="R1096" i="2"/>
  <c r="Z1096" i="2" s="1"/>
  <c r="R1095" i="2"/>
  <c r="Z1095" i="2" s="1"/>
  <c r="R1094" i="2"/>
  <c r="Z1094" i="2" s="1"/>
  <c r="R1093" i="2"/>
  <c r="R1092" i="2"/>
  <c r="R1091" i="2"/>
  <c r="Z1091" i="2" s="1"/>
  <c r="R1090" i="2"/>
  <c r="Z1090" i="2" s="1"/>
  <c r="R1089" i="2"/>
  <c r="Z1089" i="2" s="1"/>
  <c r="R1088" i="2"/>
  <c r="Z1088" i="2" s="1"/>
  <c r="R1087" i="2"/>
  <c r="Z1087" i="2" s="1"/>
  <c r="R1086" i="2"/>
  <c r="Z1086" i="2" s="1"/>
  <c r="R1085" i="2"/>
  <c r="R1084" i="2"/>
  <c r="R1083" i="2"/>
  <c r="Z1083" i="2" s="1"/>
  <c r="R1082" i="2"/>
  <c r="Z1082" i="2" s="1"/>
  <c r="R1081" i="2"/>
  <c r="Z1081" i="2" s="1"/>
  <c r="R1080" i="2"/>
  <c r="Z1080" i="2" s="1"/>
  <c r="R1079" i="2"/>
  <c r="Z1079" i="2" s="1"/>
  <c r="R1078" i="2"/>
  <c r="Z1078" i="2" s="1"/>
  <c r="R1077" i="2"/>
  <c r="Z1077" i="2" s="1"/>
  <c r="R1076" i="2"/>
  <c r="Z1076" i="2" s="1"/>
  <c r="R1075" i="2"/>
  <c r="Z1075" i="2" s="1"/>
  <c r="R1074" i="2"/>
  <c r="Z1074" i="2" s="1"/>
  <c r="R1073" i="2"/>
  <c r="R1072" i="2"/>
  <c r="R1071" i="2"/>
  <c r="Z1071" i="2" s="1"/>
  <c r="R1070" i="2"/>
  <c r="Z1070" i="2" s="1"/>
  <c r="R1069" i="2"/>
  <c r="Z1069" i="2" s="1"/>
  <c r="R1068" i="2"/>
  <c r="Z1068" i="2" s="1"/>
  <c r="R1067" i="2"/>
  <c r="Z1067" i="2" s="1"/>
  <c r="R1066" i="2"/>
  <c r="Z1066" i="2" s="1"/>
  <c r="R1065" i="2"/>
  <c r="Z1065" i="2" s="1"/>
  <c r="R1064" i="2"/>
  <c r="Z1064" i="2" s="1"/>
  <c r="R1063" i="2"/>
  <c r="Z1063" i="2" s="1"/>
  <c r="R1062" i="2"/>
  <c r="Z1062" i="2" s="1"/>
  <c r="R1061" i="2"/>
  <c r="Z1061" i="2" s="1"/>
  <c r="R1060" i="2"/>
  <c r="Z1060" i="2" s="1"/>
  <c r="R1059" i="2"/>
  <c r="Z1059" i="2" s="1"/>
  <c r="R1058" i="2"/>
  <c r="Z1058" i="2" s="1"/>
  <c r="R1057" i="2"/>
  <c r="Z1057" i="2" s="1"/>
  <c r="R1056" i="2"/>
  <c r="Z1056" i="2" s="1"/>
  <c r="R1055" i="2"/>
  <c r="Z1055" i="2" s="1"/>
  <c r="R1054" i="2"/>
  <c r="Z1054" i="2" s="1"/>
  <c r="R1053" i="2"/>
  <c r="Z1053" i="2" s="1"/>
  <c r="R1052" i="2"/>
  <c r="Z1052" i="2" s="1"/>
  <c r="R1051" i="2"/>
  <c r="R1050" i="2"/>
  <c r="R1049" i="2"/>
  <c r="Z1049" i="2" s="1"/>
  <c r="R1048" i="2"/>
  <c r="Z1048" i="2" s="1"/>
  <c r="R1047" i="2"/>
  <c r="Z1047" i="2" s="1"/>
  <c r="R1046" i="2"/>
  <c r="Z1046" i="2" s="1"/>
  <c r="R1045" i="2"/>
  <c r="Z1045" i="2" s="1"/>
  <c r="R1044" i="2"/>
  <c r="Z1044" i="2" s="1"/>
  <c r="R1043" i="2"/>
  <c r="Z1043" i="2" s="1"/>
  <c r="R1042" i="2"/>
  <c r="Z1042" i="2" s="1"/>
  <c r="R1041" i="2"/>
  <c r="Z1041" i="2" s="1"/>
  <c r="R1030" i="2"/>
  <c r="Z1030" i="2" s="1"/>
  <c r="R1029" i="2"/>
  <c r="Z1029" i="2" s="1"/>
  <c r="R1028" i="2"/>
  <c r="Z1028" i="2" s="1"/>
  <c r="R1027" i="2"/>
  <c r="Z1027" i="2" s="1"/>
  <c r="R1026" i="2"/>
  <c r="Z1026" i="2" s="1"/>
  <c r="R1025" i="2"/>
  <c r="Z1025" i="2" s="1"/>
  <c r="R1024" i="2"/>
  <c r="Z1024" i="2" s="1"/>
  <c r="R1023" i="2"/>
  <c r="Z1023" i="2" s="1"/>
  <c r="R1022" i="2"/>
  <c r="Z1022" i="2" s="1"/>
  <c r="R1021" i="2"/>
  <c r="Z1021" i="2" s="1"/>
  <c r="R1020" i="2"/>
  <c r="Z1020" i="2" s="1"/>
  <c r="R1019" i="2"/>
  <c r="Z1019" i="2" s="1"/>
  <c r="R1018" i="2"/>
  <c r="Z1018" i="2" s="1"/>
  <c r="R1017" i="2"/>
  <c r="Z1017" i="2" s="1"/>
  <c r="R1016" i="2"/>
  <c r="Z1016" i="2" s="1"/>
  <c r="R1015" i="2"/>
  <c r="Z1015" i="2" s="1"/>
  <c r="R1014" i="2"/>
  <c r="R1013" i="2"/>
  <c r="R1012" i="2"/>
  <c r="Z1012" i="2" s="1"/>
  <c r="R1011" i="2"/>
  <c r="Z1011" i="2" s="1"/>
  <c r="R1010" i="2"/>
  <c r="Z1010" i="2" s="1"/>
  <c r="R1009" i="2"/>
  <c r="Z1009" i="2" s="1"/>
  <c r="R1008" i="2"/>
  <c r="Z1008" i="2" s="1"/>
  <c r="R1007" i="2"/>
  <c r="Z1007" i="2" s="1"/>
  <c r="R1006" i="2"/>
  <c r="Z1006" i="2" s="1"/>
  <c r="R1005" i="2"/>
  <c r="Z1005" i="2" s="1"/>
  <c r="R1004" i="2"/>
  <c r="Z1004" i="2" s="1"/>
  <c r="R1003" i="2"/>
  <c r="Z1003" i="2" s="1"/>
  <c r="R1002" i="2"/>
  <c r="Z1002" i="2" s="1"/>
  <c r="R1001" i="2"/>
  <c r="Z1001" i="2" s="1"/>
  <c r="R1000" i="2"/>
  <c r="Z1000" i="2" s="1"/>
  <c r="R999" i="2"/>
  <c r="Z999" i="2" s="1"/>
  <c r="R998" i="2"/>
  <c r="Z998" i="2" s="1"/>
  <c r="R997" i="2"/>
  <c r="Z997" i="2" s="1"/>
  <c r="R996" i="2"/>
  <c r="R995" i="2"/>
  <c r="R994" i="2"/>
  <c r="Z994" i="2" s="1"/>
  <c r="R993" i="2"/>
  <c r="Z993" i="2" s="1"/>
  <c r="R992" i="2"/>
  <c r="Z992" i="2" s="1"/>
  <c r="R991" i="2"/>
  <c r="Z991" i="2" s="1"/>
  <c r="R990" i="2"/>
  <c r="Z990" i="2" s="1"/>
  <c r="R989" i="2"/>
  <c r="Z989" i="2" s="1"/>
  <c r="R988" i="2"/>
  <c r="Z988" i="2" s="1"/>
  <c r="R987" i="2"/>
  <c r="Z987" i="2" s="1"/>
  <c r="R986" i="2"/>
  <c r="Z986" i="2" s="1"/>
  <c r="R985" i="2"/>
  <c r="Z985" i="2" s="1"/>
  <c r="R984" i="2"/>
  <c r="Z984" i="2" s="1"/>
  <c r="R983" i="2"/>
  <c r="R982" i="2"/>
  <c r="R981" i="2"/>
  <c r="Z981" i="2" s="1"/>
  <c r="R980" i="2"/>
  <c r="Z980" i="2" s="1"/>
  <c r="R979" i="2"/>
  <c r="Z979" i="2" s="1"/>
  <c r="R978" i="2"/>
  <c r="Z978" i="2" s="1"/>
  <c r="R977" i="2"/>
  <c r="Z977" i="2" s="1"/>
  <c r="R976" i="2"/>
  <c r="Z976" i="2" s="1"/>
  <c r="R975" i="2"/>
  <c r="Z975" i="2" s="1"/>
  <c r="R974" i="2"/>
  <c r="Z974" i="2" s="1"/>
  <c r="R973" i="2"/>
  <c r="Z973" i="2" s="1"/>
  <c r="R972" i="2"/>
  <c r="Z972" i="2" s="1"/>
  <c r="R971" i="2"/>
  <c r="Z971" i="2" s="1"/>
  <c r="R970" i="2"/>
  <c r="Z970" i="2" s="1"/>
  <c r="R969" i="2"/>
  <c r="Z969" i="2" s="1"/>
  <c r="R968" i="2"/>
  <c r="R779" i="2"/>
  <c r="R778" i="2"/>
  <c r="Z778" i="2" s="1"/>
  <c r="R777" i="2"/>
  <c r="R776" i="2"/>
  <c r="Z776" i="2" s="1"/>
  <c r="R775" i="2"/>
  <c r="Z775" i="2" s="1"/>
  <c r="R774" i="2"/>
  <c r="Z774" i="2" s="1"/>
  <c r="R773" i="2"/>
  <c r="Z773" i="2" s="1"/>
  <c r="R772" i="2"/>
  <c r="Z772" i="2" s="1"/>
  <c r="R771" i="2"/>
  <c r="R770" i="2"/>
  <c r="R769" i="2"/>
  <c r="Z769" i="2" s="1"/>
  <c r="R768" i="2"/>
  <c r="Z768" i="2" s="1"/>
  <c r="R767" i="2"/>
  <c r="Z767" i="2" s="1"/>
  <c r="R766" i="2"/>
  <c r="Z766" i="2" s="1"/>
  <c r="R765" i="2"/>
  <c r="Z765" i="2" s="1"/>
  <c r="R764" i="2"/>
  <c r="Z764" i="2" s="1"/>
  <c r="R763" i="2"/>
  <c r="Z763" i="2" s="1"/>
  <c r="R762" i="2"/>
  <c r="R761" i="2"/>
  <c r="R760" i="2"/>
  <c r="R759" i="2"/>
  <c r="R758" i="2"/>
  <c r="Z758" i="2" s="1"/>
  <c r="R757" i="2"/>
  <c r="Z757" i="2" s="1"/>
  <c r="R756" i="2"/>
  <c r="Z756" i="2" s="1"/>
  <c r="R755" i="2"/>
  <c r="Z755" i="2" s="1"/>
  <c r="R754" i="2"/>
  <c r="Z754" i="2" s="1"/>
  <c r="R753" i="2"/>
  <c r="Z753" i="2" s="1"/>
  <c r="R752" i="2"/>
  <c r="Z752" i="2" s="1"/>
  <c r="R751" i="2"/>
  <c r="Z751" i="2" s="1"/>
  <c r="R750" i="2"/>
  <c r="R749" i="2"/>
  <c r="R744" i="2"/>
  <c r="Z744" i="2" s="1"/>
  <c r="R743" i="2"/>
  <c r="Z743" i="2" s="1"/>
  <c r="R742" i="2"/>
  <c r="Z742" i="2" s="1"/>
  <c r="R741" i="2"/>
  <c r="Z741" i="2" s="1"/>
  <c r="R740" i="2"/>
  <c r="Z740" i="2" s="1"/>
  <c r="R739" i="2"/>
  <c r="Z739" i="2" s="1"/>
  <c r="R738" i="2"/>
  <c r="Z738" i="2" s="1"/>
  <c r="R737" i="2"/>
  <c r="Z737" i="2" s="1"/>
  <c r="R736" i="2"/>
  <c r="R735" i="2"/>
  <c r="R726" i="2"/>
  <c r="R725" i="2"/>
  <c r="R724" i="2"/>
  <c r="R723" i="2"/>
  <c r="Z723" i="2" s="1"/>
  <c r="R722" i="2"/>
  <c r="Z722" i="2" s="1"/>
  <c r="R721" i="2"/>
  <c r="Z721" i="2" s="1"/>
  <c r="R720" i="2"/>
  <c r="Z720" i="2" s="1"/>
  <c r="R719" i="2"/>
  <c r="Z719" i="2" s="1"/>
  <c r="R717" i="2"/>
  <c r="Z717" i="2" s="1"/>
  <c r="R716" i="2"/>
  <c r="R614" i="2"/>
  <c r="Z614" i="2" s="1"/>
  <c r="R612" i="2"/>
  <c r="Z612" i="2" s="1"/>
  <c r="R611" i="2"/>
  <c r="R303" i="2"/>
  <c r="R300" i="2"/>
  <c r="R298" i="2"/>
  <c r="R297" i="2"/>
  <c r="R296" i="2"/>
  <c r="R294" i="2"/>
  <c r="R295" i="2"/>
  <c r="R293" i="2"/>
  <c r="Z293" i="2" s="1"/>
  <c r="R292" i="2"/>
  <c r="Z292" i="2" s="1"/>
  <c r="R291" i="2"/>
  <c r="Z291" i="2" s="1"/>
  <c r="R290" i="2"/>
  <c r="Z290" i="2" s="1"/>
  <c r="R289" i="2"/>
  <c r="R288" i="2"/>
  <c r="R285" i="2"/>
  <c r="R284" i="2"/>
  <c r="R283" i="2"/>
  <c r="R282" i="2"/>
  <c r="R281" i="2"/>
  <c r="R280" i="2"/>
  <c r="R279" i="2"/>
  <c r="Z279" i="2" s="1"/>
  <c r="R275" i="2"/>
  <c r="R278" i="2"/>
  <c r="R277" i="2"/>
  <c r="R276" i="2"/>
  <c r="R274" i="2"/>
  <c r="Z274" i="2" s="1"/>
  <c r="R273" i="2"/>
  <c r="Z273" i="2" s="1"/>
  <c r="R272" i="2"/>
  <c r="Z272" i="2" s="1"/>
  <c r="R271" i="2"/>
  <c r="Z271" i="2" s="1"/>
  <c r="R270" i="2"/>
  <c r="R269" i="2"/>
  <c r="R266" i="2"/>
  <c r="R261" i="2"/>
  <c r="Z261" i="2" s="1"/>
  <c r="R260" i="2"/>
  <c r="Z260" i="2" s="1"/>
  <c r="R259" i="2"/>
  <c r="Z259" i="2" s="1"/>
  <c r="R258" i="2"/>
  <c r="Z258" i="2" s="1"/>
  <c r="R257" i="2"/>
  <c r="Z257" i="2" s="1"/>
  <c r="R256" i="2"/>
  <c r="Z256" i="2" s="1"/>
  <c r="R255" i="2"/>
  <c r="R254" i="2"/>
  <c r="R242" i="2"/>
  <c r="R241" i="2"/>
  <c r="R240" i="2"/>
  <c r="R239" i="2"/>
  <c r="R238" i="2"/>
  <c r="R237" i="2"/>
  <c r="R236" i="2"/>
  <c r="R235" i="2"/>
  <c r="R234" i="2"/>
  <c r="R233" i="2"/>
  <c r="R231" i="2"/>
  <c r="R228" i="2"/>
  <c r="R230" i="2"/>
  <c r="R229" i="2"/>
  <c r="R227" i="2"/>
  <c r="R226" i="2"/>
  <c r="Z226" i="2" s="1"/>
  <c r="R225" i="2"/>
  <c r="Z225" i="2" s="1"/>
  <c r="R224" i="2"/>
  <c r="Z224" i="2" s="1"/>
  <c r="R223" i="2"/>
  <c r="Z223" i="2" s="1"/>
  <c r="R222" i="2"/>
  <c r="R221" i="2"/>
  <c r="R218" i="2"/>
  <c r="R214" i="2"/>
  <c r="Z214" i="2" s="1"/>
  <c r="R213" i="2"/>
  <c r="Z213" i="2" s="1"/>
  <c r="R217" i="2"/>
  <c r="R216" i="2"/>
  <c r="Z216" i="2" s="1"/>
  <c r="R215" i="2"/>
  <c r="Z215" i="2" s="1"/>
  <c r="R212" i="2"/>
  <c r="Z212" i="2" s="1"/>
  <c r="R211" i="2"/>
  <c r="Z211" i="2" s="1"/>
  <c r="R210" i="2"/>
  <c r="R209" i="2"/>
  <c r="R204" i="2"/>
  <c r="R203" i="2"/>
  <c r="R202" i="2"/>
  <c r="R201" i="2"/>
  <c r="Z201" i="2" s="1"/>
  <c r="R200" i="2"/>
  <c r="Z200" i="2" s="1"/>
  <c r="R199" i="2"/>
  <c r="Z199" i="2" s="1"/>
  <c r="R198" i="2"/>
  <c r="Z198" i="2" s="1"/>
  <c r="R197" i="2"/>
  <c r="R196" i="2"/>
  <c r="R192" i="2"/>
  <c r="R191" i="2"/>
  <c r="R190" i="2"/>
  <c r="R189" i="2"/>
  <c r="R188" i="2"/>
  <c r="Z188" i="2" s="1"/>
  <c r="R187" i="2"/>
  <c r="Z187" i="2" s="1"/>
  <c r="R186" i="2"/>
  <c r="Z186" i="2" s="1"/>
  <c r="R185" i="2"/>
  <c r="Z185" i="2" s="1"/>
  <c r="R184" i="2"/>
  <c r="Z184" i="2" s="1"/>
  <c r="R183" i="2"/>
  <c r="R182" i="2"/>
  <c r="R178" i="2"/>
  <c r="R177" i="2"/>
  <c r="R176" i="2"/>
  <c r="R174" i="2"/>
  <c r="Z174" i="2" s="1"/>
  <c r="R173" i="2"/>
  <c r="Z173" i="2" s="1"/>
  <c r="R172" i="2"/>
  <c r="Z172" i="2" s="1"/>
  <c r="R171" i="2"/>
  <c r="Z171" i="2" s="1"/>
  <c r="R170" i="2"/>
  <c r="Z170" i="2" s="1"/>
  <c r="R169" i="2"/>
  <c r="R512" i="2"/>
  <c r="R509" i="2"/>
  <c r="Z509" i="2" s="1"/>
  <c r="R500" i="2"/>
  <c r="Z500" i="2" s="1"/>
  <c r="R499" i="2"/>
  <c r="Z499" i="2" s="1"/>
  <c r="R502" i="2"/>
  <c r="Z502" i="2" s="1"/>
  <c r="R498" i="2"/>
  <c r="Z498" i="2" s="1"/>
  <c r="R497" i="2"/>
  <c r="Z497" i="2" s="1"/>
  <c r="R496" i="2"/>
  <c r="Z496" i="2" s="1"/>
  <c r="R494" i="2"/>
  <c r="Z494" i="2" s="1"/>
  <c r="R493" i="2"/>
  <c r="Z493" i="2" s="1"/>
  <c r="R491" i="2"/>
  <c r="Z491" i="2" s="1"/>
  <c r="R490" i="2"/>
  <c r="R322" i="2"/>
  <c r="Z322" i="2" s="1"/>
  <c r="R321" i="2"/>
  <c r="S98" i="1"/>
  <c r="O98" i="1"/>
  <c r="D1338" i="2" s="1"/>
  <c r="J98" i="1"/>
  <c r="D289" i="2"/>
  <c r="D270" i="2"/>
  <c r="D222" i="2"/>
  <c r="D210" i="2"/>
  <c r="D197" i="2"/>
  <c r="D183" i="2"/>
  <c r="D169" i="2"/>
  <c r="O290" i="2"/>
  <c r="O291" i="2" s="1"/>
  <c r="O292" i="2" s="1"/>
  <c r="O293" i="2" s="1"/>
  <c r="O295" i="2" s="1"/>
  <c r="O294" i="2" s="1"/>
  <c r="O296" i="2" s="1"/>
  <c r="O297" i="2" s="1"/>
  <c r="O289" i="2"/>
  <c r="O271" i="2"/>
  <c r="O272" i="2" s="1"/>
  <c r="O273" i="2" s="1"/>
  <c r="O274" i="2" s="1"/>
  <c r="O276" i="2" s="1"/>
  <c r="O277" i="2" s="1"/>
  <c r="O278" i="2" s="1"/>
  <c r="O275" i="2" s="1"/>
  <c r="O279" i="2" s="1"/>
  <c r="O280" i="2" s="1"/>
  <c r="O281" i="2" s="1"/>
  <c r="O282" i="2" s="1"/>
  <c r="O283" i="2" s="1"/>
  <c r="O284" i="2" s="1"/>
  <c r="O285" i="2" s="1"/>
  <c r="O270" i="2"/>
  <c r="O223" i="2"/>
  <c r="O224" i="2" s="1"/>
  <c r="O225" i="2" s="1"/>
  <c r="O226" i="2" s="1"/>
  <c r="O227" i="2" s="1"/>
  <c r="O229" i="2" s="1"/>
  <c r="O230" i="2" s="1"/>
  <c r="O228" i="2" s="1"/>
  <c r="O231" i="2" s="1"/>
  <c r="O222" i="2"/>
  <c r="O211" i="2"/>
  <c r="O212" i="2" s="1"/>
  <c r="O215" i="2" s="1"/>
  <c r="O216" i="2" s="1"/>
  <c r="O217" i="2" s="1"/>
  <c r="O213" i="2" s="1"/>
  <c r="O214" i="2" s="1"/>
  <c r="O218" i="2" s="1"/>
  <c r="O210" i="2"/>
  <c r="O198" i="2"/>
  <c r="O199" i="2" s="1"/>
  <c r="O200" i="2" s="1"/>
  <c r="O201" i="2" s="1"/>
  <c r="O202" i="2" s="1"/>
  <c r="O203" i="2" s="1"/>
  <c r="O204" i="2" s="1"/>
  <c r="O205" i="2" s="1"/>
  <c r="O197" i="2"/>
  <c r="O184" i="2"/>
  <c r="O185" i="2" s="1"/>
  <c r="O186" i="2" s="1"/>
  <c r="O187" i="2" s="1"/>
  <c r="O188" i="2" s="1"/>
  <c r="O189" i="2" s="1"/>
  <c r="O190" i="2" s="1"/>
  <c r="O191" i="2" s="1"/>
  <c r="O192" i="2" s="1"/>
  <c r="O183" i="2"/>
  <c r="O170" i="2"/>
  <c r="O171" i="2" s="1"/>
  <c r="O172" i="2" s="1"/>
  <c r="O173" i="2" s="1"/>
  <c r="O174" i="2" s="1"/>
  <c r="O169" i="2"/>
  <c r="Q776" i="2"/>
  <c r="Q775" i="2"/>
  <c r="Q768" i="2"/>
  <c r="Q767" i="2"/>
  <c r="Q758" i="2"/>
  <c r="Q757" i="2"/>
  <c r="Q742" i="2"/>
  <c r="Q741" i="2"/>
  <c r="Q723" i="2"/>
  <c r="Q722" i="2"/>
  <c r="Q293" i="2"/>
  <c r="Q292" i="2"/>
  <c r="Q274" i="2"/>
  <c r="Q273" i="2"/>
  <c r="Q226" i="2"/>
  <c r="Q225" i="2"/>
  <c r="Q216" i="2"/>
  <c r="Q215" i="2"/>
  <c r="Q201" i="2"/>
  <c r="Q200" i="2"/>
  <c r="Q188" i="2"/>
  <c r="Q187" i="2"/>
  <c r="Q174" i="2"/>
  <c r="Q173" i="2"/>
  <c r="Q498" i="2"/>
  <c r="Q497" i="2"/>
  <c r="Q2027" i="2"/>
  <c r="Q2026" i="2"/>
  <c r="Q2025" i="2"/>
  <c r="Q2024" i="2"/>
  <c r="Q2023" i="2"/>
  <c r="AF2023" i="2" s="1"/>
  <c r="Q2022" i="2"/>
  <c r="AF2022" i="2" s="1"/>
  <c r="AD2022" i="2"/>
  <c r="Q2021" i="2"/>
  <c r="AF2021" i="2" s="1"/>
  <c r="AD2021" i="2"/>
  <c r="AD2020" i="2"/>
  <c r="Q2019" i="2"/>
  <c r="Q2018" i="2"/>
  <c r="Q2017" i="2"/>
  <c r="Q2016" i="2"/>
  <c r="Q2015" i="2"/>
  <c r="Q2014" i="2"/>
  <c r="Q2013" i="2"/>
  <c r="Q2012" i="2"/>
  <c r="Q2011" i="2"/>
  <c r="AF2011" i="2" s="1"/>
  <c r="Q2010" i="2"/>
  <c r="AF2010" i="2" s="1"/>
  <c r="Q2009" i="2"/>
  <c r="AF2009" i="2" s="1"/>
  <c r="AD2009" i="2"/>
  <c r="AD2008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AF1980" i="2" s="1"/>
  <c r="Q1979" i="2"/>
  <c r="AF1979" i="2" s="1"/>
  <c r="Q1978" i="2"/>
  <c r="AF1978" i="2" s="1"/>
  <c r="Q1977" i="2"/>
  <c r="AF1977" i="2" s="1"/>
  <c r="AD1977" i="2"/>
  <c r="AD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AF1962" i="2" s="1"/>
  <c r="Q1961" i="2"/>
  <c r="AF1961" i="2" s="1"/>
  <c r="Q1960" i="2"/>
  <c r="AF1960" i="2" s="1"/>
  <c r="Q1959" i="2"/>
  <c r="AF1959" i="2" s="1"/>
  <c r="Q1958" i="2"/>
  <c r="AF1958" i="2" s="1"/>
  <c r="AD1958" i="2"/>
  <c r="AD1957" i="2"/>
  <c r="Q1956" i="2"/>
  <c r="Q1955" i="2"/>
  <c r="Q1954" i="2"/>
  <c r="Q1953" i="2"/>
  <c r="Q1952" i="2"/>
  <c r="Q1951" i="2"/>
  <c r="Q1950" i="2"/>
  <c r="Q1949" i="2"/>
  <c r="AF1949" i="2" s="1"/>
  <c r="Q1948" i="2"/>
  <c r="AF1948" i="2" s="1"/>
  <c r="Q1947" i="2"/>
  <c r="AF1947" i="2" s="1"/>
  <c r="Q1946" i="2"/>
  <c r="AF1946" i="2" s="1"/>
  <c r="Q1945" i="2"/>
  <c r="AF1945" i="2" s="1"/>
  <c r="AD1945" i="2"/>
  <c r="AD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AF1931" i="2" s="1"/>
  <c r="Q1930" i="2"/>
  <c r="AF1930" i="2" s="1"/>
  <c r="Q1929" i="2"/>
  <c r="AF1929" i="2" s="1"/>
  <c r="Q1928" i="2"/>
  <c r="AF1928" i="2" s="1"/>
  <c r="AD1928" i="2"/>
  <c r="AD1927" i="2"/>
  <c r="Q1926" i="2"/>
  <c r="Q1925" i="2"/>
  <c r="Q1924" i="2"/>
  <c r="Q1923" i="2"/>
  <c r="Q1922" i="2"/>
  <c r="Q1921" i="2"/>
  <c r="Q1920" i="2"/>
  <c r="Q1919" i="2"/>
  <c r="AF1919" i="2" s="1"/>
  <c r="Q1918" i="2"/>
  <c r="AF1918" i="2" s="1"/>
  <c r="Q1917" i="2"/>
  <c r="AF1917" i="2" s="1"/>
  <c r="Q1916" i="2"/>
  <c r="AF1916" i="2" s="1"/>
  <c r="AD1916" i="2"/>
  <c r="AD1915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1" i="2"/>
  <c r="Q1890" i="2"/>
  <c r="Q1889" i="2"/>
  <c r="AF1889" i="2" s="1"/>
  <c r="Q1888" i="2"/>
  <c r="AF1888" i="2" s="1"/>
  <c r="Q1886" i="2"/>
  <c r="AF1886" i="2" s="1"/>
  <c r="Q1885" i="2"/>
  <c r="AF1885" i="2" s="1"/>
  <c r="Q1884" i="2"/>
  <c r="AF1884" i="2" s="1"/>
  <c r="AD1884" i="2"/>
  <c r="AD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AF1856" i="2" s="1"/>
  <c r="Q1855" i="2"/>
  <c r="AF1855" i="2" s="1"/>
  <c r="Q1854" i="2"/>
  <c r="AF1854" i="2" s="1"/>
  <c r="Q1853" i="2"/>
  <c r="AF1853" i="2" s="1"/>
  <c r="Q1852" i="2"/>
  <c r="AF1852" i="2" s="1"/>
  <c r="AD1852" i="2"/>
  <c r="AD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AF1753" i="2" s="1"/>
  <c r="Q1752" i="2"/>
  <c r="AF1752" i="2" s="1"/>
  <c r="Q1751" i="2"/>
  <c r="AF1751" i="2" s="1"/>
  <c r="Q1750" i="2"/>
  <c r="AF1750" i="2" s="1"/>
  <c r="AD1750" i="2"/>
  <c r="AD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AF1725" i="2" s="1"/>
  <c r="Q1724" i="2"/>
  <c r="AF1724" i="2" s="1"/>
  <c r="AD1724" i="2"/>
  <c r="AD1723" i="2"/>
  <c r="AD1694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AF1602" i="2" s="1"/>
  <c r="Q1601" i="2"/>
  <c r="AF1601" i="2" s="1"/>
  <c r="Q1600" i="2"/>
  <c r="AF1600" i="2" s="1"/>
  <c r="AD1600" i="2"/>
  <c r="AD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AF1584" i="2" s="1"/>
  <c r="AD1584" i="2"/>
  <c r="AD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AF1565" i="2" s="1"/>
  <c r="AD1565" i="2"/>
  <c r="AD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AF1539" i="2" s="1"/>
  <c r="Q1538" i="2"/>
  <c r="AF1538" i="2" s="1"/>
  <c r="Q1537" i="2"/>
  <c r="AF1537" i="2" s="1"/>
  <c r="AD1537" i="2"/>
  <c r="AD1536" i="2"/>
  <c r="Q1535" i="2"/>
  <c r="Q1534" i="2"/>
  <c r="Q1533" i="2"/>
  <c r="Q1532" i="2"/>
  <c r="Q1531" i="2"/>
  <c r="Q1530" i="2"/>
  <c r="Q1529" i="2"/>
  <c r="Q1528" i="2"/>
  <c r="Q1527" i="2"/>
  <c r="Q1526" i="2"/>
  <c r="Q1525" i="2"/>
  <c r="AF1525" i="2" s="1"/>
  <c r="Q1524" i="2"/>
  <c r="AF1524" i="2" s="1"/>
  <c r="AD1524" i="2"/>
  <c r="AD1523" i="2"/>
  <c r="Q1522" i="2"/>
  <c r="Q1521" i="2"/>
  <c r="Q1520" i="2"/>
  <c r="Q1519" i="2"/>
  <c r="Q1518" i="2"/>
  <c r="Q1517" i="2"/>
  <c r="Q1516" i="2"/>
  <c r="Q1515" i="2"/>
  <c r="Q1514" i="2"/>
  <c r="Q1513" i="2"/>
  <c r="Q1512" i="2"/>
  <c r="AF1512" i="2" s="1"/>
  <c r="Q1511" i="2"/>
  <c r="AF1511" i="2" s="1"/>
  <c r="Q1510" i="2"/>
  <c r="AF1510" i="2" s="1"/>
  <c r="Q1509" i="2"/>
  <c r="AF1509" i="2" s="1"/>
  <c r="Q1508" i="2"/>
  <c r="AF1508" i="2" s="1"/>
  <c r="Q1507" i="2"/>
  <c r="AF1507" i="2" s="1"/>
  <c r="AD1507" i="2"/>
  <c r="AD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AF1482" i="2" s="1"/>
  <c r="Q1481" i="2"/>
  <c r="AF1481" i="2" s="1"/>
  <c r="Q1480" i="2"/>
  <c r="AF1480" i="2" s="1"/>
  <c r="Q1479" i="2"/>
  <c r="AF1479" i="2" s="1"/>
  <c r="Q1478" i="2"/>
  <c r="AF1478" i="2" s="1"/>
  <c r="Q1477" i="2"/>
  <c r="AF1477" i="2" s="1"/>
  <c r="Q1476" i="2"/>
  <c r="AF1476" i="2" s="1"/>
  <c r="AD1476" i="2"/>
  <c r="AD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AF1453" i="2" s="1"/>
  <c r="Q1452" i="2"/>
  <c r="AF1452" i="2" s="1"/>
  <c r="Q1451" i="2"/>
  <c r="AF1451" i="2" s="1"/>
  <c r="Q1450" i="2"/>
  <c r="AF1450" i="2" s="1"/>
  <c r="Q1449" i="2"/>
  <c r="AF1449" i="2" s="1"/>
  <c r="Q1448" i="2"/>
  <c r="AF1448" i="2" s="1"/>
  <c r="Q1447" i="2"/>
  <c r="AF1447" i="2" s="1"/>
  <c r="Q1446" i="2"/>
  <c r="AF1446" i="2" s="1"/>
  <c r="AD1446" i="2"/>
  <c r="AD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AF1394" i="2" s="1"/>
  <c r="Q1393" i="2"/>
  <c r="AF1393" i="2" s="1"/>
  <c r="Q1392" i="2"/>
  <c r="AF1392" i="2" s="1"/>
  <c r="Q1391" i="2"/>
  <c r="AF1391" i="2" s="1"/>
  <c r="Q1390" i="2"/>
  <c r="AF1390" i="2" s="1"/>
  <c r="Q1389" i="2"/>
  <c r="AF1389" i="2" s="1"/>
  <c r="Q1388" i="2"/>
  <c r="AF1388" i="2" s="1"/>
  <c r="AD1388" i="2"/>
  <c r="AD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AF1363" i="2" s="1"/>
  <c r="Q1362" i="2"/>
  <c r="AF1362" i="2" s="1"/>
  <c r="Q1361" i="2"/>
  <c r="AF1361" i="2" s="1"/>
  <c r="Q1360" i="2"/>
  <c r="AF1360" i="2" s="1"/>
  <c r="Q1359" i="2"/>
  <c r="AF1359" i="2" s="1"/>
  <c r="Q1358" i="2"/>
  <c r="AF1358" i="2" s="1"/>
  <c r="Q1357" i="2"/>
  <c r="AF1357" i="2" s="1"/>
  <c r="AD1357" i="2"/>
  <c r="AD1356" i="2"/>
  <c r="Q1355" i="2"/>
  <c r="Q1354" i="2"/>
  <c r="Q1353" i="2"/>
  <c r="Q1352" i="2"/>
  <c r="AF1352" i="2" s="1"/>
  <c r="Q1351" i="2"/>
  <c r="AF1351" i="2" s="1"/>
  <c r="AD1351" i="2"/>
  <c r="AD1350" i="2"/>
  <c r="Q1349" i="2"/>
  <c r="Q1348" i="2"/>
  <c r="Q1347" i="2"/>
  <c r="Q1346" i="2"/>
  <c r="Q1345" i="2"/>
  <c r="Q1344" i="2"/>
  <c r="AF1344" i="2" s="1"/>
  <c r="Q1343" i="2"/>
  <c r="AF1343" i="2" s="1"/>
  <c r="Q1342" i="2"/>
  <c r="AF1342" i="2" s="1"/>
  <c r="Q1341" i="2"/>
  <c r="AF1341" i="2" s="1"/>
  <c r="AD1341" i="2"/>
  <c r="Q1340" i="2"/>
  <c r="AF1340" i="2" s="1"/>
  <c r="Q1339" i="2"/>
  <c r="AF1339" i="2" s="1"/>
  <c r="AD1339" i="2"/>
  <c r="AD1338" i="2"/>
  <c r="Q1337" i="2"/>
  <c r="Q1336" i="2"/>
  <c r="Q1335" i="2"/>
  <c r="Q1334" i="2"/>
  <c r="Q1333" i="2"/>
  <c r="Q1332" i="2"/>
  <c r="Q1331" i="2"/>
  <c r="AF1331" i="2" s="1"/>
  <c r="Q1330" i="2"/>
  <c r="AF1330" i="2" s="1"/>
  <c r="Q1329" i="2"/>
  <c r="AF1329" i="2" s="1"/>
  <c r="Q1328" i="2"/>
  <c r="AF1328" i="2" s="1"/>
  <c r="Q1327" i="2"/>
  <c r="AF1327" i="2" s="1"/>
  <c r="AD1327" i="2"/>
  <c r="AD1326" i="2"/>
  <c r="Q1325" i="2"/>
  <c r="Q1324" i="2"/>
  <c r="Q1323" i="2"/>
  <c r="Q1322" i="2"/>
  <c r="Q1321" i="2"/>
  <c r="Q1320" i="2"/>
  <c r="Q1319" i="2"/>
  <c r="Q1318" i="2"/>
  <c r="Q1317" i="2"/>
  <c r="Q1316" i="2"/>
  <c r="AF1316" i="2" s="1"/>
  <c r="Q1315" i="2"/>
  <c r="AF1315" i="2" s="1"/>
  <c r="AD1315" i="2"/>
  <c r="AD1314" i="2"/>
  <c r="Q1313" i="2"/>
  <c r="Q1312" i="2"/>
  <c r="Q1311" i="2"/>
  <c r="Q1310" i="2"/>
  <c r="Q1309" i="2"/>
  <c r="Q1308" i="2"/>
  <c r="Q1307" i="2"/>
  <c r="Q1306" i="2"/>
  <c r="Q1305" i="2"/>
  <c r="Q1304" i="2"/>
  <c r="Q1303" i="2"/>
  <c r="AF1303" i="2" s="1"/>
  <c r="Q1302" i="2"/>
  <c r="AF1302" i="2" s="1"/>
  <c r="Q1301" i="2"/>
  <c r="AF1301" i="2" s="1"/>
  <c r="Q1300" i="2"/>
  <c r="AF1300" i="2" s="1"/>
  <c r="Q1299" i="2"/>
  <c r="AF1299" i="2" s="1"/>
  <c r="Q1298" i="2"/>
  <c r="AF1298" i="2" s="1"/>
  <c r="AD1298" i="2"/>
  <c r="AD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AF1273" i="2" s="1"/>
  <c r="Q1272" i="2"/>
  <c r="AF1272" i="2" s="1"/>
  <c r="Q1271" i="2"/>
  <c r="AF1271" i="2" s="1"/>
  <c r="Q1270" i="2"/>
  <c r="AF1270" i="2" s="1"/>
  <c r="Q1269" i="2"/>
  <c r="AF1269" i="2" s="1"/>
  <c r="Q1268" i="2"/>
  <c r="AF1268" i="2" s="1"/>
  <c r="Q1267" i="2"/>
  <c r="AF1267" i="2" s="1"/>
  <c r="AD1267" i="2"/>
  <c r="AD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AF1244" i="2" s="1"/>
  <c r="Q1243" i="2"/>
  <c r="AF1243" i="2" s="1"/>
  <c r="Q1242" i="2"/>
  <c r="AF1242" i="2" s="1"/>
  <c r="Q1241" i="2"/>
  <c r="AF1241" i="2" s="1"/>
  <c r="Q1240" i="2"/>
  <c r="AF1240" i="2" s="1"/>
  <c r="Q1239" i="2"/>
  <c r="AF1239" i="2" s="1"/>
  <c r="Q1238" i="2"/>
  <c r="AF1238" i="2" s="1"/>
  <c r="Q1237" i="2"/>
  <c r="AF1237" i="2" s="1"/>
  <c r="AD1237" i="2"/>
  <c r="AD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AF1185" i="2" s="1"/>
  <c r="Q1184" i="2"/>
  <c r="AF1184" i="2" s="1"/>
  <c r="Q1183" i="2"/>
  <c r="AF1183" i="2" s="1"/>
  <c r="Q1182" i="2"/>
  <c r="AF1182" i="2" s="1"/>
  <c r="Q1181" i="2"/>
  <c r="AF1181" i="2" s="1"/>
  <c r="Q1180" i="2"/>
  <c r="AF1180" i="2" s="1"/>
  <c r="Q1179" i="2"/>
  <c r="AF1179" i="2" s="1"/>
  <c r="AD1179" i="2"/>
  <c r="AD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AF1154" i="2" s="1"/>
  <c r="Q1153" i="2"/>
  <c r="AF1153" i="2" s="1"/>
  <c r="Q1152" i="2"/>
  <c r="AF1152" i="2" s="1"/>
  <c r="Q1151" i="2"/>
  <c r="AF1151" i="2" s="1"/>
  <c r="Q1150" i="2"/>
  <c r="AF1150" i="2" s="1"/>
  <c r="Q1149" i="2"/>
  <c r="AF1149" i="2" s="1"/>
  <c r="Q1148" i="2"/>
  <c r="AF1148" i="2" s="1"/>
  <c r="AD1148" i="2"/>
  <c r="AD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AF1131" i="2" s="1"/>
  <c r="Q1130" i="2"/>
  <c r="AF1130" i="2" s="1"/>
  <c r="Q1129" i="2"/>
  <c r="AF1129" i="2" s="1"/>
  <c r="AD1129" i="2"/>
  <c r="AD1128" i="2"/>
  <c r="Q1127" i="2"/>
  <c r="Q1126" i="2"/>
  <c r="Q1125" i="2"/>
  <c r="Q1124" i="2"/>
  <c r="AF1124" i="2" s="1"/>
  <c r="Q1123" i="2"/>
  <c r="AF1123" i="2" s="1"/>
  <c r="Q1122" i="2"/>
  <c r="AF1122" i="2" s="1"/>
  <c r="AD1122" i="2"/>
  <c r="AD1121" i="2"/>
  <c r="Q1120" i="2"/>
  <c r="Q1119" i="2"/>
  <c r="Q1118" i="2"/>
  <c r="Q1117" i="2"/>
  <c r="Q1116" i="2"/>
  <c r="AF1116" i="2" s="1"/>
  <c r="Q1115" i="2"/>
  <c r="AF1115" i="2" s="1"/>
  <c r="Q1114" i="2"/>
  <c r="AF1114" i="2" s="1"/>
  <c r="AD1114" i="2"/>
  <c r="AD1113" i="2"/>
  <c r="Q1112" i="2"/>
  <c r="Q1111" i="2"/>
  <c r="Q1110" i="2"/>
  <c r="Q1109" i="2"/>
  <c r="Q1108" i="2"/>
  <c r="Q1107" i="2"/>
  <c r="Q1106" i="2"/>
  <c r="Q1105" i="2"/>
  <c r="Q1104" i="2"/>
  <c r="Q1103" i="2"/>
  <c r="Q1102" i="2"/>
  <c r="AF1102" i="2" s="1"/>
  <c r="Q1101" i="2"/>
  <c r="AF1101" i="2" s="1"/>
  <c r="AD1101" i="2"/>
  <c r="AD1100" i="2"/>
  <c r="Q1099" i="2"/>
  <c r="Q1098" i="2"/>
  <c r="Q1097" i="2"/>
  <c r="Q1096" i="2"/>
  <c r="AF1096" i="2" s="1"/>
  <c r="Q1095" i="2"/>
  <c r="AF1095" i="2" s="1"/>
  <c r="Q1094" i="2"/>
  <c r="AF1094" i="2" s="1"/>
  <c r="AD1094" i="2"/>
  <c r="AD1093" i="2"/>
  <c r="Q1092" i="2"/>
  <c r="Q1091" i="2"/>
  <c r="Q1090" i="2"/>
  <c r="Q1089" i="2"/>
  <c r="Q1088" i="2"/>
  <c r="AF1088" i="2" s="1"/>
  <c r="Q1087" i="2"/>
  <c r="AF1087" i="2" s="1"/>
  <c r="Q1086" i="2"/>
  <c r="AF1086" i="2" s="1"/>
  <c r="AD1086" i="2"/>
  <c r="AD1085" i="2"/>
  <c r="Q1084" i="2"/>
  <c r="Q1083" i="2"/>
  <c r="Q1082" i="2"/>
  <c r="Q1081" i="2"/>
  <c r="Q1080" i="2"/>
  <c r="Q1079" i="2"/>
  <c r="Q1078" i="2"/>
  <c r="Q1077" i="2"/>
  <c r="AF1077" i="2" s="1"/>
  <c r="Q1076" i="2"/>
  <c r="AF1076" i="2" s="1"/>
  <c r="Q1075" i="2"/>
  <c r="AF1075" i="2" s="1"/>
  <c r="Q1074" i="2"/>
  <c r="AF1074" i="2" s="1"/>
  <c r="AD1074" i="2"/>
  <c r="AD1073" i="2"/>
  <c r="Q1072" i="2"/>
  <c r="Q1071" i="2"/>
  <c r="Q1070" i="2"/>
  <c r="Q1069" i="2"/>
  <c r="Q1067" i="2"/>
  <c r="Q1066" i="2"/>
  <c r="Q1065" i="2"/>
  <c r="Q1064" i="2"/>
  <c r="Q1063" i="2"/>
  <c r="Q1062" i="2"/>
  <c r="Q1061" i="2"/>
  <c r="Q1060" i="2"/>
  <c r="Q1059" i="2"/>
  <c r="AF1059" i="2" s="1"/>
  <c r="Q1058" i="2"/>
  <c r="AF1058" i="2" s="1"/>
  <c r="Q1057" i="2"/>
  <c r="AF1057" i="2" s="1"/>
  <c r="Q1056" i="2"/>
  <c r="AF1056" i="2" s="1"/>
  <c r="Q1055" i="2"/>
  <c r="AF1055" i="2" s="1"/>
  <c r="Q1054" i="2"/>
  <c r="AF1054" i="2" s="1"/>
  <c r="Q1053" i="2"/>
  <c r="AF1053" i="2" s="1"/>
  <c r="Q1052" i="2"/>
  <c r="AF1052" i="2" s="1"/>
  <c r="AD1052" i="2"/>
  <c r="AD1051" i="2"/>
  <c r="Q1050" i="2"/>
  <c r="Q1049" i="2"/>
  <c r="Q1048" i="2"/>
  <c r="Q1047" i="2"/>
  <c r="Q1046" i="2"/>
  <c r="Q1045" i="2"/>
  <c r="Q1044" i="2"/>
  <c r="Q1043" i="2"/>
  <c r="Q1042" i="2"/>
  <c r="Q104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AF1017" i="2" s="1"/>
  <c r="Q1016" i="2"/>
  <c r="AF1016" i="2" s="1"/>
  <c r="Q1015" i="2"/>
  <c r="AF1015" i="2" s="1"/>
  <c r="AD1015" i="2"/>
  <c r="AD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AF997" i="2" s="1"/>
  <c r="AD997" i="2"/>
  <c r="AD996" i="2"/>
  <c r="Q995" i="2"/>
  <c r="Q994" i="2"/>
  <c r="Q993" i="2"/>
  <c r="Q992" i="2"/>
  <c r="Q991" i="2"/>
  <c r="Q990" i="2"/>
  <c r="Q989" i="2"/>
  <c r="Q988" i="2"/>
  <c r="AF988" i="2" s="1"/>
  <c r="Q987" i="2"/>
  <c r="AF987" i="2" s="1"/>
  <c r="Q986" i="2"/>
  <c r="AF986" i="2" s="1"/>
  <c r="Q985" i="2"/>
  <c r="AF985" i="2" s="1"/>
  <c r="Q984" i="2"/>
  <c r="AF984" i="2" s="1"/>
  <c r="AD984" i="2"/>
  <c r="AD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AF970" i="2" s="1"/>
  <c r="Q969" i="2"/>
  <c r="AF969" i="2" s="1"/>
  <c r="AD969" i="2"/>
  <c r="AD968" i="2"/>
  <c r="O14" i="1"/>
  <c r="D154" i="2" s="1"/>
  <c r="O13" i="1"/>
  <c r="D140" i="2" s="1"/>
  <c r="O11" i="1"/>
  <c r="D111" i="2" s="1"/>
  <c r="O10" i="1"/>
  <c r="D84" i="2" s="1"/>
  <c r="O7" i="1"/>
  <c r="D24" i="2" s="1"/>
  <c r="O6" i="1"/>
  <c r="D6" i="2" s="1"/>
  <c r="S14" i="1"/>
  <c r="J14" i="1"/>
  <c r="T779" i="2"/>
  <c r="S779" i="2"/>
  <c r="Q779" i="2"/>
  <c r="Q778" i="2"/>
  <c r="T777" i="2"/>
  <c r="S777" i="2"/>
  <c r="X777" i="2" s="1"/>
  <c r="X778" i="2" s="1"/>
  <c r="Q777" i="2"/>
  <c r="T774" i="2"/>
  <c r="Q774" i="2"/>
  <c r="AF774" i="2" s="1"/>
  <c r="T773" i="2"/>
  <c r="Q773" i="2"/>
  <c r="AF773" i="2" s="1"/>
  <c r="T772" i="2"/>
  <c r="Q772" i="2"/>
  <c r="AF772" i="2" s="1"/>
  <c r="AD772" i="2"/>
  <c r="AD771" i="2"/>
  <c r="T770" i="2"/>
  <c r="S770" i="2"/>
  <c r="X770" i="2" s="1"/>
  <c r="Q770" i="2"/>
  <c r="T769" i="2"/>
  <c r="Q769" i="2"/>
  <c r="T766" i="2"/>
  <c r="Q766" i="2"/>
  <c r="AF766" i="2" s="1"/>
  <c r="T765" i="2"/>
  <c r="Q765" i="2"/>
  <c r="AF765" i="2" s="1"/>
  <c r="T764" i="2"/>
  <c r="Q764" i="2"/>
  <c r="AF764" i="2" s="1"/>
  <c r="T763" i="2"/>
  <c r="Q763" i="2"/>
  <c r="AF763" i="2" s="1"/>
  <c r="AD763" i="2"/>
  <c r="AD762" i="2"/>
  <c r="T761" i="2"/>
  <c r="S761" i="2"/>
  <c r="Q761" i="2"/>
  <c r="T760" i="2"/>
  <c r="S760" i="2"/>
  <c r="Q760" i="2"/>
  <c r="T759" i="2"/>
  <c r="S759" i="2"/>
  <c r="X759" i="2" s="1"/>
  <c r="Q759" i="2"/>
  <c r="T756" i="2"/>
  <c r="Q756" i="2"/>
  <c r="AF756" i="2" s="1"/>
  <c r="T755" i="2"/>
  <c r="Q755" i="2"/>
  <c r="AF755" i="2" s="1"/>
  <c r="T754" i="2"/>
  <c r="Q754" i="2"/>
  <c r="AF754" i="2" s="1"/>
  <c r="T753" i="2"/>
  <c r="Q753" i="2"/>
  <c r="AF753" i="2" s="1"/>
  <c r="T752" i="2"/>
  <c r="Q752" i="2"/>
  <c r="AF752" i="2" s="1"/>
  <c r="T751" i="2"/>
  <c r="Q751" i="2"/>
  <c r="AF751" i="2" s="1"/>
  <c r="AD751" i="2"/>
  <c r="AD750" i="2"/>
  <c r="T749" i="2"/>
  <c r="S749" i="2"/>
  <c r="X749" i="2" s="1"/>
  <c r="Q749" i="2"/>
  <c r="Q744" i="2"/>
  <c r="Q743" i="2"/>
  <c r="T740" i="2"/>
  <c r="Q740" i="2"/>
  <c r="AF740" i="2" s="1"/>
  <c r="T739" i="2"/>
  <c r="Q739" i="2"/>
  <c r="AF739" i="2" s="1"/>
  <c r="T738" i="2"/>
  <c r="Q738" i="2"/>
  <c r="AF738" i="2" s="1"/>
  <c r="T737" i="2"/>
  <c r="Q737" i="2"/>
  <c r="AF737" i="2" s="1"/>
  <c r="AD737" i="2"/>
  <c r="AD736" i="2"/>
  <c r="T735" i="2"/>
  <c r="S735" i="2"/>
  <c r="Q735" i="2"/>
  <c r="T726" i="2"/>
  <c r="S726" i="2"/>
  <c r="Q726" i="2"/>
  <c r="T725" i="2"/>
  <c r="S725" i="2"/>
  <c r="Q725" i="2"/>
  <c r="T724" i="2"/>
  <c r="S724" i="2"/>
  <c r="X724" i="2" s="1"/>
  <c r="Q724" i="2"/>
  <c r="T721" i="2"/>
  <c r="Q721" i="2"/>
  <c r="AF721" i="2" s="1"/>
  <c r="T720" i="2"/>
  <c r="Q720" i="2"/>
  <c r="AF720" i="2" s="1"/>
  <c r="T719" i="2"/>
  <c r="Q719" i="2"/>
  <c r="AF719" i="2" s="1"/>
  <c r="T717" i="2"/>
  <c r="Q717" i="2"/>
  <c r="AF717" i="2" s="1"/>
  <c r="AD716" i="2"/>
  <c r="T614" i="2"/>
  <c r="Q614" i="2"/>
  <c r="AF614" i="2" s="1"/>
  <c r="T612" i="2"/>
  <c r="Q612" i="2"/>
  <c r="AF612" i="2" s="1"/>
  <c r="C612" i="2"/>
  <c r="C613" i="2" s="1"/>
  <c r="B612" i="2"/>
  <c r="N611" i="2"/>
  <c r="AD611" i="2" s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7" i="1"/>
  <c r="S106" i="1"/>
  <c r="S105" i="1"/>
  <c r="S104" i="1"/>
  <c r="S103" i="1"/>
  <c r="S102" i="1"/>
  <c r="S101" i="1"/>
  <c r="S100" i="1"/>
  <c r="S99" i="1"/>
  <c r="S97" i="1"/>
  <c r="S96" i="1"/>
  <c r="S95" i="1"/>
  <c r="S94" i="1"/>
  <c r="S93" i="1"/>
  <c r="S92" i="1"/>
  <c r="S91" i="1"/>
  <c r="S90" i="1"/>
  <c r="S89" i="1"/>
  <c r="S88" i="1"/>
  <c r="S87" i="1"/>
  <c r="S85" i="1"/>
  <c r="S84" i="1"/>
  <c r="S83" i="1"/>
  <c r="S82" i="1"/>
  <c r="S81" i="1"/>
  <c r="S80" i="1"/>
  <c r="S79" i="1"/>
  <c r="S78" i="1"/>
  <c r="S77" i="1"/>
  <c r="S76" i="1"/>
  <c r="S75" i="1"/>
  <c r="S74" i="1"/>
  <c r="S71" i="1"/>
  <c r="S70" i="1"/>
  <c r="S69" i="1"/>
  <c r="S67" i="1"/>
  <c r="S66" i="1"/>
  <c r="S64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4" i="1"/>
  <c r="S43" i="1"/>
  <c r="S42" i="1"/>
  <c r="S41" i="1"/>
  <c r="S40" i="1"/>
  <c r="S39" i="1"/>
  <c r="S36" i="1"/>
  <c r="S35" i="1"/>
  <c r="S34" i="1"/>
  <c r="S33" i="1"/>
  <c r="S28" i="1"/>
  <c r="S27" i="1"/>
  <c r="S25" i="1"/>
  <c r="S24" i="1"/>
  <c r="S23" i="1"/>
  <c r="S22" i="1"/>
  <c r="S21" i="1"/>
  <c r="S20" i="1"/>
  <c r="S19" i="1"/>
  <c r="S32" i="1"/>
  <c r="S31" i="1"/>
  <c r="S30" i="1"/>
  <c r="S29" i="1"/>
  <c r="S18" i="1"/>
  <c r="S13" i="1"/>
  <c r="S11" i="1"/>
  <c r="S10" i="1"/>
  <c r="S7" i="1"/>
  <c r="S6" i="1"/>
  <c r="O122" i="1"/>
  <c r="O121" i="1"/>
  <c r="O103" i="1"/>
  <c r="O102" i="1"/>
  <c r="O101" i="1"/>
  <c r="O100" i="1"/>
  <c r="O99" i="1"/>
  <c r="O97" i="1"/>
  <c r="O96" i="1"/>
  <c r="D1326" i="2" s="1"/>
  <c r="O94" i="1"/>
  <c r="D1314" i="2" s="1"/>
  <c r="O93" i="1"/>
  <c r="D1297" i="2" s="1"/>
  <c r="O92" i="1"/>
  <c r="D1266" i="2" s="1"/>
  <c r="O91" i="1"/>
  <c r="D1236" i="2" s="1"/>
  <c r="O90" i="1"/>
  <c r="D1178" i="2" s="1"/>
  <c r="O89" i="1"/>
  <c r="D1147" i="2" s="1"/>
  <c r="O88" i="1"/>
  <c r="D1128" i="2" s="1"/>
  <c r="O87" i="1"/>
  <c r="D1121" i="2" s="1"/>
  <c r="O85" i="1"/>
  <c r="D1113" i="2" s="1"/>
  <c r="O84" i="1"/>
  <c r="D1100" i="2" s="1"/>
  <c r="O83" i="1"/>
  <c r="D1093" i="2" s="1"/>
  <c r="O82" i="1"/>
  <c r="D1085" i="2" s="1"/>
  <c r="O81" i="1"/>
  <c r="D1073" i="2" s="1"/>
  <c r="O80" i="1"/>
  <c r="D1051" i="2" s="1"/>
  <c r="O79" i="1"/>
  <c r="D1014" i="2" s="1"/>
  <c r="O77" i="1"/>
  <c r="D996" i="2" s="1"/>
  <c r="O76" i="1"/>
  <c r="D983" i="2" s="1"/>
  <c r="O75" i="1"/>
  <c r="D968" i="2" s="1"/>
  <c r="O71" i="1"/>
  <c r="D921" i="2" s="1"/>
  <c r="O70" i="1"/>
  <c r="D910" i="2" s="1"/>
  <c r="O69" i="1"/>
  <c r="D889" i="2" s="1"/>
  <c r="O67" i="1"/>
  <c r="D854" i="2" s="1"/>
  <c r="O66" i="1"/>
  <c r="D830" i="2" s="1"/>
  <c r="O64" i="1"/>
  <c r="D806" i="2" s="1"/>
  <c r="J71" i="1"/>
  <c r="J70" i="1"/>
  <c r="J69" i="1"/>
  <c r="J67" i="1"/>
  <c r="J66" i="1"/>
  <c r="C830" i="2" s="1"/>
  <c r="J64" i="1"/>
  <c r="J36" i="1"/>
  <c r="O33" i="1"/>
  <c r="D513" i="2" s="1"/>
  <c r="J33" i="1"/>
  <c r="J27" i="1"/>
  <c r="J25" i="1"/>
  <c r="J24" i="1"/>
  <c r="J23" i="1"/>
  <c r="J22" i="1"/>
  <c r="J21" i="1"/>
  <c r="J20" i="1"/>
  <c r="J19" i="1"/>
  <c r="O35" i="1"/>
  <c r="D541" i="2" s="1"/>
  <c r="J35" i="1"/>
  <c r="O34" i="1"/>
  <c r="D528" i="2" s="1"/>
  <c r="J60" i="1"/>
  <c r="J59" i="1"/>
  <c r="J58" i="1"/>
  <c r="J57" i="1"/>
  <c r="J56" i="1"/>
  <c r="J55" i="1"/>
  <c r="J54" i="1"/>
  <c r="J53" i="1"/>
  <c r="J52" i="1"/>
  <c r="J51" i="1"/>
  <c r="J50" i="1"/>
  <c r="O48" i="1"/>
  <c r="D771" i="2" s="1"/>
  <c r="J48" i="1"/>
  <c r="O47" i="1"/>
  <c r="D762" i="2" s="1"/>
  <c r="J47" i="1"/>
  <c r="O44" i="1"/>
  <c r="D750" i="2" s="1"/>
  <c r="J44" i="1"/>
  <c r="O43" i="1"/>
  <c r="D736" i="2" s="1"/>
  <c r="J43" i="1"/>
  <c r="O42" i="1"/>
  <c r="D716" i="2" s="1"/>
  <c r="J42" i="1"/>
  <c r="O41" i="1"/>
  <c r="D611" i="2" s="1"/>
  <c r="J41" i="1"/>
  <c r="J111" i="1"/>
  <c r="J13" i="1"/>
  <c r="J11" i="1"/>
  <c r="J10" i="1"/>
  <c r="J6" i="1"/>
  <c r="J7" i="1"/>
  <c r="S124" i="1"/>
  <c r="O124" i="1"/>
  <c r="J124" i="1"/>
  <c r="O123" i="1"/>
  <c r="J123" i="1"/>
  <c r="J122" i="1"/>
  <c r="J121" i="1"/>
  <c r="O120" i="1"/>
  <c r="J120" i="1"/>
  <c r="O119" i="1"/>
  <c r="J119" i="1"/>
  <c r="O118" i="1"/>
  <c r="J118" i="1"/>
  <c r="O117" i="1"/>
  <c r="J117" i="1"/>
  <c r="O116" i="1"/>
  <c r="J116" i="1"/>
  <c r="O115" i="1"/>
  <c r="J115" i="1"/>
  <c r="O114" i="1"/>
  <c r="J114" i="1"/>
  <c r="O112" i="1"/>
  <c r="J112" i="1"/>
  <c r="O111" i="1"/>
  <c r="O110" i="1"/>
  <c r="J110" i="1"/>
  <c r="O107" i="1"/>
  <c r="J107" i="1"/>
  <c r="O106" i="1"/>
  <c r="J106" i="1"/>
  <c r="O105" i="1"/>
  <c r="J105" i="1"/>
  <c r="Z749" i="2" l="1"/>
  <c r="U749" i="2"/>
  <c r="AF749" i="2"/>
  <c r="C831" i="2"/>
  <c r="N830" i="2"/>
  <c r="AD830" i="2" s="1"/>
  <c r="AD7" i="2"/>
  <c r="AD953" i="2"/>
  <c r="AF953" i="2"/>
  <c r="X779" i="2"/>
  <c r="Z777" i="2"/>
  <c r="X760" i="2"/>
  <c r="X761" i="2" s="1"/>
  <c r="Z759" i="2"/>
  <c r="Z760" i="2"/>
  <c r="AD893" i="2"/>
  <c r="AD858" i="2"/>
  <c r="X725" i="2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31" i="2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AD717" i="2"/>
  <c r="Z724" i="2"/>
  <c r="Z725" i="2"/>
  <c r="Z726" i="2"/>
  <c r="N613" i="2"/>
  <c r="C614" i="2"/>
  <c r="C615" i="2" s="1"/>
  <c r="C616" i="2" s="1"/>
  <c r="C617" i="2" s="1"/>
  <c r="C618" i="2" s="1"/>
  <c r="C619" i="2" s="1"/>
  <c r="B613" i="2"/>
  <c r="B614" i="2" s="1"/>
  <c r="B615" i="2" s="1"/>
  <c r="B616" i="2" s="1"/>
  <c r="B617" i="2" s="1"/>
  <c r="Z37" i="2"/>
  <c r="Z35" i="2"/>
  <c r="Z32" i="2"/>
  <c r="Z31" i="2"/>
  <c r="Z36" i="2"/>
  <c r="Z34" i="2"/>
  <c r="Z38" i="2"/>
  <c r="Z30" i="2"/>
  <c r="Z56" i="2"/>
  <c r="Z55" i="2"/>
  <c r="Z57" i="2"/>
  <c r="AD562" i="2"/>
  <c r="AF562" i="2"/>
  <c r="AD87" i="2"/>
  <c r="AF87" i="2"/>
  <c r="AD143" i="2"/>
  <c r="AF143" i="2"/>
  <c r="AD531" i="2"/>
  <c r="AF531" i="2"/>
  <c r="AD516" i="2"/>
  <c r="AF516" i="2"/>
  <c r="AD105" i="2"/>
  <c r="AF105" i="2"/>
  <c r="Z70" i="2"/>
  <c r="AD544" i="2"/>
  <c r="AF544" i="2"/>
  <c r="AD114" i="2"/>
  <c r="AF114" i="2"/>
  <c r="X56" i="2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M109" i="2"/>
  <c r="C103" i="2"/>
  <c r="N103" i="2" s="1"/>
  <c r="N102" i="2"/>
  <c r="O298" i="2"/>
  <c r="O300" i="2" s="1"/>
  <c r="O302" i="2" s="1"/>
  <c r="O299" i="2"/>
  <c r="C89" i="2"/>
  <c r="C90" i="2" s="1"/>
  <c r="N88" i="2"/>
  <c r="M564" i="2"/>
  <c r="N87" i="2"/>
  <c r="M88" i="2"/>
  <c r="M587" i="2"/>
  <c r="O233" i="2"/>
  <c r="O234" i="2" s="1"/>
  <c r="O235" i="2" s="1"/>
  <c r="O236" i="2" s="1"/>
  <c r="O237" i="2" s="1"/>
  <c r="O238" i="2" s="1"/>
  <c r="O239" i="2" s="1"/>
  <c r="O240" i="2" s="1"/>
  <c r="O232" i="2"/>
  <c r="O176" i="2"/>
  <c r="O177" i="2" s="1"/>
  <c r="O178" i="2" s="1"/>
  <c r="O182" i="2" s="1"/>
  <c r="O175" i="2"/>
  <c r="O107" i="2"/>
  <c r="O303" i="2"/>
  <c r="O288" i="2"/>
  <c r="O287" i="2"/>
  <c r="O221" i="2"/>
  <c r="O220" i="2"/>
  <c r="O209" i="2"/>
  <c r="O208" i="2"/>
  <c r="O196" i="2"/>
  <c r="O195" i="2"/>
  <c r="N143" i="2"/>
  <c r="C581" i="2"/>
  <c r="N580" i="2"/>
  <c r="M578" i="2"/>
  <c r="C588" i="2"/>
  <c r="N587" i="2"/>
  <c r="M517" i="2"/>
  <c r="M545" i="2"/>
  <c r="M158" i="2"/>
  <c r="AD158" i="2" s="1"/>
  <c r="M532" i="2"/>
  <c r="N564" i="2"/>
  <c r="AD1075" i="2"/>
  <c r="AD1358" i="2"/>
  <c r="AD1087" i="2"/>
  <c r="AD998" i="2"/>
  <c r="AD1299" i="2"/>
  <c r="M26" i="2"/>
  <c r="AD26" i="2" s="1"/>
  <c r="U1914" i="2"/>
  <c r="AD1344" i="2"/>
  <c r="AD1525" i="2"/>
  <c r="U1068" i="2"/>
  <c r="U1892" i="2"/>
  <c r="M115" i="2"/>
  <c r="AD836" i="2"/>
  <c r="N565" i="2"/>
  <c r="C566" i="2"/>
  <c r="C567" i="2" s="1"/>
  <c r="U1887" i="2"/>
  <c r="U2007" i="2"/>
  <c r="AD837" i="2"/>
  <c r="C517" i="2"/>
  <c r="N517" i="2" s="1"/>
  <c r="C533" i="2"/>
  <c r="N532" i="2"/>
  <c r="N544" i="2"/>
  <c r="C545" i="2"/>
  <c r="B555" i="2"/>
  <c r="B558" i="2" s="1"/>
  <c r="B553" i="2"/>
  <c r="O32" i="2"/>
  <c r="O34" i="2" s="1"/>
  <c r="O35" i="2" s="1"/>
  <c r="O36" i="2" s="1"/>
  <c r="O33" i="2"/>
  <c r="N307" i="2"/>
  <c r="C308" i="2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168" i="2"/>
  <c r="N168" i="2" s="1"/>
  <c r="N159" i="2"/>
  <c r="N116" i="2"/>
  <c r="C117" i="2"/>
  <c r="B105" i="2"/>
  <c r="M106" i="2"/>
  <c r="M103" i="2"/>
  <c r="M144" i="2"/>
  <c r="C144" i="2"/>
  <c r="O14" i="2"/>
  <c r="O15" i="2" s="1"/>
  <c r="O16" i="2" s="1"/>
  <c r="O17" i="2" s="1"/>
  <c r="O18" i="2" s="1"/>
  <c r="O19" i="2" s="1"/>
  <c r="O20" i="2" s="1"/>
  <c r="O21" i="2" s="1"/>
  <c r="O22" i="2" s="1"/>
  <c r="B14" i="2"/>
  <c r="B15" i="2" s="1"/>
  <c r="B16" i="2" s="1"/>
  <c r="B17" i="2" s="1"/>
  <c r="B18" i="2" s="1"/>
  <c r="B19" i="2" s="1"/>
  <c r="B20" i="2" s="1"/>
  <c r="B21" i="2" s="1"/>
  <c r="M51" i="2"/>
  <c r="AD51" i="2" s="1"/>
  <c r="U53" i="2"/>
  <c r="U55" i="2"/>
  <c r="U14" i="2"/>
  <c r="C51" i="2"/>
  <c r="U1519" i="2"/>
  <c r="U51" i="2"/>
  <c r="U50" i="2"/>
  <c r="U70" i="2"/>
  <c r="U11" i="2"/>
  <c r="U1079" i="2"/>
  <c r="U1337" i="2"/>
  <c r="U498" i="2"/>
  <c r="O53" i="2"/>
  <c r="O54" i="2" s="1"/>
  <c r="U56" i="2"/>
  <c r="U54" i="2"/>
  <c r="U52" i="2"/>
  <c r="U57" i="2"/>
  <c r="U1163" i="2"/>
  <c r="U1638" i="2"/>
  <c r="U1682" i="2"/>
  <c r="U2018" i="2"/>
  <c r="U999" i="2"/>
  <c r="U1660" i="2"/>
  <c r="U1616" i="2"/>
  <c r="U1098" i="2"/>
  <c r="U17" i="2"/>
  <c r="U1596" i="2"/>
  <c r="U1210" i="2"/>
  <c r="U2017" i="2"/>
  <c r="U28" i="2"/>
  <c r="U1365" i="2"/>
  <c r="U1211" i="2"/>
  <c r="U1939" i="2"/>
  <c r="U1999" i="2"/>
  <c r="U1276" i="2"/>
  <c r="U1409" i="2"/>
  <c r="U1431" i="2"/>
  <c r="U1513" i="2"/>
  <c r="U742" i="2"/>
  <c r="U1189" i="2"/>
  <c r="U1233" i="2"/>
  <c r="U1491" i="2"/>
  <c r="U1078" i="2"/>
  <c r="U1277" i="2"/>
  <c r="U1474" i="2"/>
  <c r="U1494" i="2"/>
  <c r="U15" i="2"/>
  <c r="U8" i="2"/>
  <c r="U19" i="2"/>
  <c r="U16" i="2"/>
  <c r="U13" i="2"/>
  <c r="U10" i="2"/>
  <c r="U7" i="2"/>
  <c r="U18" i="2"/>
  <c r="U12" i="2"/>
  <c r="U9" i="2"/>
  <c r="U20" i="2"/>
  <c r="U38" i="2"/>
  <c r="U1134" i="2"/>
  <c r="U37" i="2"/>
  <c r="N25" i="2"/>
  <c r="U29" i="2"/>
  <c r="U1174" i="2"/>
  <c r="U1626" i="2"/>
  <c r="U1133" i="2"/>
  <c r="U1605" i="2"/>
  <c r="U1010" i="2"/>
  <c r="U1570" i="2"/>
  <c r="U2027" i="2"/>
  <c r="U1649" i="2"/>
  <c r="U757" i="2"/>
  <c r="U1205" i="2"/>
  <c r="U1107" i="2"/>
  <c r="U1000" i="2"/>
  <c r="U1617" i="2"/>
  <c r="U1661" i="2"/>
  <c r="U1671" i="2"/>
  <c r="U1186" i="2"/>
  <c r="U1208" i="2"/>
  <c r="U1230" i="2"/>
  <c r="U1526" i="2"/>
  <c r="U1175" i="2"/>
  <c r="U1630" i="2"/>
  <c r="U1505" i="2"/>
  <c r="U1164" i="2"/>
  <c r="U1384" i="2"/>
  <c r="U1547" i="2"/>
  <c r="U1936" i="2"/>
  <c r="U1436" i="2"/>
  <c r="U1784" i="2"/>
  <c r="U1581" i="2"/>
  <c r="U1030" i="2"/>
  <c r="U1632" i="2"/>
  <c r="U1984" i="2"/>
  <c r="U1659" i="2"/>
  <c r="U1681" i="2"/>
  <c r="U1912" i="2"/>
  <c r="U1794" i="2"/>
  <c r="U1108" i="2"/>
  <c r="U1207" i="2"/>
  <c r="U1891" i="2"/>
  <c r="U1427" i="2"/>
  <c r="U1548" i="2"/>
  <c r="U1758" i="2"/>
  <c r="U1780" i="2"/>
  <c r="U1802" i="2"/>
  <c r="U1828" i="2"/>
  <c r="U1734" i="2"/>
  <c r="U1253" i="2"/>
  <c r="U1295" i="2"/>
  <c r="U1364" i="2"/>
  <c r="U1386" i="2"/>
  <c r="U1938" i="2"/>
  <c r="U1021" i="2"/>
  <c r="U1251" i="2"/>
  <c r="U1024" i="2"/>
  <c r="U1254" i="2"/>
  <c r="U1025" i="2"/>
  <c r="U1255" i="2"/>
  <c r="U1275" i="2"/>
  <c r="U1877" i="2"/>
  <c r="U741" i="2"/>
  <c r="U774" i="2"/>
  <c r="U1082" i="2"/>
  <c r="U1126" i="2"/>
  <c r="U1456" i="2"/>
  <c r="U1493" i="2"/>
  <c r="U1546" i="2"/>
  <c r="U1495" i="2"/>
  <c r="U1935" i="2"/>
  <c r="U1913" i="2"/>
  <c r="U1730" i="2"/>
  <c r="U1119" i="2"/>
  <c r="U1262" i="2"/>
  <c r="U1558" i="2"/>
  <c r="U1731" i="2"/>
  <c r="U1768" i="2"/>
  <c r="U1790" i="2"/>
  <c r="U1824" i="2"/>
  <c r="U35" i="2"/>
  <c r="U1438" i="2"/>
  <c r="U1559" i="2"/>
  <c r="U1732" i="2"/>
  <c r="U1769" i="2"/>
  <c r="U1813" i="2"/>
  <c r="U1833" i="2"/>
  <c r="U1844" i="2"/>
  <c r="U1229" i="2"/>
  <c r="U1571" i="2"/>
  <c r="U740" i="2"/>
  <c r="U1317" i="2"/>
  <c r="U769" i="2"/>
  <c r="U978" i="2"/>
  <c r="U1141" i="2"/>
  <c r="U1504" i="2"/>
  <c r="U1541" i="2"/>
  <c r="U1756" i="2"/>
  <c r="U1773" i="2"/>
  <c r="U1795" i="2"/>
  <c r="U1817" i="2"/>
  <c r="U1835" i="2"/>
  <c r="U1848" i="2"/>
  <c r="U1867" i="2"/>
  <c r="U1383" i="2"/>
  <c r="U1733" i="2"/>
  <c r="U979" i="2"/>
  <c r="U1142" i="2"/>
  <c r="U1595" i="2"/>
  <c r="U1868" i="2"/>
  <c r="U36" i="2"/>
  <c r="U34" i="2"/>
  <c r="U32" i="2"/>
  <c r="U31" i="2"/>
  <c r="U25" i="2"/>
  <c r="U26" i="2"/>
  <c r="B28" i="2"/>
  <c r="B29" i="2" s="1"/>
  <c r="B30" i="2" s="1"/>
  <c r="B31" i="2" s="1"/>
  <c r="N26" i="2"/>
  <c r="C27" i="2"/>
  <c r="U2019" i="2"/>
  <c r="U1408" i="2"/>
  <c r="U1430" i="2"/>
  <c r="U1320" i="2"/>
  <c r="U1497" i="2"/>
  <c r="U1729" i="2"/>
  <c r="U1983" i="2"/>
  <c r="U2005" i="2"/>
  <c r="U1239" i="2"/>
  <c r="U1496" i="2"/>
  <c r="U1535" i="2"/>
  <c r="U1821" i="2"/>
  <c r="U1982" i="2"/>
  <c r="U2004" i="2"/>
  <c r="U1321" i="2"/>
  <c r="U1518" i="2"/>
  <c r="U1557" i="2"/>
  <c r="U1568" i="2"/>
  <c r="U1789" i="2"/>
  <c r="U1823" i="2"/>
  <c r="U187" i="2"/>
  <c r="U27" i="2"/>
  <c r="U30" i="2"/>
  <c r="U973" i="2"/>
  <c r="U993" i="2"/>
  <c r="U737" i="2"/>
  <c r="U2026" i="2"/>
  <c r="U1540" i="2"/>
  <c r="U1562" i="2"/>
  <c r="U1755" i="2"/>
  <c r="U1772" i="2"/>
  <c r="U1847" i="2"/>
  <c r="U773" i="2"/>
  <c r="U1005" i="2"/>
  <c r="U1027" i="2"/>
  <c r="U1455" i="2"/>
  <c r="U1666" i="2"/>
  <c r="U1775" i="2"/>
  <c r="U1850" i="2"/>
  <c r="U1941" i="2"/>
  <c r="U1911" i="2"/>
  <c r="U719" i="2"/>
  <c r="U1061" i="2"/>
  <c r="U1127" i="2"/>
  <c r="U1281" i="2"/>
  <c r="U1325" i="2"/>
  <c r="U1369" i="2"/>
  <c r="U1391" i="2"/>
  <c r="U1602" i="2"/>
  <c r="U1624" i="2"/>
  <c r="U1899" i="2"/>
  <c r="U1921" i="2"/>
  <c r="U1943" i="2"/>
  <c r="U1137" i="2"/>
  <c r="U1680" i="2"/>
  <c r="U980" i="2"/>
  <c r="U1869" i="2"/>
  <c r="U1853" i="2"/>
  <c r="U1900" i="2"/>
  <c r="U770" i="2"/>
  <c r="U981" i="2"/>
  <c r="U1206" i="2"/>
  <c r="U1381" i="2"/>
  <c r="U1597" i="2"/>
  <c r="U1836" i="2"/>
  <c r="U1870" i="2"/>
  <c r="U1890" i="2"/>
  <c r="U1933" i="2"/>
  <c r="U1953" i="2"/>
  <c r="U274" i="2"/>
  <c r="U763" i="2"/>
  <c r="U1653" i="2"/>
  <c r="U1047" i="2"/>
  <c r="U1910" i="2"/>
  <c r="U1258" i="2"/>
  <c r="U1667" i="2"/>
  <c r="U744" i="2"/>
  <c r="U1658" i="2"/>
  <c r="U273" i="2"/>
  <c r="U1150" i="2"/>
  <c r="U1019" i="2"/>
  <c r="U1145" i="2"/>
  <c r="U1165" i="2"/>
  <c r="U1291" i="2"/>
  <c r="U1382" i="2"/>
  <c r="U1466" i="2"/>
  <c r="U1598" i="2"/>
  <c r="U1934" i="2"/>
  <c r="U292" i="2"/>
  <c r="U1916" i="2"/>
  <c r="U717" i="2"/>
  <c r="U1192" i="2"/>
  <c r="U1645" i="2"/>
  <c r="U1575" i="2"/>
  <c r="U1636" i="2"/>
  <c r="U1049" i="2"/>
  <c r="U1380" i="2"/>
  <c r="U1576" i="2"/>
  <c r="U612" i="2"/>
  <c r="U1001" i="2"/>
  <c r="U1020" i="2"/>
  <c r="U1166" i="2"/>
  <c r="U1618" i="2"/>
  <c r="U1640" i="2"/>
  <c r="U1662" i="2"/>
  <c r="U1684" i="2"/>
  <c r="U1893" i="2"/>
  <c r="U1995" i="2"/>
  <c r="U293" i="2"/>
  <c r="U1917" i="2"/>
  <c r="U1647" i="2"/>
  <c r="U1875" i="2"/>
  <c r="U1071" i="2"/>
  <c r="U1002" i="2"/>
  <c r="U1167" i="2"/>
  <c r="U1231" i="2"/>
  <c r="U1293" i="2"/>
  <c r="U1313" i="2"/>
  <c r="U1619" i="2"/>
  <c r="U1641" i="2"/>
  <c r="U1663" i="2"/>
  <c r="U1685" i="2"/>
  <c r="U1894" i="2"/>
  <c r="U1194" i="2"/>
  <c r="U1603" i="2"/>
  <c r="U1144" i="2"/>
  <c r="U614" i="2"/>
  <c r="U1003" i="2"/>
  <c r="U1188" i="2"/>
  <c r="U1232" i="2"/>
  <c r="U1385" i="2"/>
  <c r="U1489" i="2"/>
  <c r="U1620" i="2"/>
  <c r="U1642" i="2"/>
  <c r="U1664" i="2"/>
  <c r="U1686" i="2"/>
  <c r="U1895" i="2"/>
  <c r="U1997" i="2"/>
  <c r="U2021" i="2"/>
  <c r="U225" i="2"/>
  <c r="U1545" i="2"/>
  <c r="U1777" i="2"/>
  <c r="U1799" i="2"/>
  <c r="U1837" i="2"/>
  <c r="U777" i="2"/>
  <c r="U1151" i="2"/>
  <c r="U1801" i="2"/>
  <c r="U1827" i="2"/>
  <c r="U1341" i="2"/>
  <c r="U1022" i="2"/>
  <c r="U1252" i="2"/>
  <c r="U1937" i="2"/>
  <c r="U1342" i="2"/>
  <c r="U1088" i="2"/>
  <c r="U1176" i="2"/>
  <c r="U1308" i="2"/>
  <c r="U1970" i="2"/>
  <c r="U1112" i="2"/>
  <c r="U1472" i="2"/>
  <c r="U1805" i="2"/>
  <c r="U1920" i="2"/>
  <c r="U1406" i="2"/>
  <c r="U1296" i="2"/>
  <c r="U1400" i="2"/>
  <c r="U1422" i="2"/>
  <c r="U1444" i="2"/>
  <c r="U1510" i="2"/>
  <c r="U1886" i="2"/>
  <c r="U1930" i="2"/>
  <c r="U1428" i="2"/>
  <c r="U1274" i="2"/>
  <c r="U1235" i="2"/>
  <c r="U2002" i="2"/>
  <c r="U497" i="2"/>
  <c r="U1074" i="2"/>
  <c r="U1825" i="2"/>
  <c r="U1318" i="2"/>
  <c r="U1981" i="2"/>
  <c r="U2003" i="2"/>
  <c r="U1319" i="2"/>
  <c r="U1516" i="2"/>
  <c r="U1122" i="2"/>
  <c r="U738" i="2"/>
  <c r="U1099" i="2"/>
  <c r="U1567" i="2"/>
  <c r="U1766" i="2"/>
  <c r="U1822" i="2"/>
  <c r="U1860" i="2"/>
  <c r="U174" i="2"/>
  <c r="U768" i="2"/>
  <c r="U1123" i="2"/>
  <c r="U1162" i="2"/>
  <c r="U1964" i="2"/>
  <c r="U1594" i="2"/>
  <c r="U1820" i="2"/>
  <c r="U1739" i="2"/>
  <c r="U1439" i="2"/>
  <c r="U1560" i="2"/>
  <c r="U1792" i="2"/>
  <c r="U1814" i="2"/>
  <c r="U1845" i="2"/>
  <c r="U2025" i="2"/>
  <c r="U1084" i="2"/>
  <c r="U1120" i="2"/>
  <c r="U1986" i="2"/>
  <c r="U2024" i="2"/>
  <c r="U756" i="2"/>
  <c r="U1045" i="2"/>
  <c r="U1265" i="2"/>
  <c r="U1561" i="2"/>
  <c r="U1572" i="2"/>
  <c r="U1592" i="2"/>
  <c r="U1633" i="2"/>
  <c r="U1655" i="2"/>
  <c r="U1754" i="2"/>
  <c r="U1771" i="2"/>
  <c r="U1793" i="2"/>
  <c r="U1815" i="2"/>
  <c r="U1834" i="2"/>
  <c r="U977" i="2"/>
  <c r="U1573" i="2"/>
  <c r="U1656" i="2"/>
  <c r="U1889" i="2"/>
  <c r="U772" i="2"/>
  <c r="U982" i="2"/>
  <c r="U1004" i="2"/>
  <c r="U1026" i="2"/>
  <c r="U1058" i="2"/>
  <c r="U1146" i="2"/>
  <c r="U1256" i="2"/>
  <c r="U1278" i="2"/>
  <c r="U1432" i="2"/>
  <c r="U1454" i="2"/>
  <c r="U1476" i="2"/>
  <c r="U1643" i="2"/>
  <c r="U1687" i="2"/>
  <c r="U1871" i="2"/>
  <c r="U1340" i="2"/>
  <c r="U1346" i="2"/>
  <c r="U1522" i="2"/>
  <c r="U1579" i="2"/>
  <c r="U1776" i="2"/>
  <c r="U2010" i="2"/>
  <c r="U1753" i="2"/>
  <c r="U721" i="2"/>
  <c r="U1063" i="2"/>
  <c r="U1525" i="2"/>
  <c r="U1048" i="2"/>
  <c r="U1866" i="2"/>
  <c r="U1537" i="2"/>
  <c r="U2023" i="2"/>
  <c r="U778" i="2"/>
  <c r="U1086" i="2"/>
  <c r="U1284" i="2"/>
  <c r="U1306" i="2"/>
  <c r="U1328" i="2"/>
  <c r="U1968" i="2"/>
  <c r="U1990" i="2"/>
  <c r="U2012" i="2"/>
  <c r="U1362" i="2"/>
  <c r="U2022" i="2"/>
  <c r="U755" i="2"/>
  <c r="U998" i="2"/>
  <c r="U1070" i="2"/>
  <c r="U1538" i="2"/>
  <c r="U1339" i="2"/>
  <c r="U1198" i="2"/>
  <c r="U1220" i="2"/>
  <c r="U1286" i="2"/>
  <c r="U1651" i="2"/>
  <c r="U1926" i="2"/>
  <c r="U1948" i="2"/>
  <c r="U2014" i="2"/>
  <c r="U1751" i="2"/>
  <c r="U1752" i="2"/>
  <c r="U754" i="2"/>
  <c r="U1951" i="2"/>
  <c r="U1539" i="2"/>
  <c r="U1615" i="2"/>
  <c r="U1952" i="2"/>
  <c r="U759" i="2"/>
  <c r="U1111" i="2"/>
  <c r="U1243" i="2"/>
  <c r="U1397" i="2"/>
  <c r="U1993" i="2"/>
  <c r="U2015" i="2"/>
  <c r="U1080" i="2"/>
  <c r="U1501" i="2"/>
  <c r="U1458" i="2"/>
  <c r="U1480" i="2"/>
  <c r="U1130" i="2"/>
  <c r="U1222" i="2"/>
  <c r="U1244" i="2"/>
  <c r="U1376" i="2"/>
  <c r="U1420" i="2"/>
  <c r="U1303" i="2"/>
  <c r="U1974" i="2"/>
  <c r="U991" i="2"/>
  <c r="U1135" i="2"/>
  <c r="U1394" i="2"/>
  <c r="U1634" i="2"/>
  <c r="U1956" i="2"/>
  <c r="U1170" i="2"/>
  <c r="U1471" i="2"/>
  <c r="U1530" i="2"/>
  <c r="U1267" i="2"/>
  <c r="U753" i="2"/>
  <c r="U1250" i="2"/>
  <c r="U2000" i="2"/>
  <c r="U1791" i="2"/>
  <c r="U1181" i="2"/>
  <c r="U1481" i="2"/>
  <c r="U1639" i="2"/>
  <c r="U1272" i="2"/>
  <c r="U1426" i="2"/>
  <c r="U1865" i="2"/>
  <c r="U766" i="2"/>
  <c r="U1514" i="2"/>
  <c r="U1898" i="2"/>
  <c r="U1180" i="2"/>
  <c r="U1942" i="2"/>
  <c r="U1182" i="2"/>
  <c r="U1482" i="2"/>
  <c r="U1143" i="2"/>
  <c r="U1846" i="2"/>
  <c r="U1083" i="2"/>
  <c r="U1457" i="2"/>
  <c r="U1117" i="2"/>
  <c r="U1371" i="2"/>
  <c r="U1604" i="2"/>
  <c r="U1764" i="2"/>
  <c r="U1858" i="2"/>
  <c r="U1183" i="2"/>
  <c r="U1532" i="2"/>
  <c r="U976" i="2"/>
  <c r="U1637" i="2"/>
  <c r="U1593" i="2"/>
  <c r="U1405" i="2"/>
  <c r="U1097" i="2"/>
  <c r="U1762" i="2"/>
  <c r="U2001" i="2"/>
  <c r="U972" i="2"/>
  <c r="U992" i="2"/>
  <c r="U1118" i="2"/>
  <c r="U1728" i="2"/>
  <c r="U1765" i="2"/>
  <c r="U173" i="2"/>
  <c r="U767" i="2"/>
  <c r="U1185" i="2"/>
  <c r="U1969" i="2"/>
  <c r="U1903" i="2"/>
  <c r="U1831" i="2"/>
  <c r="U1832" i="2"/>
  <c r="U1816" i="2"/>
  <c r="U1770" i="2"/>
  <c r="U1683" i="2"/>
  <c r="U1415" i="2"/>
  <c r="U1627" i="2"/>
  <c r="U1460" i="2"/>
  <c r="U1954" i="2"/>
  <c r="U1140" i="2"/>
  <c r="U1249" i="2"/>
  <c r="U1923" i="2"/>
  <c r="U1736" i="2"/>
  <c r="U1310" i="2"/>
  <c r="U1423" i="2"/>
  <c r="U1740" i="2"/>
  <c r="U1741" i="2"/>
  <c r="U1312" i="2"/>
  <c r="U1996" i="2"/>
  <c r="U1349" i="2"/>
  <c r="U1429" i="2"/>
  <c r="U1631" i="2"/>
  <c r="U1515" i="2"/>
  <c r="U1503" i="2"/>
  <c r="U1437" i="2"/>
  <c r="U1434" i="2"/>
  <c r="U1433" i="2"/>
  <c r="U1407" i="2"/>
  <c r="U1372" i="2"/>
  <c r="U1311" i="2"/>
  <c r="U1294" i="2"/>
  <c r="U1283" i="2"/>
  <c r="U1221" i="2"/>
  <c r="U1161" i="2"/>
  <c r="U1919" i="2"/>
  <c r="U1544" i="2"/>
  <c r="U1737" i="2"/>
  <c r="U1798" i="2"/>
  <c r="U722" i="2"/>
  <c r="U1042" i="2"/>
  <c r="U1302" i="2"/>
  <c r="U1623" i="2"/>
  <c r="U216" i="2"/>
  <c r="U724" i="2"/>
  <c r="U1154" i="2"/>
  <c r="U1563" i="2"/>
  <c r="U1743" i="2"/>
  <c r="U1760" i="2"/>
  <c r="U1524" i="2"/>
  <c r="U1041" i="2"/>
  <c r="U1129" i="2"/>
  <c r="U1500" i="2"/>
  <c r="U1006" i="2"/>
  <c r="U1213" i="2"/>
  <c r="U1315" i="2"/>
  <c r="U1450" i="2"/>
  <c r="U1512" i="2"/>
  <c r="U1212" i="2"/>
  <c r="U1056" i="2"/>
  <c r="U1279" i="2"/>
  <c r="U1104" i="2"/>
  <c r="U1324" i="2"/>
  <c r="U1818" i="2"/>
  <c r="U1392" i="2"/>
  <c r="U1451" i="2"/>
  <c r="U988" i="2"/>
  <c r="U1057" i="2"/>
  <c r="U1168" i="2"/>
  <c r="U1115" i="2"/>
  <c r="U1412" i="2"/>
  <c r="U1327" i="2"/>
  <c r="U1977" i="2"/>
  <c r="U1268" i="2"/>
  <c r="U1359" i="2"/>
  <c r="U1625" i="2"/>
  <c r="U1054" i="2"/>
  <c r="U1148" i="2"/>
  <c r="U751" i="2"/>
  <c r="U1897" i="2"/>
  <c r="U1344" i="2"/>
  <c r="U1214" i="2"/>
  <c r="U1009" i="2"/>
  <c r="U1060" i="2"/>
  <c r="U1169" i="2"/>
  <c r="U1076" i="2"/>
  <c r="U1343" i="2"/>
  <c r="U1449" i="2"/>
  <c r="U1849" i="2"/>
  <c r="U1580" i="2"/>
  <c r="U1669" i="2"/>
  <c r="U1922" i="2"/>
  <c r="U1601" i="2"/>
  <c r="U1940" i="2"/>
  <c r="U1298" i="2"/>
  <c r="U1856" i="2"/>
  <c r="U1370" i="2"/>
  <c r="U1979" i="2"/>
  <c r="U1055" i="2"/>
  <c r="U1980" i="2"/>
  <c r="U1240" i="2"/>
  <c r="U1550" i="2"/>
  <c r="U1044" i="2"/>
  <c r="U1101" i="2"/>
  <c r="U1077" i="2"/>
  <c r="U1345" i="2"/>
  <c r="U720" i="2"/>
  <c r="U1852" i="2"/>
  <c r="U1316" i="2"/>
  <c r="U1452" i="2"/>
  <c r="U1855" i="2"/>
  <c r="U1958" i="2"/>
  <c r="U1453" i="2"/>
  <c r="U1960" i="2"/>
  <c r="U1081" i="2"/>
  <c r="U1565" i="2"/>
  <c r="U1075" i="2"/>
  <c r="U1478" i="2"/>
  <c r="U1988" i="2"/>
  <c r="U1411" i="2"/>
  <c r="U752" i="2"/>
  <c r="U1116" i="2"/>
  <c r="U1299" i="2"/>
  <c r="U1961" i="2"/>
  <c r="U1414" i="2"/>
  <c r="U1477" i="2"/>
  <c r="U1502" i="2"/>
  <c r="U1103" i="2"/>
  <c r="U2006" i="2"/>
  <c r="U1963" i="2"/>
  <c r="U1873" i="2"/>
  <c r="U1173" i="2"/>
  <c r="U1393" i="2"/>
  <c r="U1582" i="2"/>
  <c r="U1648" i="2"/>
  <c r="U1670" i="2"/>
  <c r="U1876" i="2"/>
  <c r="U1901" i="2"/>
  <c r="U2011" i="2"/>
  <c r="U1064" i="2"/>
  <c r="U1152" i="2"/>
  <c r="U1196" i="2"/>
  <c r="U1218" i="2"/>
  <c r="U1416" i="2"/>
  <c r="U1902" i="2"/>
  <c r="U1924" i="2"/>
  <c r="U779" i="2"/>
  <c r="U1087" i="2"/>
  <c r="U1131" i="2"/>
  <c r="U1153" i="2"/>
  <c r="U1219" i="2"/>
  <c r="U1263" i="2"/>
  <c r="U1307" i="2"/>
  <c r="U1417" i="2"/>
  <c r="U1549" i="2"/>
  <c r="U1759" i="2"/>
  <c r="U1840" i="2"/>
  <c r="U1878" i="2"/>
  <c r="U1046" i="2"/>
  <c r="U1404" i="2"/>
  <c r="U1448" i="2"/>
  <c r="U725" i="2"/>
  <c r="U969" i="2"/>
  <c r="U1013" i="2"/>
  <c r="U1067" i="2"/>
  <c r="U1155" i="2"/>
  <c r="U1177" i="2"/>
  <c r="U1674" i="2"/>
  <c r="U1744" i="2"/>
  <c r="U1587" i="2"/>
  <c r="U1609" i="2"/>
  <c r="U1745" i="2"/>
  <c r="U1859" i="2"/>
  <c r="U1881" i="2"/>
  <c r="U1994" i="2"/>
  <c r="U2016" i="2"/>
  <c r="U1552" i="2"/>
  <c r="U1989" i="2"/>
  <c r="U735" i="2"/>
  <c r="U761" i="2"/>
  <c r="U971" i="2"/>
  <c r="U1015" i="2"/>
  <c r="U1091" i="2"/>
  <c r="U1223" i="2"/>
  <c r="U1245" i="2"/>
  <c r="U1355" i="2"/>
  <c r="U1399" i="2"/>
  <c r="U1443" i="2"/>
  <c r="U1676" i="2"/>
  <c r="U1843" i="2"/>
  <c r="U1882" i="2"/>
  <c r="U1907" i="2"/>
  <c r="U1929" i="2"/>
  <c r="U1757" i="2"/>
  <c r="U1016" i="2"/>
  <c r="U1092" i="2"/>
  <c r="U1136" i="2"/>
  <c r="U1158" i="2"/>
  <c r="U1224" i="2"/>
  <c r="U1246" i="2"/>
  <c r="U1290" i="2"/>
  <c r="U1334" i="2"/>
  <c r="U1378" i="2"/>
  <c r="U1488" i="2"/>
  <c r="U1589" i="2"/>
  <c r="U1725" i="2"/>
  <c r="U1786" i="2"/>
  <c r="U1861" i="2"/>
  <c r="U997" i="2"/>
  <c r="U1052" i="2"/>
  <c r="U1102" i="2"/>
  <c r="U995" i="2"/>
  <c r="U1159" i="2"/>
  <c r="U1335" i="2"/>
  <c r="U1357" i="2"/>
  <c r="U1379" i="2"/>
  <c r="U1401" i="2"/>
  <c r="U1467" i="2"/>
  <c r="U1555" i="2"/>
  <c r="U1590" i="2"/>
  <c r="U1612" i="2"/>
  <c r="U1726" i="2"/>
  <c r="U1748" i="2"/>
  <c r="U1787" i="2"/>
  <c r="U1809" i="2"/>
  <c r="U1909" i="2"/>
  <c r="U1931" i="2"/>
  <c r="U1975" i="2"/>
  <c r="U1053" i="2"/>
  <c r="U1360" i="2"/>
  <c r="U326" i="2"/>
  <c r="U764" i="2"/>
  <c r="U1050" i="2"/>
  <c r="U1072" i="2"/>
  <c r="U1358" i="2"/>
  <c r="U1424" i="2"/>
  <c r="U1446" i="2"/>
  <c r="U1490" i="2"/>
  <c r="U1534" i="2"/>
  <c r="U1569" i="2"/>
  <c r="U1591" i="2"/>
  <c r="U1613" i="2"/>
  <c r="U1679" i="2"/>
  <c r="U1727" i="2"/>
  <c r="U1788" i="2"/>
  <c r="U1810" i="2"/>
  <c r="U1888" i="2"/>
  <c r="U1932" i="2"/>
  <c r="U726" i="2"/>
  <c r="U760" i="2"/>
  <c r="U970" i="2"/>
  <c r="U1200" i="2"/>
  <c r="U1361" i="2"/>
  <c r="U1507" i="2"/>
  <c r="U739" i="2"/>
  <c r="U765" i="2"/>
  <c r="U975" i="2"/>
  <c r="U1139" i="2"/>
  <c r="U1227" i="2"/>
  <c r="U1403" i="2"/>
  <c r="U1425" i="2"/>
  <c r="U1447" i="2"/>
  <c r="U1469" i="2"/>
  <c r="U1614" i="2"/>
  <c r="U1864" i="2"/>
  <c r="U1096" i="2"/>
  <c r="U1363" i="2"/>
  <c r="U1269" i="2"/>
  <c r="U1270" i="2"/>
  <c r="U743" i="2"/>
  <c r="U1023" i="2"/>
  <c r="U1187" i="2"/>
  <c r="U1209" i="2"/>
  <c r="U1473" i="2"/>
  <c r="U1517" i="2"/>
  <c r="U1574" i="2"/>
  <c r="U1959" i="2"/>
  <c r="U1184" i="2"/>
  <c r="U1812" i="2"/>
  <c r="U1271" i="2"/>
  <c r="U1273" i="2"/>
  <c r="U1124" i="2"/>
  <c r="U1190" i="2"/>
  <c r="U1300" i="2"/>
  <c r="U1322" i="2"/>
  <c r="U1366" i="2"/>
  <c r="U1388" i="2"/>
  <c r="U1520" i="2"/>
  <c r="U1542" i="2"/>
  <c r="U1577" i="2"/>
  <c r="U1621" i="2"/>
  <c r="U1665" i="2"/>
  <c r="U1735" i="2"/>
  <c r="U1774" i="2"/>
  <c r="U1896" i="2"/>
  <c r="U1043" i="2"/>
  <c r="U1584" i="2"/>
  <c r="U1629" i="2"/>
  <c r="U1763" i="2"/>
  <c r="U1059" i="2"/>
  <c r="U1125" i="2"/>
  <c r="U1191" i="2"/>
  <c r="U1257" i="2"/>
  <c r="U1301" i="2"/>
  <c r="U1323" i="2"/>
  <c r="U1367" i="2"/>
  <c r="U1389" i="2"/>
  <c r="U1521" i="2"/>
  <c r="U1543" i="2"/>
  <c r="U1578" i="2"/>
  <c r="U1600" i="2"/>
  <c r="U1622" i="2"/>
  <c r="U1644" i="2"/>
  <c r="U1688" i="2"/>
  <c r="U1797" i="2"/>
  <c r="U1819" i="2"/>
  <c r="U1872" i="2"/>
  <c r="U1985" i="2"/>
  <c r="U1264" i="2"/>
  <c r="U1479" i="2"/>
  <c r="U1857" i="2"/>
  <c r="U215" i="2"/>
  <c r="U723" i="2"/>
  <c r="U989" i="2"/>
  <c r="U1065" i="2"/>
  <c r="U1197" i="2"/>
  <c r="U1241" i="2"/>
  <c r="U1285" i="2"/>
  <c r="U1329" i="2"/>
  <c r="U1351" i="2"/>
  <c r="U1395" i="2"/>
  <c r="U1461" i="2"/>
  <c r="U1483" i="2"/>
  <c r="U1527" i="2"/>
  <c r="U1606" i="2"/>
  <c r="U1628" i="2"/>
  <c r="U1650" i="2"/>
  <c r="U1672" i="2"/>
  <c r="U1742" i="2"/>
  <c r="U1781" i="2"/>
  <c r="U1803" i="2"/>
  <c r="U1829" i="2"/>
  <c r="U1149" i="2"/>
  <c r="U201" i="2"/>
  <c r="U1089" i="2"/>
  <c r="U1287" i="2"/>
  <c r="U1309" i="2"/>
  <c r="U1353" i="2"/>
  <c r="U1375" i="2"/>
  <c r="U1419" i="2"/>
  <c r="U1463" i="2"/>
  <c r="U1485" i="2"/>
  <c r="U1551" i="2"/>
  <c r="U1586" i="2"/>
  <c r="U1652" i="2"/>
  <c r="U1761" i="2"/>
  <c r="U1783" i="2"/>
  <c r="U1841" i="2"/>
  <c r="U1905" i="2"/>
  <c r="U1949" i="2"/>
  <c r="U1971" i="2"/>
  <c r="U775" i="2"/>
  <c r="U1090" i="2"/>
  <c r="U1156" i="2"/>
  <c r="U1288" i="2"/>
  <c r="U1332" i="2"/>
  <c r="U1354" i="2"/>
  <c r="U1398" i="2"/>
  <c r="U1442" i="2"/>
  <c r="U1464" i="2"/>
  <c r="U1486" i="2"/>
  <c r="U1508" i="2"/>
  <c r="U1675" i="2"/>
  <c r="U1806" i="2"/>
  <c r="U1830" i="2"/>
  <c r="U1842" i="2"/>
  <c r="U1884" i="2"/>
  <c r="U1906" i="2"/>
  <c r="U1928" i="2"/>
  <c r="U1950" i="2"/>
  <c r="U1972" i="2"/>
  <c r="U1179" i="2"/>
  <c r="U1333" i="2"/>
  <c r="U1377" i="2"/>
  <c r="U1610" i="2"/>
  <c r="U1724" i="2"/>
  <c r="U1746" i="2"/>
  <c r="U1904" i="2"/>
  <c r="U1007" i="2"/>
  <c r="U1012" i="2"/>
  <c r="U1879" i="2"/>
  <c r="U1874" i="2"/>
  <c r="U1172" i="2"/>
  <c r="U1132" i="2"/>
  <c r="U1352" i="2"/>
  <c r="U1487" i="2"/>
  <c r="U1441" i="2"/>
  <c r="U1529" i="2"/>
  <c r="U1608" i="2"/>
  <c r="U1237" i="2"/>
  <c r="U1410" i="2"/>
  <c r="U1566" i="2"/>
  <c r="U188" i="2"/>
  <c r="U974" i="2"/>
  <c r="U1018" i="2"/>
  <c r="U1094" i="2"/>
  <c r="U1138" i="2"/>
  <c r="U1160" i="2"/>
  <c r="U1204" i="2"/>
  <c r="U1226" i="2"/>
  <c r="U1336" i="2"/>
  <c r="U1402" i="2"/>
  <c r="U1468" i="2"/>
  <c r="U1556" i="2"/>
  <c r="U1635" i="2"/>
  <c r="U1171" i="2"/>
  <c r="U1347" i="2"/>
  <c r="U1987" i="2"/>
  <c r="U1418" i="2"/>
  <c r="U1585" i="2"/>
  <c r="U1673" i="2"/>
  <c r="U1106" i="2"/>
  <c r="U1234" i="2"/>
  <c r="U1528" i="2"/>
  <c r="U226" i="2"/>
  <c r="U1109" i="2"/>
  <c r="U1531" i="2"/>
  <c r="U985" i="2"/>
  <c r="U1259" i="2"/>
  <c r="U1738" i="2"/>
  <c r="U1992" i="2"/>
  <c r="U1157" i="2"/>
  <c r="U1509" i="2"/>
  <c r="U1654" i="2"/>
  <c r="U1880" i="2"/>
  <c r="U200" i="2"/>
  <c r="U1011" i="2"/>
  <c r="U1110" i="2"/>
  <c r="U1199" i="2"/>
  <c r="U1242" i="2"/>
  <c r="U1413" i="2"/>
  <c r="U1498" i="2"/>
  <c r="U1029" i="2"/>
  <c r="U1215" i="2"/>
  <c r="U1435" i="2"/>
  <c r="U1462" i="2"/>
  <c r="U1201" i="2"/>
  <c r="U1330" i="2"/>
  <c r="U1499" i="2"/>
  <c r="U1657" i="2"/>
  <c r="U1646" i="2"/>
  <c r="U1826" i="2"/>
  <c r="U2009" i="2"/>
  <c r="U986" i="2"/>
  <c r="U1008" i="2"/>
  <c r="U1062" i="2"/>
  <c r="U758" i="2"/>
  <c r="U1066" i="2"/>
  <c r="U1804" i="2"/>
  <c r="U1289" i="2"/>
  <c r="U1588" i="2"/>
  <c r="U1440" i="2"/>
  <c r="U1331" i="2"/>
  <c r="U1373" i="2"/>
  <c r="U1962" i="2"/>
  <c r="U1193" i="2"/>
  <c r="U1668" i="2"/>
  <c r="U1965" i="2"/>
  <c r="U1216" i="2"/>
  <c r="U990" i="2"/>
  <c r="U776" i="2"/>
  <c r="U1069" i="2"/>
  <c r="U1553" i="2"/>
  <c r="U1796" i="2"/>
  <c r="U1918" i="2"/>
  <c r="U1396" i="2"/>
  <c r="U1484" i="2"/>
  <c r="U1607" i="2"/>
  <c r="U1782" i="2"/>
  <c r="U1105" i="2"/>
  <c r="U1248" i="2"/>
  <c r="U1374" i="2"/>
  <c r="U1421" i="2"/>
  <c r="U1292" i="2"/>
  <c r="U1465" i="2"/>
  <c r="U984" i="2"/>
  <c r="U1028" i="2"/>
  <c r="U1280" i="2"/>
  <c r="U1368" i="2"/>
  <c r="U1390" i="2"/>
  <c r="U1304" i="2"/>
  <c r="U1778" i="2"/>
  <c r="U1800" i="2"/>
  <c r="U1838" i="2"/>
  <c r="U1238" i="2"/>
  <c r="U1217" i="2"/>
  <c r="U1305" i="2"/>
  <c r="U1459" i="2"/>
  <c r="U1839" i="2"/>
  <c r="U1854" i="2"/>
  <c r="U1945" i="2"/>
  <c r="U1967" i="2"/>
  <c r="U1785" i="2"/>
  <c r="U1973" i="2"/>
  <c r="U994" i="2"/>
  <c r="U1114" i="2"/>
  <c r="U1202" i="2"/>
  <c r="U1808" i="2"/>
  <c r="U1908" i="2"/>
  <c r="U1282" i="2"/>
  <c r="U1348" i="2"/>
  <c r="U1885" i="2"/>
  <c r="U1998" i="2"/>
  <c r="U1203" i="2"/>
  <c r="U1247" i="2"/>
  <c r="U1511" i="2"/>
  <c r="U1533" i="2"/>
  <c r="U1862" i="2"/>
  <c r="U1611" i="2"/>
  <c r="U1677" i="2"/>
  <c r="U987" i="2"/>
  <c r="U1225" i="2"/>
  <c r="U1554" i="2"/>
  <c r="U1678" i="2"/>
  <c r="U1966" i="2"/>
  <c r="U1807" i="2"/>
  <c r="U1017" i="2"/>
  <c r="U1195" i="2"/>
  <c r="U1747" i="2"/>
  <c r="U1863" i="2"/>
  <c r="U1260" i="2"/>
  <c r="U1779" i="2"/>
  <c r="U1261" i="2"/>
  <c r="U1925" i="2"/>
  <c r="U1947" i="2"/>
  <c r="U1991" i="2"/>
  <c r="U2013" i="2"/>
  <c r="U1228" i="2"/>
  <c r="U1470" i="2"/>
  <c r="U1492" i="2"/>
  <c r="U1978" i="2"/>
  <c r="U1750" i="2"/>
  <c r="U1767" i="2"/>
  <c r="U1955" i="2"/>
  <c r="U1946" i="2"/>
  <c r="U1095" i="2"/>
  <c r="U1811" i="2"/>
  <c r="AD1316" i="2"/>
  <c r="AD1123" i="2"/>
  <c r="AD1095" i="2"/>
  <c r="AD1115" i="2"/>
  <c r="AD1885" i="2"/>
  <c r="AD764" i="2"/>
  <c r="AD1959" i="2"/>
  <c r="AD985" i="2"/>
  <c r="AD1601" i="2"/>
  <c r="AD1053" i="2"/>
  <c r="AD1328" i="2"/>
  <c r="AD1149" i="2"/>
  <c r="AD1268" i="2"/>
  <c r="AD1340" i="2"/>
  <c r="AD1477" i="2"/>
  <c r="AD1585" i="2"/>
  <c r="AD1917" i="2"/>
  <c r="AD2024" i="2"/>
  <c r="AD1238" i="2"/>
  <c r="AD970" i="2"/>
  <c r="AD1130" i="2"/>
  <c r="AD1447" i="2"/>
  <c r="AD1016" i="2"/>
  <c r="AD1102" i="2"/>
  <c r="AD1352" i="2"/>
  <c r="AD1566" i="2"/>
  <c r="AD1180" i="2"/>
  <c r="AD1389" i="2"/>
  <c r="AD1538" i="2"/>
  <c r="AD1978" i="2"/>
  <c r="AD1508" i="2"/>
  <c r="AD1946" i="2"/>
  <c r="AD1751" i="2"/>
  <c r="AD2010" i="2"/>
  <c r="AD1342" i="2"/>
  <c r="AD1929" i="2"/>
  <c r="AD1725" i="2"/>
  <c r="AD1728" i="2"/>
  <c r="AD1853" i="2"/>
  <c r="AD2023" i="2"/>
  <c r="N612" i="2"/>
  <c r="AD738" i="2"/>
  <c r="AD752" i="2"/>
  <c r="AD773" i="2"/>
  <c r="AD587" i="2" l="1"/>
  <c r="AF587" i="2"/>
  <c r="B619" i="2"/>
  <c r="B620" i="2" s="1"/>
  <c r="B621" i="2" s="1"/>
  <c r="B622" i="2" s="1"/>
  <c r="B623" i="2" s="1"/>
  <c r="B624" i="2" s="1"/>
  <c r="B625" i="2" s="1"/>
  <c r="B626" i="2" s="1"/>
  <c r="B627" i="2" s="1"/>
  <c r="B628" i="2" s="1"/>
  <c r="B618" i="2"/>
  <c r="C834" i="2"/>
  <c r="N834" i="2" s="1"/>
  <c r="N831" i="2"/>
  <c r="C832" i="2"/>
  <c r="AF1728" i="2"/>
  <c r="AF998" i="2"/>
  <c r="AF2024" i="2"/>
  <c r="AD839" i="2"/>
  <c r="AF839" i="2"/>
  <c r="AD925" i="2"/>
  <c r="AF925" i="2"/>
  <c r="AD914" i="2"/>
  <c r="AF914" i="2"/>
  <c r="AF1566" i="2"/>
  <c r="AF1585" i="2"/>
  <c r="AD954" i="2"/>
  <c r="AF954" i="2"/>
  <c r="AD784" i="2"/>
  <c r="AF784" i="2"/>
  <c r="AD810" i="2"/>
  <c r="AF810" i="2"/>
  <c r="AD791" i="2"/>
  <c r="AF791" i="2"/>
  <c r="AD718" i="2"/>
  <c r="N614" i="2"/>
  <c r="N615" i="2"/>
  <c r="N616" i="2"/>
  <c r="AF51" i="2"/>
  <c r="AD103" i="2"/>
  <c r="AF103" i="2"/>
  <c r="AD106" i="2"/>
  <c r="AF106" i="2"/>
  <c r="AD115" i="2"/>
  <c r="AF115" i="2"/>
  <c r="AD578" i="2"/>
  <c r="AF578" i="2"/>
  <c r="AD88" i="2"/>
  <c r="AF88" i="2"/>
  <c r="AD564" i="2"/>
  <c r="AF564" i="2"/>
  <c r="AD144" i="2"/>
  <c r="AF144" i="2"/>
  <c r="AD517" i="2"/>
  <c r="AF517" i="2"/>
  <c r="AD545" i="2"/>
  <c r="AF545" i="2"/>
  <c r="AD109" i="2"/>
  <c r="AF109" i="2"/>
  <c r="AD532" i="2"/>
  <c r="AF532" i="2"/>
  <c r="B320" i="2"/>
  <c r="N310" i="2"/>
  <c r="N309" i="2"/>
  <c r="M110" i="2"/>
  <c r="C109" i="2"/>
  <c r="N109" i="2" s="1"/>
  <c r="C104" i="2"/>
  <c r="C110" i="2" s="1"/>
  <c r="N110" i="2" s="1"/>
  <c r="O241" i="2"/>
  <c r="O243" i="2" s="1"/>
  <c r="O249" i="2" s="1"/>
  <c r="O250" i="2"/>
  <c r="M565" i="2"/>
  <c r="M89" i="2"/>
  <c r="N89" i="2"/>
  <c r="M588" i="2"/>
  <c r="C91" i="2"/>
  <c r="N90" i="2"/>
  <c r="O269" i="2"/>
  <c r="O268" i="2"/>
  <c r="N108" i="2"/>
  <c r="B22" i="2"/>
  <c r="B23" i="2"/>
  <c r="O43" i="2"/>
  <c r="M27" i="2"/>
  <c r="AD27" i="2" s="1"/>
  <c r="M579" i="2"/>
  <c r="N581" i="2"/>
  <c r="C582" i="2"/>
  <c r="M518" i="2"/>
  <c r="C589" i="2"/>
  <c r="N588" i="2"/>
  <c r="M546" i="2"/>
  <c r="AD1300" i="2"/>
  <c r="M159" i="2"/>
  <c r="M533" i="2"/>
  <c r="C568" i="2"/>
  <c r="C569" i="2" s="1"/>
  <c r="N567" i="2"/>
  <c r="AD1076" i="2"/>
  <c r="AD1088" i="2"/>
  <c r="AD1359" i="2"/>
  <c r="AD838" i="2"/>
  <c r="AD1343" i="2"/>
  <c r="N566" i="2"/>
  <c r="M116" i="2"/>
  <c r="C518" i="2"/>
  <c r="C519" i="2" s="1"/>
  <c r="C520" i="2" s="1"/>
  <c r="C521" i="2" s="1"/>
  <c r="C522" i="2" s="1"/>
  <c r="C523" i="2" s="1"/>
  <c r="C524" i="2" s="1"/>
  <c r="C525" i="2" s="1"/>
  <c r="C526" i="2" s="1"/>
  <c r="C527" i="2" s="1"/>
  <c r="N533" i="2"/>
  <c r="C534" i="2"/>
  <c r="N545" i="2"/>
  <c r="C546" i="2"/>
  <c r="B554" i="2"/>
  <c r="B557" i="2" s="1"/>
  <c r="B556" i="2"/>
  <c r="B32" i="2"/>
  <c r="B34" i="2" s="1"/>
  <c r="B35" i="2" s="1"/>
  <c r="B33" i="2"/>
  <c r="N308" i="2"/>
  <c r="N160" i="2"/>
  <c r="C118" i="2"/>
  <c r="N117" i="2"/>
  <c r="B140" i="2"/>
  <c r="B141" i="2" s="1"/>
  <c r="B142" i="2" s="1"/>
  <c r="B143" i="2" s="1"/>
  <c r="B144" i="2" s="1"/>
  <c r="B145" i="2" s="1"/>
  <c r="B146" i="2" s="1"/>
  <c r="B147" i="2" s="1"/>
  <c r="B100" i="2"/>
  <c r="M145" i="2"/>
  <c r="N144" i="2"/>
  <c r="C145" i="2"/>
  <c r="M107" i="2"/>
  <c r="M104" i="2"/>
  <c r="M52" i="2"/>
  <c r="O55" i="2"/>
  <c r="O56" i="2" s="1"/>
  <c r="O57" i="2" s="1"/>
  <c r="O58" i="2" s="1"/>
  <c r="O67" i="2"/>
  <c r="O69" i="2" s="1"/>
  <c r="N51" i="2"/>
  <c r="C52" i="2"/>
  <c r="M8" i="2"/>
  <c r="C8" i="2"/>
  <c r="N7" i="2"/>
  <c r="N27" i="2"/>
  <c r="C28" i="2"/>
  <c r="C29" i="2" s="1"/>
  <c r="C30" i="2" s="1"/>
  <c r="C31" i="2" s="1"/>
  <c r="AD1979" i="2"/>
  <c r="AD1918" i="2"/>
  <c r="AD1602" i="2"/>
  <c r="AD1960" i="2"/>
  <c r="AD1886" i="2"/>
  <c r="AD765" i="2"/>
  <c r="AD1239" i="2"/>
  <c r="AD1017" i="2"/>
  <c r="AD1329" i="2"/>
  <c r="AD1509" i="2"/>
  <c r="AD986" i="2"/>
  <c r="AD1752" i="2"/>
  <c r="AD1539" i="2"/>
  <c r="AD1448" i="2"/>
  <c r="AD1947" i="2"/>
  <c r="AD1096" i="2"/>
  <c r="AD1116" i="2"/>
  <c r="AD1269" i="2"/>
  <c r="AD1150" i="2"/>
  <c r="AD1054" i="2"/>
  <c r="AD1181" i="2"/>
  <c r="AD1390" i="2"/>
  <c r="AD739" i="2"/>
  <c r="AD1131" i="2"/>
  <c r="AD1478" i="2"/>
  <c r="AD1124" i="2"/>
  <c r="AD1930" i="2"/>
  <c r="AD2011" i="2"/>
  <c r="AD1854" i="2"/>
  <c r="AD753" i="2"/>
  <c r="AD774" i="2"/>
  <c r="AD588" i="2" l="1"/>
  <c r="AF588" i="2"/>
  <c r="B629" i="2"/>
  <c r="B630" i="2" s="1"/>
  <c r="B631" i="2" s="1"/>
  <c r="B632" i="2" s="1"/>
  <c r="C835" i="2"/>
  <c r="N835" i="2" s="1"/>
  <c r="C833" i="2"/>
  <c r="N832" i="2"/>
  <c r="AD1345" i="2"/>
  <c r="AF1345" i="2"/>
  <c r="AD926" i="2"/>
  <c r="AF926" i="2"/>
  <c r="AD1103" i="2"/>
  <c r="AF1103" i="2"/>
  <c r="AD840" i="2"/>
  <c r="AF840" i="2"/>
  <c r="AD859" i="2"/>
  <c r="AF859" i="2"/>
  <c r="AD971" i="2"/>
  <c r="AF971" i="2"/>
  <c r="AD1317" i="2"/>
  <c r="AF1317" i="2"/>
  <c r="AD955" i="2"/>
  <c r="AF955" i="2"/>
  <c r="AD1726" i="2"/>
  <c r="AF1726" i="2"/>
  <c r="AD8" i="2"/>
  <c r="AD1353" i="2"/>
  <c r="AF1353" i="2"/>
  <c r="AD1526" i="2"/>
  <c r="AF1526" i="2"/>
  <c r="AD1586" i="2"/>
  <c r="AF1586" i="2"/>
  <c r="AD1540" i="2"/>
  <c r="AF1540" i="2"/>
  <c r="AD1567" i="2"/>
  <c r="AF1567" i="2"/>
  <c r="AD2025" i="2"/>
  <c r="AF2025" i="2"/>
  <c r="AD999" i="2"/>
  <c r="AF999" i="2"/>
  <c r="AD915" i="2"/>
  <c r="AF915" i="2"/>
  <c r="AD894" i="2"/>
  <c r="AF894" i="2"/>
  <c r="AD811" i="2"/>
  <c r="AF811" i="2"/>
  <c r="AD792" i="2"/>
  <c r="AF792" i="2"/>
  <c r="AD785" i="2"/>
  <c r="AF785" i="2"/>
  <c r="AD719" i="2"/>
  <c r="N617" i="2"/>
  <c r="AD52" i="2"/>
  <c r="AF52" i="2"/>
  <c r="B36" i="2"/>
  <c r="B37" i="2" s="1"/>
  <c r="B38" i="2" s="1"/>
  <c r="AD110" i="2"/>
  <c r="AF110" i="2"/>
  <c r="Z110" i="2"/>
  <c r="AD107" i="2"/>
  <c r="AF107" i="2"/>
  <c r="AD518" i="2"/>
  <c r="AF518" i="2"/>
  <c r="AD104" i="2"/>
  <c r="AF104" i="2"/>
  <c r="AD145" i="2"/>
  <c r="AF145" i="2"/>
  <c r="AD533" i="2"/>
  <c r="AF533" i="2"/>
  <c r="AD565" i="2"/>
  <c r="AF565" i="2"/>
  <c r="AD159" i="2"/>
  <c r="AF159" i="2"/>
  <c r="AD579" i="2"/>
  <c r="AF579" i="2"/>
  <c r="AD116" i="2"/>
  <c r="AF116" i="2"/>
  <c r="AD546" i="2"/>
  <c r="AF546" i="2"/>
  <c r="AD89" i="2"/>
  <c r="AF89" i="2"/>
  <c r="N312" i="2"/>
  <c r="N314" i="2"/>
  <c r="N315" i="2"/>
  <c r="N316" i="2"/>
  <c r="N317" i="2"/>
  <c r="N313" i="2"/>
  <c r="M108" i="2"/>
  <c r="N104" i="2"/>
  <c r="O247" i="2"/>
  <c r="O242" i="2"/>
  <c r="O248" i="2" s="1"/>
  <c r="O244" i="2"/>
  <c r="O245" i="2"/>
  <c r="O253" i="2"/>
  <c r="O252" i="2"/>
  <c r="O254" i="2"/>
  <c r="O255" i="2" s="1"/>
  <c r="O256" i="2" s="1"/>
  <c r="O257" i="2" s="1"/>
  <c r="O258" i="2" s="1"/>
  <c r="O259" i="2" s="1"/>
  <c r="O260" i="2" s="1"/>
  <c r="M566" i="2"/>
  <c r="C92" i="2"/>
  <c r="N91" i="2"/>
  <c r="M90" i="2"/>
  <c r="M589" i="2"/>
  <c r="N311" i="2"/>
  <c r="C146" i="2"/>
  <c r="O37" i="2"/>
  <c r="B101" i="2"/>
  <c r="B107" i="2" s="1"/>
  <c r="M28" i="2"/>
  <c r="N582" i="2"/>
  <c r="M580" i="2"/>
  <c r="M519" i="2"/>
  <c r="C590" i="2"/>
  <c r="N589" i="2"/>
  <c r="M547" i="2"/>
  <c r="C570" i="2"/>
  <c r="C573" i="2" s="1"/>
  <c r="C572" i="2"/>
  <c r="N572" i="2" s="1"/>
  <c r="AD1301" i="2"/>
  <c r="M160" i="2"/>
  <c r="M534" i="2"/>
  <c r="AD1077" i="2"/>
  <c r="AD1360" i="2"/>
  <c r="AD740" i="2"/>
  <c r="M117" i="2"/>
  <c r="N518" i="2"/>
  <c r="C535" i="2"/>
  <c r="N534" i="2"/>
  <c r="N519" i="2"/>
  <c r="N546" i="2"/>
  <c r="C547" i="2"/>
  <c r="C162" i="2"/>
  <c r="N161" i="2"/>
  <c r="B148" i="2"/>
  <c r="B149" i="2" s="1"/>
  <c r="B150" i="2" s="1"/>
  <c r="B151" i="2" s="1"/>
  <c r="B152" i="2" s="1"/>
  <c r="B153" i="2" s="1"/>
  <c r="B154" i="2"/>
  <c r="C119" i="2"/>
  <c r="N118" i="2"/>
  <c r="B106" i="2"/>
  <c r="M146" i="2"/>
  <c r="O61" i="2"/>
  <c r="O62" i="2" s="1"/>
  <c r="O63" i="2" s="1"/>
  <c r="O64" i="2" s="1"/>
  <c r="O65" i="2" s="1"/>
  <c r="O70" i="2"/>
  <c r="O71" i="2" s="1"/>
  <c r="O72" i="2" s="1"/>
  <c r="N145" i="2"/>
  <c r="N52" i="2"/>
  <c r="C53" i="2"/>
  <c r="M53" i="2"/>
  <c r="N8" i="2"/>
  <c r="C9" i="2"/>
  <c r="M9" i="2"/>
  <c r="N28" i="2"/>
  <c r="N29" i="2"/>
  <c r="C33" i="2"/>
  <c r="N33" i="2" s="1"/>
  <c r="N30" i="2"/>
  <c r="AD1980" i="2"/>
  <c r="AD1887" i="2"/>
  <c r="AD1961" i="2"/>
  <c r="AD1948" i="2"/>
  <c r="AD1919" i="2"/>
  <c r="AD766" i="2"/>
  <c r="AD1270" i="2"/>
  <c r="AD1510" i="2"/>
  <c r="AD1391" i="2"/>
  <c r="AD1151" i="2"/>
  <c r="AD1182" i="2"/>
  <c r="AD1753" i="2"/>
  <c r="AD1330" i="2"/>
  <c r="AD1055" i="2"/>
  <c r="AD987" i="2"/>
  <c r="AD1479" i="2"/>
  <c r="AD1449" i="2"/>
  <c r="AD1240" i="2"/>
  <c r="AD1931" i="2"/>
  <c r="AD1855" i="2"/>
  <c r="AD754" i="2"/>
  <c r="AD589" i="2" l="1"/>
  <c r="AF589" i="2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C837" i="2"/>
  <c r="N833" i="2"/>
  <c r="C836" i="2"/>
  <c r="C839" i="2"/>
  <c r="AD916" i="2"/>
  <c r="AF916" i="2"/>
  <c r="AD1125" i="2"/>
  <c r="AF1125" i="2"/>
  <c r="AD841" i="2"/>
  <c r="AF841" i="2"/>
  <c r="AD1018" i="2"/>
  <c r="AF1018" i="2"/>
  <c r="AD1568" i="2"/>
  <c r="AF1568" i="2"/>
  <c r="AD1542" i="2"/>
  <c r="AF1542" i="2"/>
  <c r="AD1981" i="2"/>
  <c r="AF1981" i="2"/>
  <c r="AD860" i="2"/>
  <c r="AF860" i="2"/>
  <c r="AD1117" i="2"/>
  <c r="AF1117" i="2"/>
  <c r="AD1089" i="2"/>
  <c r="AF1089" i="2"/>
  <c r="AD1541" i="2"/>
  <c r="AF1541" i="2"/>
  <c r="AD1346" i="2"/>
  <c r="AF1346" i="2"/>
  <c r="AD1603" i="2"/>
  <c r="AF1603" i="2"/>
  <c r="AD1000" i="2"/>
  <c r="AF1000" i="2"/>
  <c r="AD1132" i="2"/>
  <c r="AF1132" i="2"/>
  <c r="AD895" i="2"/>
  <c r="AF895" i="2"/>
  <c r="AD956" i="2"/>
  <c r="AF956" i="2"/>
  <c r="AD1104" i="2"/>
  <c r="AF1104" i="2"/>
  <c r="AD1318" i="2"/>
  <c r="AF1318" i="2"/>
  <c r="AD1587" i="2"/>
  <c r="AF1587" i="2"/>
  <c r="AD1727" i="2"/>
  <c r="AF1727" i="2"/>
  <c r="AD1097" i="2"/>
  <c r="AF1097" i="2"/>
  <c r="AD972" i="2"/>
  <c r="AF972" i="2"/>
  <c r="AD2012" i="2"/>
  <c r="AF2012" i="2"/>
  <c r="AD927" i="2"/>
  <c r="AF927" i="2"/>
  <c r="AD2026" i="2"/>
  <c r="AF2026" i="2"/>
  <c r="AD1354" i="2"/>
  <c r="AF1354" i="2"/>
  <c r="AD1527" i="2"/>
  <c r="AF1527" i="2"/>
  <c r="AD786" i="2"/>
  <c r="AF786" i="2"/>
  <c r="Z786" i="2"/>
  <c r="AD775" i="2"/>
  <c r="AF775" i="2"/>
  <c r="AD812" i="2"/>
  <c r="AF812" i="2"/>
  <c r="AD793" i="2"/>
  <c r="AF793" i="2"/>
  <c r="AD769" i="2"/>
  <c r="AF769" i="2"/>
  <c r="AD720" i="2"/>
  <c r="N619" i="2"/>
  <c r="C620" i="2"/>
  <c r="AD28" i="2"/>
  <c r="AF28" i="2"/>
  <c r="B39" i="2"/>
  <c r="B40" i="2" s="1"/>
  <c r="B41" i="2" s="1"/>
  <c r="B42" i="2" s="1"/>
  <c r="B43" i="2" s="1"/>
  <c r="B44" i="2" s="1"/>
  <c r="B45" i="2" s="1"/>
  <c r="B46" i="2" s="1"/>
  <c r="B47" i="2" s="1"/>
  <c r="B48" i="2" s="1"/>
  <c r="AD53" i="2"/>
  <c r="AF53" i="2"/>
  <c r="AD9" i="2"/>
  <c r="AF9" i="2"/>
  <c r="AD566" i="2"/>
  <c r="AF566" i="2"/>
  <c r="AD160" i="2"/>
  <c r="AF160" i="2"/>
  <c r="AD90" i="2"/>
  <c r="AF90" i="2"/>
  <c r="AD146" i="2"/>
  <c r="AF146" i="2"/>
  <c r="AD547" i="2"/>
  <c r="AF547" i="2"/>
  <c r="AD519" i="2"/>
  <c r="AF519" i="2"/>
  <c r="AD580" i="2"/>
  <c r="AF580" i="2"/>
  <c r="AD108" i="2"/>
  <c r="AF108" i="2"/>
  <c r="AD534" i="2"/>
  <c r="AF534" i="2"/>
  <c r="AD117" i="2"/>
  <c r="AF117" i="2"/>
  <c r="O38" i="2"/>
  <c r="O44" i="2" s="1"/>
  <c r="O45" i="2" s="1"/>
  <c r="O46" i="2" s="1"/>
  <c r="O47" i="2" s="1"/>
  <c r="O39" i="2"/>
  <c r="M29" i="2"/>
  <c r="O251" i="2"/>
  <c r="O246" i="2"/>
  <c r="O261" i="2"/>
  <c r="O264" i="2" s="1"/>
  <c r="O263" i="2"/>
  <c r="M535" i="2"/>
  <c r="M567" i="2"/>
  <c r="M91" i="2"/>
  <c r="C93" i="2"/>
  <c r="N92" i="2"/>
  <c r="M590" i="2"/>
  <c r="N573" i="2"/>
  <c r="B102" i="2"/>
  <c r="B108" i="2" s="1"/>
  <c r="C147" i="2"/>
  <c r="C148" i="2" s="1"/>
  <c r="N146" i="2"/>
  <c r="N319" i="2"/>
  <c r="C320" i="2"/>
  <c r="N320" i="2" s="1"/>
  <c r="N318" i="2"/>
  <c r="M548" i="2"/>
  <c r="M520" i="2"/>
  <c r="M581" i="2"/>
  <c r="N590" i="2"/>
  <c r="C591" i="2"/>
  <c r="C571" i="2"/>
  <c r="C563" i="2" s="1"/>
  <c r="AD1302" i="2"/>
  <c r="M161" i="2"/>
  <c r="AD1361" i="2"/>
  <c r="M54" i="2"/>
  <c r="M118" i="2"/>
  <c r="AD1949" i="2"/>
  <c r="M147" i="2"/>
  <c r="N568" i="2"/>
  <c r="C536" i="2"/>
  <c r="N535" i="2"/>
  <c r="N547" i="2"/>
  <c r="C548" i="2"/>
  <c r="N520" i="2"/>
  <c r="B155" i="2"/>
  <c r="B156" i="2" s="1"/>
  <c r="B157" i="2" s="1"/>
  <c r="B158" i="2" s="1"/>
  <c r="B159" i="2" s="1"/>
  <c r="B160" i="2" s="1"/>
  <c r="B161" i="2" s="1"/>
  <c r="N162" i="2"/>
  <c r="C163" i="2"/>
  <c r="C120" i="2"/>
  <c r="C121" i="2" s="1"/>
  <c r="N119" i="2"/>
  <c r="C54" i="2"/>
  <c r="N53" i="2"/>
  <c r="O66" i="2"/>
  <c r="O59" i="2" s="1"/>
  <c r="O60" i="2" s="1"/>
  <c r="N9" i="2"/>
  <c r="C10" i="2"/>
  <c r="AD1888" i="2"/>
  <c r="M10" i="2"/>
  <c r="N31" i="2"/>
  <c r="C32" i="2"/>
  <c r="AD1962" i="2"/>
  <c r="AD1511" i="2"/>
  <c r="AD1271" i="2"/>
  <c r="AD1183" i="2"/>
  <c r="AD1392" i="2"/>
  <c r="AD1241" i="2"/>
  <c r="AD1480" i="2"/>
  <c r="AD1152" i="2"/>
  <c r="AD988" i="2"/>
  <c r="AD1450" i="2"/>
  <c r="AD1331" i="2"/>
  <c r="AD1056" i="2"/>
  <c r="AD1856" i="2"/>
  <c r="AD755" i="2"/>
  <c r="B644" i="2" l="1"/>
  <c r="B645" i="2" s="1"/>
  <c r="B650" i="2" s="1"/>
  <c r="B651" i="2" s="1"/>
  <c r="B646" i="2" s="1"/>
  <c r="B647" i="2" s="1"/>
  <c r="B648" i="2" s="1"/>
  <c r="B649" i="2" s="1"/>
  <c r="B652" i="2" s="1"/>
  <c r="B653" i="2" s="1"/>
  <c r="B654" i="2" s="1"/>
  <c r="B660" i="2" s="1"/>
  <c r="B655" i="2" s="1"/>
  <c r="B656" i="2" s="1"/>
  <c r="B657" i="2" s="1"/>
  <c r="B658" i="2" s="1"/>
  <c r="B659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43" i="2"/>
  <c r="AD590" i="2"/>
  <c r="AF590" i="2"/>
  <c r="N839" i="2"/>
  <c r="C844" i="2"/>
  <c r="C840" i="2"/>
  <c r="N836" i="2"/>
  <c r="C838" i="2"/>
  <c r="N837" i="2"/>
  <c r="C842" i="2"/>
  <c r="N842" i="2" s="1"/>
  <c r="AD1754" i="2"/>
  <c r="AF1754" i="2"/>
  <c r="AD1098" i="2"/>
  <c r="AF1098" i="2"/>
  <c r="AD1078" i="2"/>
  <c r="AF1078" i="2"/>
  <c r="AD896" i="2"/>
  <c r="AF896" i="2"/>
  <c r="AD1528" i="2"/>
  <c r="AF1528" i="2"/>
  <c r="AD1019" i="2"/>
  <c r="AF1019" i="2"/>
  <c r="AD1588" i="2"/>
  <c r="AF1588" i="2"/>
  <c r="AD1604" i="2"/>
  <c r="AF1604" i="2"/>
  <c r="AD1090" i="2"/>
  <c r="AF1090" i="2"/>
  <c r="AD1982" i="2"/>
  <c r="AF1982" i="2"/>
  <c r="AD1319" i="2"/>
  <c r="AF1319" i="2"/>
  <c r="AD842" i="2"/>
  <c r="AF842" i="2"/>
  <c r="AD1133" i="2"/>
  <c r="AF1133" i="2"/>
  <c r="AD1569" i="2"/>
  <c r="AF1569" i="2"/>
  <c r="AD1118" i="2"/>
  <c r="AF1118" i="2"/>
  <c r="AD861" i="2"/>
  <c r="AF861" i="2"/>
  <c r="AD2013" i="2"/>
  <c r="AF2013" i="2"/>
  <c r="AD1355" i="2"/>
  <c r="AF1355" i="2"/>
  <c r="Z1355" i="2"/>
  <c r="AD917" i="2"/>
  <c r="AF917" i="2"/>
  <c r="AD1935" i="2"/>
  <c r="AF1935" i="2"/>
  <c r="AD1347" i="2"/>
  <c r="AF1347" i="2"/>
  <c r="AD1983" i="2"/>
  <c r="AF1983" i="2"/>
  <c r="AD1932" i="2"/>
  <c r="AF1932" i="2"/>
  <c r="AD1349" i="2"/>
  <c r="Z1349" i="2"/>
  <c r="AF1349" i="2"/>
  <c r="AD1126" i="2"/>
  <c r="AF1126" i="2"/>
  <c r="AD1543" i="2"/>
  <c r="AF1543" i="2"/>
  <c r="AD1729" i="2"/>
  <c r="AF1729" i="2"/>
  <c r="AD1920" i="2"/>
  <c r="AF1920" i="2"/>
  <c r="AD929" i="2"/>
  <c r="AF929" i="2"/>
  <c r="AD1001" i="2"/>
  <c r="AF1001" i="2"/>
  <c r="AD1105" i="2"/>
  <c r="AF1105" i="2"/>
  <c r="AD2027" i="2"/>
  <c r="AF2027" i="2"/>
  <c r="Z2027" i="2"/>
  <c r="AD928" i="2"/>
  <c r="AF928" i="2"/>
  <c r="AD1544" i="2"/>
  <c r="AF1544" i="2"/>
  <c r="AD973" i="2"/>
  <c r="AF973" i="2"/>
  <c r="AD957" i="2"/>
  <c r="AF957" i="2"/>
  <c r="AD813" i="2"/>
  <c r="AF813" i="2"/>
  <c r="AD767" i="2"/>
  <c r="AF767" i="2"/>
  <c r="AD770" i="2"/>
  <c r="AF770" i="2"/>
  <c r="Z770" i="2"/>
  <c r="AD776" i="2"/>
  <c r="AF776" i="2"/>
  <c r="AD794" i="2"/>
  <c r="AF794" i="2"/>
  <c r="AD741" i="2"/>
  <c r="AF741" i="2"/>
  <c r="AD743" i="2"/>
  <c r="AF743" i="2"/>
  <c r="AD721" i="2"/>
  <c r="C621" i="2"/>
  <c r="N620" i="2"/>
  <c r="AD29" i="2"/>
  <c r="AF29" i="2"/>
  <c r="AD147" i="2"/>
  <c r="AF147" i="2"/>
  <c r="AD118" i="2"/>
  <c r="AF118" i="2"/>
  <c r="AD54" i="2"/>
  <c r="AF54" i="2"/>
  <c r="AD161" i="2"/>
  <c r="AF161" i="2"/>
  <c r="AD91" i="2"/>
  <c r="AF91" i="2"/>
  <c r="AD520" i="2"/>
  <c r="AF520" i="2"/>
  <c r="AD567" i="2"/>
  <c r="AF567" i="2"/>
  <c r="AD535" i="2"/>
  <c r="AF535" i="2"/>
  <c r="AD581" i="2"/>
  <c r="AF581" i="2"/>
  <c r="AD548" i="2"/>
  <c r="AF548" i="2"/>
  <c r="AD10" i="2"/>
  <c r="AF10" i="2"/>
  <c r="AD756" i="2"/>
  <c r="M30" i="2"/>
  <c r="M536" i="2"/>
  <c r="O262" i="2"/>
  <c r="O265" i="2" s="1"/>
  <c r="O266" i="2"/>
  <c r="M568" i="2"/>
  <c r="M549" i="2"/>
  <c r="C94" i="2"/>
  <c r="N93" i="2"/>
  <c r="M92" i="2"/>
  <c r="M591" i="2"/>
  <c r="M521" i="2"/>
  <c r="M162" i="2"/>
  <c r="M148" i="2"/>
  <c r="B103" i="2"/>
  <c r="N147" i="2"/>
  <c r="M582" i="2"/>
  <c r="N591" i="2"/>
  <c r="C592" i="2"/>
  <c r="AD1362" i="2"/>
  <c r="AD1303" i="2"/>
  <c r="M55" i="2"/>
  <c r="M119" i="2"/>
  <c r="N569" i="2"/>
  <c r="N536" i="2"/>
  <c r="C537" i="2"/>
  <c r="N521" i="2"/>
  <c r="C549" i="2"/>
  <c r="N548" i="2"/>
  <c r="N163" i="2"/>
  <c r="C164" i="2"/>
  <c r="B162" i="2"/>
  <c r="B163" i="2" s="1"/>
  <c r="B164" i="2" s="1"/>
  <c r="B165" i="2" s="1"/>
  <c r="B166" i="2" s="1"/>
  <c r="B167" i="2" s="1"/>
  <c r="B168" i="2" s="1"/>
  <c r="C122" i="2"/>
  <c r="N121" i="2"/>
  <c r="N120" i="2"/>
  <c r="N148" i="2"/>
  <c r="C149" i="2"/>
  <c r="N54" i="2"/>
  <c r="C55" i="2"/>
  <c r="AD1889" i="2"/>
  <c r="M11" i="2"/>
  <c r="C11" i="2"/>
  <c r="N10" i="2"/>
  <c r="N32" i="2"/>
  <c r="C34" i="2"/>
  <c r="AD1451" i="2"/>
  <c r="AD1512" i="2"/>
  <c r="AD1153" i="2"/>
  <c r="AD1184" i="2"/>
  <c r="AD1481" i="2"/>
  <c r="AD1242" i="2"/>
  <c r="AD1272" i="2"/>
  <c r="AD1057" i="2"/>
  <c r="AD1393" i="2"/>
  <c r="AD591" i="2" l="1"/>
  <c r="AF591" i="2"/>
  <c r="C843" i="2"/>
  <c r="N843" i="2" s="1"/>
  <c r="N838" i="2"/>
  <c r="C841" i="2"/>
  <c r="C845" i="2"/>
  <c r="N840" i="2"/>
  <c r="N844" i="2"/>
  <c r="C847" i="2"/>
  <c r="AD863" i="2"/>
  <c r="AF863" i="2"/>
  <c r="AD1952" i="2"/>
  <c r="AF1952" i="2"/>
  <c r="AD1545" i="2"/>
  <c r="AF1545" i="2"/>
  <c r="AD1079" i="2"/>
  <c r="AF1079" i="2"/>
  <c r="AD1589" i="2"/>
  <c r="AF1589" i="2"/>
  <c r="AD1936" i="2"/>
  <c r="AF1936" i="2"/>
  <c r="AD1857" i="2"/>
  <c r="AF1857" i="2"/>
  <c r="AD1119" i="2"/>
  <c r="AF1119" i="2"/>
  <c r="AD897" i="2"/>
  <c r="AF897" i="2"/>
  <c r="AD1320" i="2"/>
  <c r="AF1320" i="2"/>
  <c r="AD1921" i="2"/>
  <c r="AF1921" i="2"/>
  <c r="AD1546" i="2"/>
  <c r="AF1546" i="2"/>
  <c r="AD918" i="2"/>
  <c r="AF918" i="2"/>
  <c r="AD1002" i="2"/>
  <c r="AF1002" i="2"/>
  <c r="AD1332" i="2"/>
  <c r="AF1332" i="2"/>
  <c r="AD1963" i="2"/>
  <c r="AF1963" i="2"/>
  <c r="AD1091" i="2"/>
  <c r="AF1091" i="2"/>
  <c r="AD1020" i="2"/>
  <c r="AF1020" i="2"/>
  <c r="AD1605" i="2"/>
  <c r="AF1605" i="2"/>
  <c r="AD1950" i="2"/>
  <c r="AF1950" i="2"/>
  <c r="AD958" i="2"/>
  <c r="AF958" i="2"/>
  <c r="AD989" i="2"/>
  <c r="AF989" i="2"/>
  <c r="AD2014" i="2"/>
  <c r="AF2014" i="2"/>
  <c r="AD1529" i="2"/>
  <c r="AF1529" i="2"/>
  <c r="AD1106" i="2"/>
  <c r="AF1106" i="2"/>
  <c r="AD1099" i="2"/>
  <c r="AF1099" i="2"/>
  <c r="Z1099" i="2"/>
  <c r="AD1730" i="2"/>
  <c r="AF1730" i="2"/>
  <c r="AD1570" i="2"/>
  <c r="AF1570" i="2"/>
  <c r="AD930" i="2"/>
  <c r="AF930" i="2"/>
  <c r="AD862" i="2"/>
  <c r="AF862" i="2"/>
  <c r="AD1134" i="2"/>
  <c r="AF1134" i="2"/>
  <c r="AD1933" i="2"/>
  <c r="AF1933" i="2"/>
  <c r="AD1127" i="2"/>
  <c r="Z1127" i="2"/>
  <c r="AF1127" i="2"/>
  <c r="AD843" i="2"/>
  <c r="AF843" i="2"/>
  <c r="AD1755" i="2"/>
  <c r="AF1755" i="2"/>
  <c r="AD1985" i="2"/>
  <c r="AF1985" i="2"/>
  <c r="AD1348" i="2"/>
  <c r="AF1348" i="2"/>
  <c r="AD1984" i="2"/>
  <c r="AF1984" i="2"/>
  <c r="AD974" i="2"/>
  <c r="AF974" i="2"/>
  <c r="AD795" i="2"/>
  <c r="AF795" i="2"/>
  <c r="AD768" i="2"/>
  <c r="AF768" i="2"/>
  <c r="AD777" i="2"/>
  <c r="AF777" i="2"/>
  <c r="AD814" i="2"/>
  <c r="AF814" i="2"/>
  <c r="AD722" i="2"/>
  <c r="AF722" i="2"/>
  <c r="AD744" i="2"/>
  <c r="AF744" i="2"/>
  <c r="AD742" i="2"/>
  <c r="AF742" i="2"/>
  <c r="N621" i="2"/>
  <c r="C622" i="2"/>
  <c r="AD30" i="2"/>
  <c r="AF30" i="2"/>
  <c r="AD549" i="2"/>
  <c r="AF549" i="2"/>
  <c r="AD536" i="2"/>
  <c r="AF536" i="2"/>
  <c r="AD11" i="2"/>
  <c r="AF11" i="2"/>
  <c r="AD582" i="2"/>
  <c r="Z582" i="2"/>
  <c r="AF582" i="2"/>
  <c r="AD162" i="2"/>
  <c r="AF162" i="2"/>
  <c r="AD568" i="2"/>
  <c r="AF568" i="2"/>
  <c r="AD55" i="2"/>
  <c r="AF55" i="2"/>
  <c r="AD521" i="2"/>
  <c r="AF521" i="2"/>
  <c r="AD148" i="2"/>
  <c r="AF148" i="2"/>
  <c r="AD119" i="2"/>
  <c r="AF119" i="2"/>
  <c r="AD92" i="2"/>
  <c r="AF92" i="2"/>
  <c r="M537" i="2"/>
  <c r="M31" i="2"/>
  <c r="M149" i="2"/>
  <c r="M163" i="2"/>
  <c r="N149" i="2"/>
  <c r="C150" i="2"/>
  <c r="B104" i="2"/>
  <c r="B110" i="2" s="1"/>
  <c r="B109" i="2"/>
  <c r="M93" i="2"/>
  <c r="C95" i="2"/>
  <c r="N94" i="2"/>
  <c r="M569" i="2"/>
  <c r="M592" i="2"/>
  <c r="M522" i="2"/>
  <c r="M550" i="2"/>
  <c r="C593" i="2"/>
  <c r="N592" i="2"/>
  <c r="AD1363" i="2"/>
  <c r="M120" i="2"/>
  <c r="M56" i="2"/>
  <c r="C538" i="2"/>
  <c r="N537" i="2"/>
  <c r="N549" i="2"/>
  <c r="C550" i="2"/>
  <c r="N522" i="2"/>
  <c r="C123" i="2"/>
  <c r="N122" i="2"/>
  <c r="C165" i="2"/>
  <c r="N165" i="2" s="1"/>
  <c r="N164" i="2"/>
  <c r="N55" i="2"/>
  <c r="C56" i="2"/>
  <c r="C57" i="2" s="1"/>
  <c r="N11" i="2"/>
  <c r="C12" i="2"/>
  <c r="M12" i="2"/>
  <c r="C35" i="2"/>
  <c r="N34" i="2"/>
  <c r="AD1452" i="2"/>
  <c r="AD1394" i="2"/>
  <c r="AD1273" i="2"/>
  <c r="AD1185" i="2"/>
  <c r="AD1154" i="2"/>
  <c r="AD1243" i="2"/>
  <c r="AD1058" i="2"/>
  <c r="AD1482" i="2"/>
  <c r="AD592" i="2" l="1"/>
  <c r="AF592" i="2"/>
  <c r="N847" i="2"/>
  <c r="C850" i="2"/>
  <c r="C848" i="2"/>
  <c r="N845" i="2"/>
  <c r="C846" i="2"/>
  <c r="N841" i="2"/>
  <c r="B674" i="2"/>
  <c r="B675" i="2" s="1"/>
  <c r="AD844" i="2"/>
  <c r="AF844" i="2"/>
  <c r="AD1890" i="2"/>
  <c r="AF1890" i="2"/>
  <c r="AD1530" i="2"/>
  <c r="AF1530" i="2"/>
  <c r="AD975" i="2"/>
  <c r="AF975" i="2"/>
  <c r="AD1731" i="2"/>
  <c r="AF1731" i="2"/>
  <c r="AD1135" i="2"/>
  <c r="AF1135" i="2"/>
  <c r="AD898" i="2"/>
  <c r="AF898" i="2"/>
  <c r="AD1934" i="2"/>
  <c r="AF1934" i="2"/>
  <c r="AD1606" i="2"/>
  <c r="AF1606" i="2"/>
  <c r="AD1922" i="2"/>
  <c r="AF1922" i="2"/>
  <c r="AF1892" i="2"/>
  <c r="AD1892" i="2"/>
  <c r="AD1547" i="2"/>
  <c r="AF1547" i="2"/>
  <c r="AD1092" i="2"/>
  <c r="AF1092" i="2"/>
  <c r="Z1092" i="2"/>
  <c r="AD1756" i="2"/>
  <c r="AF1756" i="2"/>
  <c r="AD1120" i="2"/>
  <c r="Z1120" i="2"/>
  <c r="AF1120" i="2"/>
  <c r="AD1080" i="2"/>
  <c r="AF1080" i="2"/>
  <c r="AD1003" i="2"/>
  <c r="AF1003" i="2"/>
  <c r="AD931" i="2"/>
  <c r="AF931" i="2"/>
  <c r="AD1333" i="2"/>
  <c r="AF1333" i="2"/>
  <c r="AD1937" i="2"/>
  <c r="AF1937" i="2"/>
  <c r="AD1951" i="2"/>
  <c r="AF1951" i="2"/>
  <c r="AD1590" i="2"/>
  <c r="AF1590" i="2"/>
  <c r="AD2015" i="2"/>
  <c r="AF2015" i="2"/>
  <c r="AD1321" i="2"/>
  <c r="AF1321" i="2"/>
  <c r="AD1986" i="2"/>
  <c r="AF1986" i="2"/>
  <c r="AD1107" i="2"/>
  <c r="AF1107" i="2"/>
  <c r="AD934" i="2"/>
  <c r="Z934" i="2"/>
  <c r="AF934" i="2"/>
  <c r="AD919" i="2"/>
  <c r="AF919" i="2"/>
  <c r="AD1571" i="2"/>
  <c r="AF1571" i="2"/>
  <c r="AD1548" i="2"/>
  <c r="AF1548" i="2"/>
  <c r="AD1987" i="2"/>
  <c r="AF1987" i="2"/>
  <c r="AD1513" i="2"/>
  <c r="AF1513" i="2"/>
  <c r="AD1304" i="2"/>
  <c r="AF1304" i="2"/>
  <c r="AD1021" i="2"/>
  <c r="AF1021" i="2"/>
  <c r="AD920" i="2"/>
  <c r="Z920" i="2"/>
  <c r="AF920" i="2"/>
  <c r="AD864" i="2"/>
  <c r="AF864" i="2"/>
  <c r="AD990" i="2"/>
  <c r="AF990" i="2"/>
  <c r="AD1964" i="2"/>
  <c r="AF1964" i="2"/>
  <c r="AD1858" i="2"/>
  <c r="AF1858" i="2"/>
  <c r="AD959" i="2"/>
  <c r="AF959" i="2"/>
  <c r="AD757" i="2"/>
  <c r="AF757" i="2"/>
  <c r="AD778" i="2"/>
  <c r="AF778" i="2"/>
  <c r="AD800" i="2"/>
  <c r="AF800" i="2"/>
  <c r="AD796" i="2"/>
  <c r="AF796" i="2"/>
  <c r="AD815" i="2"/>
  <c r="AF815" i="2"/>
  <c r="Z815" i="2"/>
  <c r="AD728" i="2"/>
  <c r="AF728" i="2"/>
  <c r="AD723" i="2"/>
  <c r="AF723" i="2"/>
  <c r="N622" i="2"/>
  <c r="C623" i="2"/>
  <c r="AD31" i="2"/>
  <c r="AF31" i="2"/>
  <c r="AD120" i="2"/>
  <c r="AF120" i="2"/>
  <c r="AD149" i="2"/>
  <c r="AF149" i="2"/>
  <c r="AD522" i="2"/>
  <c r="AF522" i="2"/>
  <c r="AD537" i="2"/>
  <c r="AF537" i="2"/>
  <c r="AD12" i="2"/>
  <c r="AF12" i="2"/>
  <c r="AD56" i="2"/>
  <c r="AF56" i="2"/>
  <c r="AD550" i="2"/>
  <c r="AF550" i="2"/>
  <c r="AD163" i="2"/>
  <c r="AF163" i="2"/>
  <c r="AD569" i="2"/>
  <c r="AF569" i="2"/>
  <c r="AD93" i="2"/>
  <c r="AF93" i="2"/>
  <c r="M538" i="2"/>
  <c r="M57" i="2"/>
  <c r="M33" i="2"/>
  <c r="M32" i="2"/>
  <c r="M150" i="2"/>
  <c r="M523" i="2"/>
  <c r="M164" i="2"/>
  <c r="C151" i="2"/>
  <c r="N150" i="2"/>
  <c r="M94" i="2"/>
  <c r="M551" i="2"/>
  <c r="M593" i="2"/>
  <c r="C96" i="2"/>
  <c r="N95" i="2"/>
  <c r="M572" i="2"/>
  <c r="M570" i="2"/>
  <c r="N593" i="2"/>
  <c r="C594" i="2"/>
  <c r="N570" i="2"/>
  <c r="M121" i="2"/>
  <c r="C539" i="2"/>
  <c r="C540" i="2" s="1"/>
  <c r="N538" i="2"/>
  <c r="N523" i="2"/>
  <c r="C551" i="2"/>
  <c r="N550" i="2"/>
  <c r="C124" i="2"/>
  <c r="N123" i="2"/>
  <c r="N56" i="2"/>
  <c r="M13" i="2"/>
  <c r="C13" i="2"/>
  <c r="N12" i="2"/>
  <c r="C36" i="2"/>
  <c r="N35" i="2"/>
  <c r="AD1453" i="2"/>
  <c r="AD1244" i="2"/>
  <c r="AD1059" i="2"/>
  <c r="AD593" i="2" l="1"/>
  <c r="AF593" i="2"/>
  <c r="B676" i="2"/>
  <c r="C849" i="2"/>
  <c r="N846" i="2"/>
  <c r="N848" i="2"/>
  <c r="C851" i="2"/>
  <c r="N851" i="2" s="1"/>
  <c r="C853" i="2"/>
  <c r="N853" i="2" s="1"/>
  <c r="N850" i="2"/>
  <c r="AD1186" i="2"/>
  <c r="AF1186" i="2"/>
  <c r="AD1483" i="2"/>
  <c r="AF1483" i="2"/>
  <c r="AD1988" i="2"/>
  <c r="AF1988" i="2"/>
  <c r="AD899" i="2"/>
  <c r="AF899" i="2"/>
  <c r="AD2016" i="2"/>
  <c r="AF2016" i="2"/>
  <c r="AD1757" i="2"/>
  <c r="AF1757" i="2"/>
  <c r="AD1531" i="2"/>
  <c r="AF1531" i="2"/>
  <c r="AD1108" i="2"/>
  <c r="AF1108" i="2"/>
  <c r="AD1364" i="2"/>
  <c r="AF1364" i="2"/>
  <c r="AD1550" i="2"/>
  <c r="AF1550" i="2"/>
  <c r="AD1893" i="2"/>
  <c r="AF1893" i="2"/>
  <c r="AD1305" i="2"/>
  <c r="AF1305" i="2"/>
  <c r="AD865" i="2"/>
  <c r="AF865" i="2"/>
  <c r="AD1549" i="2"/>
  <c r="AF1549" i="2"/>
  <c r="AD1732" i="2"/>
  <c r="AF1732" i="2"/>
  <c r="AD1322" i="2"/>
  <c r="AF1322" i="2"/>
  <c r="AD845" i="2"/>
  <c r="AF845" i="2"/>
  <c r="AD1953" i="2"/>
  <c r="AF1953" i="2"/>
  <c r="AD1022" i="2"/>
  <c r="AF1022" i="2"/>
  <c r="AD1004" i="2"/>
  <c r="AF1004" i="2"/>
  <c r="AD1395" i="2"/>
  <c r="AF1395" i="2"/>
  <c r="AD1607" i="2"/>
  <c r="AF1607" i="2"/>
  <c r="AD1334" i="2"/>
  <c r="AF1334" i="2"/>
  <c r="AD1136" i="2"/>
  <c r="AF1136" i="2"/>
  <c r="AD1081" i="2"/>
  <c r="AF1081" i="2"/>
  <c r="AD932" i="2"/>
  <c r="AF932" i="2"/>
  <c r="AD1859" i="2"/>
  <c r="AF1859" i="2"/>
  <c r="AD1938" i="2"/>
  <c r="AF1938" i="2"/>
  <c r="AD960" i="2"/>
  <c r="AF960" i="2"/>
  <c r="AD1155" i="2"/>
  <c r="AF1155" i="2"/>
  <c r="AD1572" i="2"/>
  <c r="AF1572" i="2"/>
  <c r="AD1923" i="2"/>
  <c r="AF1923" i="2"/>
  <c r="AD1591" i="2"/>
  <c r="AF1591" i="2"/>
  <c r="AD1965" i="2"/>
  <c r="AF1965" i="2"/>
  <c r="AD1989" i="2"/>
  <c r="AF1989" i="2"/>
  <c r="AD991" i="2"/>
  <c r="AF991" i="2"/>
  <c r="AD1891" i="2"/>
  <c r="AF1891" i="2"/>
  <c r="AD976" i="2"/>
  <c r="AF976" i="2"/>
  <c r="AD1274" i="2"/>
  <c r="AF1274" i="2"/>
  <c r="AD1736" i="2"/>
  <c r="AF1736" i="2"/>
  <c r="AD1514" i="2"/>
  <c r="AF1514" i="2"/>
  <c r="AD779" i="2"/>
  <c r="AF779" i="2"/>
  <c r="Z779" i="2"/>
  <c r="AD758" i="2"/>
  <c r="AF758" i="2"/>
  <c r="AD797" i="2"/>
  <c r="AF797" i="2"/>
  <c r="AD801" i="2"/>
  <c r="AF801" i="2"/>
  <c r="AD724" i="2"/>
  <c r="AF724" i="2"/>
  <c r="AD725" i="2"/>
  <c r="AF725" i="2"/>
  <c r="N623" i="2"/>
  <c r="C624" i="2"/>
  <c r="AD33" i="2"/>
  <c r="AF33" i="2"/>
  <c r="AD32" i="2"/>
  <c r="AF32" i="2"/>
  <c r="C37" i="2"/>
  <c r="AD13" i="2"/>
  <c r="AF13" i="2"/>
  <c r="AD57" i="2"/>
  <c r="AF57" i="2"/>
  <c r="AD572" i="2"/>
  <c r="AF572" i="2"/>
  <c r="AD538" i="2"/>
  <c r="AF538" i="2"/>
  <c r="AD570" i="2"/>
  <c r="AF570" i="2"/>
  <c r="AD121" i="2"/>
  <c r="AF121" i="2"/>
  <c r="AD94" i="2"/>
  <c r="AF94" i="2"/>
  <c r="AD523" i="2"/>
  <c r="AF523" i="2"/>
  <c r="AD551" i="2"/>
  <c r="AF551" i="2"/>
  <c r="AD164" i="2"/>
  <c r="AF164" i="2"/>
  <c r="AD150" i="2"/>
  <c r="AF150" i="2"/>
  <c r="M524" i="2"/>
  <c r="M539" i="2"/>
  <c r="M151" i="2"/>
  <c r="M34" i="2"/>
  <c r="M165" i="2"/>
  <c r="M552" i="2"/>
  <c r="C152" i="2"/>
  <c r="N151" i="2"/>
  <c r="M594" i="2"/>
  <c r="C97" i="2"/>
  <c r="N96" i="2"/>
  <c r="M571" i="2"/>
  <c r="M573" i="2"/>
  <c r="M95" i="2"/>
  <c r="N540" i="2"/>
  <c r="C595" i="2"/>
  <c r="N594" i="2"/>
  <c r="M122" i="2"/>
  <c r="N571" i="2"/>
  <c r="N539" i="2"/>
  <c r="N527" i="2"/>
  <c r="C552" i="2"/>
  <c r="N551" i="2"/>
  <c r="N524" i="2"/>
  <c r="C125" i="2"/>
  <c r="N124" i="2"/>
  <c r="C14" i="2"/>
  <c r="N13" i="2"/>
  <c r="M14" i="2"/>
  <c r="N36" i="2"/>
  <c r="AD594" i="2" l="1"/>
  <c r="AF594" i="2"/>
  <c r="B677" i="2"/>
  <c r="B678" i="2" s="1"/>
  <c r="B679" i="2" s="1"/>
  <c r="B680" i="2" s="1"/>
  <c r="B681" i="2" s="1"/>
  <c r="B682" i="2" s="1"/>
  <c r="B683" i="2" s="1"/>
  <c r="B684" i="2" s="1"/>
  <c r="B685" i="2" s="1"/>
  <c r="B686" i="2" s="1"/>
  <c r="C852" i="2"/>
  <c r="N852" i="2" s="1"/>
  <c r="N849" i="2"/>
  <c r="AD1966" i="2"/>
  <c r="AF1966" i="2"/>
  <c r="AD1515" i="2"/>
  <c r="AF1515" i="2"/>
  <c r="AD1737" i="2"/>
  <c r="AF1737" i="2"/>
  <c r="AD1733" i="2"/>
  <c r="AF1733" i="2"/>
  <c r="AD1592" i="2"/>
  <c r="AF1592" i="2"/>
  <c r="AD1454" i="2"/>
  <c r="AF1454" i="2"/>
  <c r="AD992" i="2"/>
  <c r="AF992" i="2"/>
  <c r="AD1365" i="2"/>
  <c r="AF1365" i="2"/>
  <c r="AD1245" i="2"/>
  <c r="AF1245" i="2"/>
  <c r="AD1894" i="2"/>
  <c r="AF1894" i="2"/>
  <c r="AD1306" i="2"/>
  <c r="AF1306" i="2"/>
  <c r="AD866" i="2"/>
  <c r="AF866" i="2"/>
  <c r="AD1758" i="2"/>
  <c r="AF1758" i="2"/>
  <c r="AD1275" i="2"/>
  <c r="AF1275" i="2"/>
  <c r="AD1109" i="2"/>
  <c r="AF1109" i="2"/>
  <c r="AD900" i="2"/>
  <c r="AF900" i="2"/>
  <c r="AD1991" i="2"/>
  <c r="AF1991" i="2"/>
  <c r="AD1484" i="2"/>
  <c r="AF1484" i="2"/>
  <c r="AD1060" i="2"/>
  <c r="AF1060" i="2"/>
  <c r="AD1005" i="2"/>
  <c r="AF1005" i="2"/>
  <c r="AD1742" i="2"/>
  <c r="AF1742" i="2"/>
  <c r="AD1141" i="2"/>
  <c r="AF1141" i="2"/>
  <c r="AD1860" i="2"/>
  <c r="AF1860" i="2"/>
  <c r="AD977" i="2"/>
  <c r="AF977" i="2"/>
  <c r="AD2017" i="2"/>
  <c r="AF2017" i="2"/>
  <c r="AD1396" i="2"/>
  <c r="AF1396" i="2"/>
  <c r="AD846" i="2"/>
  <c r="AF846" i="2"/>
  <c r="AD1573" i="2"/>
  <c r="AF1573" i="2"/>
  <c r="AD1924" i="2"/>
  <c r="AF1924" i="2"/>
  <c r="AD874" i="2"/>
  <c r="AF874" i="2"/>
  <c r="Z874" i="2"/>
  <c r="AD1954" i="2"/>
  <c r="AF1954" i="2"/>
  <c r="AD1082" i="2"/>
  <c r="AF1082" i="2"/>
  <c r="AD1187" i="2"/>
  <c r="AF1187" i="2"/>
  <c r="AD901" i="2"/>
  <c r="AF901" i="2"/>
  <c r="AD1551" i="2"/>
  <c r="AF1551" i="2"/>
  <c r="AD1323" i="2"/>
  <c r="AF1323" i="2"/>
  <c r="AD1156" i="2"/>
  <c r="AF1156" i="2"/>
  <c r="AD1335" i="2"/>
  <c r="AF1335" i="2"/>
  <c r="AD1137" i="2"/>
  <c r="AF1137" i="2"/>
  <c r="AD961" i="2"/>
  <c r="AF961" i="2"/>
  <c r="AD1608" i="2"/>
  <c r="AF1608" i="2"/>
  <c r="AD1939" i="2"/>
  <c r="AF1939" i="2"/>
  <c r="AD1023" i="2"/>
  <c r="AF1023" i="2"/>
  <c r="AD1552" i="2"/>
  <c r="AF1552" i="2"/>
  <c r="AD1532" i="2"/>
  <c r="AF1532" i="2"/>
  <c r="AD1990" i="2"/>
  <c r="AF1990" i="2"/>
  <c r="AD933" i="2"/>
  <c r="AF933" i="2"/>
  <c r="AD759" i="2"/>
  <c r="AF759" i="2"/>
  <c r="AD798" i="2"/>
  <c r="AF798" i="2"/>
  <c r="AD802" i="2"/>
  <c r="AF802" i="2"/>
  <c r="AD730" i="2"/>
  <c r="AF730" i="2"/>
  <c r="AD726" i="2"/>
  <c r="AF726" i="2"/>
  <c r="AD733" i="2"/>
  <c r="AF733" i="2"/>
  <c r="AD729" i="2"/>
  <c r="AF729" i="2"/>
  <c r="AD727" i="2"/>
  <c r="AF727" i="2"/>
  <c r="N624" i="2"/>
  <c r="C625" i="2"/>
  <c r="AD34" i="2"/>
  <c r="AF34" i="2"/>
  <c r="AD122" i="2"/>
  <c r="AF122" i="2"/>
  <c r="AD539" i="2"/>
  <c r="AF539" i="2"/>
  <c r="AD524" i="2"/>
  <c r="AF524" i="2"/>
  <c r="AD571" i="2"/>
  <c r="AF571" i="2"/>
  <c r="AD151" i="2"/>
  <c r="AF151" i="2"/>
  <c r="AD552" i="2"/>
  <c r="AF552" i="2"/>
  <c r="AD95" i="2"/>
  <c r="AF95" i="2"/>
  <c r="AD14" i="2"/>
  <c r="AF14" i="2"/>
  <c r="AD573" i="2"/>
  <c r="Z573" i="2"/>
  <c r="AF573" i="2"/>
  <c r="AD165" i="2"/>
  <c r="AF165" i="2"/>
  <c r="M525" i="2"/>
  <c r="M540" i="2"/>
  <c r="M166" i="2"/>
  <c r="M555" i="2"/>
  <c r="M553" i="2"/>
  <c r="M152" i="2"/>
  <c r="M35" i="2"/>
  <c r="C153" i="2"/>
  <c r="N153" i="2" s="1"/>
  <c r="N152" i="2"/>
  <c r="M96" i="2"/>
  <c r="M563" i="2"/>
  <c r="C98" i="2"/>
  <c r="N98" i="2" s="1"/>
  <c r="N97" i="2"/>
  <c r="M595" i="2"/>
  <c r="C596" i="2"/>
  <c r="N595" i="2"/>
  <c r="M58" i="2"/>
  <c r="M123" i="2"/>
  <c r="N563" i="2"/>
  <c r="C555" i="2"/>
  <c r="N552" i="2"/>
  <c r="C553" i="2"/>
  <c r="N525" i="2"/>
  <c r="C126" i="2"/>
  <c r="N125" i="2"/>
  <c r="C58" i="2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N57" i="2"/>
  <c r="M15" i="2"/>
  <c r="N14" i="2"/>
  <c r="C15" i="2"/>
  <c r="C38" i="2"/>
  <c r="C39" i="2" s="1"/>
  <c r="C40" i="2" s="1"/>
  <c r="AD595" i="2" l="1"/>
  <c r="AF595" i="2"/>
  <c r="AD978" i="2"/>
  <c r="AF978" i="2"/>
  <c r="AD1397" i="2"/>
  <c r="AF1397" i="2"/>
  <c r="AD1940" i="2"/>
  <c r="AF1940" i="2"/>
  <c r="AD1941" i="2"/>
  <c r="AF1941" i="2"/>
  <c r="AD1861" i="2"/>
  <c r="AF1861" i="2"/>
  <c r="AD1759" i="2"/>
  <c r="AF1759" i="2"/>
  <c r="AD1336" i="2"/>
  <c r="AF1336" i="2"/>
  <c r="AD1006" i="2"/>
  <c r="AF1006" i="2"/>
  <c r="AD1157" i="2"/>
  <c r="AF1157" i="2"/>
  <c r="AD1307" i="2"/>
  <c r="AF1307" i="2"/>
  <c r="AD1138" i="2"/>
  <c r="AF1138" i="2"/>
  <c r="AD1324" i="2"/>
  <c r="AF1324" i="2"/>
  <c r="AD1246" i="2"/>
  <c r="AF1246" i="2"/>
  <c r="AD1895" i="2"/>
  <c r="AF1895" i="2"/>
  <c r="AD1083" i="2"/>
  <c r="AF1083" i="2"/>
  <c r="AD1967" i="2"/>
  <c r="AF1967" i="2"/>
  <c r="AD1993" i="2"/>
  <c r="AF1993" i="2"/>
  <c r="AD1609" i="2"/>
  <c r="AF1609" i="2"/>
  <c r="AD1748" i="2"/>
  <c r="Z1748" i="2"/>
  <c r="AF1748" i="2"/>
  <c r="AD1142" i="2"/>
  <c r="AF1142" i="2"/>
  <c r="AD1955" i="2"/>
  <c r="AF1955" i="2"/>
  <c r="AD1188" i="2"/>
  <c r="AF1188" i="2"/>
  <c r="AD1553" i="2"/>
  <c r="AF1553" i="2"/>
  <c r="AD1110" i="2"/>
  <c r="AF1110" i="2"/>
  <c r="AD1554" i="2"/>
  <c r="AF1554" i="2"/>
  <c r="AD962" i="2"/>
  <c r="AF962" i="2"/>
  <c r="AD1061" i="2"/>
  <c r="AF1061" i="2"/>
  <c r="AD849" i="2"/>
  <c r="AF849" i="2"/>
  <c r="AD1734" i="2"/>
  <c r="AF1734" i="2"/>
  <c r="AD1455" i="2"/>
  <c r="AF1455" i="2"/>
  <c r="AD847" i="2"/>
  <c r="AF847" i="2"/>
  <c r="AD1738" i="2"/>
  <c r="AF1738" i="2"/>
  <c r="AD1024" i="2"/>
  <c r="AF1024" i="2"/>
  <c r="AD1925" i="2"/>
  <c r="AF1925" i="2"/>
  <c r="AD1743" i="2"/>
  <c r="AF1743" i="2"/>
  <c r="AD993" i="2"/>
  <c r="AF993" i="2"/>
  <c r="AD867" i="2"/>
  <c r="AF867" i="2"/>
  <c r="AD1574" i="2"/>
  <c r="AF1574" i="2"/>
  <c r="AD909" i="2"/>
  <c r="Z909" i="2"/>
  <c r="AF909" i="2"/>
  <c r="AD902" i="2"/>
  <c r="AF902" i="2"/>
  <c r="AD2018" i="2"/>
  <c r="AF2018" i="2"/>
  <c r="AD1366" i="2"/>
  <c r="AF1366" i="2"/>
  <c r="AD1533" i="2"/>
  <c r="AF1533" i="2"/>
  <c r="AD1516" i="2"/>
  <c r="AF1516" i="2"/>
  <c r="AD1593" i="2"/>
  <c r="AF1593" i="2"/>
  <c r="AD1276" i="2"/>
  <c r="AF1276" i="2"/>
  <c r="AD1992" i="2"/>
  <c r="AF1992" i="2"/>
  <c r="AD1485" i="2"/>
  <c r="AF1485" i="2"/>
  <c r="AD760" i="2"/>
  <c r="AF760" i="2"/>
  <c r="AD799" i="2"/>
  <c r="AF799" i="2"/>
  <c r="AD803" i="2"/>
  <c r="AF803" i="2"/>
  <c r="AD804" i="2"/>
  <c r="AF804" i="2"/>
  <c r="AD735" i="2"/>
  <c r="AF735" i="2"/>
  <c r="Z735" i="2"/>
  <c r="AD731" i="2"/>
  <c r="AF731" i="2"/>
  <c r="AD732" i="2"/>
  <c r="AF732" i="2"/>
  <c r="AD734" i="2"/>
  <c r="AF734" i="2"/>
  <c r="C626" i="2"/>
  <c r="N625" i="2"/>
  <c r="AD35" i="2"/>
  <c r="AF35" i="2"/>
  <c r="C41" i="2"/>
  <c r="N40" i="2"/>
  <c r="N39" i="2"/>
  <c r="AD96" i="2"/>
  <c r="AF96" i="2"/>
  <c r="AD555" i="2"/>
  <c r="AF555" i="2"/>
  <c r="AD166" i="2"/>
  <c r="AF166" i="2"/>
  <c r="AD540" i="2"/>
  <c r="Z540" i="2"/>
  <c r="AF540" i="2"/>
  <c r="AD58" i="2"/>
  <c r="AF58" i="2"/>
  <c r="AD525" i="2"/>
  <c r="AF525" i="2"/>
  <c r="AD553" i="2"/>
  <c r="AF553" i="2"/>
  <c r="AD152" i="2"/>
  <c r="AF152" i="2"/>
  <c r="AD15" i="2"/>
  <c r="AF15" i="2"/>
  <c r="AD563" i="2"/>
  <c r="AF563" i="2"/>
  <c r="AD123" i="2"/>
  <c r="AF123" i="2"/>
  <c r="M526" i="2"/>
  <c r="M558" i="2"/>
  <c r="M167" i="2"/>
  <c r="M556" i="2"/>
  <c r="M554" i="2"/>
  <c r="M153" i="2"/>
  <c r="M36" i="2"/>
  <c r="C71" i="2"/>
  <c r="C72" i="2" s="1"/>
  <c r="C73" i="2" s="1"/>
  <c r="M596" i="2"/>
  <c r="M59" i="2"/>
  <c r="M97" i="2"/>
  <c r="N58" i="2"/>
  <c r="N38" i="2"/>
  <c r="C597" i="2"/>
  <c r="N596" i="2"/>
  <c r="M124" i="2"/>
  <c r="N526" i="2"/>
  <c r="N553" i="2"/>
  <c r="C554" i="2"/>
  <c r="C556" i="2"/>
  <c r="N556" i="2" s="1"/>
  <c r="N555" i="2"/>
  <c r="C558" i="2"/>
  <c r="C127" i="2"/>
  <c r="C128" i="2" s="1"/>
  <c r="N128" i="2" s="1"/>
  <c r="N126" i="2"/>
  <c r="C16" i="2"/>
  <c r="N15" i="2"/>
  <c r="M16" i="2"/>
  <c r="N37" i="2"/>
  <c r="AD596" i="2" l="1"/>
  <c r="AF596" i="2"/>
  <c r="AD1277" i="2"/>
  <c r="AF1277" i="2"/>
  <c r="AD868" i="2"/>
  <c r="AF868" i="2"/>
  <c r="AD1739" i="2"/>
  <c r="AF1739" i="2"/>
  <c r="AD1740" i="2"/>
  <c r="AF1740" i="2"/>
  <c r="AD1517" i="2"/>
  <c r="AF1517" i="2"/>
  <c r="AD1760" i="2"/>
  <c r="AF1760" i="2"/>
  <c r="AD1576" i="2"/>
  <c r="AF1576" i="2"/>
  <c r="AD1398" i="2"/>
  <c r="AF1398" i="2"/>
  <c r="AD1994" i="2"/>
  <c r="AF1994" i="2"/>
  <c r="AD994" i="2"/>
  <c r="AF994" i="2"/>
  <c r="AD1007" i="2"/>
  <c r="AF1007" i="2"/>
  <c r="AD1995" i="2"/>
  <c r="AF1995" i="2"/>
  <c r="AD979" i="2"/>
  <c r="AF979" i="2"/>
  <c r="AD1158" i="2"/>
  <c r="AF1158" i="2"/>
  <c r="AD1534" i="2"/>
  <c r="AF1534" i="2"/>
  <c r="AD1862" i="2"/>
  <c r="AF1862" i="2"/>
  <c r="AD852" i="2"/>
  <c r="AF852" i="2"/>
  <c r="AD1337" i="2"/>
  <c r="AF1337" i="2"/>
  <c r="Z1337" i="2"/>
  <c r="AD850" i="2"/>
  <c r="AF850" i="2"/>
  <c r="AD1735" i="2"/>
  <c r="AF1735" i="2"/>
  <c r="AD1896" i="2"/>
  <c r="AF1896" i="2"/>
  <c r="AD1139" i="2"/>
  <c r="AF1139" i="2"/>
  <c r="AD903" i="2"/>
  <c r="AF903" i="2"/>
  <c r="AD1189" i="2"/>
  <c r="AF1189" i="2"/>
  <c r="AD1247" i="2"/>
  <c r="AF1247" i="2"/>
  <c r="AD1308" i="2"/>
  <c r="AF1308" i="2"/>
  <c r="AD1555" i="2"/>
  <c r="AF1555" i="2"/>
  <c r="AD1367" i="2"/>
  <c r="AF1367" i="2"/>
  <c r="AD1926" i="2"/>
  <c r="AF1926" i="2"/>
  <c r="Z1926" i="2"/>
  <c r="AD1325" i="2"/>
  <c r="Z1325" i="2"/>
  <c r="AF1325" i="2"/>
  <c r="AD1084" i="2"/>
  <c r="AF1084" i="2"/>
  <c r="Z1084" i="2"/>
  <c r="AD1556" i="2"/>
  <c r="AF1556" i="2"/>
  <c r="AD1575" i="2"/>
  <c r="AF1575" i="2"/>
  <c r="AD1062" i="2"/>
  <c r="AF1062" i="2"/>
  <c r="AD848" i="2"/>
  <c r="AF848" i="2"/>
  <c r="AD1456" i="2"/>
  <c r="AF1456" i="2"/>
  <c r="AD1143" i="2"/>
  <c r="AF1143" i="2"/>
  <c r="AD1025" i="2"/>
  <c r="AF1025" i="2"/>
  <c r="AD1578" i="2"/>
  <c r="AF1578" i="2"/>
  <c r="AD1956" i="2"/>
  <c r="AF1956" i="2"/>
  <c r="Z1956" i="2"/>
  <c r="AD1594" i="2"/>
  <c r="AF1594" i="2"/>
  <c r="AD2019" i="2"/>
  <c r="Z2019" i="2"/>
  <c r="AF2019" i="2"/>
  <c r="AD1610" i="2"/>
  <c r="AF1610" i="2"/>
  <c r="AD1942" i="2"/>
  <c r="AF1942" i="2"/>
  <c r="AD1968" i="2"/>
  <c r="AF1968" i="2"/>
  <c r="AD1111" i="2"/>
  <c r="AF1111" i="2"/>
  <c r="AD1744" i="2"/>
  <c r="AF1744" i="2"/>
  <c r="AD1486" i="2"/>
  <c r="AF1486" i="2"/>
  <c r="AD963" i="2"/>
  <c r="AF963" i="2"/>
  <c r="AD761" i="2"/>
  <c r="AF761" i="2"/>
  <c r="Z761" i="2"/>
  <c r="AD805" i="2"/>
  <c r="AF805" i="2"/>
  <c r="Z805" i="2"/>
  <c r="C627" i="2"/>
  <c r="N626" i="2"/>
  <c r="C42" i="2"/>
  <c r="N41" i="2"/>
  <c r="AD36" i="2"/>
  <c r="AF36" i="2"/>
  <c r="AD153" i="2"/>
  <c r="AF153" i="2"/>
  <c r="Z153" i="2"/>
  <c r="AD554" i="2"/>
  <c r="AF554" i="2"/>
  <c r="AD558" i="2"/>
  <c r="Z558" i="2"/>
  <c r="AF558" i="2"/>
  <c r="AD526" i="2"/>
  <c r="AF526" i="2"/>
  <c r="AD124" i="2"/>
  <c r="AF124" i="2"/>
  <c r="AD167" i="2"/>
  <c r="AF167" i="2"/>
  <c r="AD556" i="2"/>
  <c r="AF556" i="2"/>
  <c r="AD16" i="2"/>
  <c r="AF16" i="2"/>
  <c r="AD59" i="2"/>
  <c r="AF59" i="2"/>
  <c r="AD97" i="2"/>
  <c r="AF97" i="2"/>
  <c r="M527" i="2"/>
  <c r="M168" i="2"/>
  <c r="M557" i="2"/>
  <c r="M37" i="2"/>
  <c r="M98" i="2"/>
  <c r="M597" i="2"/>
  <c r="M60" i="2"/>
  <c r="N558" i="2"/>
  <c r="C598" i="2"/>
  <c r="N597" i="2"/>
  <c r="M125" i="2"/>
  <c r="C557" i="2"/>
  <c r="N557" i="2" s="1"/>
  <c r="N554" i="2"/>
  <c r="N127" i="2"/>
  <c r="M17" i="2"/>
  <c r="C17" i="2"/>
  <c r="N16" i="2"/>
  <c r="AD597" i="2" l="1"/>
  <c r="AF597" i="2"/>
  <c r="C628" i="2"/>
  <c r="N628" i="2" s="1"/>
  <c r="AD1159" i="2"/>
  <c r="AF1159" i="2"/>
  <c r="AD1557" i="2"/>
  <c r="AF1557" i="2"/>
  <c r="AD980" i="2"/>
  <c r="AF980" i="2"/>
  <c r="AD1010" i="2"/>
  <c r="AF1010" i="2"/>
  <c r="AD1399" i="2"/>
  <c r="AF1399" i="2"/>
  <c r="AD1309" i="2"/>
  <c r="AF1309" i="2"/>
  <c r="AD1368" i="2"/>
  <c r="AF1368" i="2"/>
  <c r="AD1746" i="2"/>
  <c r="AF1746" i="2"/>
  <c r="AD1761" i="2"/>
  <c r="AF1761" i="2"/>
  <c r="AD1943" i="2"/>
  <c r="AF1943" i="2"/>
  <c r="Z1943" i="2"/>
  <c r="AD1248" i="2"/>
  <c r="AF1248" i="2"/>
  <c r="AD1457" i="2"/>
  <c r="AF1457" i="2"/>
  <c r="AD1026" i="2"/>
  <c r="AF1026" i="2"/>
  <c r="AD1595" i="2"/>
  <c r="AF1595" i="2"/>
  <c r="AD1897" i="2"/>
  <c r="AF1897" i="2"/>
  <c r="AD1145" i="2"/>
  <c r="AF1145" i="2"/>
  <c r="AD1997" i="2"/>
  <c r="AF1997" i="2"/>
  <c r="AD1140" i="2"/>
  <c r="AF1140" i="2"/>
  <c r="AD1745" i="2"/>
  <c r="AF1745" i="2"/>
  <c r="AD1008" i="2"/>
  <c r="AF1008" i="2"/>
  <c r="AD1518" i="2"/>
  <c r="AF1518" i="2"/>
  <c r="AD1190" i="2"/>
  <c r="AF1190" i="2"/>
  <c r="AD1063" i="2"/>
  <c r="AF1063" i="2"/>
  <c r="AD964" i="2"/>
  <c r="AF964" i="2"/>
  <c r="AD904" i="2"/>
  <c r="AF904" i="2"/>
  <c r="AD1969" i="2"/>
  <c r="AF1969" i="2"/>
  <c r="AD869" i="2"/>
  <c r="AF869" i="2"/>
  <c r="AD1577" i="2"/>
  <c r="AF1577" i="2"/>
  <c r="AD1579" i="2"/>
  <c r="AF1579" i="2"/>
  <c r="AD1278" i="2"/>
  <c r="AF1278" i="2"/>
  <c r="AD995" i="2"/>
  <c r="AF995" i="2"/>
  <c r="Z995" i="2"/>
  <c r="AD1996" i="2"/>
  <c r="AF1996" i="2"/>
  <c r="AD1558" i="2"/>
  <c r="AF1558" i="2"/>
  <c r="AD851" i="2"/>
  <c r="AF851" i="2"/>
  <c r="AD1863" i="2"/>
  <c r="AF1863" i="2"/>
  <c r="AD1535" i="2"/>
  <c r="AF1535" i="2"/>
  <c r="Z1535" i="2"/>
  <c r="AD853" i="2"/>
  <c r="Z853" i="2"/>
  <c r="AF853" i="2"/>
  <c r="AD1144" i="2"/>
  <c r="AF1144" i="2"/>
  <c r="AD1112" i="2"/>
  <c r="Z1112" i="2"/>
  <c r="AF1112" i="2"/>
  <c r="AD1582" i="2"/>
  <c r="Z1582" i="2"/>
  <c r="AF1582" i="2"/>
  <c r="AD1741" i="2"/>
  <c r="AF1741" i="2"/>
  <c r="AD1487" i="2"/>
  <c r="AF1487" i="2"/>
  <c r="AD1611" i="2"/>
  <c r="AF1611" i="2"/>
  <c r="C629" i="2"/>
  <c r="N627" i="2"/>
  <c r="AD37" i="2"/>
  <c r="AF37" i="2"/>
  <c r="C43" i="2"/>
  <c r="N42" i="2"/>
  <c r="AD60" i="2"/>
  <c r="AF60" i="2"/>
  <c r="AD98" i="2"/>
  <c r="AF98" i="2"/>
  <c r="Z98" i="2"/>
  <c r="AD527" i="2"/>
  <c r="AF527" i="2"/>
  <c r="Z527" i="2"/>
  <c r="AD17" i="2"/>
  <c r="AF17" i="2"/>
  <c r="AD168" i="2"/>
  <c r="AF168" i="2"/>
  <c r="Z168" i="2"/>
  <c r="AD125" i="2"/>
  <c r="AF125" i="2"/>
  <c r="AD557" i="2"/>
  <c r="AF557" i="2"/>
  <c r="M39" i="2"/>
  <c r="M38" i="2"/>
  <c r="M61" i="2"/>
  <c r="M598" i="2"/>
  <c r="N598" i="2"/>
  <c r="C599" i="2"/>
  <c r="M126" i="2"/>
  <c r="N61" i="2"/>
  <c r="N17" i="2"/>
  <c r="C18" i="2"/>
  <c r="M18" i="2"/>
  <c r="AD598" i="2" l="1"/>
  <c r="AF598" i="2"/>
  <c r="AD1612" i="2"/>
  <c r="AF1612" i="2"/>
  <c r="AD1747" i="2"/>
  <c r="AF1747" i="2"/>
  <c r="AD1488" i="2"/>
  <c r="AF1488" i="2"/>
  <c r="AD1519" i="2"/>
  <c r="AF1519" i="2"/>
  <c r="AD1011" i="2"/>
  <c r="AF1011" i="2"/>
  <c r="AD1160" i="2"/>
  <c r="AF1160" i="2"/>
  <c r="AD1191" i="2"/>
  <c r="AF1191" i="2"/>
  <c r="AD965" i="2"/>
  <c r="AF965" i="2"/>
  <c r="AD1560" i="2"/>
  <c r="AF1560" i="2"/>
  <c r="AD1249" i="2"/>
  <c r="AF1249" i="2"/>
  <c r="AD1559" i="2"/>
  <c r="AF1559" i="2"/>
  <c r="AD1009" i="2"/>
  <c r="AF1009" i="2"/>
  <c r="AD1999" i="2"/>
  <c r="AF1999" i="2"/>
  <c r="AD1561" i="2"/>
  <c r="AF1561" i="2"/>
  <c r="AD905" i="2"/>
  <c r="AF905" i="2"/>
  <c r="AD981" i="2"/>
  <c r="AF981" i="2"/>
  <c r="AD1369" i="2"/>
  <c r="AF1369" i="2"/>
  <c r="AD1580" i="2"/>
  <c r="AF1580" i="2"/>
  <c r="AD1970" i="2"/>
  <c r="AF1970" i="2"/>
  <c r="AD1013" i="2"/>
  <c r="Z1013" i="2"/>
  <c r="AF1013" i="2"/>
  <c r="AD1998" i="2"/>
  <c r="AF1998" i="2"/>
  <c r="AD1400" i="2"/>
  <c r="AF1400" i="2"/>
  <c r="AD966" i="2"/>
  <c r="AF966" i="2"/>
  <c r="AD1762" i="2"/>
  <c r="AF1762" i="2"/>
  <c r="AD1898" i="2"/>
  <c r="AF1898" i="2"/>
  <c r="AD1027" i="2"/>
  <c r="AF1027" i="2"/>
  <c r="AD870" i="2"/>
  <c r="AF870" i="2"/>
  <c r="AD1064" i="2"/>
  <c r="AF1064" i="2"/>
  <c r="AD1279" i="2"/>
  <c r="AF1279" i="2"/>
  <c r="AD1146" i="2"/>
  <c r="Z1146" i="2"/>
  <c r="AF1146" i="2"/>
  <c r="AD1458" i="2"/>
  <c r="AF1458" i="2"/>
  <c r="AD1864" i="2"/>
  <c r="AF1864" i="2"/>
  <c r="AD1310" i="2"/>
  <c r="AF1310" i="2"/>
  <c r="AD1581" i="2"/>
  <c r="AF1581" i="2"/>
  <c r="AD1596" i="2"/>
  <c r="AF1596" i="2"/>
  <c r="N629" i="2"/>
  <c r="C630" i="2"/>
  <c r="M41" i="2"/>
  <c r="AD39" i="2"/>
  <c r="AF39" i="2"/>
  <c r="M40" i="2"/>
  <c r="AD38" i="2"/>
  <c r="AF38" i="2"/>
  <c r="C44" i="2"/>
  <c r="N43" i="2"/>
  <c r="AD61" i="2"/>
  <c r="AF61" i="2"/>
  <c r="AD18" i="2"/>
  <c r="AF18" i="2"/>
  <c r="AD126" i="2"/>
  <c r="AF126" i="2"/>
  <c r="M62" i="2"/>
  <c r="M599" i="2"/>
  <c r="C600" i="2"/>
  <c r="N599" i="2"/>
  <c r="M127" i="2"/>
  <c r="C129" i="2"/>
  <c r="N62" i="2"/>
  <c r="M19" i="2"/>
  <c r="C19" i="2"/>
  <c r="N18" i="2"/>
  <c r="AD599" i="2" l="1"/>
  <c r="AF599" i="2"/>
  <c r="AD982" i="2"/>
  <c r="Z982" i="2"/>
  <c r="AF982" i="2"/>
  <c r="AD1971" i="2"/>
  <c r="AF1971" i="2"/>
  <c r="AD1370" i="2"/>
  <c r="AF1370" i="2"/>
  <c r="AD1311" i="2"/>
  <c r="AF1311" i="2"/>
  <c r="AD1865" i="2"/>
  <c r="AF1865" i="2"/>
  <c r="AD871" i="2"/>
  <c r="AF871" i="2"/>
  <c r="AD1459" i="2"/>
  <c r="AF1459" i="2"/>
  <c r="AD1597" i="2"/>
  <c r="AF1597" i="2"/>
  <c r="AD1613" i="2"/>
  <c r="AF1613" i="2"/>
  <c r="AD1562" i="2"/>
  <c r="AF1562" i="2"/>
  <c r="AD2000" i="2"/>
  <c r="AF2000" i="2"/>
  <c r="AD1012" i="2"/>
  <c r="AF1012" i="2"/>
  <c r="AD967" i="2"/>
  <c r="Z967" i="2"/>
  <c r="AF967" i="2"/>
  <c r="AD1280" i="2"/>
  <c r="AF1280" i="2"/>
  <c r="AD906" i="2"/>
  <c r="AF906" i="2"/>
  <c r="AD1521" i="2"/>
  <c r="AF1521" i="2"/>
  <c r="AD1899" i="2"/>
  <c r="AF1899" i="2"/>
  <c r="AD1161" i="2"/>
  <c r="AF1161" i="2"/>
  <c r="AD1763" i="2"/>
  <c r="AF1763" i="2"/>
  <c r="AD1401" i="2"/>
  <c r="AF1401" i="2"/>
  <c r="AD1250" i="2"/>
  <c r="AF1250" i="2"/>
  <c r="AD1065" i="2"/>
  <c r="AF1065" i="2"/>
  <c r="AD1028" i="2"/>
  <c r="AF1028" i="2"/>
  <c r="AD1312" i="2"/>
  <c r="AF1312" i="2"/>
  <c r="AD1563" i="2"/>
  <c r="Z1563" i="2"/>
  <c r="AF1563" i="2"/>
  <c r="AD2001" i="2"/>
  <c r="AF2001" i="2"/>
  <c r="AD1489" i="2"/>
  <c r="AF1489" i="2"/>
  <c r="AD1520" i="2"/>
  <c r="AF1520" i="2"/>
  <c r="AD1192" i="2"/>
  <c r="AF1192" i="2"/>
  <c r="C631" i="2"/>
  <c r="C632" i="2" s="1"/>
  <c r="N632" i="2" s="1"/>
  <c r="N630" i="2"/>
  <c r="C45" i="2"/>
  <c r="N44" i="2"/>
  <c r="M42" i="2"/>
  <c r="AD40" i="2"/>
  <c r="AF40" i="2"/>
  <c r="AD41" i="2"/>
  <c r="M43" i="2"/>
  <c r="AF41" i="2"/>
  <c r="AD19" i="2"/>
  <c r="AF19" i="2"/>
  <c r="AD127" i="2"/>
  <c r="AF127" i="2"/>
  <c r="AD62" i="2"/>
  <c r="AF62" i="2"/>
  <c r="M600" i="2"/>
  <c r="M63" i="2"/>
  <c r="M128" i="2"/>
  <c r="N600" i="2"/>
  <c r="C601" i="2"/>
  <c r="C130" i="2"/>
  <c r="N129" i="2"/>
  <c r="N63" i="2"/>
  <c r="N19" i="2"/>
  <c r="C20" i="2"/>
  <c r="M20" i="2"/>
  <c r="AD600" i="2" l="1"/>
  <c r="AF600" i="2"/>
  <c r="AD1402" i="2"/>
  <c r="AF1402" i="2"/>
  <c r="AD2003" i="2"/>
  <c r="AF2003" i="2"/>
  <c r="AD1866" i="2"/>
  <c r="AF1866" i="2"/>
  <c r="AD872" i="2"/>
  <c r="AF872" i="2"/>
  <c r="AD1251" i="2"/>
  <c r="AF1251" i="2"/>
  <c r="AD1313" i="2"/>
  <c r="Z1313" i="2"/>
  <c r="AF1313" i="2"/>
  <c r="AD1900" i="2"/>
  <c r="AF1900" i="2"/>
  <c r="AD1764" i="2"/>
  <c r="AF1764" i="2"/>
  <c r="AD1490" i="2"/>
  <c r="AF1490" i="2"/>
  <c r="AD1281" i="2"/>
  <c r="AF1281" i="2"/>
  <c r="AD1598" i="2"/>
  <c r="Z1598" i="2"/>
  <c r="AF1598" i="2"/>
  <c r="AD1972" i="2"/>
  <c r="AF1972" i="2"/>
  <c r="AD1614" i="2"/>
  <c r="AF1614" i="2"/>
  <c r="AD2002" i="2"/>
  <c r="AF2002" i="2"/>
  <c r="AD907" i="2"/>
  <c r="AF907" i="2"/>
  <c r="AD1162" i="2"/>
  <c r="AF1162" i="2"/>
  <c r="AD1066" i="2"/>
  <c r="AF1066" i="2"/>
  <c r="AD1029" i="2"/>
  <c r="AF1029" i="2"/>
  <c r="AD1522" i="2"/>
  <c r="Z1522" i="2"/>
  <c r="AF1522" i="2"/>
  <c r="AD1460" i="2"/>
  <c r="AF1460" i="2"/>
  <c r="AD1193" i="2"/>
  <c r="AF1193" i="2"/>
  <c r="AD1371" i="2"/>
  <c r="AF1371" i="2"/>
  <c r="C21" i="2"/>
  <c r="C22" i="2" s="1"/>
  <c r="N22" i="2" s="1"/>
  <c r="N631" i="2"/>
  <c r="C633" i="2"/>
  <c r="M45" i="2"/>
  <c r="AD43" i="2"/>
  <c r="AF43" i="2"/>
  <c r="M44" i="2"/>
  <c r="AD42" i="2"/>
  <c r="AF42" i="2"/>
  <c r="C46" i="2"/>
  <c r="N45" i="2"/>
  <c r="AD128" i="2"/>
  <c r="AF128" i="2"/>
  <c r="AD20" i="2"/>
  <c r="AF20" i="2"/>
  <c r="AD63" i="2"/>
  <c r="AF63" i="2"/>
  <c r="M601" i="2"/>
  <c r="M21" i="2"/>
  <c r="M64" i="2"/>
  <c r="C602" i="2"/>
  <c r="C603" i="2" s="1"/>
  <c r="N601" i="2"/>
  <c r="C131" i="2"/>
  <c r="N130" i="2"/>
  <c r="N20" i="2"/>
  <c r="C605" i="2" l="1"/>
  <c r="N603" i="2"/>
  <c r="AD601" i="2"/>
  <c r="AF601" i="2"/>
  <c r="N21" i="2"/>
  <c r="AD1252" i="2"/>
  <c r="AF1252" i="2"/>
  <c r="AD1030" i="2"/>
  <c r="AF1030" i="2"/>
  <c r="AD2004" i="2"/>
  <c r="AF2004" i="2"/>
  <c r="AD908" i="2"/>
  <c r="AF908" i="2"/>
  <c r="AD1403" i="2"/>
  <c r="AF1403" i="2"/>
  <c r="AD1973" i="2"/>
  <c r="AF1973" i="2"/>
  <c r="AD1491" i="2"/>
  <c r="AF1491" i="2"/>
  <c r="AD1461" i="2"/>
  <c r="AF1461" i="2"/>
  <c r="AD1901" i="2"/>
  <c r="AF1901" i="2"/>
  <c r="AD2005" i="2"/>
  <c r="AF2005" i="2"/>
  <c r="C23" i="2"/>
  <c r="N23" i="2" s="1"/>
  <c r="AD1615" i="2"/>
  <c r="AF1615" i="2"/>
  <c r="AD1765" i="2"/>
  <c r="AF1765" i="2"/>
  <c r="AD873" i="2"/>
  <c r="AF873" i="2"/>
  <c r="AD1282" i="2"/>
  <c r="AF1282" i="2"/>
  <c r="AD1067" i="2"/>
  <c r="AF1067" i="2"/>
  <c r="AD1194" i="2"/>
  <c r="AF1194" i="2"/>
  <c r="AD1902" i="2"/>
  <c r="AF1902" i="2"/>
  <c r="AD1163" i="2"/>
  <c r="AF1163" i="2"/>
  <c r="AD1372" i="2"/>
  <c r="AF1372" i="2"/>
  <c r="AD1867" i="2"/>
  <c r="AF1867" i="2"/>
  <c r="C634" i="2"/>
  <c r="N633" i="2"/>
  <c r="C47" i="2"/>
  <c r="N46" i="2"/>
  <c r="M46" i="2"/>
  <c r="AD44" i="2"/>
  <c r="AF44" i="2"/>
  <c r="AD45" i="2"/>
  <c r="AF45" i="2"/>
  <c r="AD21" i="2"/>
  <c r="AF21" i="2"/>
  <c r="AD64" i="2"/>
  <c r="AF64" i="2"/>
  <c r="M23" i="2"/>
  <c r="M602" i="2"/>
  <c r="M65" i="2"/>
  <c r="M22" i="2"/>
  <c r="C607" i="2"/>
  <c r="N607" i="2" s="1"/>
  <c r="N602" i="2"/>
  <c r="M129" i="2"/>
  <c r="C132" i="2"/>
  <c r="N131" i="2"/>
  <c r="M603" i="2" l="1"/>
  <c r="AD602" i="2"/>
  <c r="AF602" i="2"/>
  <c r="C606" i="2"/>
  <c r="N605" i="2"/>
  <c r="AD1068" i="2"/>
  <c r="AF1068" i="2"/>
  <c r="AD1492" i="2"/>
  <c r="AF1492" i="2"/>
  <c r="AD1616" i="2"/>
  <c r="AF1616" i="2"/>
  <c r="AD1462" i="2"/>
  <c r="AF1462" i="2"/>
  <c r="AD2007" i="2"/>
  <c r="AF2007" i="2"/>
  <c r="Z2007" i="2"/>
  <c r="AD1195" i="2"/>
  <c r="AF1195" i="2"/>
  <c r="AD1903" i="2"/>
  <c r="AF1903" i="2"/>
  <c r="AD1164" i="2"/>
  <c r="AF1164" i="2"/>
  <c r="AD1404" i="2"/>
  <c r="AF1404" i="2"/>
  <c r="AD1868" i="2"/>
  <c r="AF1868" i="2"/>
  <c r="AD1766" i="2"/>
  <c r="AF1766" i="2"/>
  <c r="AD1031" i="2"/>
  <c r="AF1031" i="2"/>
  <c r="AD1283" i="2"/>
  <c r="AF1283" i="2"/>
  <c r="AD1904" i="2"/>
  <c r="AF1904" i="2"/>
  <c r="AD2006" i="2"/>
  <c r="AF2006" i="2"/>
  <c r="AD1373" i="2"/>
  <c r="AF1373" i="2"/>
  <c r="AD1253" i="2"/>
  <c r="AF1253" i="2"/>
  <c r="AD1974" i="2"/>
  <c r="AF1974" i="2"/>
  <c r="N634" i="2"/>
  <c r="C635" i="2"/>
  <c r="AD46" i="2"/>
  <c r="AF46" i="2"/>
  <c r="C48" i="2"/>
  <c r="N48" i="2" s="1"/>
  <c r="N47" i="2"/>
  <c r="AD22" i="2"/>
  <c r="AF22" i="2"/>
  <c r="AD129" i="2"/>
  <c r="AF129" i="2"/>
  <c r="AD65" i="2"/>
  <c r="AF65" i="2"/>
  <c r="AD23" i="2"/>
  <c r="Z23" i="2"/>
  <c r="AF23" i="2"/>
  <c r="M66" i="2"/>
  <c r="C608" i="2"/>
  <c r="N608" i="2" s="1"/>
  <c r="M130" i="2"/>
  <c r="C133" i="2"/>
  <c r="N132" i="2"/>
  <c r="N64" i="2"/>
  <c r="C604" i="2" l="1"/>
  <c r="N604" i="2" s="1"/>
  <c r="N606" i="2"/>
  <c r="M605" i="2"/>
  <c r="AD603" i="2"/>
  <c r="AF603" i="2"/>
  <c r="AD1032" i="2"/>
  <c r="AF1032" i="2"/>
  <c r="AD1374" i="2"/>
  <c r="AF1374" i="2"/>
  <c r="AD1617" i="2"/>
  <c r="AF1617" i="2"/>
  <c r="AD1905" i="2"/>
  <c r="AF1905" i="2"/>
  <c r="AD1906" i="2"/>
  <c r="AF1906" i="2"/>
  <c r="AD1493" i="2"/>
  <c r="AF1493" i="2"/>
  <c r="AD1405" i="2"/>
  <c r="AF1405" i="2"/>
  <c r="AD1975" i="2"/>
  <c r="Z1975" i="2"/>
  <c r="AF1975" i="2"/>
  <c r="AD1463" i="2"/>
  <c r="AF1463" i="2"/>
  <c r="AD1196" i="2"/>
  <c r="AF1196" i="2"/>
  <c r="AD1284" i="2"/>
  <c r="AF1284" i="2"/>
  <c r="AD1069" i="2"/>
  <c r="AF1069" i="2"/>
  <c r="AD1254" i="2"/>
  <c r="AF1254" i="2"/>
  <c r="AD1165" i="2"/>
  <c r="AF1165" i="2"/>
  <c r="AD1869" i="2"/>
  <c r="AF1869" i="2"/>
  <c r="AD1767" i="2"/>
  <c r="AF1767" i="2"/>
  <c r="C636" i="2"/>
  <c r="N635" i="2"/>
  <c r="AD130" i="2"/>
  <c r="AF130" i="2"/>
  <c r="AD66" i="2"/>
  <c r="AF66" i="2"/>
  <c r="M67" i="2"/>
  <c r="C609" i="2"/>
  <c r="N609" i="2" s="1"/>
  <c r="M131" i="2"/>
  <c r="C134" i="2"/>
  <c r="N133" i="2"/>
  <c r="N65" i="2"/>
  <c r="AD605" i="2" l="1"/>
  <c r="M606" i="2"/>
  <c r="AF605" i="2"/>
  <c r="AD1768" i="2"/>
  <c r="AF1768" i="2"/>
  <c r="AD1907" i="2"/>
  <c r="AF1907" i="2"/>
  <c r="AD1033" i="2"/>
  <c r="AF1033" i="2"/>
  <c r="AD1406" i="2"/>
  <c r="AF1406" i="2"/>
  <c r="AD1464" i="2"/>
  <c r="AF1464" i="2"/>
  <c r="AD1375" i="2"/>
  <c r="AF1375" i="2"/>
  <c r="AD1870" i="2"/>
  <c r="AF1870" i="2"/>
  <c r="AD1908" i="2"/>
  <c r="AF1908" i="2"/>
  <c r="AD1197" i="2"/>
  <c r="AF1197" i="2"/>
  <c r="AD1494" i="2"/>
  <c r="AF1494" i="2"/>
  <c r="AD1166" i="2"/>
  <c r="AF1166" i="2"/>
  <c r="AD1285" i="2"/>
  <c r="AF1285" i="2"/>
  <c r="AD1255" i="2"/>
  <c r="AF1255" i="2"/>
  <c r="AD1618" i="2"/>
  <c r="AF1618" i="2"/>
  <c r="AD1070" i="2"/>
  <c r="AF1070" i="2"/>
  <c r="N636" i="2"/>
  <c r="C637" i="2"/>
  <c r="C638" i="2" s="1"/>
  <c r="C639" i="2" s="1"/>
  <c r="C640" i="2" s="1"/>
  <c r="C641" i="2" s="1"/>
  <c r="C642" i="2" s="1"/>
  <c r="AD67" i="2"/>
  <c r="AF67" i="2"/>
  <c r="AD131" i="2"/>
  <c r="AF131" i="2"/>
  <c r="M47" i="2"/>
  <c r="M68" i="2"/>
  <c r="C610" i="2"/>
  <c r="N610" i="2" s="1"/>
  <c r="M132" i="2"/>
  <c r="C135" i="2"/>
  <c r="N134" i="2"/>
  <c r="N66" i="2"/>
  <c r="C644" i="2" l="1"/>
  <c r="C645" i="2" s="1"/>
  <c r="C650" i="2" s="1"/>
  <c r="C651" i="2" s="1"/>
  <c r="C646" i="2" s="1"/>
  <c r="C647" i="2" s="1"/>
  <c r="C648" i="2" s="1"/>
  <c r="C649" i="2" s="1"/>
  <c r="C652" i="2" s="1"/>
  <c r="C653" i="2" s="1"/>
  <c r="C654" i="2" s="1"/>
  <c r="C660" i="2" s="1"/>
  <c r="C655" i="2" s="1"/>
  <c r="C656" i="2" s="1"/>
  <c r="C657" i="2" s="1"/>
  <c r="C658" i="2" s="1"/>
  <c r="C659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43" i="2"/>
  <c r="N643" i="2" s="1"/>
  <c r="M604" i="2"/>
  <c r="AD606" i="2"/>
  <c r="AF606" i="2"/>
  <c r="AD1286" i="2"/>
  <c r="AF1286" i="2"/>
  <c r="AD1072" i="2"/>
  <c r="Z1072" i="2"/>
  <c r="AF1072" i="2"/>
  <c r="AD1495" i="2"/>
  <c r="AF1495" i="2"/>
  <c r="AD1376" i="2"/>
  <c r="AF1376" i="2"/>
  <c r="AD1465" i="2"/>
  <c r="AF1465" i="2"/>
  <c r="AD1071" i="2"/>
  <c r="AF1071" i="2"/>
  <c r="AD1167" i="2"/>
  <c r="AF1167" i="2"/>
  <c r="AD1911" i="2"/>
  <c r="AF1911" i="2"/>
  <c r="AD1910" i="2"/>
  <c r="AF1910" i="2"/>
  <c r="AD1198" i="2"/>
  <c r="AF1198" i="2"/>
  <c r="AD1769" i="2"/>
  <c r="AF1769" i="2"/>
  <c r="AD1620" i="2"/>
  <c r="AF1620" i="2"/>
  <c r="AD1256" i="2"/>
  <c r="AF1256" i="2"/>
  <c r="AD1909" i="2"/>
  <c r="AF1909" i="2"/>
  <c r="AD1619" i="2"/>
  <c r="AF1619" i="2"/>
  <c r="AD1871" i="2"/>
  <c r="AF1871" i="2"/>
  <c r="AD1034" i="2"/>
  <c r="AF1034" i="2"/>
  <c r="AD1407" i="2"/>
  <c r="AF1407" i="2"/>
  <c r="N637" i="2"/>
  <c r="AD47" i="2"/>
  <c r="AF47" i="2"/>
  <c r="AD132" i="2"/>
  <c r="AF132" i="2"/>
  <c r="AD68" i="2"/>
  <c r="AF68" i="2"/>
  <c r="M48" i="2"/>
  <c r="M69" i="2"/>
  <c r="N60" i="2"/>
  <c r="N68" i="2"/>
  <c r="M133" i="2"/>
  <c r="C136" i="2"/>
  <c r="N135" i="2"/>
  <c r="N59" i="2"/>
  <c r="M607" i="2" l="1"/>
  <c r="AD604" i="2"/>
  <c r="AF604" i="2"/>
  <c r="N638" i="2"/>
  <c r="AD1912" i="2"/>
  <c r="AF1912" i="2"/>
  <c r="AD1872" i="2"/>
  <c r="AF1872" i="2"/>
  <c r="AD1377" i="2"/>
  <c r="AF1377" i="2"/>
  <c r="AD1199" i="2"/>
  <c r="AF1199" i="2"/>
  <c r="AD1168" i="2"/>
  <c r="AF1168" i="2"/>
  <c r="AD1287" i="2"/>
  <c r="AF1287" i="2"/>
  <c r="AD1770" i="2"/>
  <c r="AF1770" i="2"/>
  <c r="AD1913" i="2"/>
  <c r="AF1913" i="2"/>
  <c r="AD1035" i="2"/>
  <c r="AF1035" i="2"/>
  <c r="AD1408" i="2"/>
  <c r="AF1408" i="2"/>
  <c r="AD1496" i="2"/>
  <c r="AF1496" i="2"/>
  <c r="AD1257" i="2"/>
  <c r="AF1257" i="2"/>
  <c r="AD1621" i="2"/>
  <c r="AF1621" i="2"/>
  <c r="AD1466" i="2"/>
  <c r="AF1466" i="2"/>
  <c r="N644" i="2"/>
  <c r="AD48" i="2"/>
  <c r="AF48" i="2"/>
  <c r="Z48" i="2"/>
  <c r="AD133" i="2"/>
  <c r="AF133" i="2"/>
  <c r="AD69" i="2"/>
  <c r="AF69" i="2"/>
  <c r="M70" i="2"/>
  <c r="N136" i="2"/>
  <c r="C137" i="2"/>
  <c r="M134" i="2"/>
  <c r="M608" i="2" l="1"/>
  <c r="AD607" i="2"/>
  <c r="AF607" i="2"/>
  <c r="N639" i="2"/>
  <c r="AD1467" i="2"/>
  <c r="AF1467" i="2"/>
  <c r="AD1409" i="2"/>
  <c r="AF1409" i="2"/>
  <c r="AD1169" i="2"/>
  <c r="AF1169" i="2"/>
  <c r="AD1288" i="2"/>
  <c r="AF1288" i="2"/>
  <c r="AD1771" i="2"/>
  <c r="AF1771" i="2"/>
  <c r="AD1497" i="2"/>
  <c r="AF1497" i="2"/>
  <c r="AD1258" i="2"/>
  <c r="AF1258" i="2"/>
  <c r="AD1873" i="2"/>
  <c r="AF1873" i="2"/>
  <c r="AF1914" i="2"/>
  <c r="AD1914" i="2"/>
  <c r="Z1914" i="2"/>
  <c r="AD1200" i="2"/>
  <c r="AF1200" i="2"/>
  <c r="AD1622" i="2"/>
  <c r="AF1622" i="2"/>
  <c r="AD1378" i="2"/>
  <c r="AF1378" i="2"/>
  <c r="AD1036" i="2"/>
  <c r="AF1036" i="2"/>
  <c r="N650" i="2"/>
  <c r="N642" i="2"/>
  <c r="AD134" i="2"/>
  <c r="AF134" i="2"/>
  <c r="AD70" i="2"/>
  <c r="AF70" i="2"/>
  <c r="M71" i="2"/>
  <c r="C139" i="2"/>
  <c r="N139" i="2" s="1"/>
  <c r="N137" i="2"/>
  <c r="C138" i="2"/>
  <c r="N138" i="2" s="1"/>
  <c r="M135" i="2"/>
  <c r="M609" i="2" l="1"/>
  <c r="AD608" i="2"/>
  <c r="AF608" i="2"/>
  <c r="N640" i="2"/>
  <c r="N641" i="2"/>
  <c r="AD1874" i="2"/>
  <c r="AF1874" i="2"/>
  <c r="AD1380" i="2"/>
  <c r="AF1380" i="2"/>
  <c r="AD1468" i="2"/>
  <c r="AF1468" i="2"/>
  <c r="AD1498" i="2"/>
  <c r="AF1498" i="2"/>
  <c r="AD1201" i="2"/>
  <c r="AF1201" i="2"/>
  <c r="AD1623" i="2"/>
  <c r="AF1623" i="2"/>
  <c r="AD1170" i="2"/>
  <c r="AF1170" i="2"/>
  <c r="AD1037" i="2"/>
  <c r="AF1037" i="2"/>
  <c r="AD1772" i="2"/>
  <c r="AF1772" i="2"/>
  <c r="AD1289" i="2"/>
  <c r="AF1289" i="2"/>
  <c r="AD1410" i="2"/>
  <c r="AF1410" i="2"/>
  <c r="AD1259" i="2"/>
  <c r="AF1259" i="2"/>
  <c r="AD1379" i="2"/>
  <c r="AF1379" i="2"/>
  <c r="N645" i="2"/>
  <c r="AD71" i="2"/>
  <c r="AF71" i="2"/>
  <c r="AD135" i="2"/>
  <c r="AF135" i="2"/>
  <c r="M72" i="2"/>
  <c r="M136" i="2"/>
  <c r="M610" i="2" l="1"/>
  <c r="Z610" i="2" s="1"/>
  <c r="AD609" i="2"/>
  <c r="AF609" i="2"/>
  <c r="AD1171" i="2"/>
  <c r="AF1171" i="2"/>
  <c r="AD1290" i="2"/>
  <c r="AF1290" i="2"/>
  <c r="AD1773" i="2"/>
  <c r="AF1773" i="2"/>
  <c r="AD1499" i="2"/>
  <c r="AF1499" i="2"/>
  <c r="AD1260" i="2"/>
  <c r="AF1260" i="2"/>
  <c r="AD1202" i="2"/>
  <c r="AF1202" i="2"/>
  <c r="AD1381" i="2"/>
  <c r="AF1381" i="2"/>
  <c r="AD1624" i="2"/>
  <c r="AF1624" i="2"/>
  <c r="AD1038" i="2"/>
  <c r="AF1038" i="2"/>
  <c r="AD1875" i="2"/>
  <c r="AF1875" i="2"/>
  <c r="AD1469" i="2"/>
  <c r="AF1469" i="2"/>
  <c r="AD1411" i="2"/>
  <c r="AF1411" i="2"/>
  <c r="N651" i="2"/>
  <c r="AD136" i="2"/>
  <c r="AF136" i="2"/>
  <c r="AD72" i="2"/>
  <c r="AF72" i="2"/>
  <c r="M137" i="2"/>
  <c r="M73" i="2"/>
  <c r="AD610" i="2" l="1"/>
  <c r="AF610" i="2"/>
  <c r="AD1291" i="2"/>
  <c r="AF1291" i="2"/>
  <c r="AD1382" i="2"/>
  <c r="AF1382" i="2"/>
  <c r="AD1203" i="2"/>
  <c r="AF1203" i="2"/>
  <c r="AD1625" i="2"/>
  <c r="AF1625" i="2"/>
  <c r="AD1876" i="2"/>
  <c r="AF1876" i="2"/>
  <c r="AD1774" i="2"/>
  <c r="AF1774" i="2"/>
  <c r="AD1412" i="2"/>
  <c r="AF1412" i="2"/>
  <c r="AD1500" i="2"/>
  <c r="AF1500" i="2"/>
  <c r="AD1039" i="2"/>
  <c r="AF1039" i="2"/>
  <c r="AD1470" i="2"/>
  <c r="AF1470" i="2"/>
  <c r="AD1172" i="2"/>
  <c r="AF1172" i="2"/>
  <c r="AD1262" i="2"/>
  <c r="AF1262" i="2"/>
  <c r="AD1261" i="2"/>
  <c r="AF1261" i="2"/>
  <c r="N646" i="2"/>
  <c r="AD73" i="2"/>
  <c r="AF73" i="2"/>
  <c r="Z73" i="2"/>
  <c r="AD137" i="2"/>
  <c r="AF137" i="2"/>
  <c r="M138" i="2"/>
  <c r="M139" i="2"/>
  <c r="AD1501" i="2" l="1"/>
  <c r="AF1501" i="2"/>
  <c r="AD1471" i="2"/>
  <c r="AF1471" i="2"/>
  <c r="AD1775" i="2"/>
  <c r="AF1775" i="2"/>
  <c r="AD1877" i="2"/>
  <c r="AF1877" i="2"/>
  <c r="AD1204" i="2"/>
  <c r="AF1204" i="2"/>
  <c r="AD1383" i="2"/>
  <c r="AF1383" i="2"/>
  <c r="AD1264" i="2"/>
  <c r="AF1264" i="2"/>
  <c r="AD1292" i="2"/>
  <c r="AF1292" i="2"/>
  <c r="AD1173" i="2"/>
  <c r="AF1173" i="2"/>
  <c r="AD1040" i="2"/>
  <c r="AF1040" i="2"/>
  <c r="AD1626" i="2"/>
  <c r="AF1626" i="2"/>
  <c r="AD1413" i="2"/>
  <c r="AF1413" i="2"/>
  <c r="AD1263" i="2"/>
  <c r="AF1263" i="2"/>
  <c r="N647" i="2"/>
  <c r="AD139" i="2"/>
  <c r="Z139" i="2"/>
  <c r="AF139" i="2"/>
  <c r="AD138" i="2"/>
  <c r="AF138" i="2"/>
  <c r="AD1293" i="2" l="1"/>
  <c r="AF1293" i="2"/>
  <c r="AD1265" i="2"/>
  <c r="Z1265" i="2"/>
  <c r="AF1265" i="2"/>
  <c r="AD1041" i="2"/>
  <c r="AF1041" i="2"/>
  <c r="AD1878" i="2"/>
  <c r="AF1878" i="2"/>
  <c r="AD1473" i="2"/>
  <c r="AF1473" i="2"/>
  <c r="AD1472" i="2"/>
  <c r="AF1472" i="2"/>
  <c r="AD1205" i="2"/>
  <c r="AF1205" i="2"/>
  <c r="AD1627" i="2"/>
  <c r="AF1627" i="2"/>
  <c r="AD1776" i="2"/>
  <c r="AF1776" i="2"/>
  <c r="AD1502" i="2"/>
  <c r="AF1502" i="2"/>
  <c r="AD1384" i="2"/>
  <c r="AF1384" i="2"/>
  <c r="AD1414" i="2"/>
  <c r="AF1414" i="2"/>
  <c r="AD1174" i="2"/>
  <c r="AF1174" i="2"/>
  <c r="N648" i="2"/>
  <c r="N67" i="2"/>
  <c r="AD1386" i="2" l="1"/>
  <c r="Z1386" i="2"/>
  <c r="AF1386" i="2"/>
  <c r="AD1294" i="2"/>
  <c r="AF1294" i="2"/>
  <c r="AD1042" i="2"/>
  <c r="AF1042" i="2"/>
  <c r="AD1175" i="2"/>
  <c r="AF1175" i="2"/>
  <c r="AD1415" i="2"/>
  <c r="AF1415" i="2"/>
  <c r="AD1474" i="2"/>
  <c r="Z1474" i="2"/>
  <c r="AF1474" i="2"/>
  <c r="AD1777" i="2"/>
  <c r="AF1777" i="2"/>
  <c r="AD1206" i="2"/>
  <c r="AF1206" i="2"/>
  <c r="AD1176" i="2"/>
  <c r="AF1176" i="2"/>
  <c r="AD1385" i="2"/>
  <c r="AF1385" i="2"/>
  <c r="AD1503" i="2"/>
  <c r="AF1503" i="2"/>
  <c r="AD1628" i="2"/>
  <c r="AF1628" i="2"/>
  <c r="AD1879" i="2"/>
  <c r="AF1879" i="2"/>
  <c r="N649" i="2"/>
  <c r="N653" i="2"/>
  <c r="AD1416" i="2" l="1"/>
  <c r="AF1416" i="2"/>
  <c r="AD1778" i="2"/>
  <c r="AF1778" i="2"/>
  <c r="AD1629" i="2"/>
  <c r="AF1629" i="2"/>
  <c r="AD1504" i="2"/>
  <c r="AF1504" i="2"/>
  <c r="AD1295" i="2"/>
  <c r="AF1295" i="2"/>
  <c r="AD1043" i="2"/>
  <c r="AF1043" i="2"/>
  <c r="AD1207" i="2"/>
  <c r="AF1207" i="2"/>
  <c r="AD1177" i="2"/>
  <c r="AF1177" i="2"/>
  <c r="Z1177" i="2"/>
  <c r="AD1880" i="2"/>
  <c r="AF1880" i="2"/>
  <c r="N652" i="2"/>
  <c r="AD1630" i="2" l="1"/>
  <c r="AF1630" i="2"/>
  <c r="AD1296" i="2"/>
  <c r="Z1296" i="2"/>
  <c r="AF1296" i="2"/>
  <c r="AD1505" i="2"/>
  <c r="Z1505" i="2"/>
  <c r="AF1505" i="2"/>
  <c r="AD1417" i="2"/>
  <c r="AF1417" i="2"/>
  <c r="AD1881" i="2"/>
  <c r="AF1881" i="2"/>
  <c r="AD1208" i="2"/>
  <c r="AF1208" i="2"/>
  <c r="AD1044" i="2"/>
  <c r="AF1044" i="2"/>
  <c r="AD1779" i="2"/>
  <c r="AF1779" i="2"/>
  <c r="N654" i="2"/>
  <c r="N69" i="2"/>
  <c r="AD1209" i="2" l="1"/>
  <c r="AF1209" i="2"/>
  <c r="AD1882" i="2"/>
  <c r="AF1882" i="2"/>
  <c r="Z1882" i="2"/>
  <c r="AD1631" i="2"/>
  <c r="AF1631" i="2"/>
  <c r="AD1418" i="2"/>
  <c r="AF1418" i="2"/>
  <c r="AD1045" i="2"/>
  <c r="AF1045" i="2"/>
  <c r="AD1780" i="2"/>
  <c r="AF1780" i="2"/>
  <c r="N660" i="2"/>
  <c r="N70" i="2"/>
  <c r="AD1210" i="2" l="1"/>
  <c r="AF1210" i="2"/>
  <c r="AD1046" i="2"/>
  <c r="AF1046" i="2"/>
  <c r="AD1781" i="2"/>
  <c r="AF1781" i="2"/>
  <c r="AD1632" i="2"/>
  <c r="AF1632" i="2"/>
  <c r="AD1419" i="2"/>
  <c r="AF1419" i="2"/>
  <c r="N73" i="2"/>
  <c r="N72" i="2"/>
  <c r="N71" i="2"/>
  <c r="AD1420" i="2" l="1"/>
  <c r="AF1420" i="2"/>
  <c r="AD1211" i="2"/>
  <c r="AF1211" i="2"/>
  <c r="AD1047" i="2"/>
  <c r="AF1047" i="2"/>
  <c r="AD1782" i="2"/>
  <c r="AF1782" i="2"/>
  <c r="AD1633" i="2"/>
  <c r="AF1633" i="2"/>
  <c r="AD1212" i="2" l="1"/>
  <c r="AF1212" i="2"/>
  <c r="AD1783" i="2"/>
  <c r="AF1783" i="2"/>
  <c r="AD1421" i="2"/>
  <c r="AF1421" i="2"/>
  <c r="AD1048" i="2"/>
  <c r="AF1048" i="2"/>
  <c r="AD1634" i="2"/>
  <c r="AF1634" i="2"/>
  <c r="AD1213" i="2" l="1"/>
  <c r="AF1213" i="2"/>
  <c r="AD1049" i="2"/>
  <c r="AF1049" i="2"/>
  <c r="AD1635" i="2"/>
  <c r="AF1635" i="2"/>
  <c r="AD1422" i="2"/>
  <c r="AF1422" i="2"/>
  <c r="AD1784" i="2"/>
  <c r="AF1784" i="2"/>
  <c r="N656" i="2" l="1"/>
  <c r="AD1423" i="2"/>
  <c r="AF1423" i="2"/>
  <c r="AD1050" i="2"/>
  <c r="Z1050" i="2"/>
  <c r="AF1050" i="2"/>
  <c r="AD1214" i="2"/>
  <c r="AF1214" i="2"/>
  <c r="AD1785" i="2"/>
  <c r="AF1785" i="2"/>
  <c r="AD1636" i="2"/>
  <c r="AF1636" i="2"/>
  <c r="N655" i="2"/>
  <c r="N657" i="2" l="1"/>
  <c r="AD1637" i="2"/>
  <c r="AF1637" i="2"/>
  <c r="AD1424" i="2"/>
  <c r="AF1424" i="2"/>
  <c r="AD1215" i="2"/>
  <c r="AF1215" i="2"/>
  <c r="AD1786" i="2"/>
  <c r="AF1786" i="2"/>
  <c r="N658" i="2" l="1"/>
  <c r="AD1425" i="2"/>
  <c r="AF1425" i="2"/>
  <c r="AD1787" i="2"/>
  <c r="AF1787" i="2"/>
  <c r="AD1638" i="2"/>
  <c r="AF1638" i="2"/>
  <c r="AD1216" i="2"/>
  <c r="AF1216" i="2"/>
  <c r="N659" i="2" l="1"/>
  <c r="AD1639" i="2"/>
  <c r="AF1639" i="2"/>
  <c r="AD1426" i="2"/>
  <c r="AF1426" i="2"/>
  <c r="AD1217" i="2"/>
  <c r="AF1217" i="2"/>
  <c r="AD1788" i="2"/>
  <c r="AF1788" i="2"/>
  <c r="N661" i="2" l="1"/>
  <c r="AD1218" i="2"/>
  <c r="AF1218" i="2"/>
  <c r="AD1640" i="2"/>
  <c r="AF1640" i="2"/>
  <c r="AD1427" i="2"/>
  <c r="AF1427" i="2"/>
  <c r="AD1789" i="2"/>
  <c r="AF1789" i="2"/>
  <c r="N662" i="2" l="1"/>
  <c r="AD1641" i="2"/>
  <c r="AF1641" i="2"/>
  <c r="AD1219" i="2"/>
  <c r="AF1219" i="2"/>
  <c r="AD1790" i="2"/>
  <c r="AF1790" i="2"/>
  <c r="AD1428" i="2"/>
  <c r="AF1428" i="2"/>
  <c r="N663" i="2" l="1"/>
  <c r="AD1642" i="2"/>
  <c r="AF1642" i="2"/>
  <c r="AD1220" i="2"/>
  <c r="AF1220" i="2"/>
  <c r="AD1429" i="2"/>
  <c r="AF1429" i="2"/>
  <c r="AD1791" i="2"/>
  <c r="AF1791" i="2"/>
  <c r="N664" i="2" l="1"/>
  <c r="AD1430" i="2"/>
  <c r="AF1430" i="2"/>
  <c r="AD1643" i="2"/>
  <c r="AF1643" i="2"/>
  <c r="AD1221" i="2"/>
  <c r="AF1221" i="2"/>
  <c r="AD1792" i="2"/>
  <c r="AF1792" i="2"/>
  <c r="N665" i="2" l="1"/>
  <c r="AD1644" i="2"/>
  <c r="AF1644" i="2"/>
  <c r="AD1431" i="2"/>
  <c r="AF1431" i="2"/>
  <c r="AD1793" i="2"/>
  <c r="AF1793" i="2"/>
  <c r="AD1222" i="2"/>
  <c r="AF1222" i="2"/>
  <c r="N666" i="2" l="1"/>
  <c r="N668" i="2"/>
  <c r="AD1645" i="2"/>
  <c r="AF1645" i="2"/>
  <c r="AD1432" i="2"/>
  <c r="AF1432" i="2"/>
  <c r="AD1223" i="2"/>
  <c r="AF1223" i="2"/>
  <c r="AD1794" i="2"/>
  <c r="AF1794" i="2"/>
  <c r="N667" i="2" l="1"/>
  <c r="AD1224" i="2"/>
  <c r="AF1224" i="2"/>
  <c r="AD1646" i="2"/>
  <c r="AF1646" i="2"/>
  <c r="AD1433" i="2"/>
  <c r="AF1433" i="2"/>
  <c r="AD1795" i="2"/>
  <c r="AF1795" i="2"/>
  <c r="N669" i="2" l="1"/>
  <c r="AD1434" i="2"/>
  <c r="AF1434" i="2"/>
  <c r="AD1647" i="2"/>
  <c r="AF1647" i="2"/>
  <c r="AD1225" i="2"/>
  <c r="AF1225" i="2"/>
  <c r="AD1796" i="2"/>
  <c r="AF1796" i="2"/>
  <c r="N670" i="2" l="1"/>
  <c r="AD1648" i="2"/>
  <c r="AF1648" i="2"/>
  <c r="AD1435" i="2"/>
  <c r="AF1435" i="2"/>
  <c r="AD1797" i="2"/>
  <c r="AF1797" i="2"/>
  <c r="AD1226" i="2"/>
  <c r="AF1226" i="2"/>
  <c r="N671" i="2" l="1"/>
  <c r="AD1649" i="2"/>
  <c r="AF1649" i="2"/>
  <c r="AD1436" i="2"/>
  <c r="AF1436" i="2"/>
  <c r="AD1227" i="2"/>
  <c r="AF1227" i="2"/>
  <c r="AD1798" i="2"/>
  <c r="AF1798" i="2"/>
  <c r="N672" i="2" l="1"/>
  <c r="AD1650" i="2"/>
  <c r="AF1650" i="2"/>
  <c r="AD1437" i="2"/>
  <c r="AF1437" i="2"/>
  <c r="AD1799" i="2"/>
  <c r="AF1799" i="2"/>
  <c r="AD1228" i="2"/>
  <c r="AF1228" i="2"/>
  <c r="N673" i="2" l="1"/>
  <c r="AD1651" i="2"/>
  <c r="AF1651" i="2"/>
  <c r="AD1229" i="2"/>
  <c r="AF1229" i="2"/>
  <c r="AD1438" i="2"/>
  <c r="AF1438" i="2"/>
  <c r="AD1800" i="2"/>
  <c r="AF1800" i="2"/>
  <c r="C674" i="2" l="1"/>
  <c r="N618" i="2"/>
  <c r="AD1652" i="2"/>
  <c r="AF1652" i="2"/>
  <c r="AD1801" i="2"/>
  <c r="AF1801" i="2"/>
  <c r="AD1439" i="2"/>
  <c r="AF1439" i="2"/>
  <c r="AD1230" i="2"/>
  <c r="AF1230" i="2"/>
  <c r="N674" i="2" l="1"/>
  <c r="C675" i="2"/>
  <c r="AD1653" i="2"/>
  <c r="AF1653" i="2"/>
  <c r="AD1440" i="2"/>
  <c r="AF1440" i="2"/>
  <c r="AD1231" i="2"/>
  <c r="AF1231" i="2"/>
  <c r="AD1802" i="2"/>
  <c r="AF1802" i="2"/>
  <c r="C676" i="2" l="1"/>
  <c r="N675" i="2"/>
  <c r="AD1654" i="2"/>
  <c r="AF1654" i="2"/>
  <c r="AD1803" i="2"/>
  <c r="AF1803" i="2"/>
  <c r="AD1441" i="2"/>
  <c r="AF1441" i="2"/>
  <c r="AD1232" i="2"/>
  <c r="AF1232" i="2"/>
  <c r="N676" i="2" l="1"/>
  <c r="C677" i="2"/>
  <c r="AD1655" i="2"/>
  <c r="AF1655" i="2"/>
  <c r="AD1442" i="2"/>
  <c r="AF1442" i="2"/>
  <c r="AD1233" i="2"/>
  <c r="AF1233" i="2"/>
  <c r="AD1804" i="2"/>
  <c r="AF1804" i="2"/>
  <c r="C678" i="2" l="1"/>
  <c r="N677" i="2"/>
  <c r="AD1443" i="2"/>
  <c r="AF1443" i="2"/>
  <c r="AD1805" i="2"/>
  <c r="AF1805" i="2"/>
  <c r="AD1656" i="2"/>
  <c r="AF1656" i="2"/>
  <c r="AD1234" i="2"/>
  <c r="AF1234" i="2"/>
  <c r="C679" i="2" l="1"/>
  <c r="C680" i="2" s="1"/>
  <c r="C681" i="2" s="1"/>
  <c r="C682" i="2" s="1"/>
  <c r="C683" i="2" s="1"/>
  <c r="C684" i="2" s="1"/>
  <c r="C685" i="2" s="1"/>
  <c r="C686" i="2" s="1"/>
  <c r="N678" i="2"/>
  <c r="AD1657" i="2"/>
  <c r="AF1657" i="2"/>
  <c r="AD1444" i="2"/>
  <c r="Z1444" i="2"/>
  <c r="AF1444" i="2"/>
  <c r="AD1235" i="2"/>
  <c r="AF1235" i="2"/>
  <c r="Z1235" i="2"/>
  <c r="AD1806" i="2"/>
  <c r="AF1806" i="2"/>
  <c r="N679" i="2" l="1"/>
  <c r="AD1658" i="2"/>
  <c r="AF1658" i="2"/>
  <c r="AD1807" i="2"/>
  <c r="AF1807" i="2"/>
  <c r="N681" i="2" l="1"/>
  <c r="AD1659" i="2"/>
  <c r="AF1659" i="2"/>
  <c r="AD1808" i="2"/>
  <c r="AF1808" i="2"/>
  <c r="N682" i="2" l="1"/>
  <c r="N680" i="2"/>
  <c r="AD1660" i="2"/>
  <c r="AF1660" i="2"/>
  <c r="AD1809" i="2"/>
  <c r="AF1809" i="2"/>
  <c r="N683" i="2" l="1"/>
  <c r="N684" i="2"/>
  <c r="N686" i="2"/>
  <c r="N685" i="2"/>
  <c r="AD1661" i="2"/>
  <c r="AF1661" i="2"/>
  <c r="AD1810" i="2"/>
  <c r="AF1810" i="2"/>
  <c r="AD1662" i="2" l="1"/>
  <c r="AF1662" i="2"/>
  <c r="AD1811" i="2"/>
  <c r="AF1811" i="2"/>
  <c r="AD1663" i="2" l="1"/>
  <c r="AF1663" i="2"/>
  <c r="AD1812" i="2"/>
  <c r="AF1812" i="2"/>
  <c r="AD1664" i="2" l="1"/>
  <c r="AF1664" i="2"/>
  <c r="AD1813" i="2"/>
  <c r="AF1813" i="2"/>
  <c r="AD1665" i="2" l="1"/>
  <c r="AF1665" i="2"/>
  <c r="AD1814" i="2"/>
  <c r="AF1814" i="2"/>
  <c r="AD1815" i="2" l="1"/>
  <c r="AF1815" i="2"/>
  <c r="AD1666" i="2"/>
  <c r="AF1666" i="2"/>
  <c r="AD1667" i="2" l="1"/>
  <c r="AF1667" i="2"/>
  <c r="AD1816" i="2"/>
  <c r="AF1816" i="2"/>
  <c r="AD1668" i="2" l="1"/>
  <c r="AF1668" i="2"/>
  <c r="AD1817" i="2"/>
  <c r="AF1817" i="2"/>
  <c r="AD1818" i="2" l="1"/>
  <c r="AF1818" i="2"/>
  <c r="AD1669" i="2"/>
  <c r="AF1669" i="2"/>
  <c r="AD1819" i="2" l="1"/>
  <c r="AF1819" i="2"/>
  <c r="AD1670" i="2"/>
  <c r="AF1670" i="2"/>
  <c r="AD1820" i="2" l="1"/>
  <c r="AF1820" i="2"/>
  <c r="AD1671" i="2"/>
  <c r="AF1671" i="2"/>
  <c r="AD1672" i="2" l="1"/>
  <c r="AF1672" i="2"/>
  <c r="AD1821" i="2"/>
  <c r="AF1821" i="2"/>
  <c r="AD1822" i="2" l="1"/>
  <c r="AF1822" i="2"/>
  <c r="AD1673" i="2"/>
  <c r="AF1673" i="2"/>
  <c r="AD1674" i="2" l="1"/>
  <c r="AF1674" i="2"/>
  <c r="AD1823" i="2"/>
  <c r="AF1823" i="2"/>
  <c r="AD1824" i="2" l="1"/>
  <c r="AF1824" i="2"/>
  <c r="AD1675" i="2"/>
  <c r="AF1675" i="2"/>
  <c r="AD1676" i="2" l="1"/>
  <c r="AF1676" i="2"/>
  <c r="AD1825" i="2"/>
  <c r="AF1825" i="2"/>
  <c r="AD1677" i="2" l="1"/>
  <c r="AF1677" i="2"/>
  <c r="AD1826" i="2"/>
  <c r="AF1826" i="2"/>
  <c r="AD1827" i="2" l="1"/>
  <c r="AF1827" i="2"/>
  <c r="AD1678" i="2"/>
  <c r="AF1678" i="2"/>
  <c r="AD1679" i="2" l="1"/>
  <c r="AF1679" i="2"/>
  <c r="AD1828" i="2"/>
  <c r="AF1828" i="2"/>
  <c r="AD1680" i="2" l="1"/>
  <c r="AF1680" i="2"/>
  <c r="AD1829" i="2"/>
  <c r="AF1829" i="2"/>
  <c r="AD1681" i="2" l="1"/>
  <c r="AF1681" i="2"/>
  <c r="AD1830" i="2"/>
  <c r="AF1830" i="2"/>
  <c r="AD1682" i="2" l="1"/>
  <c r="AF1682" i="2"/>
  <c r="AD1831" i="2"/>
  <c r="AF1831" i="2"/>
  <c r="AD1683" i="2" l="1"/>
  <c r="AF1683" i="2"/>
  <c r="AD1832" i="2"/>
  <c r="AF1832" i="2"/>
  <c r="AD1833" i="2" l="1"/>
  <c r="AF1833" i="2"/>
  <c r="AD1684" i="2"/>
  <c r="AF1684" i="2"/>
  <c r="AD1685" i="2" l="1"/>
  <c r="AF1685" i="2"/>
  <c r="AD1834" i="2"/>
  <c r="AF1834" i="2"/>
  <c r="AD1686" i="2" l="1"/>
  <c r="AF1686" i="2"/>
  <c r="AD1835" i="2"/>
  <c r="AF1835" i="2"/>
  <c r="AD1687" i="2" l="1"/>
  <c r="AF1687" i="2"/>
  <c r="AD1836" i="2"/>
  <c r="AF1836" i="2"/>
  <c r="AD1688" i="2" l="1"/>
  <c r="AF1688" i="2"/>
  <c r="AD1837" i="2"/>
  <c r="AF1837" i="2"/>
  <c r="AD1689" i="2" l="1"/>
  <c r="AF1689" i="2"/>
  <c r="AD1838" i="2"/>
  <c r="AF1838" i="2"/>
  <c r="AD1690" i="2" l="1"/>
  <c r="AF1690" i="2"/>
  <c r="AD1839" i="2"/>
  <c r="AF1839" i="2"/>
  <c r="AD1840" i="2" l="1"/>
  <c r="AF1840" i="2"/>
  <c r="AD1691" i="2"/>
  <c r="AF1691" i="2"/>
  <c r="AD1841" i="2" l="1"/>
  <c r="AF1841" i="2"/>
  <c r="AD1692" i="2"/>
  <c r="AF1692" i="2"/>
  <c r="AD1693" i="2" l="1"/>
  <c r="AF1693" i="2"/>
  <c r="Z1693" i="2"/>
  <c r="AD1842" i="2"/>
  <c r="AF1842" i="2"/>
  <c r="AD1843" i="2" l="1"/>
  <c r="AF1843" i="2"/>
  <c r="AD1844" i="2" l="1"/>
  <c r="AF1844" i="2"/>
  <c r="AD1845" i="2" l="1"/>
  <c r="AF1845" i="2"/>
  <c r="AD1846" i="2" l="1"/>
  <c r="AF1846" i="2"/>
  <c r="AD1847" i="2" l="1"/>
  <c r="AF1847" i="2"/>
  <c r="AD1848" i="2" l="1"/>
  <c r="AF1848" i="2"/>
  <c r="J103" i="1" l="1"/>
  <c r="J102" i="1"/>
  <c r="J101" i="1"/>
  <c r="J100" i="1"/>
  <c r="J99" i="1"/>
  <c r="J97" i="1"/>
  <c r="J96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7" i="1"/>
  <c r="J76" i="1"/>
  <c r="J75" i="1"/>
  <c r="S352" i="2" l="1"/>
  <c r="Z352" i="2" l="1"/>
  <c r="AF352" i="2"/>
  <c r="AD1849" i="2"/>
  <c r="AF1849" i="2"/>
  <c r="T339" i="2"/>
  <c r="S339" i="2"/>
  <c r="Q500" i="2"/>
  <c r="Q499" i="2"/>
  <c r="T255" i="2"/>
  <c r="S255" i="2"/>
  <c r="Z255" i="2" s="1"/>
  <c r="Q255" i="2"/>
  <c r="T254" i="2"/>
  <c r="S254" i="2"/>
  <c r="Z254" i="2" s="1"/>
  <c r="Q254" i="2"/>
  <c r="T496" i="2"/>
  <c r="Q496" i="2"/>
  <c r="AF496" i="2" s="1"/>
  <c r="T512" i="2"/>
  <c r="S512" i="2"/>
  <c r="X512" i="2" s="1"/>
  <c r="Q512" i="2"/>
  <c r="Q509" i="2"/>
  <c r="Q502" i="2"/>
  <c r="T494" i="2"/>
  <c r="Q494" i="2"/>
  <c r="AF494" i="2" s="1"/>
  <c r="T493" i="2"/>
  <c r="Q493" i="2"/>
  <c r="AF493" i="2" s="1"/>
  <c r="T491" i="2"/>
  <c r="Q491" i="2"/>
  <c r="AF491" i="2" s="1"/>
  <c r="M491" i="2"/>
  <c r="C491" i="2"/>
  <c r="C492" i="2" s="1"/>
  <c r="N490" i="2"/>
  <c r="AD490" i="2" s="1"/>
  <c r="T296" i="2"/>
  <c r="S296" i="2"/>
  <c r="Z296" i="2" s="1"/>
  <c r="Q296" i="2"/>
  <c r="S295" i="2"/>
  <c r="Z295" i="2" s="1"/>
  <c r="Q295" i="2"/>
  <c r="T303" i="2"/>
  <c r="S303" i="2"/>
  <c r="Q303" i="2"/>
  <c r="S300" i="2"/>
  <c r="Z300" i="2" s="1"/>
  <c r="Q300" i="2"/>
  <c r="S298" i="2"/>
  <c r="Z298" i="2" s="1"/>
  <c r="Q298" i="2"/>
  <c r="S297" i="2"/>
  <c r="Z297" i="2" s="1"/>
  <c r="Q297" i="2"/>
  <c r="S294" i="2"/>
  <c r="Z294" i="2" s="1"/>
  <c r="Q294" i="2"/>
  <c r="T291" i="2"/>
  <c r="Q291" i="2"/>
  <c r="AF291" i="2" s="1"/>
  <c r="T290" i="2"/>
  <c r="Q290" i="2"/>
  <c r="AF290" i="2" s="1"/>
  <c r="M290" i="2"/>
  <c r="AD290" i="2" s="1"/>
  <c r="C290" i="2"/>
  <c r="B290" i="2"/>
  <c r="N289" i="2"/>
  <c r="AD289" i="2" s="1"/>
  <c r="S278" i="2"/>
  <c r="Z278" i="2" s="1"/>
  <c r="Q278" i="2"/>
  <c r="Q279" i="2"/>
  <c r="S236" i="2"/>
  <c r="Z236" i="2" s="1"/>
  <c r="Q236" i="2"/>
  <c r="S235" i="2"/>
  <c r="Z235" i="2" s="1"/>
  <c r="Q235" i="2"/>
  <c r="Q261" i="2"/>
  <c r="Q260" i="2"/>
  <c r="Q259" i="2"/>
  <c r="Q258" i="2"/>
  <c r="Q257" i="2"/>
  <c r="Q256" i="2"/>
  <c r="S241" i="2"/>
  <c r="Z241" i="2" s="1"/>
  <c r="Q241" i="2"/>
  <c r="S240" i="2"/>
  <c r="Z240" i="2" s="1"/>
  <c r="Q240" i="2"/>
  <c r="S230" i="2"/>
  <c r="Z230" i="2" s="1"/>
  <c r="Q230" i="2"/>
  <c r="T288" i="2"/>
  <c r="S288" i="2"/>
  <c r="Q288" i="2"/>
  <c r="S285" i="2"/>
  <c r="Z285" i="2" s="1"/>
  <c r="Q285" i="2"/>
  <c r="S284" i="2"/>
  <c r="Z284" i="2" s="1"/>
  <c r="Q284" i="2"/>
  <c r="S283" i="2"/>
  <c r="Z283" i="2" s="1"/>
  <c r="Q283" i="2"/>
  <c r="S282" i="2"/>
  <c r="Z282" i="2" s="1"/>
  <c r="Q282" i="2"/>
  <c r="S281" i="2"/>
  <c r="Z281" i="2" s="1"/>
  <c r="Q281" i="2"/>
  <c r="S280" i="2"/>
  <c r="Z280" i="2" s="1"/>
  <c r="Q280" i="2"/>
  <c r="S275" i="2"/>
  <c r="Z275" i="2" s="1"/>
  <c r="Q275" i="2"/>
  <c r="S277" i="2"/>
  <c r="Z277" i="2" s="1"/>
  <c r="Q277" i="2"/>
  <c r="T276" i="2"/>
  <c r="S276" i="2"/>
  <c r="Z276" i="2" s="1"/>
  <c r="Q276" i="2"/>
  <c r="T272" i="2"/>
  <c r="Q272" i="2"/>
  <c r="AF272" i="2" s="1"/>
  <c r="T271" i="2"/>
  <c r="Q271" i="2"/>
  <c r="AF271" i="2" s="1"/>
  <c r="M271" i="2"/>
  <c r="AD271" i="2" s="1"/>
  <c r="C271" i="2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B271" i="2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N270" i="2"/>
  <c r="AD270" i="2" s="1"/>
  <c r="T231" i="2"/>
  <c r="S231" i="2"/>
  <c r="Z231" i="2" s="1"/>
  <c r="Q231" i="2"/>
  <c r="S228" i="2"/>
  <c r="Z228" i="2" s="1"/>
  <c r="Q228" i="2"/>
  <c r="S238" i="2"/>
  <c r="Z238" i="2" s="1"/>
  <c r="Q238" i="2"/>
  <c r="S239" i="2"/>
  <c r="Z239" i="2" s="1"/>
  <c r="Q239" i="2"/>
  <c r="T269" i="2"/>
  <c r="S269" i="2"/>
  <c r="Q269" i="2"/>
  <c r="S266" i="2"/>
  <c r="Z266" i="2" s="1"/>
  <c r="Q266" i="2"/>
  <c r="S242" i="2"/>
  <c r="Z242" i="2" s="1"/>
  <c r="Q242" i="2"/>
  <c r="S237" i="2"/>
  <c r="Z237" i="2" s="1"/>
  <c r="Q237" i="2"/>
  <c r="S234" i="2"/>
  <c r="Z234" i="2" s="1"/>
  <c r="Q234" i="2"/>
  <c r="S233" i="2"/>
  <c r="Z233" i="2" s="1"/>
  <c r="Q233" i="2"/>
  <c r="S229" i="2"/>
  <c r="Z229" i="2" s="1"/>
  <c r="Q229" i="2"/>
  <c r="T227" i="2"/>
  <c r="S227" i="2"/>
  <c r="Z227" i="2" s="1"/>
  <c r="Q227" i="2"/>
  <c r="T224" i="2"/>
  <c r="Q224" i="2"/>
  <c r="AF224" i="2" s="1"/>
  <c r="T223" i="2"/>
  <c r="Q223" i="2"/>
  <c r="AF223" i="2" s="1"/>
  <c r="M223" i="2"/>
  <c r="AD223" i="2" s="1"/>
  <c r="C223" i="2"/>
  <c r="C224" i="2" s="1"/>
  <c r="C225" i="2" s="1"/>
  <c r="C226" i="2" s="1"/>
  <c r="B223" i="2"/>
  <c r="B224" i="2" s="1"/>
  <c r="B225" i="2" s="1"/>
  <c r="B226" i="2" s="1"/>
  <c r="N222" i="2"/>
  <c r="AD222" i="2" s="1"/>
  <c r="T221" i="2"/>
  <c r="S221" i="2"/>
  <c r="Q221" i="2"/>
  <c r="S218" i="2"/>
  <c r="Z218" i="2" s="1"/>
  <c r="Q218" i="2"/>
  <c r="Q214" i="2"/>
  <c r="AF214" i="2" s="1"/>
  <c r="Q213" i="2"/>
  <c r="AF213" i="2" s="1"/>
  <c r="S217" i="2"/>
  <c r="Z217" i="2" s="1"/>
  <c r="Q217" i="2"/>
  <c r="T212" i="2"/>
  <c r="Q212" i="2"/>
  <c r="AF212" i="2" s="1"/>
  <c r="T211" i="2"/>
  <c r="Q211" i="2"/>
  <c r="AF211" i="2" s="1"/>
  <c r="M211" i="2"/>
  <c r="AD211" i="2" s="1"/>
  <c r="C211" i="2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B211" i="2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N210" i="2"/>
  <c r="AD210" i="2" s="1"/>
  <c r="T209" i="2"/>
  <c r="S209" i="2"/>
  <c r="Q209" i="2"/>
  <c r="S204" i="2"/>
  <c r="Z204" i="2" s="1"/>
  <c r="Q204" i="2"/>
  <c r="S203" i="2"/>
  <c r="Z203" i="2" s="1"/>
  <c r="Q203" i="2"/>
  <c r="T202" i="2"/>
  <c r="S202" i="2"/>
  <c r="Z202" i="2" s="1"/>
  <c r="Q202" i="2"/>
  <c r="T199" i="2"/>
  <c r="Q199" i="2"/>
  <c r="AF199" i="2" s="1"/>
  <c r="T198" i="2"/>
  <c r="Q198" i="2"/>
  <c r="AF198" i="2" s="1"/>
  <c r="M198" i="2"/>
  <c r="AD198" i="2" s="1"/>
  <c r="C198" i="2"/>
  <c r="C199" i="2" s="1"/>
  <c r="B198" i="2"/>
  <c r="B199" i="2" s="1"/>
  <c r="N197" i="2"/>
  <c r="AD197" i="2" s="1"/>
  <c r="S192" i="2"/>
  <c r="Z192" i="2" s="1"/>
  <c r="Q192" i="2"/>
  <c r="T196" i="2"/>
  <c r="S196" i="2"/>
  <c r="Q196" i="2"/>
  <c r="S191" i="2"/>
  <c r="Z191" i="2" s="1"/>
  <c r="Q191" i="2"/>
  <c r="S190" i="2"/>
  <c r="Z190" i="2" s="1"/>
  <c r="Q190" i="2"/>
  <c r="S189" i="2"/>
  <c r="Z189" i="2" s="1"/>
  <c r="Q189" i="2"/>
  <c r="T186" i="2"/>
  <c r="Q186" i="2"/>
  <c r="AF186" i="2" s="1"/>
  <c r="T185" i="2"/>
  <c r="Q185" i="2"/>
  <c r="AF185" i="2" s="1"/>
  <c r="T184" i="2"/>
  <c r="Q184" i="2"/>
  <c r="AF184" i="2" s="1"/>
  <c r="M184" i="2"/>
  <c r="AD184" i="2" s="1"/>
  <c r="C184" i="2"/>
  <c r="N183" i="2"/>
  <c r="AD183" i="2" s="1"/>
  <c r="T172" i="2"/>
  <c r="T182" i="2"/>
  <c r="S182" i="2"/>
  <c r="Q182" i="2"/>
  <c r="S178" i="2"/>
  <c r="Z178" i="2" s="1"/>
  <c r="Q178" i="2"/>
  <c r="S177" i="2"/>
  <c r="Z177" i="2" s="1"/>
  <c r="Q177" i="2"/>
  <c r="S176" i="2"/>
  <c r="Z176" i="2" s="1"/>
  <c r="Q176" i="2"/>
  <c r="Q172" i="2"/>
  <c r="AF172" i="2" s="1"/>
  <c r="T171" i="2"/>
  <c r="Q171" i="2"/>
  <c r="AF171" i="2" s="1"/>
  <c r="T170" i="2"/>
  <c r="Q170" i="2"/>
  <c r="AF170" i="2" s="1"/>
  <c r="M170" i="2"/>
  <c r="AD170" i="2" s="1"/>
  <c r="C170" i="2"/>
  <c r="N169" i="2"/>
  <c r="AD169" i="2" s="1"/>
  <c r="AF339" i="2" l="1"/>
  <c r="Z339" i="2"/>
  <c r="AD1850" i="2"/>
  <c r="Z1850" i="2"/>
  <c r="AF1850" i="2"/>
  <c r="N492" i="2"/>
  <c r="C493" i="2"/>
  <c r="C494" i="2" s="1"/>
  <c r="C495" i="2" s="1"/>
  <c r="C496" i="2" s="1"/>
  <c r="C497" i="2" s="1"/>
  <c r="C498" i="2" s="1"/>
  <c r="C499" i="2" s="1"/>
  <c r="M492" i="2"/>
  <c r="AD491" i="2"/>
  <c r="X202" i="2"/>
  <c r="X203" i="2" s="1"/>
  <c r="X204" i="2" s="1"/>
  <c r="X205" i="2" s="1"/>
  <c r="X206" i="2" s="1"/>
  <c r="X207" i="2" s="1"/>
  <c r="X208" i="2" s="1"/>
  <c r="X209" i="2" s="1"/>
  <c r="X227" i="2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176" i="2"/>
  <c r="X177" i="2" s="1"/>
  <c r="X178" i="2" s="1"/>
  <c r="X179" i="2" s="1"/>
  <c r="X180" i="2" s="1"/>
  <c r="X181" i="2" s="1"/>
  <c r="X182" i="2" s="1"/>
  <c r="X275" i="2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94" i="2"/>
  <c r="X295" i="2" s="1"/>
  <c r="X296" i="2" s="1"/>
  <c r="X297" i="2" s="1"/>
  <c r="X298" i="2" s="1"/>
  <c r="X299" i="2" s="1"/>
  <c r="X300" i="2" s="1"/>
  <c r="X301" i="2" s="1"/>
  <c r="X302" i="2" s="1"/>
  <c r="X303" i="2" s="1"/>
  <c r="X217" i="2"/>
  <c r="X218" i="2" s="1"/>
  <c r="X219" i="2" s="1"/>
  <c r="X220" i="2" s="1"/>
  <c r="X221" i="2" s="1"/>
  <c r="X189" i="2"/>
  <c r="X190" i="2" s="1"/>
  <c r="X191" i="2" s="1"/>
  <c r="X192" i="2" s="1"/>
  <c r="X193" i="2" s="1"/>
  <c r="X194" i="2" s="1"/>
  <c r="X195" i="2" s="1"/>
  <c r="X196" i="2" s="1"/>
  <c r="M212" i="2"/>
  <c r="AD212" i="2" s="1"/>
  <c r="B291" i="2"/>
  <c r="B292" i="2" s="1"/>
  <c r="C291" i="2"/>
  <c r="C292" i="2" s="1"/>
  <c r="N292" i="2" s="1"/>
  <c r="M291" i="2"/>
  <c r="AD291" i="2" s="1"/>
  <c r="B285" i="2"/>
  <c r="M272" i="2"/>
  <c r="AD272" i="2" s="1"/>
  <c r="C285" i="2"/>
  <c r="B227" i="2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C227" i="2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M224" i="2"/>
  <c r="AD224" i="2" s="1"/>
  <c r="M199" i="2"/>
  <c r="AD199" i="2" s="1"/>
  <c r="M171" i="2"/>
  <c r="AD171" i="2" s="1"/>
  <c r="C171" i="2"/>
  <c r="C172" i="2" s="1"/>
  <c r="C173" i="2" s="1"/>
  <c r="C174" i="2" s="1"/>
  <c r="C175" i="2" s="1"/>
  <c r="C176" i="2" s="1"/>
  <c r="C177" i="2" s="1"/>
  <c r="C178" i="2" s="1"/>
  <c r="C185" i="2"/>
  <c r="C186" i="2" s="1"/>
  <c r="C187" i="2" s="1"/>
  <c r="C188" i="2" s="1"/>
  <c r="C189" i="2" s="1"/>
  <c r="C190" i="2" s="1"/>
  <c r="C191" i="2" s="1"/>
  <c r="C192" i="2" s="1"/>
  <c r="M185" i="2"/>
  <c r="AD185" i="2" s="1"/>
  <c r="U172" i="2"/>
  <c r="U192" i="2"/>
  <c r="U199" i="2"/>
  <c r="U209" i="2"/>
  <c r="U234" i="2"/>
  <c r="U266" i="2"/>
  <c r="U228" i="2"/>
  <c r="U280" i="2"/>
  <c r="U284" i="2"/>
  <c r="U240" i="2"/>
  <c r="U260" i="2"/>
  <c r="U303" i="2"/>
  <c r="U176" i="2"/>
  <c r="U177" i="2"/>
  <c r="U204" i="2"/>
  <c r="U212" i="2"/>
  <c r="U214" i="2"/>
  <c r="U223" i="2"/>
  <c r="U227" i="2"/>
  <c r="U271" i="2"/>
  <c r="U276" i="2"/>
  <c r="U261" i="2"/>
  <c r="U294" i="2"/>
  <c r="U300" i="2"/>
  <c r="U499" i="2"/>
  <c r="U185" i="2"/>
  <c r="U190" i="2"/>
  <c r="U198" i="2"/>
  <c r="U202" i="2"/>
  <c r="U237" i="2"/>
  <c r="U239" i="2"/>
  <c r="U231" i="2"/>
  <c r="U281" i="2"/>
  <c r="U241" i="2"/>
  <c r="U235" i="2"/>
  <c r="U512" i="2"/>
  <c r="U500" i="2"/>
  <c r="U178" i="2"/>
  <c r="U211" i="2"/>
  <c r="U288" i="2"/>
  <c r="U291" i="2"/>
  <c r="U297" i="2"/>
  <c r="U295" i="2"/>
  <c r="U491" i="2"/>
  <c r="U184" i="2"/>
  <c r="U186" i="2"/>
  <c r="U191" i="2"/>
  <c r="U229" i="2"/>
  <c r="U242" i="2"/>
  <c r="U238" i="2"/>
  <c r="U277" i="2"/>
  <c r="U282" i="2"/>
  <c r="U285" i="2"/>
  <c r="U256" i="2"/>
  <c r="U236" i="2"/>
  <c r="U502" i="2"/>
  <c r="U254" i="2"/>
  <c r="U171" i="2"/>
  <c r="U196" i="2"/>
  <c r="U203" i="2"/>
  <c r="U217" i="2"/>
  <c r="U257" i="2"/>
  <c r="U290" i="2"/>
  <c r="U298" i="2"/>
  <c r="U296" i="2"/>
  <c r="U493" i="2"/>
  <c r="U189" i="2"/>
  <c r="U221" i="2"/>
  <c r="U233" i="2"/>
  <c r="U275" i="2"/>
  <c r="U283" i="2"/>
  <c r="U230" i="2"/>
  <c r="U258" i="2"/>
  <c r="U279" i="2"/>
  <c r="U509" i="2"/>
  <c r="U496" i="2"/>
  <c r="U170" i="2"/>
  <c r="U182" i="2"/>
  <c r="U213" i="2"/>
  <c r="U218" i="2"/>
  <c r="U224" i="2"/>
  <c r="U269" i="2"/>
  <c r="U272" i="2"/>
  <c r="U259" i="2"/>
  <c r="U278" i="2"/>
  <c r="U494" i="2"/>
  <c r="U255" i="2"/>
  <c r="B200" i="2"/>
  <c r="B201" i="2" s="1"/>
  <c r="B202" i="2" s="1"/>
  <c r="B203" i="2" s="1"/>
  <c r="B204" i="2" s="1"/>
  <c r="N493" i="2"/>
  <c r="N491" i="2"/>
  <c r="N290" i="2"/>
  <c r="N271" i="2"/>
  <c r="N223" i="2"/>
  <c r="N211" i="2"/>
  <c r="N198" i="2"/>
  <c r="C200" i="2"/>
  <c r="N184" i="2"/>
  <c r="N170" i="2"/>
  <c r="N495" i="2" l="1"/>
  <c r="M493" i="2"/>
  <c r="AD492" i="2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C243" i="2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B205" i="2"/>
  <c r="B206" i="2" s="1"/>
  <c r="B207" i="2" s="1"/>
  <c r="B208" i="2" s="1"/>
  <c r="B209" i="2" s="1"/>
  <c r="M225" i="2"/>
  <c r="M273" i="2"/>
  <c r="B286" i="2"/>
  <c r="B287" i="2" s="1"/>
  <c r="B288" i="2" s="1"/>
  <c r="M213" i="2"/>
  <c r="AD213" i="2" s="1"/>
  <c r="C286" i="2"/>
  <c r="N286" i="2" s="1"/>
  <c r="M292" i="2"/>
  <c r="B293" i="2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N496" i="2"/>
  <c r="N232" i="2"/>
  <c r="C193" i="2"/>
  <c r="N193" i="2" s="1"/>
  <c r="C179" i="2"/>
  <c r="N175" i="2"/>
  <c r="N185" i="2"/>
  <c r="M172" i="2"/>
  <c r="AD172" i="2" s="1"/>
  <c r="C293" i="2"/>
  <c r="N293" i="2" s="1"/>
  <c r="N274" i="2"/>
  <c r="N273" i="2"/>
  <c r="N226" i="2"/>
  <c r="N225" i="2"/>
  <c r="C201" i="2"/>
  <c r="N200" i="2"/>
  <c r="N497" i="2"/>
  <c r="N494" i="2"/>
  <c r="N272" i="2"/>
  <c r="N199" i="2"/>
  <c r="N171" i="2"/>
  <c r="M494" i="2" l="1"/>
  <c r="AD493" i="2"/>
  <c r="AD225" i="2"/>
  <c r="AF225" i="2"/>
  <c r="AD292" i="2"/>
  <c r="AF292" i="2"/>
  <c r="AD273" i="2"/>
  <c r="AF273" i="2"/>
  <c r="N179" i="2"/>
  <c r="N249" i="2"/>
  <c r="B256" i="2"/>
  <c r="B257" i="2" s="1"/>
  <c r="B258" i="2" s="1"/>
  <c r="B259" i="2" s="1"/>
  <c r="B260" i="2" s="1"/>
  <c r="B261" i="2" s="1"/>
  <c r="B262" i="2" s="1"/>
  <c r="B266" i="2" s="1"/>
  <c r="B267" i="2" s="1"/>
  <c r="B268" i="2" s="1"/>
  <c r="B269" i="2" s="1"/>
  <c r="C256" i="2"/>
  <c r="C257" i="2" s="1"/>
  <c r="C258" i="2" s="1"/>
  <c r="C259" i="2" s="1"/>
  <c r="C260" i="2" s="1"/>
  <c r="C261" i="2" s="1"/>
  <c r="C262" i="2" s="1"/>
  <c r="N262" i="2" s="1"/>
  <c r="N251" i="2"/>
  <c r="N247" i="2"/>
  <c r="N250" i="2"/>
  <c r="N243" i="2"/>
  <c r="N245" i="2"/>
  <c r="N248" i="2"/>
  <c r="N253" i="2"/>
  <c r="N252" i="2"/>
  <c r="M214" i="2"/>
  <c r="AD214" i="2" s="1"/>
  <c r="M226" i="2"/>
  <c r="C287" i="2"/>
  <c r="C288" i="2" s="1"/>
  <c r="M274" i="2"/>
  <c r="N244" i="2"/>
  <c r="M293" i="2"/>
  <c r="C294" i="2"/>
  <c r="C295" i="2" s="1"/>
  <c r="C296" i="2" s="1"/>
  <c r="C297" i="2" s="1"/>
  <c r="C298" i="2" s="1"/>
  <c r="C299" i="2" s="1"/>
  <c r="C300" i="2" s="1"/>
  <c r="C301" i="2" s="1"/>
  <c r="C302" i="2" s="1"/>
  <c r="C303" i="2" s="1"/>
  <c r="C180" i="2"/>
  <c r="C194" i="2"/>
  <c r="C195" i="2" s="1"/>
  <c r="C196" i="2" s="1"/>
  <c r="N201" i="2"/>
  <c r="C202" i="2"/>
  <c r="C203" i="2" s="1"/>
  <c r="C204" i="2" s="1"/>
  <c r="M173" i="2"/>
  <c r="M175" i="2"/>
  <c r="N498" i="2"/>
  <c r="N246" i="2"/>
  <c r="N291" i="2"/>
  <c r="N278" i="2"/>
  <c r="N276" i="2"/>
  <c r="N224" i="2"/>
  <c r="N212" i="2"/>
  <c r="N186" i="2"/>
  <c r="C181" i="2" l="1"/>
  <c r="M495" i="2"/>
  <c r="AD494" i="2"/>
  <c r="AD226" i="2"/>
  <c r="AF226" i="2"/>
  <c r="AD173" i="2"/>
  <c r="AF173" i="2"/>
  <c r="AD175" i="2"/>
  <c r="AF175" i="2"/>
  <c r="AD293" i="2"/>
  <c r="AF293" i="2"/>
  <c r="AD274" i="2"/>
  <c r="AF274" i="2"/>
  <c r="B263" i="2"/>
  <c r="C263" i="2"/>
  <c r="N263" i="2" s="1"/>
  <c r="B264" i="2"/>
  <c r="B265" i="2"/>
  <c r="C264" i="2"/>
  <c r="N264" i="2" s="1"/>
  <c r="C265" i="2"/>
  <c r="N265" i="2" s="1"/>
  <c r="C266" i="2"/>
  <c r="C267" i="2" s="1"/>
  <c r="C268" i="2" s="1"/>
  <c r="C269" i="2" s="1"/>
  <c r="C205" i="2"/>
  <c r="M275" i="2"/>
  <c r="M294" i="2"/>
  <c r="M227" i="2"/>
  <c r="N287" i="2"/>
  <c r="N294" i="2"/>
  <c r="M174" i="2"/>
  <c r="M215" i="2"/>
  <c r="N202" i="2"/>
  <c r="C500" i="2"/>
  <c r="N499" i="2"/>
  <c r="M186" i="2"/>
  <c r="AD186" i="2" s="1"/>
  <c r="M200" i="2"/>
  <c r="N216" i="2"/>
  <c r="N215" i="2"/>
  <c r="N187" i="2"/>
  <c r="N174" i="2"/>
  <c r="N173" i="2"/>
  <c r="N236" i="2"/>
  <c r="N235" i="2"/>
  <c r="N277" i="2"/>
  <c r="N227" i="2"/>
  <c r="N172" i="2"/>
  <c r="C182" i="2" l="1"/>
  <c r="M496" i="2"/>
  <c r="AD495" i="2"/>
  <c r="AD294" i="2"/>
  <c r="AF294" i="2"/>
  <c r="AD227" i="2"/>
  <c r="AF227" i="2"/>
  <c r="AD275" i="2"/>
  <c r="AF275" i="2"/>
  <c r="AD174" i="2"/>
  <c r="AF174" i="2"/>
  <c r="AD200" i="2"/>
  <c r="AF200" i="2"/>
  <c r="AD215" i="2"/>
  <c r="AF215" i="2"/>
  <c r="C501" i="2"/>
  <c r="C502" i="2" s="1"/>
  <c r="C503" i="2" s="1"/>
  <c r="M295" i="2"/>
  <c r="N268" i="2"/>
  <c r="N267" i="2"/>
  <c r="N205" i="2"/>
  <c r="C206" i="2"/>
  <c r="M276" i="2"/>
  <c r="N295" i="2"/>
  <c r="M216" i="2"/>
  <c r="M228" i="2"/>
  <c r="M176" i="2"/>
  <c r="M187" i="2"/>
  <c r="N188" i="2"/>
  <c r="N500" i="2"/>
  <c r="M201" i="2"/>
  <c r="N254" i="2"/>
  <c r="N240" i="2"/>
  <c r="N241" i="2"/>
  <c r="N230" i="2"/>
  <c r="N275" i="2"/>
  <c r="N279" i="2"/>
  <c r="N229" i="2"/>
  <c r="N214" i="2"/>
  <c r="N217" i="2"/>
  <c r="N203" i="2"/>
  <c r="N189" i="2"/>
  <c r="N176" i="2"/>
  <c r="T350" i="2"/>
  <c r="S350" i="2"/>
  <c r="T348" i="2"/>
  <c r="S348" i="2"/>
  <c r="T345" i="2"/>
  <c r="S345" i="2"/>
  <c r="Z350" i="2" l="1"/>
  <c r="AF350" i="2"/>
  <c r="AF348" i="2"/>
  <c r="Z348" i="2"/>
  <c r="AF345" i="2"/>
  <c r="Z345" i="2"/>
  <c r="M497" i="2"/>
  <c r="AD496" i="2"/>
  <c r="AD276" i="2"/>
  <c r="AF276" i="2"/>
  <c r="AD295" i="2"/>
  <c r="AF295" i="2"/>
  <c r="AD201" i="2"/>
  <c r="AF201" i="2"/>
  <c r="AD176" i="2"/>
  <c r="AF176" i="2"/>
  <c r="AD187" i="2"/>
  <c r="AF187" i="2"/>
  <c r="AD228" i="2"/>
  <c r="AF228" i="2"/>
  <c r="AD216" i="2"/>
  <c r="AF216" i="2"/>
  <c r="C504" i="2"/>
  <c r="N503" i="2"/>
  <c r="N501" i="2"/>
  <c r="C207" i="2"/>
  <c r="N206" i="2"/>
  <c r="M202" i="2"/>
  <c r="N296" i="2"/>
  <c r="M217" i="2"/>
  <c r="M277" i="2"/>
  <c r="M177" i="2"/>
  <c r="M229" i="2"/>
  <c r="M188" i="2"/>
  <c r="N255" i="2"/>
  <c r="N228" i="2"/>
  <c r="N213" i="2"/>
  <c r="M498" i="2" l="1"/>
  <c r="AD497" i="2"/>
  <c r="AF497" i="2"/>
  <c r="AD229" i="2"/>
  <c r="AF229" i="2"/>
  <c r="AD217" i="2"/>
  <c r="AF217" i="2"/>
  <c r="AD177" i="2"/>
  <c r="AF177" i="2"/>
  <c r="AD188" i="2"/>
  <c r="AF188" i="2"/>
  <c r="AD202" i="2"/>
  <c r="AF202" i="2"/>
  <c r="AD277" i="2"/>
  <c r="AF277" i="2"/>
  <c r="C505" i="2"/>
  <c r="N504" i="2"/>
  <c r="C208" i="2"/>
  <c r="N207" i="2"/>
  <c r="M218" i="2"/>
  <c r="M296" i="2"/>
  <c r="M203" i="2"/>
  <c r="M278" i="2"/>
  <c r="M189" i="2"/>
  <c r="M178" i="2"/>
  <c r="M230" i="2"/>
  <c r="N192" i="2"/>
  <c r="N195" i="2"/>
  <c r="N194" i="2"/>
  <c r="N256" i="2"/>
  <c r="N231" i="2"/>
  <c r="N280" i="2"/>
  <c r="N204" i="2"/>
  <c r="T342" i="2"/>
  <c r="S342" i="2"/>
  <c r="T329" i="2"/>
  <c r="T330" i="2"/>
  <c r="T331" i="2"/>
  <c r="T332" i="2"/>
  <c r="T333" i="2"/>
  <c r="T334" i="2"/>
  <c r="T335" i="2"/>
  <c r="T336" i="2"/>
  <c r="T337" i="2"/>
  <c r="T338" i="2"/>
  <c r="T340" i="2"/>
  <c r="T341" i="2"/>
  <c r="T343" i="2"/>
  <c r="T346" i="2"/>
  <c r="T347" i="2"/>
  <c r="T349" i="2"/>
  <c r="T376" i="2"/>
  <c r="T377" i="2"/>
  <c r="T378" i="2"/>
  <c r="T379" i="2"/>
  <c r="T380" i="2"/>
  <c r="T430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24" i="2"/>
  <c r="T325" i="2"/>
  <c r="T322" i="2"/>
  <c r="S351" i="2"/>
  <c r="S329" i="2"/>
  <c r="S330" i="2"/>
  <c r="S331" i="2"/>
  <c r="S332" i="2"/>
  <c r="S333" i="2"/>
  <c r="S334" i="2"/>
  <c r="S335" i="2"/>
  <c r="S336" i="2"/>
  <c r="S337" i="2"/>
  <c r="S338" i="2"/>
  <c r="S340" i="2"/>
  <c r="S341" i="2"/>
  <c r="S343" i="2"/>
  <c r="S346" i="2"/>
  <c r="S347" i="2"/>
  <c r="S349" i="2"/>
  <c r="S376" i="2"/>
  <c r="S377" i="2"/>
  <c r="S378" i="2"/>
  <c r="S379" i="2"/>
  <c r="S380" i="2"/>
  <c r="S430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28" i="2"/>
  <c r="Z380" i="2" l="1"/>
  <c r="AF380" i="2"/>
  <c r="Z388" i="2"/>
  <c r="AF388" i="2"/>
  <c r="AF395" i="2"/>
  <c r="Z395" i="2"/>
  <c r="Z378" i="2"/>
  <c r="AF378" i="2"/>
  <c r="AF385" i="2"/>
  <c r="Z385" i="2"/>
  <c r="AF379" i="2"/>
  <c r="Z379" i="2"/>
  <c r="Z394" i="2"/>
  <c r="AF394" i="2"/>
  <c r="Z384" i="2"/>
  <c r="AF384" i="2"/>
  <c r="Z392" i="2"/>
  <c r="AF392" i="2"/>
  <c r="AF391" i="2"/>
  <c r="Z391" i="2"/>
  <c r="AF383" i="2"/>
  <c r="Z383" i="2"/>
  <c r="AF387" i="2"/>
  <c r="Z387" i="2"/>
  <c r="AF393" i="2"/>
  <c r="Z393" i="2"/>
  <c r="AF390" i="2"/>
  <c r="Z390" i="2"/>
  <c r="AF382" i="2"/>
  <c r="Z382" i="2"/>
  <c r="Z386" i="2"/>
  <c r="AF386" i="2"/>
  <c r="AF377" i="2"/>
  <c r="Z377" i="2"/>
  <c r="Z389" i="2"/>
  <c r="AF389" i="2"/>
  <c r="Z430" i="2"/>
  <c r="AF430" i="2"/>
  <c r="AF340" i="2"/>
  <c r="Z340" i="2"/>
  <c r="Z333" i="2"/>
  <c r="AF333" i="2"/>
  <c r="Z331" i="2"/>
  <c r="AF331" i="2"/>
  <c r="Z329" i="2"/>
  <c r="AF329" i="2"/>
  <c r="AF343" i="2"/>
  <c r="Z343" i="2"/>
  <c r="AF338" i="2"/>
  <c r="Z338" i="2"/>
  <c r="Z335" i="2"/>
  <c r="AF335" i="2"/>
  <c r="Z334" i="2"/>
  <c r="AF334" i="2"/>
  <c r="Z332" i="2"/>
  <c r="AF332" i="2"/>
  <c r="Z351" i="2"/>
  <c r="AF351" i="2"/>
  <c r="Z349" i="2"/>
  <c r="AF349" i="2"/>
  <c r="AF341" i="2"/>
  <c r="Z341" i="2"/>
  <c r="AF336" i="2"/>
  <c r="Z336" i="2"/>
  <c r="AF342" i="2"/>
  <c r="Z342" i="2"/>
  <c r="Z330" i="2"/>
  <c r="AF330" i="2"/>
  <c r="Z376" i="2"/>
  <c r="AF376" i="2"/>
  <c r="Z328" i="2"/>
  <c r="AF328" i="2"/>
  <c r="X328" i="2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Z443" i="2" s="1"/>
  <c r="Z347" i="2"/>
  <c r="AF347" i="2"/>
  <c r="AF337" i="2"/>
  <c r="Z337" i="2"/>
  <c r="Z346" i="2"/>
  <c r="AF346" i="2"/>
  <c r="M499" i="2"/>
  <c r="AD498" i="2"/>
  <c r="AF498" i="2"/>
  <c r="M503" i="2"/>
  <c r="AD189" i="2"/>
  <c r="AF189" i="2"/>
  <c r="AD230" i="2"/>
  <c r="AF230" i="2"/>
  <c r="AD278" i="2"/>
  <c r="AF278" i="2"/>
  <c r="AD203" i="2"/>
  <c r="AF203" i="2"/>
  <c r="AD178" i="2"/>
  <c r="AF178" i="2"/>
  <c r="AD296" i="2"/>
  <c r="AF296" i="2"/>
  <c r="AD218" i="2"/>
  <c r="AF218" i="2"/>
  <c r="C506" i="2"/>
  <c r="N505" i="2"/>
  <c r="N297" i="2"/>
  <c r="N299" i="2"/>
  <c r="C209" i="2"/>
  <c r="N209" i="2" s="1"/>
  <c r="N208" i="2"/>
  <c r="M204" i="2"/>
  <c r="M297" i="2"/>
  <c r="N298" i="2"/>
  <c r="M231" i="2"/>
  <c r="M179" i="2"/>
  <c r="M190" i="2"/>
  <c r="M279" i="2"/>
  <c r="M219" i="2"/>
  <c r="B491" i="2"/>
  <c r="B492" i="2" s="1"/>
  <c r="B493" i="2" s="1"/>
  <c r="B494" i="2" s="1"/>
  <c r="B495" i="2" s="1"/>
  <c r="B496" i="2" s="1"/>
  <c r="B497" i="2" s="1"/>
  <c r="B498" i="2" s="1"/>
  <c r="B499" i="2" s="1"/>
  <c r="N180" i="2"/>
  <c r="N181" i="2"/>
  <c r="B170" i="2"/>
  <c r="B171" i="2" s="1"/>
  <c r="B172" i="2" s="1"/>
  <c r="B173" i="2" s="1"/>
  <c r="B174" i="2" s="1"/>
  <c r="B175" i="2" s="1"/>
  <c r="B176" i="2" s="1"/>
  <c r="B177" i="2" s="1"/>
  <c r="B178" i="2" s="1"/>
  <c r="N257" i="2"/>
  <c r="N233" i="2"/>
  <c r="N281" i="2"/>
  <c r="N219" i="2"/>
  <c r="N190" i="2"/>
  <c r="AD503" i="2" l="1"/>
  <c r="AF503" i="2"/>
  <c r="M500" i="2"/>
  <c r="AD499" i="2"/>
  <c r="AF499" i="2"/>
  <c r="M504" i="2"/>
  <c r="AD190" i="2"/>
  <c r="AF190" i="2"/>
  <c r="AD279" i="2"/>
  <c r="AF279" i="2"/>
  <c r="AD219" i="2"/>
  <c r="AF219" i="2"/>
  <c r="AD179" i="2"/>
  <c r="AF179" i="2"/>
  <c r="AD231" i="2"/>
  <c r="AF231" i="2"/>
  <c r="AD297" i="2"/>
  <c r="AF297" i="2"/>
  <c r="AD204" i="2"/>
  <c r="AF204" i="2"/>
  <c r="C507" i="2"/>
  <c r="N506" i="2"/>
  <c r="M299" i="2"/>
  <c r="M205" i="2"/>
  <c r="M232" i="2"/>
  <c r="M180" i="2"/>
  <c r="M298" i="2"/>
  <c r="M280" i="2"/>
  <c r="M206" i="2"/>
  <c r="M207" i="2"/>
  <c r="M220" i="2"/>
  <c r="M191" i="2"/>
  <c r="B179" i="2"/>
  <c r="B180" i="2" s="1"/>
  <c r="B181" i="2" s="1"/>
  <c r="B182" i="2" s="1"/>
  <c r="N220" i="2"/>
  <c r="N502" i="2"/>
  <c r="N258" i="2"/>
  <c r="N234" i="2"/>
  <c r="N282" i="2"/>
  <c r="N191" i="2"/>
  <c r="M501" i="2" l="1"/>
  <c r="AD500" i="2"/>
  <c r="AF500" i="2"/>
  <c r="M505" i="2"/>
  <c r="M508" i="2"/>
  <c r="AD504" i="2"/>
  <c r="AF504" i="2"/>
  <c r="AD232" i="2"/>
  <c r="AF232" i="2"/>
  <c r="AD220" i="2"/>
  <c r="AF220" i="2"/>
  <c r="AD207" i="2"/>
  <c r="AF207" i="2"/>
  <c r="AD191" i="2"/>
  <c r="AF191" i="2"/>
  <c r="AD298" i="2"/>
  <c r="AF298" i="2"/>
  <c r="AD180" i="2"/>
  <c r="AF180" i="2"/>
  <c r="AD280" i="2"/>
  <c r="AF280" i="2"/>
  <c r="AD205" i="2"/>
  <c r="AF205" i="2"/>
  <c r="AD206" i="2"/>
  <c r="AF206" i="2"/>
  <c r="AD299" i="2"/>
  <c r="AF299" i="2"/>
  <c r="C508" i="2"/>
  <c r="N507" i="2"/>
  <c r="N300" i="2"/>
  <c r="M300" i="2"/>
  <c r="M181" i="2"/>
  <c r="M281" i="2"/>
  <c r="N301" i="2"/>
  <c r="M192" i="2"/>
  <c r="M221" i="2"/>
  <c r="M208" i="2"/>
  <c r="M233" i="2"/>
  <c r="B184" i="2"/>
  <c r="B185" i="2" s="1"/>
  <c r="B186" i="2" s="1"/>
  <c r="B187" i="2" s="1"/>
  <c r="B188" i="2" s="1"/>
  <c r="B189" i="2" s="1"/>
  <c r="B190" i="2" s="1"/>
  <c r="B191" i="2" s="1"/>
  <c r="B192" i="2" s="1"/>
  <c r="N259" i="2"/>
  <c r="N237" i="2"/>
  <c r="N177" i="2"/>
  <c r="AD508" i="2" l="1"/>
  <c r="AF508" i="2"/>
  <c r="AD505" i="2"/>
  <c r="AF505" i="2"/>
  <c r="M502" i="2"/>
  <c r="AD501" i="2"/>
  <c r="AF501" i="2"/>
  <c r="M506" i="2"/>
  <c r="AD281" i="2"/>
  <c r="AF281" i="2"/>
  <c r="AD233" i="2"/>
  <c r="AF233" i="2"/>
  <c r="AD208" i="2"/>
  <c r="AF208" i="2"/>
  <c r="AD221" i="2"/>
  <c r="AF221" i="2"/>
  <c r="Z221" i="2"/>
  <c r="AD192" i="2"/>
  <c r="AF192" i="2"/>
  <c r="AD181" i="2"/>
  <c r="AF181" i="2"/>
  <c r="AD300" i="2"/>
  <c r="AF300" i="2"/>
  <c r="C509" i="2"/>
  <c r="C510" i="2" s="1"/>
  <c r="N508" i="2"/>
  <c r="B500" i="2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M193" i="2"/>
  <c r="M282" i="2"/>
  <c r="M209" i="2"/>
  <c r="M182" i="2"/>
  <c r="M301" i="2"/>
  <c r="M234" i="2"/>
  <c r="B193" i="2"/>
  <c r="B194" i="2" s="1"/>
  <c r="B195" i="2" s="1"/>
  <c r="B196" i="2" s="1"/>
  <c r="U324" i="2"/>
  <c r="N260" i="2"/>
  <c r="N261" i="2"/>
  <c r="N238" i="2"/>
  <c r="N218" i="2"/>
  <c r="N178" i="2"/>
  <c r="AD502" i="2" l="1"/>
  <c r="AF502" i="2"/>
  <c r="M507" i="2"/>
  <c r="M509" i="2"/>
  <c r="AD506" i="2"/>
  <c r="AF506" i="2"/>
  <c r="AD301" i="2"/>
  <c r="AF301" i="2"/>
  <c r="AD182" i="2"/>
  <c r="AF182" i="2"/>
  <c r="Z182" i="2"/>
  <c r="AD209" i="2"/>
  <c r="Z209" i="2"/>
  <c r="AF209" i="2"/>
  <c r="AD234" i="2"/>
  <c r="AF234" i="2"/>
  <c r="AD282" i="2"/>
  <c r="AF282" i="2"/>
  <c r="AD193" i="2"/>
  <c r="AF193" i="2"/>
  <c r="C511" i="2"/>
  <c r="N510" i="2"/>
  <c r="N302" i="2"/>
  <c r="N303" i="2"/>
  <c r="M194" i="2"/>
  <c r="M283" i="2"/>
  <c r="M302" i="2"/>
  <c r="M235" i="2"/>
  <c r="N509" i="2"/>
  <c r="N239" i="2"/>
  <c r="N283" i="2"/>
  <c r="AD507" i="2" l="1"/>
  <c r="AF507" i="2"/>
  <c r="AD509" i="2"/>
  <c r="AF509" i="2"/>
  <c r="M510" i="2"/>
  <c r="AD194" i="2"/>
  <c r="AF194" i="2"/>
  <c r="AD235" i="2"/>
  <c r="AF235" i="2"/>
  <c r="AD302" i="2"/>
  <c r="AF302" i="2"/>
  <c r="AD283" i="2"/>
  <c r="AF283" i="2"/>
  <c r="C512" i="2"/>
  <c r="N511" i="2"/>
  <c r="M195" i="2"/>
  <c r="M284" i="2"/>
  <c r="M236" i="2"/>
  <c r="M303" i="2"/>
  <c r="N284" i="2"/>
  <c r="N196" i="2"/>
  <c r="AD510" i="2" l="1"/>
  <c r="AF510" i="2"/>
  <c r="M511" i="2"/>
  <c r="AD303" i="2"/>
  <c r="Z303" i="2"/>
  <c r="AF303" i="2"/>
  <c r="AD195" i="2"/>
  <c r="AF195" i="2"/>
  <c r="AD236" i="2"/>
  <c r="AF236" i="2"/>
  <c r="AD284" i="2"/>
  <c r="AF284" i="2"/>
  <c r="M237" i="2"/>
  <c r="M285" i="2"/>
  <c r="M196" i="2"/>
  <c r="N242" i="2"/>
  <c r="N221" i="2"/>
  <c r="N182" i="2"/>
  <c r="AD511" i="2" l="1"/>
  <c r="AF511" i="2"/>
  <c r="M512" i="2"/>
  <c r="AD285" i="2"/>
  <c r="AF285" i="2"/>
  <c r="AD196" i="2"/>
  <c r="AF196" i="2"/>
  <c r="Z196" i="2"/>
  <c r="AD237" i="2"/>
  <c r="AF237" i="2"/>
  <c r="M286" i="2"/>
  <c r="M238" i="2"/>
  <c r="N285" i="2"/>
  <c r="AD512" i="2" l="1"/>
  <c r="AF512" i="2"/>
  <c r="Z512" i="2"/>
  <c r="AD286" i="2"/>
  <c r="AF286" i="2"/>
  <c r="AD238" i="2"/>
  <c r="AF238" i="2"/>
  <c r="M239" i="2"/>
  <c r="M287" i="2"/>
  <c r="N266" i="2"/>
  <c r="AD239" i="2" l="1"/>
  <c r="AF239" i="2"/>
  <c r="AD287" i="2"/>
  <c r="AF287" i="2"/>
  <c r="M288" i="2"/>
  <c r="M240" i="2"/>
  <c r="AD288" i="2" l="1"/>
  <c r="AF288" i="2"/>
  <c r="Z288" i="2"/>
  <c r="AD240" i="2"/>
  <c r="AF240" i="2"/>
  <c r="M241" i="2"/>
  <c r="N288" i="2"/>
  <c r="AD241" i="2" l="1"/>
  <c r="AF241" i="2"/>
  <c r="M242" i="2"/>
  <c r="N269" i="2"/>
  <c r="AD242" i="2" l="1"/>
  <c r="AF242" i="2"/>
  <c r="M243" i="2"/>
  <c r="AD243" i="2" l="1"/>
  <c r="AF243" i="2"/>
  <c r="M244" i="2"/>
  <c r="AD244" i="2" l="1"/>
  <c r="AF244" i="2"/>
  <c r="M245" i="2"/>
  <c r="N512" i="2"/>
  <c r="AD245" i="2" l="1"/>
  <c r="AF245" i="2"/>
  <c r="M246" i="2"/>
  <c r="O31" i="1"/>
  <c r="D490" i="2" s="1"/>
  <c r="O30" i="1"/>
  <c r="O29" i="1"/>
  <c r="D321" i="2" s="1"/>
  <c r="AD246" i="2" l="1"/>
  <c r="AF246" i="2"/>
  <c r="M247" i="2"/>
  <c r="J31" i="1"/>
  <c r="AD247" i="2" l="1"/>
  <c r="AF247" i="2"/>
  <c r="M248" i="2"/>
  <c r="AD248" i="2" l="1"/>
  <c r="AF248" i="2"/>
  <c r="M249" i="2"/>
  <c r="E137" i="59"/>
  <c r="E136" i="59"/>
  <c r="E135" i="59"/>
  <c r="E134" i="59"/>
  <c r="E133" i="59"/>
  <c r="E132" i="59"/>
  <c r="E131" i="59"/>
  <c r="E130" i="59"/>
  <c r="E129" i="59"/>
  <c r="E128" i="59"/>
  <c r="E127" i="59"/>
  <c r="E126" i="59"/>
  <c r="E125" i="59"/>
  <c r="E124" i="59"/>
  <c r="E123" i="59"/>
  <c r="E122" i="59"/>
  <c r="E121" i="59"/>
  <c r="E120" i="59"/>
  <c r="E119" i="59"/>
  <c r="E118" i="59"/>
  <c r="E117" i="59"/>
  <c r="E116" i="59"/>
  <c r="E115" i="59"/>
  <c r="E114" i="59"/>
  <c r="E113" i="59"/>
  <c r="E108" i="59"/>
  <c r="E107" i="59"/>
  <c r="E106" i="59"/>
  <c r="E105" i="59"/>
  <c r="E104" i="59"/>
  <c r="E103" i="59"/>
  <c r="E102" i="59"/>
  <c r="E101" i="59"/>
  <c r="E100" i="59"/>
  <c r="E99" i="59"/>
  <c r="E98" i="59"/>
  <c r="E97" i="59"/>
  <c r="E96" i="59"/>
  <c r="E95" i="59"/>
  <c r="E94" i="59"/>
  <c r="E93" i="59"/>
  <c r="E92" i="59"/>
  <c r="E91" i="59"/>
  <c r="E90" i="59"/>
  <c r="E85" i="59"/>
  <c r="E84" i="59"/>
  <c r="E83" i="59"/>
  <c r="E82" i="59"/>
  <c r="E81" i="59"/>
  <c r="E80" i="59"/>
  <c r="E79" i="59"/>
  <c r="E78" i="59"/>
  <c r="E77" i="59"/>
  <c r="E76" i="59"/>
  <c r="E75" i="59"/>
  <c r="E74" i="59"/>
  <c r="E73" i="59"/>
  <c r="E72" i="59"/>
  <c r="E71" i="59"/>
  <c r="E70" i="59"/>
  <c r="E69" i="59"/>
  <c r="E68" i="59"/>
  <c r="E67" i="59"/>
  <c r="D53" i="59"/>
  <c r="D52" i="59"/>
  <c r="D43" i="59"/>
  <c r="D42" i="59"/>
  <c r="D41" i="59"/>
  <c r="AD249" i="2" l="1"/>
  <c r="AF249" i="2"/>
  <c r="M250" i="2"/>
  <c r="Q322" i="2"/>
  <c r="AF322" i="2" s="1"/>
  <c r="N321" i="2"/>
  <c r="AD321" i="2" s="1"/>
  <c r="AD250" i="2" l="1"/>
  <c r="AF250" i="2"/>
  <c r="M251" i="2"/>
  <c r="U325" i="2"/>
  <c r="U322" i="2"/>
  <c r="J29" i="1"/>
  <c r="J30" i="1"/>
  <c r="AD251" i="2" l="1"/>
  <c r="AF251" i="2"/>
  <c r="M252" i="2"/>
  <c r="AD252" i="2" l="1"/>
  <c r="AF252" i="2"/>
  <c r="M253" i="2"/>
  <c r="AD253" i="2" l="1"/>
  <c r="AF253" i="2"/>
  <c r="M254" i="2"/>
  <c r="AD254" i="2" l="1"/>
  <c r="AF254" i="2"/>
  <c r="M255" i="2"/>
  <c r="AD255" i="2" l="1"/>
  <c r="AF255" i="2"/>
  <c r="M256" i="2"/>
  <c r="N322" i="2"/>
  <c r="AD256" i="2" l="1"/>
  <c r="AF256" i="2"/>
  <c r="M257" i="2"/>
  <c r="N324" i="2"/>
  <c r="AD257" i="2" l="1"/>
  <c r="AF257" i="2"/>
  <c r="M258" i="2"/>
  <c r="N326" i="2"/>
  <c r="N325" i="2"/>
  <c r="AD258" i="2" l="1"/>
  <c r="AF258" i="2"/>
  <c r="M259" i="2"/>
  <c r="AD259" i="2" l="1"/>
  <c r="AF259" i="2"/>
  <c r="M260" i="2"/>
  <c r="AD260" i="2" l="1"/>
  <c r="AF260" i="2"/>
  <c r="M261" i="2"/>
  <c r="AD261" i="2" l="1"/>
  <c r="AF261" i="2"/>
  <c r="M262" i="2"/>
  <c r="AD262" i="2" l="1"/>
  <c r="AF262" i="2"/>
  <c r="M263" i="2"/>
  <c r="AD263" i="2" l="1"/>
  <c r="AF263" i="2"/>
  <c r="M264" i="2"/>
  <c r="AD264" i="2" l="1"/>
  <c r="AF264" i="2"/>
  <c r="M265" i="2"/>
  <c r="AD265" i="2" l="1"/>
  <c r="AF265" i="2"/>
  <c r="M266" i="2"/>
  <c r="AD266" i="2" l="1"/>
  <c r="AF266" i="2"/>
  <c r="M267" i="2"/>
  <c r="AD267" i="2" l="1"/>
  <c r="AF267" i="2"/>
  <c r="M268" i="2"/>
  <c r="AD268" i="2" l="1"/>
  <c r="AF268" i="2"/>
  <c r="M269" i="2"/>
  <c r="AD269" i="2" l="1"/>
  <c r="Z269" i="2"/>
  <c r="AF269" i="2"/>
  <c r="H1536" i="2" l="1"/>
  <c r="H780" i="2"/>
  <c r="H1266" i="2"/>
  <c r="H1715" i="2"/>
  <c r="H2008" i="2"/>
  <c r="H921" i="2"/>
  <c r="H1599" i="2"/>
  <c r="H948" i="2"/>
  <c r="H1147" i="2"/>
  <c r="H1121" i="2"/>
  <c r="H875" i="2"/>
  <c r="H996" i="2"/>
  <c r="H1957" i="2"/>
  <c r="H968" i="2"/>
  <c r="H1976" i="2"/>
  <c r="H1694" i="2"/>
  <c r="H889" i="2"/>
  <c r="H1326" i="2"/>
  <c r="H1178" i="2"/>
  <c r="H830" i="2"/>
  <c r="H1314" i="2"/>
  <c r="H1475" i="2"/>
  <c r="H1851" i="2"/>
  <c r="H1583" i="2"/>
  <c r="H1085" i="2"/>
  <c r="H1014" i="2"/>
  <c r="H1113" i="2"/>
  <c r="H1387" i="2"/>
  <c r="H2020" i="2"/>
  <c r="H771" i="2"/>
  <c r="H787" i="2"/>
  <c r="H1944" i="2"/>
  <c r="H1338" i="2"/>
  <c r="H1723" i="2"/>
  <c r="H910" i="2"/>
  <c r="H762" i="2"/>
  <c r="H1915" i="2"/>
  <c r="H1445" i="2"/>
  <c r="H1706" i="2"/>
  <c r="H1749" i="2"/>
  <c r="H1564" i="2"/>
  <c r="H816" i="2"/>
  <c r="H983" i="2"/>
  <c r="H1506" i="2"/>
  <c r="H935" i="2"/>
  <c r="H1093" i="2"/>
  <c r="H1350" i="2"/>
  <c r="H1100" i="2"/>
  <c r="H1128" i="2"/>
  <c r="H1927" i="2"/>
  <c r="H1297" i="2"/>
  <c r="H1073" i="2"/>
  <c r="H1356" i="2"/>
  <c r="H806" i="2"/>
  <c r="H1236" i="2"/>
  <c r="H1883" i="2"/>
  <c r="H1051" i="2"/>
  <c r="H1523" i="2"/>
  <c r="H854" i="2"/>
  <c r="H687" i="2"/>
  <c r="H444" i="2" l="1"/>
  <c r="H6" i="2" l="1"/>
  <c r="H84" i="2"/>
  <c r="H304" i="2"/>
  <c r="H222" i="2"/>
  <c r="H611" i="2" l="1"/>
  <c r="H183" i="2"/>
  <c r="H541" i="2"/>
  <c r="H750" i="2"/>
  <c r="H24" i="2"/>
  <c r="H210" i="2"/>
  <c r="H154" i="2"/>
  <c r="H736" i="2"/>
  <c r="H197" i="2"/>
  <c r="H49" i="2"/>
  <c r="H289" i="2"/>
  <c r="H528" i="2"/>
  <c r="H559" i="2"/>
  <c r="H111" i="2"/>
  <c r="H574" i="2"/>
  <c r="H583" i="2"/>
  <c r="H99" i="2"/>
  <c r="H270" i="2"/>
  <c r="H169" i="2"/>
  <c r="H716" i="2"/>
  <c r="H513" i="2"/>
  <c r="H74" i="2" l="1"/>
  <c r="H490" i="2"/>
  <c r="H321" i="2"/>
  <c r="H140" i="2"/>
  <c r="D304" i="2"/>
  <c r="M305" i="2"/>
  <c r="AD305" i="2" s="1"/>
  <c r="M306" i="2" l="1"/>
  <c r="AD306" i="2" s="1"/>
  <c r="M307" i="2" l="1"/>
  <c r="AD307" i="2" l="1"/>
  <c r="AF307" i="2"/>
  <c r="M308" i="2"/>
  <c r="AD308" i="2" l="1"/>
  <c r="AF308" i="2"/>
  <c r="M309" i="2"/>
  <c r="AD309" i="2" l="1"/>
  <c r="AF309" i="2"/>
  <c r="M310" i="2"/>
  <c r="AD310" i="2" l="1"/>
  <c r="AF310" i="2"/>
  <c r="M311" i="2"/>
  <c r="AD311" i="2" l="1"/>
  <c r="AF311" i="2"/>
  <c r="M314" i="2"/>
  <c r="M312" i="2"/>
  <c r="AD312" i="2" l="1"/>
  <c r="AF312" i="2"/>
  <c r="AD314" i="2"/>
  <c r="AF314" i="2"/>
  <c r="M315" i="2"/>
  <c r="M313" i="2"/>
  <c r="AD313" i="2" l="1"/>
  <c r="AF313" i="2"/>
  <c r="AD315" i="2"/>
  <c r="AF315" i="2"/>
  <c r="M316" i="2"/>
  <c r="M318" i="2"/>
  <c r="AD318" i="2" l="1"/>
  <c r="AF318" i="2"/>
  <c r="AD316" i="2"/>
  <c r="AF316" i="2"/>
  <c r="M317" i="2"/>
  <c r="M319" i="2"/>
  <c r="M320" i="2"/>
  <c r="AD320" i="2" l="1"/>
  <c r="AF320" i="2"/>
  <c r="Z320" i="2"/>
  <c r="AD319" i="2"/>
  <c r="AF319" i="2"/>
  <c r="AD317" i="2"/>
  <c r="AF317" i="2"/>
  <c r="U816" i="2" l="1"/>
  <c r="L65" i="85" s="1"/>
  <c r="U935" i="2"/>
  <c r="L72" i="85" s="1"/>
  <c r="U875" i="2"/>
  <c r="L68" i="85" s="1"/>
  <c r="U687" i="2"/>
  <c r="L45" i="85" s="1"/>
  <c r="U1715" i="2"/>
  <c r="L114" i="85" s="1"/>
  <c r="U1706" i="2"/>
  <c r="L112" i="85" s="1"/>
  <c r="U6" i="2"/>
  <c r="U1583" i="2"/>
  <c r="U2020" i="2"/>
  <c r="U1073" i="2"/>
  <c r="U1113" i="2"/>
  <c r="L85" i="85" s="1"/>
  <c r="U1599" i="2"/>
  <c r="U583" i="2"/>
  <c r="L38" i="85" s="1"/>
  <c r="U1338" i="2"/>
  <c r="U1475" i="2"/>
  <c r="U1694" i="2"/>
  <c r="U1266" i="2"/>
  <c r="U1147" i="2"/>
  <c r="U830" i="2"/>
  <c r="U528" i="2"/>
  <c r="U1100" i="2"/>
  <c r="U1178" i="2"/>
  <c r="L90" i="85" s="1"/>
  <c r="U1976" i="2"/>
  <c r="L123" i="85" s="1"/>
  <c r="U1957" i="2"/>
  <c r="L120" i="85" s="1"/>
  <c r="U1314" i="2"/>
  <c r="U1523" i="2"/>
  <c r="U1851" i="2"/>
  <c r="L117" i="85" s="1"/>
  <c r="U1121" i="2"/>
  <c r="U2008" i="2"/>
  <c r="U111" i="2"/>
  <c r="U771" i="2"/>
  <c r="U1128" i="2"/>
  <c r="U49" i="2"/>
  <c r="U24" i="2"/>
  <c r="U1326" i="2"/>
  <c r="U1723" i="2"/>
  <c r="L115" i="85" s="1"/>
  <c r="U270" i="2"/>
  <c r="U1297" i="2"/>
  <c r="U1564" i="2"/>
  <c r="U513" i="2"/>
  <c r="L33" i="85" s="1"/>
  <c r="U1014" i="2"/>
  <c r="L79" i="85" s="1"/>
  <c r="U968" i="2"/>
  <c r="U762" i="2"/>
  <c r="U222" i="2"/>
  <c r="U889" i="2"/>
  <c r="L69" i="85" s="1"/>
  <c r="U84" i="2"/>
  <c r="U541" i="2"/>
  <c r="U154" i="2"/>
  <c r="U996" i="2"/>
  <c r="U1944" i="2"/>
  <c r="U197" i="2"/>
  <c r="U490" i="2"/>
  <c r="U750" i="2"/>
  <c r="L44" i="85" s="1"/>
  <c r="U444" i="2"/>
  <c r="L30" i="85" s="1"/>
  <c r="U948" i="2"/>
  <c r="U780" i="2"/>
  <c r="U806" i="2"/>
  <c r="L64" i="85" s="1"/>
  <c r="U1387" i="2"/>
  <c r="U1749" i="2"/>
  <c r="U74" i="2"/>
  <c r="U99" i="2"/>
  <c r="U854" i="2"/>
  <c r="U983" i="2"/>
  <c r="U716" i="2"/>
  <c r="U140" i="2"/>
  <c r="U1536" i="2"/>
  <c r="U1506" i="2"/>
  <c r="U574" i="2"/>
  <c r="U210" i="2"/>
  <c r="U736" i="2"/>
  <c r="U321" i="2"/>
  <c r="U910" i="2"/>
  <c r="U1093" i="2"/>
  <c r="U1883" i="2"/>
  <c r="K50" i="1"/>
  <c r="U1051" i="2"/>
  <c r="U1085" i="2"/>
  <c r="U169" i="2"/>
  <c r="U183" i="2"/>
  <c r="U289" i="2"/>
  <c r="U611" i="2"/>
  <c r="U1445" i="2"/>
  <c r="U1236" i="2"/>
  <c r="U921" i="2"/>
  <c r="L71" i="85" s="1"/>
  <c r="U1356" i="2"/>
  <c r="U1927" i="2"/>
  <c r="U559" i="2"/>
  <c r="L36" i="85" s="1"/>
  <c r="U787" i="2"/>
  <c r="U1915" i="2"/>
  <c r="U304" i="2"/>
  <c r="U1350" i="2"/>
  <c r="L97" i="85" s="1"/>
  <c r="L108" i="85" l="1"/>
  <c r="L74" i="85"/>
  <c r="L55" i="85"/>
  <c r="L49" i="85"/>
  <c r="L56" i="85"/>
  <c r="L52" i="85"/>
  <c r="L95" i="85"/>
  <c r="L53" i="85"/>
  <c r="L113" i="85"/>
  <c r="L61" i="85"/>
  <c r="L40" i="85"/>
  <c r="L51" i="85"/>
  <c r="L54" i="85"/>
  <c r="L32" i="85"/>
  <c r="L15" i="85"/>
  <c r="L57" i="85"/>
  <c r="L60" i="85"/>
  <c r="L104" i="85"/>
  <c r="L16" i="85"/>
  <c r="L46" i="85"/>
  <c r="L78" i="85"/>
  <c r="L28" i="85"/>
  <c r="L39" i="85"/>
  <c r="L18" i="85"/>
  <c r="L50" i="85"/>
  <c r="L58" i="85"/>
  <c r="L109" i="85"/>
  <c r="L59" i="85"/>
  <c r="K12" i="1"/>
  <c r="L12" i="85"/>
  <c r="K92" i="1"/>
  <c r="L92" i="85"/>
  <c r="K93" i="1"/>
  <c r="L93" i="85"/>
  <c r="K111" i="1"/>
  <c r="L111" i="85"/>
  <c r="K24" i="1"/>
  <c r="L24" i="85"/>
  <c r="K19" i="1"/>
  <c r="L19" i="85"/>
  <c r="K31" i="1"/>
  <c r="L31" i="85"/>
  <c r="K83" i="1"/>
  <c r="L83" i="85"/>
  <c r="K124" i="1"/>
  <c r="L124" i="85"/>
  <c r="K122" i="1"/>
  <c r="L122" i="85"/>
  <c r="K87" i="1"/>
  <c r="L87" i="85"/>
  <c r="K35" i="1"/>
  <c r="L35" i="85"/>
  <c r="K13" i="1"/>
  <c r="L13" i="85"/>
  <c r="K47" i="1"/>
  <c r="L47" i="85"/>
  <c r="K84" i="1"/>
  <c r="L84" i="85"/>
  <c r="K91" i="1"/>
  <c r="L91" i="85"/>
  <c r="K107" i="1"/>
  <c r="L107" i="85"/>
  <c r="K9" i="1"/>
  <c r="L9" i="85"/>
  <c r="K41" i="1"/>
  <c r="L41" i="85"/>
  <c r="K102" i="1"/>
  <c r="L102" i="85"/>
  <c r="K100" i="1"/>
  <c r="L100" i="85"/>
  <c r="K20" i="1"/>
  <c r="L20" i="85"/>
  <c r="K62" i="1"/>
  <c r="L62" i="85"/>
  <c r="K110" i="1"/>
  <c r="L110" i="85"/>
  <c r="K73" i="1"/>
  <c r="L73" i="85"/>
  <c r="K8" i="1"/>
  <c r="L8" i="85"/>
  <c r="K80" i="1"/>
  <c r="L80" i="85"/>
  <c r="K81" i="1"/>
  <c r="L81" i="85"/>
  <c r="K48" i="1"/>
  <c r="L48" i="85"/>
  <c r="K118" i="1"/>
  <c r="L118" i="85"/>
  <c r="K21" i="1"/>
  <c r="L21" i="85"/>
  <c r="K70" i="1"/>
  <c r="L70" i="85"/>
  <c r="K77" i="1"/>
  <c r="L77" i="85"/>
  <c r="K43" i="1"/>
  <c r="L43" i="85"/>
  <c r="K14" i="1"/>
  <c r="L14" i="85"/>
  <c r="K22" i="1"/>
  <c r="L22" i="85"/>
  <c r="K94" i="1"/>
  <c r="L94" i="85"/>
  <c r="K27" i="1"/>
  <c r="L27" i="85"/>
  <c r="K10" i="1"/>
  <c r="L10" i="85"/>
  <c r="K119" i="1"/>
  <c r="L119" i="85"/>
  <c r="K63" i="1"/>
  <c r="L63" i="85"/>
  <c r="K106" i="1"/>
  <c r="L106" i="85"/>
  <c r="K23" i="1"/>
  <c r="L23" i="85"/>
  <c r="K121" i="1"/>
  <c r="L121" i="85"/>
  <c r="K42" i="1"/>
  <c r="L42" i="85"/>
  <c r="K75" i="1"/>
  <c r="L75" i="85"/>
  <c r="K34" i="1"/>
  <c r="L34" i="85"/>
  <c r="K101" i="1"/>
  <c r="L101" i="85"/>
  <c r="K116" i="1"/>
  <c r="L116" i="85"/>
  <c r="K25" i="1"/>
  <c r="L25" i="85"/>
  <c r="K98" i="1"/>
  <c r="L98" i="85"/>
  <c r="K96" i="1"/>
  <c r="L96" i="85"/>
  <c r="K7" i="1"/>
  <c r="L7" i="85"/>
  <c r="K82" i="1"/>
  <c r="L82" i="85"/>
  <c r="K88" i="1"/>
  <c r="L88" i="85"/>
  <c r="K11" i="1"/>
  <c r="L11" i="85"/>
  <c r="K6" i="1"/>
  <c r="L6" i="85"/>
  <c r="K29" i="1"/>
  <c r="L29" i="85"/>
  <c r="K105" i="1"/>
  <c r="L105" i="85"/>
  <c r="K37" i="1"/>
  <c r="L37" i="85"/>
  <c r="K103" i="1"/>
  <c r="L103" i="85"/>
  <c r="K99" i="1"/>
  <c r="L99" i="85"/>
  <c r="K76" i="1"/>
  <c r="L76" i="85"/>
  <c r="K66" i="1"/>
  <c r="L66" i="85"/>
  <c r="K67" i="1"/>
  <c r="L67" i="85"/>
  <c r="K89" i="1"/>
  <c r="L89" i="85"/>
  <c r="K65" i="1"/>
  <c r="K68" i="1"/>
  <c r="K16" i="1"/>
  <c r="K15" i="1"/>
  <c r="K72" i="1"/>
  <c r="K44" i="1"/>
  <c r="K108" i="1"/>
  <c r="K38" i="1"/>
  <c r="K45" i="1"/>
  <c r="K120" i="1"/>
  <c r="K64" i="1"/>
  <c r="K104" i="1"/>
  <c r="K112" i="1"/>
  <c r="K78" i="1"/>
  <c r="K32" i="1"/>
  <c r="K28" i="1"/>
  <c r="K60" i="1"/>
  <c r="K51" i="1"/>
  <c r="K58" i="1"/>
  <c r="K56" i="1"/>
  <c r="K59" i="1"/>
  <c r="K85" i="1"/>
  <c r="K55" i="1"/>
  <c r="K123" i="1"/>
  <c r="K115" i="1"/>
  <c r="K79" i="1"/>
  <c r="K18" i="1"/>
  <c r="K49" i="1"/>
  <c r="K52" i="1"/>
  <c r="K61" i="1"/>
  <c r="K74" i="1"/>
  <c r="K57" i="1"/>
  <c r="K71" i="1"/>
  <c r="K33" i="1"/>
  <c r="K46" i="1"/>
  <c r="K40" i="1"/>
  <c r="K54" i="1"/>
  <c r="K114" i="1"/>
  <c r="K109" i="1"/>
  <c r="K30" i="1"/>
  <c r="K53" i="1"/>
  <c r="K39" i="1"/>
  <c r="K113" i="1"/>
  <c r="K90" i="1"/>
  <c r="K69" i="1"/>
  <c r="K117" i="1"/>
  <c r="K97" i="1"/>
  <c r="K95" i="1"/>
  <c r="K36" i="1"/>
</calcChain>
</file>

<file path=xl/sharedStrings.xml><?xml version="1.0" encoding="utf-8"?>
<sst xmlns="http://schemas.openxmlformats.org/spreadsheetml/2006/main" count="42190" uniqueCount="7418">
  <si>
    <t>요구사항분석서</t>
    <phoneticPr fontId="1" type="noConversion"/>
  </si>
  <si>
    <t>작성자</t>
    <phoneticPr fontId="1" type="noConversion"/>
  </si>
  <si>
    <t>작성일</t>
    <phoneticPr fontId="1" type="noConversion"/>
  </si>
  <si>
    <t>엔티티설명</t>
    <phoneticPr fontId="1" type="noConversion"/>
  </si>
  <si>
    <t>엔티티명</t>
    <phoneticPr fontId="1" type="noConversion"/>
  </si>
  <si>
    <t>구분</t>
    <phoneticPr fontId="1" type="noConversion"/>
  </si>
  <si>
    <t>설       명</t>
    <phoneticPr fontId="1" type="noConversion"/>
  </si>
  <si>
    <t>속성명</t>
    <phoneticPr fontId="1" type="noConversion"/>
  </si>
  <si>
    <t>키</t>
    <phoneticPr fontId="1" type="noConversion"/>
  </si>
  <si>
    <t>유형</t>
    <phoneticPr fontId="1" type="noConversion"/>
  </si>
  <si>
    <t>길이</t>
    <phoneticPr fontId="1" type="noConversion"/>
  </si>
  <si>
    <t>영역명칭</t>
    <phoneticPr fontId="1" type="noConversion"/>
  </si>
  <si>
    <t>문자</t>
    <phoneticPr fontId="1" type="noConversion"/>
  </si>
  <si>
    <t>숫자</t>
    <phoneticPr fontId="1" type="noConversion"/>
  </si>
  <si>
    <t>비고(기본값,최대/최소값)</t>
    <phoneticPr fontId="1" type="noConversion"/>
  </si>
  <si>
    <t>태스크</t>
    <phoneticPr fontId="1" type="noConversion"/>
  </si>
  <si>
    <t>데이터모델</t>
    <phoneticPr fontId="1" type="noConversion"/>
  </si>
  <si>
    <t>엔티티 속성 설명(DB)</t>
    <phoneticPr fontId="1" type="noConversion"/>
  </si>
  <si>
    <t>코드</t>
    <phoneticPr fontId="1" type="noConversion"/>
  </si>
  <si>
    <t>상세설계서</t>
    <phoneticPr fontId="1" type="noConversion"/>
  </si>
  <si>
    <t>데이터설계</t>
    <phoneticPr fontId="1" type="noConversion"/>
  </si>
  <si>
    <t>테이블 속성설명</t>
    <phoneticPr fontId="1" type="noConversion"/>
  </si>
  <si>
    <t>테이블목록</t>
    <phoneticPr fontId="1" type="noConversion"/>
  </si>
  <si>
    <t>데이터베이스설계</t>
    <phoneticPr fontId="1" type="noConversion"/>
  </si>
  <si>
    <t>테이블명</t>
    <phoneticPr fontId="1" type="noConversion"/>
  </si>
  <si>
    <t>건수</t>
    <phoneticPr fontId="1" type="noConversion"/>
  </si>
  <si>
    <t>주기</t>
    <phoneticPr fontId="1" type="noConversion"/>
  </si>
  <si>
    <t>보존</t>
    <phoneticPr fontId="1" type="noConversion"/>
  </si>
  <si>
    <t>컬럼명</t>
    <phoneticPr fontId="1" type="noConversion"/>
  </si>
  <si>
    <t>순번</t>
    <phoneticPr fontId="1" type="noConversion"/>
  </si>
  <si>
    <t>비고(참조키)</t>
    <phoneticPr fontId="1" type="noConversion"/>
  </si>
  <si>
    <t>DB</t>
    <phoneticPr fontId="1" type="noConversion"/>
  </si>
  <si>
    <t>포지션기본정보</t>
    <phoneticPr fontId="1" type="noConversion"/>
  </si>
  <si>
    <t>포지션ID</t>
    <phoneticPr fontId="1" type="noConversion"/>
  </si>
  <si>
    <t>액면금액</t>
    <phoneticPr fontId="1" type="noConversion"/>
  </si>
  <si>
    <t>일</t>
    <phoneticPr fontId="1" type="noConversion"/>
  </si>
  <si>
    <t>M</t>
    <phoneticPr fontId="1" type="noConversion"/>
  </si>
  <si>
    <t>트레이딩여부</t>
    <phoneticPr fontId="1" type="noConversion"/>
  </si>
  <si>
    <t>SA</t>
  </si>
  <si>
    <t>코드분류</t>
    <phoneticPr fontId="1" type="noConversion"/>
  </si>
  <si>
    <t>계정과목코드</t>
    <phoneticPr fontId="1" type="noConversion"/>
  </si>
  <si>
    <t>포지션규제자본정보</t>
    <phoneticPr fontId="1" type="noConversion"/>
  </si>
  <si>
    <t>RW</t>
  </si>
  <si>
    <t>ICIS</t>
    <phoneticPr fontId="1" type="noConversion"/>
  </si>
  <si>
    <t>CD_FLG</t>
  </si>
  <si>
    <t>CD</t>
  </si>
  <si>
    <t>LASTID</t>
  </si>
  <si>
    <t>TMSTAMP</t>
  </si>
  <si>
    <t>CD_NO</t>
  </si>
  <si>
    <t>CD_NM</t>
  </si>
  <si>
    <t>CD_ENM</t>
  </si>
  <si>
    <t>CD_SNM</t>
  </si>
  <si>
    <t>CD_ESNM</t>
  </si>
  <si>
    <t>CD_PFLG</t>
  </si>
  <si>
    <t>CD_PCD</t>
  </si>
  <si>
    <t>CD_GRP</t>
  </si>
  <si>
    <t>CD_CVAL</t>
  </si>
  <si>
    <t>CD_NVAL</t>
  </si>
  <si>
    <t>zfs_base_code</t>
  </si>
  <si>
    <t>varchar(30)</t>
  </si>
  <si>
    <t>varchar(20)</t>
  </si>
  <si>
    <t>float</t>
  </si>
  <si>
    <t>varchar(100)</t>
  </si>
  <si>
    <t>varchar(50)</t>
  </si>
  <si>
    <t>zfs_base_conf</t>
  </si>
  <si>
    <t>BASE_DT</t>
  </si>
  <si>
    <t>varchar(8)</t>
  </si>
  <si>
    <t>CONF_TYPE</t>
  </si>
  <si>
    <t>varchar(10)</t>
  </si>
  <si>
    <t>RISK_CLS</t>
  </si>
  <si>
    <t>SENT_CLS</t>
  </si>
  <si>
    <t>varchar(5)</t>
  </si>
  <si>
    <t>CONF_FLG</t>
  </si>
  <si>
    <t>CONF_INFO</t>
  </si>
  <si>
    <t>FLG1</t>
  </si>
  <si>
    <t>FLG2</t>
  </si>
  <si>
    <t>CONF_VAL</t>
  </si>
  <si>
    <t>decimal(10,6)</t>
  </si>
  <si>
    <t>UNTL_DT</t>
  </si>
  <si>
    <t>zfs_base_limt</t>
  </si>
  <si>
    <t>PORT_GRP</t>
  </si>
  <si>
    <t>PORT_ID</t>
  </si>
  <si>
    <t>PORT_SID</t>
  </si>
  <si>
    <t>PORT_PID</t>
  </si>
  <si>
    <t>PORT_NM</t>
  </si>
  <si>
    <t>varchar(60)</t>
  </si>
  <si>
    <t>PORT_FNM</t>
  </si>
  <si>
    <t>PORT_LEV</t>
  </si>
  <si>
    <t>PORT_LMT1</t>
  </si>
  <si>
    <t>PORT_LMT2</t>
  </si>
  <si>
    <t>PORT_LMT3</t>
  </si>
  <si>
    <t>zfs_base_port</t>
  </si>
  <si>
    <t>PORT_GNM</t>
  </si>
  <si>
    <t>PORT_GRP1</t>
  </si>
  <si>
    <t>PORT_GRP2</t>
  </si>
  <si>
    <t>PORT_GRP3</t>
  </si>
  <si>
    <t>PORT_GRP4</t>
  </si>
  <si>
    <t>PORT_GRP5</t>
  </si>
  <si>
    <t>PORT_GRP6</t>
  </si>
  <si>
    <t>PORT_TERM</t>
  </si>
  <si>
    <t>varchar(200)</t>
  </si>
  <si>
    <t>PORT_BRUN</t>
  </si>
  <si>
    <t>varchar(1)</t>
  </si>
  <si>
    <t>PORT_UDEF</t>
  </si>
  <si>
    <t>PORT_SCEN</t>
  </si>
  <si>
    <t>zfs_base_posi</t>
  </si>
  <si>
    <t>SCEN_ID</t>
  </si>
  <si>
    <t>POSI_ID</t>
  </si>
  <si>
    <t>MATU_DT</t>
  </si>
  <si>
    <t>NOTI_CCY</t>
  </si>
  <si>
    <t>varchar(3)</t>
  </si>
  <si>
    <t>NOTI_AMT</t>
  </si>
  <si>
    <t>THEO_VAL</t>
  </si>
  <si>
    <t>LOCATION</t>
  </si>
  <si>
    <t>PROD_TYPE</t>
  </si>
  <si>
    <t>SENIORITY</t>
  </si>
  <si>
    <t>DRC</t>
  </si>
  <si>
    <t>GRP01</t>
  </si>
  <si>
    <t>GRP02</t>
  </si>
  <si>
    <t>GRP03</t>
  </si>
  <si>
    <t>GRP04</t>
  </si>
  <si>
    <t>GRP05</t>
  </si>
  <si>
    <t>GRP06</t>
  </si>
  <si>
    <t>GRP07</t>
  </si>
  <si>
    <t>GRP08</t>
  </si>
  <si>
    <t>GRP09</t>
  </si>
  <si>
    <t>GRP10</t>
  </si>
  <si>
    <t>zfs_base_sent</t>
  </si>
  <si>
    <t>RISK_FACT</t>
  </si>
  <si>
    <t>TENOR1</t>
  </si>
  <si>
    <t>TENOR2</t>
  </si>
  <si>
    <t>BUCKET</t>
  </si>
  <si>
    <t>BOND_KIND</t>
  </si>
  <si>
    <t>varchar(2)</t>
  </si>
  <si>
    <t>SENT_VAL</t>
  </si>
  <si>
    <t>ISSUER</t>
  </si>
  <si>
    <t>REPO_YN</t>
  </si>
  <si>
    <t>EQ_TYPE</t>
  </si>
  <si>
    <t>varchar(4)</t>
  </si>
  <si>
    <t>BOND_RANK</t>
  </si>
  <si>
    <t>CRDT_RANK</t>
  </si>
  <si>
    <t>zfs_port_posi</t>
  </si>
  <si>
    <t>zfs_port_stru</t>
  </si>
  <si>
    <t>zfs_risk_cpkl</t>
  </si>
  <si>
    <t>RISK_FACTK</t>
  </si>
  <si>
    <t>RISK_FACTL</t>
  </si>
  <si>
    <t>WSK</t>
  </si>
  <si>
    <t>WSL</t>
  </si>
  <si>
    <t>WSPKL_M</t>
  </si>
  <si>
    <t>WSPKL_H</t>
  </si>
  <si>
    <t>WSPKL_L</t>
  </si>
  <si>
    <t>PKL_M</t>
  </si>
  <si>
    <t>PKL_H</t>
  </si>
  <si>
    <t>PKL_L</t>
  </si>
  <si>
    <t>ECorr</t>
  </si>
  <si>
    <t>NCorr</t>
  </si>
  <si>
    <t>BCorr</t>
  </si>
  <si>
    <t>TCorr</t>
  </si>
  <si>
    <t>VCorr</t>
  </si>
  <si>
    <t>EConn</t>
  </si>
  <si>
    <t>NConn</t>
  </si>
  <si>
    <t>TConn</t>
  </si>
  <si>
    <t>BConn</t>
  </si>
  <si>
    <t>zfs_risk_cybc</t>
  </si>
  <si>
    <t>BUCKETB</t>
  </si>
  <si>
    <t>BUCKETC</t>
  </si>
  <si>
    <t>SB</t>
  </si>
  <si>
    <t>SC</t>
  </si>
  <si>
    <t>SYBC_M</t>
  </si>
  <si>
    <t>SYBC_H</t>
  </si>
  <si>
    <t>SYBC_L</t>
  </si>
  <si>
    <t>YBC_M</t>
  </si>
  <si>
    <t>YBC_H</t>
  </si>
  <si>
    <t>YBC_L</t>
  </si>
  <si>
    <t>SB_M</t>
  </si>
  <si>
    <t>SC_M</t>
  </si>
  <si>
    <t>SB_H</t>
  </si>
  <si>
    <t>SB_L</t>
  </si>
  <si>
    <t>SC_H</t>
  </si>
  <si>
    <t>SC_L</t>
  </si>
  <si>
    <t>RConn</t>
  </si>
  <si>
    <t>RCorr</t>
  </si>
  <si>
    <t>SNYBC_M</t>
  </si>
  <si>
    <t>SNYBC_H</t>
  </si>
  <si>
    <t>SNYBC_L</t>
  </si>
  <si>
    <t>zfs_risk_offs</t>
  </si>
  <si>
    <t>JTDL</t>
  </si>
  <si>
    <t>JTDS</t>
  </si>
  <si>
    <t>JTDL_OFF</t>
  </si>
  <si>
    <t>JTDS_OFF</t>
  </si>
  <si>
    <t>OFFAMT1</t>
  </si>
  <si>
    <t>OFFAMT2</t>
  </si>
  <si>
    <t>zfs_risk_port</t>
  </si>
  <si>
    <t>SBA</t>
  </si>
  <si>
    <t>RRAO</t>
  </si>
  <si>
    <t>SBA_APP</t>
  </si>
  <si>
    <t>SBA_M</t>
  </si>
  <si>
    <t>SBA_H</t>
  </si>
  <si>
    <t>SBA_L</t>
  </si>
  <si>
    <t>DELTA_M</t>
  </si>
  <si>
    <t>DELTA_H</t>
  </si>
  <si>
    <t>DELTA_L</t>
  </si>
  <si>
    <t>VEGA_M</t>
  </si>
  <si>
    <t>VEGA_H</t>
  </si>
  <si>
    <t>VEGA_L</t>
  </si>
  <si>
    <t>CVR_M</t>
  </si>
  <si>
    <t>CVR_H</t>
  </si>
  <si>
    <t>CVR_L</t>
  </si>
  <si>
    <t>CVRUP_M</t>
  </si>
  <si>
    <t>CVRUP_H</t>
  </si>
  <si>
    <t>CVRUP_L</t>
  </si>
  <si>
    <t>CVRDN_M</t>
  </si>
  <si>
    <t>CVRDN_H</t>
  </si>
  <si>
    <t>CVRDN_L</t>
  </si>
  <si>
    <t>WS</t>
  </si>
  <si>
    <t>SENT_DVAL</t>
  </si>
  <si>
    <t>RW_FLG</t>
  </si>
  <si>
    <t>SCCY_YN</t>
  </si>
  <si>
    <t>HBR</t>
  </si>
  <si>
    <t>WJTD_L</t>
  </si>
  <si>
    <t>WJTD_S</t>
  </si>
  <si>
    <t>NJTD_L</t>
  </si>
  <si>
    <t>NJTD_S</t>
  </si>
  <si>
    <t>TJTD</t>
  </si>
  <si>
    <t>NOTI</t>
  </si>
  <si>
    <t>SSUM</t>
  </si>
  <si>
    <t>WS2</t>
  </si>
  <si>
    <t>FACT_NAME</t>
  </si>
  <si>
    <t>FACT_BASE</t>
  </si>
  <si>
    <t>decimal(5,2)</t>
  </si>
  <si>
    <t>FACT_GRADE</t>
  </si>
  <si>
    <t>KB_FLG</t>
  </si>
  <si>
    <t>zfs_risk_posi</t>
  </si>
  <si>
    <t>MATU_SCALE</t>
  </si>
  <si>
    <t>zfw_base_conf</t>
  </si>
  <si>
    <t>zfw_port_posi</t>
  </si>
  <si>
    <t>WHIF_ID</t>
  </si>
  <si>
    <t>SENT_SCALE</t>
  </si>
  <si>
    <t>zfw_risk_cpkl</t>
  </si>
  <si>
    <t>zfw_risk_cybc</t>
  </si>
  <si>
    <t>zfw_risk_offs</t>
  </si>
  <si>
    <t>zfw_risk_port</t>
  </si>
  <si>
    <t>zfw_risk_posi</t>
  </si>
  <si>
    <t>zfw_udef_port</t>
  </si>
  <si>
    <t>상위코드분류</t>
    <phoneticPr fontId="1" type="noConversion"/>
  </si>
  <si>
    <t>상위코드</t>
    <phoneticPr fontId="1" type="noConversion"/>
  </si>
  <si>
    <t>코드그룹</t>
    <phoneticPr fontId="1" type="noConversion"/>
  </si>
  <si>
    <t>상환순위</t>
  </si>
  <si>
    <t>포트폴리오3</t>
  </si>
  <si>
    <t>포트폴리오4</t>
  </si>
  <si>
    <t>포트폴리오5</t>
  </si>
  <si>
    <t>포트폴리오6</t>
  </si>
  <si>
    <t>포트폴리오7</t>
  </si>
  <si>
    <t>포트폴리오8</t>
  </si>
  <si>
    <t>포트폴리오9</t>
  </si>
  <si>
    <t>채권종류</t>
  </si>
  <si>
    <t>포트폴리오구성정보</t>
    <phoneticPr fontId="1" type="noConversion"/>
  </si>
  <si>
    <t>포트폴리오별포지션정보</t>
    <phoneticPr fontId="1" type="noConversion"/>
  </si>
  <si>
    <t>부도상계처리내역</t>
    <phoneticPr fontId="1" type="noConversion"/>
  </si>
  <si>
    <t>포트폴리오규제자본정보</t>
    <phoneticPr fontId="1" type="noConversion"/>
  </si>
  <si>
    <t>베가위험_Normal</t>
  </si>
  <si>
    <t>베가위험_High</t>
  </si>
  <si>
    <t>베가위험_Low</t>
  </si>
  <si>
    <t>커버처위험_Normal</t>
  </si>
  <si>
    <t>커버처위험_High</t>
  </si>
  <si>
    <t>커버처위험_Low</t>
  </si>
  <si>
    <t>커버처Up위험_Normal</t>
  </si>
  <si>
    <t>커버처Up위험_High</t>
  </si>
  <si>
    <t>커버처Up위험_Low</t>
  </si>
  <si>
    <t>커버처Dn위험_Normal</t>
  </si>
  <si>
    <t>커버처Dn위험_High</t>
  </si>
  <si>
    <t>커버처Dn위험_Low</t>
  </si>
  <si>
    <t>Base위험요소</t>
  </si>
  <si>
    <t>Tenor2</t>
  </si>
  <si>
    <t>문자</t>
  </si>
  <si>
    <t>GRP03</t>
    <phoneticPr fontId="1" type="noConversion"/>
  </si>
  <si>
    <t>필수여부</t>
    <phoneticPr fontId="1" type="noConversion"/>
  </si>
  <si>
    <t>모델구분</t>
    <phoneticPr fontId="1" type="noConversion"/>
  </si>
  <si>
    <t>SIM_산출정보</t>
    <phoneticPr fontId="1" type="noConversion"/>
  </si>
  <si>
    <t>계정과목코드</t>
  </si>
  <si>
    <t>분석 포트폴리오 구성정보</t>
    <phoneticPr fontId="1" type="noConversion"/>
  </si>
  <si>
    <t>분석 포트폴리오별 포지션 정보</t>
    <phoneticPr fontId="1" type="noConversion"/>
  </si>
  <si>
    <t>포지션별 규제자본 정보</t>
    <phoneticPr fontId="1" type="noConversion"/>
  </si>
  <si>
    <t>포트폴리오별 규제자본 정보</t>
    <phoneticPr fontId="1" type="noConversion"/>
  </si>
  <si>
    <t>부도비유동화 JTD상계 이력 정보</t>
    <phoneticPr fontId="1" type="noConversion"/>
  </si>
  <si>
    <t>버킷간 상관계수 적용 이력 정보</t>
    <phoneticPr fontId="1" type="noConversion"/>
  </si>
  <si>
    <t>최종작업시스템일시</t>
  </si>
  <si>
    <t>datetime</t>
  </si>
  <si>
    <t>테이블명(물리명)</t>
    <phoneticPr fontId="1" type="noConversion"/>
  </si>
  <si>
    <t>비고</t>
    <phoneticPr fontId="1" type="noConversion"/>
  </si>
  <si>
    <t>공통코드정보</t>
  </si>
  <si>
    <t xml:space="preserve"> </t>
    <phoneticPr fontId="1" type="noConversion"/>
  </si>
  <si>
    <t>isireop.zfs_base_code</t>
  </si>
  <si>
    <t>definition</t>
  </si>
  <si>
    <t>TABLE</t>
  </si>
  <si>
    <t>(</t>
  </si>
  <si>
    <t>NOT</t>
  </si>
  <si>
    <t>NULL,</t>
  </si>
  <si>
    <t>DEFAULT</t>
  </si>
  <si>
    <t>timestamp</t>
  </si>
  <si>
    <t>NULL</t>
  </si>
  <si>
    <t>double</t>
  </si>
  <si>
    <t>PRIMARY</t>
  </si>
  <si>
    <t>KEY</t>
  </si>
  <si>
    <t>isireop.zfs_base_conf</t>
  </si>
  <si>
    <t>isireop.zfs_base_limt</t>
  </si>
  <si>
    <t>int(2)</t>
  </si>
  <si>
    <t>0,</t>
  </si>
  <si>
    <t>isireop.zfs_base_port</t>
  </si>
  <si>
    <t>Set</t>
  </si>
  <si>
    <t>S%..',</t>
  </si>
  <si>
    <t>isireop.zfs_base_posi</t>
  </si>
  <si>
    <t>CORR',</t>
  </si>
  <si>
    <t>only</t>
  </si>
  <si>
    <t>int(1)</t>
  </si>
  <si>
    <t>isireop.zfs_base_sce1</t>
  </si>
  <si>
    <t>isireop.zfs_base_scen</t>
  </si>
  <si>
    <t>isireop.zfs_base_sent</t>
  </si>
  <si>
    <t>Vega',</t>
  </si>
  <si>
    <t>isireop.zfs_log_run</t>
  </si>
  <si>
    <t>varchar(256)</t>
  </si>
  <si>
    <t>int(11)</t>
  </si>
  <si>
    <t>isireop.zfs_port_posi</t>
  </si>
  <si>
    <t>isireop.zfs_port_stru</t>
  </si>
  <si>
    <t>isireop.zfs_risk_cpkl</t>
  </si>
  <si>
    <t>isireop.zfs_risk_cybc</t>
  </si>
  <si>
    <t>isireop.zfs_risk_offs</t>
  </si>
  <si>
    <t>isireop.zfs_risk_port</t>
  </si>
  <si>
    <t>isireop.zfs_risk_posi</t>
  </si>
  <si>
    <t>isireop.zfw_base_conf</t>
  </si>
  <si>
    <t>isireop.zfw_port_posi</t>
  </si>
  <si>
    <t>isireop.zfw_risk_cpkl</t>
  </si>
  <si>
    <t>isireop.zfw_risk_cybc</t>
  </si>
  <si>
    <t>isireop.zfw_risk_offs</t>
  </si>
  <si>
    <t>isireop.zfw_risk_port</t>
  </si>
  <si>
    <t>isireop.zfw_risk_posi</t>
  </si>
  <si>
    <t>isireop.zfw_udef_port</t>
  </si>
  <si>
    <t>코드분류</t>
  </si>
  <si>
    <t>코드</t>
  </si>
  <si>
    <t>최종작업자</t>
  </si>
  <si>
    <t>코드순번</t>
  </si>
  <si>
    <t>CD_FLGNM</t>
  </si>
  <si>
    <t>코드분류명</t>
  </si>
  <si>
    <t>코드명</t>
  </si>
  <si>
    <t>코드영문명</t>
  </si>
  <si>
    <t>코드약어</t>
  </si>
  <si>
    <t>코드영문약어</t>
  </si>
  <si>
    <t>상위코드분류</t>
  </si>
  <si>
    <t>상위코드</t>
  </si>
  <si>
    <t>코드그룹</t>
  </si>
  <si>
    <t>코드문자값</t>
  </si>
  <si>
    <t>(CD_FLG,CD)</t>
  </si>
  <si>
    <t>코드숫자값</t>
  </si>
  <si>
    <t>;</t>
  </si>
  <si>
    <t>FRTB산출변수설정정보</t>
  </si>
  <si>
    <t>기준일자</t>
  </si>
  <si>
    <t>설정구분</t>
  </si>
  <si>
    <t>위험군</t>
  </si>
  <si>
    <t>민감도구분</t>
  </si>
  <si>
    <t>설정ID</t>
  </si>
  <si>
    <t>설정설명</t>
  </si>
  <si>
    <t>설정정보1</t>
  </si>
  <si>
    <t>설정정보2</t>
  </si>
  <si>
    <t>설정값</t>
  </si>
  <si>
    <t>적용종료일자</t>
  </si>
  <si>
    <t>(BASE_DT,CONF_TYPE,RISK_CLS,SENT_CLS,CONF_FLG)</t>
  </si>
  <si>
    <t>한도설정정보</t>
  </si>
  <si>
    <t>포트폴리오그룹</t>
  </si>
  <si>
    <t>포트폴리오ID</t>
  </si>
  <si>
    <t>내포트폴리오ID</t>
  </si>
  <si>
    <t>상위포트폴리오ID</t>
  </si>
  <si>
    <t>포트폴리오명</t>
  </si>
  <si>
    <t>포트폴리오전체명</t>
  </si>
  <si>
    <t>포트폴리오레벨</t>
  </si>
  <si>
    <t>한도정보1</t>
  </si>
  <si>
    <t>한도정보2</t>
  </si>
  <si>
    <t>한도정보3</t>
  </si>
  <si>
    <t>종료일자</t>
  </si>
  <si>
    <t>(BASE_DT,PORT_GRP,PORT_ID)</t>
  </si>
  <si>
    <t>포트폴리오설정정보</t>
  </si>
  <si>
    <t>포트폴리오그룹명</t>
  </si>
  <si>
    <t>포트폴리오구성항목1</t>
  </si>
  <si>
    <t>포트폴리오구성항목2</t>
  </si>
  <si>
    <t>포트폴리오구성항목3</t>
  </si>
  <si>
    <t>포트폴리오구성항목4</t>
  </si>
  <si>
    <t>포트폴리오구성항목5</t>
  </si>
  <si>
    <t>포트폴리오구성항목6</t>
  </si>
  <si>
    <t>포트폴리오구성조건</t>
  </si>
  <si>
    <t>배치수행여부</t>
  </si>
  <si>
    <t>사용자정의여부</t>
  </si>
  <si>
    <t>시나리오분석여부</t>
  </si>
  <si>
    <t>PORT_LIMT</t>
  </si>
  <si>
    <t>한도관리여부</t>
    <phoneticPr fontId="1" type="noConversion"/>
  </si>
  <si>
    <t>PORT_DATA</t>
  </si>
  <si>
    <t>포트폴리오구성원천구분</t>
    <phoneticPr fontId="1" type="noConversion"/>
  </si>
  <si>
    <t>FRTB,THEO</t>
    <phoneticPr fontId="1" type="noConversion"/>
  </si>
  <si>
    <t>(PORT_GRP)</t>
  </si>
  <si>
    <t>필수항목으로 최소화 모듈 점검 필요</t>
    <phoneticPr fontId="1" type="noConversion"/>
  </si>
  <si>
    <t>포지션기본정보</t>
  </si>
  <si>
    <t>시나리오ID</t>
  </si>
  <si>
    <t>포지션ID</t>
  </si>
  <si>
    <t>ACC_CD</t>
  </si>
  <si>
    <t>BOOK_CCY</t>
  </si>
  <si>
    <t>장부통화</t>
  </si>
  <si>
    <t>BOOK_AMT</t>
  </si>
  <si>
    <t>장부금액</t>
  </si>
  <si>
    <t>만기일자</t>
  </si>
  <si>
    <t>액면통화</t>
  </si>
  <si>
    <t>액면금액</t>
  </si>
  <si>
    <t>평가금액</t>
  </si>
  <si>
    <t>PROD_GRP</t>
  </si>
  <si>
    <t>상품분류</t>
  </si>
  <si>
    <t>RRAO_TYPE</t>
  </si>
  <si>
    <t>PROD_CLS</t>
  </si>
  <si>
    <t>종목분류</t>
  </si>
  <si>
    <t>UNDER</t>
  </si>
  <si>
    <t>상품유형</t>
  </si>
  <si>
    <t>PROD_ID</t>
  </si>
  <si>
    <t>종목ID</t>
  </si>
  <si>
    <t>DEAL_ID</t>
  </si>
  <si>
    <t>원천거래ID</t>
  </si>
  <si>
    <t>포트폴리오1</t>
  </si>
  <si>
    <t>UNDERPOOL</t>
  </si>
  <si>
    <t>포트폴리오2</t>
  </si>
  <si>
    <t>FAMILY</t>
  </si>
  <si>
    <t>TRANCHE</t>
  </si>
  <si>
    <t>SERIEIS</t>
  </si>
  <si>
    <t>포트폴리오10</t>
  </si>
  <si>
    <t>UNDR</t>
  </si>
  <si>
    <t>(BASE_DT,SCEN_ID,POSI_ID)</t>
  </si>
  <si>
    <t>zfs_base_sce1</t>
  </si>
  <si>
    <t>FACT_ID</t>
  </si>
  <si>
    <t>SCEN_APP</t>
  </si>
  <si>
    <t>SCEN_VAL</t>
  </si>
  <si>
    <t>FACT_DESC</t>
  </si>
  <si>
    <t>(SCEN_ID,FACT_ID)</t>
  </si>
  <si>
    <t>zfs_base_scen</t>
  </si>
  <si>
    <t>SCEN_NM</t>
  </si>
  <si>
    <t>ID_FLG</t>
  </si>
  <si>
    <t>SET_ID</t>
  </si>
  <si>
    <t>SCEN_SFLG</t>
  </si>
  <si>
    <t>SCEN_MFLG</t>
  </si>
  <si>
    <t>SCEN_DESC</t>
  </si>
  <si>
    <t>(SCEN_ID)</t>
  </si>
  <si>
    <t>포지션민감도평가정보</t>
  </si>
  <si>
    <t>위험요소</t>
  </si>
  <si>
    <t>구간1</t>
  </si>
  <si>
    <t>구간2</t>
  </si>
  <si>
    <t>버킷</t>
  </si>
  <si>
    <t xml:space="preserve">민감도 </t>
  </si>
  <si>
    <t>CVR_RW</t>
  </si>
  <si>
    <t>발행인</t>
  </si>
  <si>
    <t>REPO여부</t>
  </si>
  <si>
    <t>운송지역</t>
  </si>
  <si>
    <t>주식여부</t>
  </si>
  <si>
    <t>채권등급</t>
  </si>
  <si>
    <t>발행인신용등급</t>
  </si>
  <si>
    <t>(BASE_DT,SCEN_ID,POSI_ID,RISK_CLS,SENT_CLS,RISK_FACT,TENOR1,TENOR2)</t>
  </si>
  <si>
    <t>위험가중치</t>
  </si>
  <si>
    <t>zfs_base_bs</t>
  </si>
  <si>
    <t>BS잔액대사정보</t>
  </si>
  <si>
    <t>TR_FG</t>
  </si>
  <si>
    <t>트레이딩여부</t>
  </si>
  <si>
    <t>추가</t>
    <phoneticPr fontId="1" type="noConversion"/>
  </si>
  <si>
    <t>BS통화</t>
  </si>
  <si>
    <t>zfs_log_run</t>
  </si>
  <si>
    <t>LOG_DTM</t>
  </si>
  <si>
    <t>LOG_ID</t>
  </si>
  <si>
    <t>계정과목명</t>
  </si>
  <si>
    <t>LOG_STM</t>
  </si>
  <si>
    <t>회계장부가</t>
  </si>
  <si>
    <t>LOG_ETM</t>
  </si>
  <si>
    <t>POSI_BOOK_AMT1</t>
  </si>
  <si>
    <t>포지션장부가</t>
  </si>
  <si>
    <t>LOG_DESC</t>
  </si>
  <si>
    <t>GAP_BOOK_AMT</t>
  </si>
  <si>
    <t>잔액대사금액</t>
  </si>
  <si>
    <t>LOG_MEMO</t>
  </si>
  <si>
    <t>GAP_MEMO</t>
  </si>
  <si>
    <t>GAP요인</t>
  </si>
  <si>
    <t>RUN_FG</t>
  </si>
  <si>
    <t>POSI_BOOK_AMT2</t>
  </si>
  <si>
    <t>이관포지션장부가</t>
  </si>
  <si>
    <t>BSDT</t>
  </si>
  <si>
    <t>zfs_base_curv</t>
  </si>
  <si>
    <t>커브정보</t>
  </si>
  <si>
    <t>RUN_SEC</t>
  </si>
  <si>
    <t>RUN_ROW</t>
  </si>
  <si>
    <t>CURV_ID</t>
  </si>
  <si>
    <t>커브ID</t>
  </si>
  <si>
    <t>(LOG_DTM,LOG_ID)</t>
  </si>
  <si>
    <t>CURV_DAY</t>
  </si>
  <si>
    <t>일수</t>
  </si>
  <si>
    <t>CURV_VAL</t>
  </si>
  <si>
    <t>커브값</t>
  </si>
  <si>
    <t>CURV_TYPE</t>
  </si>
  <si>
    <t>커브유형</t>
  </si>
  <si>
    <t>zfs_base_fx</t>
  </si>
  <si>
    <t>환율정보</t>
  </si>
  <si>
    <t>포트폴리오별포지션정보</t>
  </si>
  <si>
    <t>BCCY</t>
  </si>
  <si>
    <t>기준통화</t>
  </si>
  <si>
    <t>TCCY</t>
  </si>
  <si>
    <t>상대통화</t>
  </si>
  <si>
    <t>FX_VAL</t>
  </si>
  <si>
    <t>환율</t>
  </si>
  <si>
    <t>zfs_base_lta</t>
  </si>
  <si>
    <t>LTA구성정보</t>
  </si>
  <si>
    <t>(BASE_DT,PORT_GRP,POSI_ID)</t>
  </si>
  <si>
    <t>IDX_ID</t>
  </si>
  <si>
    <t>지수ID</t>
  </si>
  <si>
    <t>구성종목ID</t>
  </si>
  <si>
    <t>PROD_RT</t>
  </si>
  <si>
    <t>구성비율</t>
  </si>
  <si>
    <t>포트폴리오구성정보</t>
  </si>
  <si>
    <t>LTA_APP_YN</t>
  </si>
  <si>
    <t>민감도분석LTA적용여부</t>
  </si>
  <si>
    <t>내포트폴리오명</t>
  </si>
  <si>
    <t>전체포트폴리오명</t>
  </si>
  <si>
    <t>한도금액1</t>
  </si>
  <si>
    <t>한도금액2</t>
  </si>
  <si>
    <t>PORT_THEO</t>
  </si>
  <si>
    <t>PORT_NOTI</t>
  </si>
  <si>
    <t>PORT_BOOK</t>
  </si>
  <si>
    <t>PORT_FRTB_SA</t>
  </si>
  <si>
    <t>PORT_FRTB_SSUM</t>
  </si>
  <si>
    <t>버킷내상관계수적용정보</t>
  </si>
  <si>
    <t>기준위험요소</t>
  </si>
  <si>
    <t>상대위험요소</t>
  </si>
  <si>
    <t>기준요소위험가중자산</t>
  </si>
  <si>
    <t>상대요소위험가중자산</t>
  </si>
  <si>
    <t>상관계수적용값_Normal</t>
  </si>
  <si>
    <t>상관계수적용값_High</t>
  </si>
  <si>
    <t>상관계수적용값_Low</t>
  </si>
  <si>
    <t>적용상관계수_Normal</t>
  </si>
  <si>
    <t>적용상관계수_High</t>
  </si>
  <si>
    <t>적용상관계수_Low</t>
  </si>
  <si>
    <t>예외상관계수</t>
  </si>
  <si>
    <t>Name상관계수</t>
  </si>
  <si>
    <t>Basis상관계수</t>
  </si>
  <si>
    <t>Tenor상관계수</t>
  </si>
  <si>
    <t>VCorr</t>
    <phoneticPr fontId="1" type="noConversion"/>
  </si>
  <si>
    <t>Vega상관계수</t>
  </si>
  <si>
    <t>예외상관계수적용기준</t>
  </si>
  <si>
    <t>Name상관계수적용기준</t>
  </si>
  <si>
    <t>Tenor상관계수적용기준</t>
  </si>
  <si>
    <t>Basis상관계수적용기준</t>
  </si>
  <si>
    <t>(BASE_DT,SCEN_ID,PORT_ID,RISK_CLS,SENT_CLS,BUCKET,RISK_FACTK,RISK_FACTL)</t>
  </si>
  <si>
    <t>버킷간상관계수적용정보</t>
  </si>
  <si>
    <t>기준버킷</t>
  </si>
  <si>
    <t>상대버킷</t>
  </si>
  <si>
    <t>기준버킷위험가중자산</t>
  </si>
  <si>
    <t>상대버킷위험가중자산</t>
  </si>
  <si>
    <t>음수시SB대체값_Normal</t>
  </si>
  <si>
    <t>음수시SC대체값_Normal</t>
  </si>
  <si>
    <t>음수시SB대체값_High</t>
  </si>
  <si>
    <t>음수시SC대체값_High</t>
  </si>
  <si>
    <t>음수시SB대체값_Low</t>
  </si>
  <si>
    <t>음수시SC대체값_Low</t>
  </si>
  <si>
    <t>신용도상관계수적용기준</t>
  </si>
  <si>
    <t>버킷상관계수적용기준</t>
  </si>
  <si>
    <t>버킷상관계수</t>
  </si>
  <si>
    <t>음수시상관계수적용값_Normal</t>
  </si>
  <si>
    <t>음수시상관계수적용값_High</t>
  </si>
  <si>
    <t>음수시상관계수적용값_Low</t>
  </si>
  <si>
    <t>(BASE_DT,SCEN_ID,PORT_ID,RISK_CLS,SENT_CLS,BUCKETB,BUCKETC)</t>
  </si>
  <si>
    <t>부도상계처리내역</t>
  </si>
  <si>
    <t>매입JTD</t>
  </si>
  <si>
    <t>매도JTD</t>
  </si>
  <si>
    <t>상계후매입JTD</t>
  </si>
  <si>
    <t>상계후매도JTD</t>
  </si>
  <si>
    <t>상계중간값1</t>
  </si>
  <si>
    <t>상계중간값2</t>
  </si>
  <si>
    <t>(BASE_DT,SCEN_ID,PORT_ID,BUCKET,RISK_FACT,SENIORITY)</t>
  </si>
  <si>
    <t>포트폴리오규제자본정보</t>
  </si>
  <si>
    <t>FRTB-SA위험값</t>
  </si>
  <si>
    <t>민감도위험값</t>
  </si>
  <si>
    <t>부도위험값</t>
  </si>
  <si>
    <t>잔여위험값</t>
  </si>
  <si>
    <t>시나리오적용구분</t>
  </si>
  <si>
    <t>민감도위험_Normal</t>
  </si>
  <si>
    <t>민감도위험_High</t>
  </si>
  <si>
    <t>민감도위험_Low</t>
  </si>
  <si>
    <t>델타위험_Normal</t>
  </si>
  <si>
    <t>델타위험_High</t>
  </si>
  <si>
    <t>델타위험_Low</t>
  </si>
  <si>
    <t>민감도</t>
  </si>
  <si>
    <t>위험가중자산</t>
  </si>
  <si>
    <t>델타민감도</t>
  </si>
  <si>
    <t>위험가중치적용구분</t>
  </si>
  <si>
    <t>유동성통화여부</t>
  </si>
  <si>
    <t>헤지효과비율</t>
  </si>
  <si>
    <t>가중매입JTD</t>
  </si>
  <si>
    <t>가중매도JTD</t>
  </si>
  <si>
    <t>순매입JTD</t>
  </si>
  <si>
    <t>순매도JTD</t>
  </si>
  <si>
    <t>총JTD</t>
  </si>
  <si>
    <t>단순합산값</t>
  </si>
  <si>
    <t>위험가중자산자승</t>
  </si>
  <si>
    <t>Name위험요소</t>
  </si>
  <si>
    <t>Tenor1</t>
  </si>
  <si>
    <t>이론가</t>
  </si>
  <si>
    <t>신용도위험요소</t>
  </si>
  <si>
    <t>커버처UpDn구분</t>
  </si>
  <si>
    <t>(BASE_DT,SCEN_ID,PORT_ID,SENT_CLS,RISK_CLS,BUCKET,RISK_FACT)</t>
  </si>
  <si>
    <t>포지션규제자본정보</t>
  </si>
  <si>
    <t>만기스케일</t>
  </si>
  <si>
    <t>발행자신용등급</t>
  </si>
  <si>
    <t>(BASE_DT,SCEN_ID,POSI_ID,SENT_CLS,RISK_CLS,BUCKET,RISK_FACT)</t>
  </si>
  <si>
    <t>시뮬레이션_FRTB산출변수설정정보</t>
  </si>
  <si>
    <t>(SCEN_ID,CONF_TYPE,RISK_CLS,SENT_CLS,CONF_FLG)</t>
  </si>
  <si>
    <t>시뮬레이션_분석포지션정보</t>
  </si>
  <si>
    <t>시뮬레이션ID</t>
  </si>
  <si>
    <t>민감도증감비율</t>
  </si>
  <si>
    <t>(WHIF_ID,PORT_GRP,POSI_ID)</t>
  </si>
  <si>
    <t>시뮬레이션_버킷내상관계수적용정보</t>
  </si>
  <si>
    <t>시뮬레이션_버킷간상관계수적용정보</t>
  </si>
  <si>
    <t>신용도상관계수</t>
  </si>
  <si>
    <t>시뮬레이션_부도상계처리내역</t>
  </si>
  <si>
    <t>시뮬레이션_포트폴리오규제자본정보</t>
  </si>
  <si>
    <t>시뮬레이션_포지션규제자본정보</t>
  </si>
  <si>
    <t>시뮬레이션_사용자정의포트폴리오</t>
  </si>
  <si>
    <t>(PORT_GRP,POSI_ID)</t>
  </si>
  <si>
    <t>신용위험</t>
  </si>
  <si>
    <t>PKEY</t>
    <phoneticPr fontId="1" type="noConversion"/>
  </si>
  <si>
    <t>Create SCRIPT</t>
    <phoneticPr fontId="1" type="noConversion"/>
  </si>
  <si>
    <t>Drop Script</t>
    <phoneticPr fontId="1" type="noConversion"/>
  </si>
  <si>
    <t>INSERT INTO ZFW_BASE_CONF ( SCEN_ID, CONF_TYPE, RISK_CLS, SENT_CLS, CONF_FLG, LASTID, CONF_INFO, OLD_VAL, CONF_VAL, RW_SCALE )</t>
  </si>
  <si>
    <t>INSERT INTO ZFW_BASE_SENT ( SCEN_ID, POSI_ID, RISK_CLS, BUCKET, RISK_FACT, SENT_CLS, LASTID, OLD_VAL, SENT_VAL, POSI_SCALE )</t>
  </si>
  <si>
    <t>1. 2022/12/29 일 자료 로드</t>
    <phoneticPr fontId="1" type="noConversion"/>
  </si>
  <si>
    <t>2. WhatIF분석</t>
    <phoneticPr fontId="1" type="noConversion"/>
  </si>
  <si>
    <t xml:space="preserve">   1) W901 : GIRR모든 위험가중치 110%, FX위험가중치 120%적용</t>
    <phoneticPr fontId="1" type="noConversion"/>
  </si>
  <si>
    <t>SELECT 'W901', 'RW', RISK_CLS, SENT_CLS, CONF_FLG, 'FRTB', CONF_INFO, CONF_VAL, CONF_VAL*1.1, 1.1</t>
    <phoneticPr fontId="1" type="noConversion"/>
  </si>
  <si>
    <t>SELECT 'W903', POSI_ID, RISK_CLS, BUCKET, RISK_FACT, SENT_CLS, 'FRTB', SENT_VAL, SENT_VAL*1.2, 1.2</t>
    <phoneticPr fontId="1" type="noConversion"/>
  </si>
  <si>
    <t xml:space="preserve">   2) W902 : 모든 GIRR포지션 민감도에 120% 반영</t>
    <phoneticPr fontId="1" type="noConversion"/>
  </si>
  <si>
    <t>S10 : 민감도에 의한 시나리오분석</t>
    <phoneticPr fontId="1" type="noConversion"/>
  </si>
  <si>
    <t>S20 : RW에 의한 시나리오</t>
    <phoneticPr fontId="1" type="noConversion"/>
  </si>
  <si>
    <t>2023/12/29자료를 이용하여 아래자료생성</t>
    <phoneticPr fontId="1" type="noConversion"/>
  </si>
  <si>
    <t>RANDOM함수이용 값 변경</t>
    <phoneticPr fontId="1" type="noConversion"/>
  </si>
  <si>
    <t>SELECT RAND(),  ROW_NUMBER() OVER(ORDER BY CD_FLG ASC) AS Row#, , 10000 * (100+abs(checksum(NewId()) % 10000)/100/5) / 100, 10000 * ( 100 + abs(checksum(NewId()) % 10000)/100/5*-1) / 100, A.* FROM ZFS_BASE_CODE A</t>
    <phoneticPr fontId="1" type="noConversion"/>
  </si>
  <si>
    <t xml:space="preserve">홀수는 증가 짝수는 감소 </t>
    <phoneticPr fontId="1" type="noConversion"/>
  </si>
  <si>
    <t>3. Scenario분석</t>
    <phoneticPr fontId="1" type="noConversion"/>
  </si>
  <si>
    <t>4. 증감 및 추이분석</t>
    <phoneticPr fontId="1" type="noConversion"/>
  </si>
  <si>
    <t xml:space="preserve">,SCEN_ID,POSI_ID,RISK_CLS,SENT_CLS,RISK_FACT,TENOR1,TENOR2,LASTID,BUCKET,BOND_KIND, </t>
    <phoneticPr fontId="1" type="noConversion"/>
  </si>
  <si>
    <t>CASE WHEN ROW_NUMBER() OVER(ORDER BY POSI_ID ASC)%2  = 1 THEN SENT_VAL * (100+abs(checksum(NewId()) % 10000)/100/5) / 100 ELSE SENT_VAL * ( 100 + abs(checksum(NewId()) % 10000)/100/5*-1) / 100 END NEW_VAL,</t>
  </si>
  <si>
    <t>S10N10</t>
    <phoneticPr fontId="1" type="noConversion"/>
  </si>
  <si>
    <t>S10N20</t>
    <phoneticPr fontId="1" type="noConversion"/>
  </si>
  <si>
    <t>S10N30</t>
    <phoneticPr fontId="1" type="noConversion"/>
  </si>
  <si>
    <t xml:space="preserve">,POSI_ID,RISK_CLS,SENT_CLS,RISK_FACT,TENOR1,TENOR2,LASTID,BUCKET,BOND_KIND, </t>
    <phoneticPr fontId="1" type="noConversion"/>
  </si>
  <si>
    <t>S10N10은 100%적용,S10N20은 110%적용, S10N20은 120%적용</t>
    <phoneticPr fontId="1" type="noConversion"/>
  </si>
  <si>
    <t>S2010은 모든델타 위험가중치 110%, S20N20은 모든 델타위험가중치 120% 적용</t>
    <phoneticPr fontId="1" type="noConversion"/>
  </si>
  <si>
    <t>S2010</t>
    <phoneticPr fontId="1" type="noConversion"/>
  </si>
  <si>
    <t xml:space="preserve">INSERT INTO ZFW_BASE_CONF ( SCEN_ID, CONF_VAL, RW_SCALE, CONF_TYPE, RISK_CLS, SENT_CLS, CONF_FLG, LASTID, CONF_INFO, OLD_VAL ) SELECT </t>
    <phoneticPr fontId="1" type="noConversion"/>
  </si>
  <si>
    <t>, 'RW', RISK_CLS, SENT_CLS, CONF_FLG, 'FRTB', CONF_INFO, CONF_VAL FROM ZFS_BASE_CONF WHERE CONF_TYPE = 'RW' AND SENT_CLS='Delta' and ISNULL(CONF_VAL,0) &lt;&gt; 0 ;</t>
    <phoneticPr fontId="1" type="noConversion"/>
  </si>
  <si>
    <t>일본휴일시 전일자료 복제처리 - POSITION작업처리시 민감도가 없을 경우 자동복제처리</t>
    <phoneticPr fontId="1" type="noConversion"/>
  </si>
  <si>
    <t>매핑추가작업 : 1:1 매핑화면 추가작성 및 매핑작업 처리 (일반코드이용처리) CD에 포지션 ID CD_CVAL에 SENT_ID정의 CD_FLG ( POSI_SENT)</t>
    <phoneticPr fontId="1" type="noConversion"/>
  </si>
  <si>
    <t>FROM ZFS_BASE_CONF WHERE CONF_TYPE = 'RW' AND RISK_CLS = 'GIRR' AND SENT_CLS='Delta' and ISNULL(CONF_VAL,0) &lt;&gt; 0 ;</t>
    <phoneticPr fontId="1" type="noConversion"/>
  </si>
  <si>
    <t>FROM ZFS_BASE_CONF WHERE CONF_TYPE = 'RW' AND RISK_CLS = 'FX' AND SENT_CLS='Delta' and ISNULL(CONF_VAL,0) &lt;&gt; 0 ;</t>
    <phoneticPr fontId="1" type="noConversion"/>
  </si>
  <si>
    <t>SELECT 'W901', 'RW', RISK_CLS, SENT_CLS, CONF_FLG, 'FRTB', CONF_INFO, CONF_VAL, CONF_VAL*1.2, 1.2</t>
    <phoneticPr fontId="1" type="noConversion"/>
  </si>
  <si>
    <t>SELECT 'W902', POSI_ID, RISK_CLS, BUCKET, RISK_FACT, SENT_CLS, 'FRTB', SENT_VAL, SENT_VAL*1.2, 1.2</t>
    <phoneticPr fontId="1" type="noConversion"/>
  </si>
  <si>
    <t xml:space="preserve">   3) W903 : W901+W902</t>
    <phoneticPr fontId="1" type="noConversion"/>
  </si>
  <si>
    <t>SELECT 'W903', 'RW', RISK_CLS, SENT_CLS, CONF_FLG, 'FRTB', CONF_INFO, CONF_VAL, CONF_VAL*1.1, 1.1</t>
    <phoneticPr fontId="1" type="noConversion"/>
  </si>
  <si>
    <t>SELECT 'W903', 'RW', RISK_CLS, SENT_CLS, CONF_FLG, 'FRTB', CONF_INFO, CONF_VAL, CONF_VAL*1.2, 1.2</t>
    <phoneticPr fontId="1" type="noConversion"/>
  </si>
  <si>
    <t xml:space="preserve">INSERT INTO ZFS_BASE_SENT ( BASE_DT,SCEN_ID,POSI_ID,RISK_CLS,SENT_CLS,RISK_FACT,TENOR1,TENOR2,LASTID,BUCKET,BOND_KIND,SENT_VAL,ISSUER,CM_UNDER,CM_LOCA,EQ_TYPE,BOND_RANK,CRDT_RANK,SENIORITY,RW ) </t>
    <phoneticPr fontId="1" type="noConversion"/>
  </si>
  <si>
    <t>SENT</t>
    <phoneticPr fontId="1" type="noConversion"/>
  </si>
  <si>
    <t>POSI</t>
    <phoneticPr fontId="1" type="noConversion"/>
  </si>
  <si>
    <t>INSERT INTO ZFS_BASE_POSI ( BASE_DT,SCEN_ID,POSI_ID,LASTID,TMSTAMP,ACC_CD,BOOK_CCY,BOOK_AMT,MATU_DT,NOTI_CCY,NOTI_AMT,THEO_VAL,PROD_TYPE,PROD_ID,DEAL_ID,SENT_ID,GRP01,GRP02,GRP03,GRP04,GRP05,GRP06,GRP07,GRP08,GRP09,GRP10)</t>
  </si>
  <si>
    <t>FROM ZFS_BASE_POSI WHERE BASE_DT='20100129' AND SCEN_ID = 'D';</t>
    <phoneticPr fontId="1" type="noConversion"/>
  </si>
  <si>
    <t xml:space="preserve">,SCEN_ID,POSI_ID,LASTID,TMSTAMP,ACC_CD,BOOK_CCY,BOOK_AMT,MATU_DT,NOTI_CCY,NOTI_AMT,THEO_VAL,PROD_TYPE,PROD_ID,DEAL_ID,SENT_ID,GRP01,GRP02,GRP03,GRP04,GRP05,GRP06,GRP07,GRP08,GRP09,GRP10 </t>
    <phoneticPr fontId="1" type="noConversion"/>
  </si>
  <si>
    <t>FROM ZFS_RISK_POSI WHERE BASE_DT='20100129' AND SCEN_ID='D' AND RISK_CLS='GIRR' AND SENT_CLS='Delta';</t>
  </si>
  <si>
    <t>INSERT INTO ZFS_BASE_SENT ( BASE_DT,SCEN_ID,POSI_ID,RISK_CLS,SENT_CLS,RISK_FACT,TENOR1,TENOR2,LASTID,BUCKET,BOND_KIND,SENT_VAL,ISSUER,CM_UNDER,CM_LOCA,EQ_TYPE,BOND_RANK,CRDT_RANK,SENIORITY,RW ) SELECT '20100129',</t>
  </si>
  <si>
    <t>ISSUER,CM_UNDER,CM_LOCA,EQ_TYPE,BOND_RANK,CRDT_RANK,SENIORITY,RW FROM ZFS_BASE_SENT WHERE BASE_DT = '20100129';</t>
  </si>
  <si>
    <t>S2010</t>
  </si>
  <si>
    <t>ISSUER,CM_UNDER,CM_LOCA,EQ_TYPE,BOND_RANK,CRDT_RANK,SENIORITY,RW FROM ZFS_BASE_SENT WHERE BASE_DT = '20100129' AND SCEN_ID = 'D';</t>
  </si>
  <si>
    <t>실행문</t>
    <phoneticPr fontId="1" type="noConversion"/>
  </si>
  <si>
    <t>runRSFrtb -g 20100104 P%</t>
    <phoneticPr fontId="1" type="noConversion"/>
  </si>
  <si>
    <t>시나리오</t>
    <phoneticPr fontId="1" type="noConversion"/>
  </si>
  <si>
    <t>WHAT-IF</t>
    <phoneticPr fontId="1" type="noConversion"/>
  </si>
  <si>
    <t>12</t>
  </si>
  <si>
    <t>포지션상계처리정보</t>
    <phoneticPr fontId="1" type="noConversion"/>
  </si>
  <si>
    <t>ZNS_PORT_POSI</t>
  </si>
  <si>
    <t>ZNS_PORT_STRU</t>
  </si>
  <si>
    <t>ZNS_RISK_POSI</t>
  </si>
  <si>
    <t>ZNS_RISK_PORT</t>
  </si>
  <si>
    <t>ZNS_RISK_CYBC</t>
  </si>
  <si>
    <t>ZNS_RISK_OFFS</t>
  </si>
  <si>
    <t>ZNS_RISK_OFFD</t>
    <phoneticPr fontId="1" type="noConversion"/>
  </si>
  <si>
    <t>ZNS_RISK_OFFB</t>
    <phoneticPr fontId="1" type="noConversion"/>
  </si>
  <si>
    <t>ZNS_RISK_SPTB</t>
    <phoneticPr fontId="1" type="noConversion"/>
  </si>
  <si>
    <t>ZNS_RISK_SPT1</t>
    <phoneticPr fontId="1" type="noConversion"/>
  </si>
  <si>
    <t>ZNS_RISK_SPT2</t>
    <phoneticPr fontId="1" type="noConversion"/>
  </si>
  <si>
    <t xml:space="preserve">포트폴리오내 포지션 1,2차 상계정보 </t>
    <phoneticPr fontId="1" type="noConversion"/>
  </si>
  <si>
    <t>포트폴리오내 포지션 1,2차 상계세부정보</t>
    <phoneticPr fontId="1" type="noConversion"/>
  </si>
  <si>
    <t>포지션 분해처리 정보</t>
    <phoneticPr fontId="1" type="noConversion"/>
  </si>
  <si>
    <t>포지션 분해처리 세부정보</t>
    <phoneticPr fontId="1" type="noConversion"/>
  </si>
  <si>
    <t>포지션 분해처리에 따른 값조정 세부내역</t>
    <phoneticPr fontId="1" type="noConversion"/>
  </si>
  <si>
    <t>포지션현재가치산출정보</t>
    <phoneticPr fontId="1" type="noConversion"/>
  </si>
  <si>
    <t>포지션상계처리세부정보</t>
    <phoneticPr fontId="1" type="noConversion"/>
  </si>
  <si>
    <t>포지션분해처리정보</t>
    <phoneticPr fontId="1" type="noConversion"/>
  </si>
  <si>
    <t>포지션분해처리세부정보1</t>
    <phoneticPr fontId="1" type="noConversion"/>
  </si>
  <si>
    <t>포지션분해처리세부정보2</t>
    <phoneticPr fontId="1" type="noConversion"/>
  </si>
  <si>
    <t>23</t>
  </si>
  <si>
    <t>datetime-&gt;timestamp</t>
    <phoneticPr fontId="1" type="noConversion"/>
  </si>
  <si>
    <t>Primary key-&gt;unique</t>
    <phoneticPr fontId="1" type="noConversion"/>
  </si>
  <si>
    <t>getdate()-&gt;sysdate</t>
    <phoneticPr fontId="1" type="noConversion"/>
  </si>
  <si>
    <t>1</t>
  </si>
  <si>
    <t>2</t>
  </si>
  <si>
    <t>3</t>
  </si>
  <si>
    <t>4</t>
  </si>
  <si>
    <t>상품코드</t>
  </si>
  <si>
    <t>행사가격</t>
  </si>
  <si>
    <t>이표주기</t>
  </si>
  <si>
    <t>가산금리</t>
  </si>
  <si>
    <t>기초자산만기일</t>
  </si>
  <si>
    <t>위험분류</t>
  </si>
  <si>
    <t>감마</t>
    <phoneticPr fontId="1" type="noConversion"/>
  </si>
  <si>
    <t>UD10</t>
  </si>
  <si>
    <t>BOOK_QTY</t>
  </si>
  <si>
    <t>INT_TYPE</t>
  </si>
  <si>
    <t>INT_TERM</t>
  </si>
  <si>
    <t>FI_TYPE</t>
  </si>
  <si>
    <t>MKT_INDEX</t>
  </si>
  <si>
    <t>CRD_CD</t>
  </si>
  <si>
    <t>SD_R1</t>
  </si>
  <si>
    <t>SD_R2</t>
  </si>
  <si>
    <t>SD_R3</t>
  </si>
  <si>
    <t>SD_RISK</t>
  </si>
  <si>
    <t>CR_ORD</t>
  </si>
  <si>
    <t>CR_OFF_FG</t>
  </si>
  <si>
    <t>UNDER_TYPE</t>
  </si>
  <si>
    <t>5</t>
  </si>
  <si>
    <t>6</t>
  </si>
  <si>
    <t>차익위험</t>
  </si>
  <si>
    <t>개별위험</t>
  </si>
  <si>
    <t>일반위험</t>
  </si>
  <si>
    <t>델타위험</t>
  </si>
  <si>
    <t>감마위험</t>
  </si>
  <si>
    <t>베가위험</t>
  </si>
  <si>
    <t>POSI_ID</t>
    <phoneticPr fontId="1" type="noConversion"/>
  </si>
  <si>
    <t>위험분류</t>
    <phoneticPr fontId="1" type="noConversion"/>
  </si>
  <si>
    <t>SD_R3</t>
    <phoneticPr fontId="1" type="noConversion"/>
  </si>
  <si>
    <t>UD11</t>
  </si>
  <si>
    <t>UD12</t>
  </si>
  <si>
    <t>UD13</t>
  </si>
  <si>
    <t>UD14</t>
  </si>
  <si>
    <t>UD15</t>
  </si>
  <si>
    <t>UD16</t>
  </si>
  <si>
    <t>UD17</t>
  </si>
  <si>
    <t>UD18</t>
  </si>
  <si>
    <t>UD19</t>
  </si>
  <si>
    <t>UD20</t>
  </si>
  <si>
    <t>시장위험</t>
  </si>
  <si>
    <t>운영위험</t>
  </si>
  <si>
    <t>시장위험배분</t>
  </si>
  <si>
    <t>신용위험배분</t>
  </si>
  <si>
    <t>운영위험배분</t>
  </si>
  <si>
    <t>Comemnt/Desc</t>
    <phoneticPr fontId="1" type="noConversion"/>
  </si>
  <si>
    <t>KOSPI200</t>
    <phoneticPr fontId="1" type="noConversion"/>
  </si>
  <si>
    <t>CRD_CD</t>
    <phoneticPr fontId="1" type="noConversion"/>
  </si>
  <si>
    <t>Y</t>
    <phoneticPr fontId="1" type="noConversion"/>
  </si>
  <si>
    <t>딜러</t>
    <phoneticPr fontId="1" type="noConversion"/>
  </si>
  <si>
    <t>펀드</t>
    <phoneticPr fontId="1" type="noConversion"/>
  </si>
  <si>
    <t>사업BU</t>
    <phoneticPr fontId="1" type="noConversion"/>
  </si>
  <si>
    <t>DEFAULT getdate()  / sysdate</t>
    <phoneticPr fontId="1" type="noConversion"/>
  </si>
  <si>
    <t>종목ID</t>
    <phoneticPr fontId="1" type="noConversion"/>
  </si>
  <si>
    <t>DATA_LEV</t>
    <phoneticPr fontId="1" type="noConversion"/>
  </si>
  <si>
    <t>Alter add Column</t>
    <phoneticPr fontId="1" type="noConversion"/>
  </si>
  <si>
    <t>ZFS_PORT_POSI</t>
    <phoneticPr fontId="1" type="noConversion"/>
  </si>
  <si>
    <t>ZFS_RISK_PORT</t>
    <phoneticPr fontId="1" type="noConversion"/>
  </si>
  <si>
    <t>ZFS_RISK_POSI</t>
    <phoneticPr fontId="1" type="noConversion"/>
  </si>
  <si>
    <t>환율정보</t>
    <phoneticPr fontId="1" type="noConversion"/>
  </si>
  <si>
    <t>ZFS_BASE_POSI</t>
    <phoneticPr fontId="1" type="noConversion"/>
  </si>
  <si>
    <t>ZFS_BASE_CODE</t>
    <phoneticPr fontId="1" type="noConversion"/>
  </si>
  <si>
    <t>ZFS_BASE_PORT</t>
    <phoneticPr fontId="1" type="noConversion"/>
  </si>
  <si>
    <t>ZFS_BASE_CONF</t>
    <phoneticPr fontId="1" type="noConversion"/>
  </si>
  <si>
    <t>ZRP_BASE_INST</t>
    <phoneticPr fontId="1" type="noConversion"/>
  </si>
  <si>
    <t>ZRP_BASE_SCEN</t>
    <phoneticPr fontId="1" type="noConversion"/>
  </si>
  <si>
    <t>ZRP_PORT_STRU</t>
    <phoneticPr fontId="1" type="noConversion"/>
  </si>
  <si>
    <t>ZRP_PORT_POSI</t>
    <phoneticPr fontId="1" type="noConversion"/>
  </si>
  <si>
    <t>ZRP_BASE_PORT</t>
    <phoneticPr fontId="1" type="noConversion"/>
  </si>
  <si>
    <t>ZRP_BASE_CODE</t>
    <phoneticPr fontId="1" type="noConversion"/>
  </si>
  <si>
    <t>커브정보</t>
    <phoneticPr fontId="1" type="noConversion"/>
  </si>
  <si>
    <t>시나리오정보</t>
    <phoneticPr fontId="1" type="noConversion"/>
  </si>
  <si>
    <t>ZRP_BASE_POSI</t>
    <phoneticPr fontId="1" type="noConversion"/>
  </si>
  <si>
    <t>IDX_VAL</t>
    <phoneticPr fontId="1" type="noConversion"/>
  </si>
  <si>
    <t>VOL_VAL</t>
    <phoneticPr fontId="1" type="noConversion"/>
  </si>
  <si>
    <t>시장리스크 평가대상 전체 포지션에 대한 일반 정보</t>
    <phoneticPr fontId="1" type="noConversion"/>
  </si>
  <si>
    <t>시장금리정보</t>
    <phoneticPr fontId="1" type="noConversion"/>
  </si>
  <si>
    <t>시장환율정보</t>
    <phoneticPr fontId="1" type="noConversion"/>
  </si>
  <si>
    <t>시장인덱스정보</t>
    <phoneticPr fontId="1" type="noConversion"/>
  </si>
  <si>
    <t>시장유가증권정보</t>
    <phoneticPr fontId="1" type="noConversion"/>
  </si>
  <si>
    <t>시장에서 거래되는 금리 정보</t>
    <phoneticPr fontId="1" type="noConversion"/>
  </si>
  <si>
    <t>시장에서 거래되는 지수 정보</t>
    <phoneticPr fontId="1" type="noConversion"/>
  </si>
  <si>
    <t>시장에서 거래되는 환율 정보</t>
    <phoneticPr fontId="1" type="noConversion"/>
  </si>
  <si>
    <t>ZMR_POSI_BASE</t>
    <phoneticPr fontId="1" type="noConversion"/>
  </si>
  <si>
    <t>ZMR_MKT_IDX</t>
    <phoneticPr fontId="1" type="noConversion"/>
  </si>
  <si>
    <t>ZMR_MKT_VOL</t>
    <phoneticPr fontId="1" type="noConversion"/>
  </si>
  <si>
    <t>ZMR_MKT_FXR</t>
    <phoneticPr fontId="1" type="noConversion"/>
  </si>
  <si>
    <t>ZMR_MKT_SEC</t>
    <phoneticPr fontId="1" type="noConversion"/>
  </si>
  <si>
    <t>ZMR_MKT_IRR</t>
    <phoneticPr fontId="1" type="noConversion"/>
  </si>
  <si>
    <t>포지션순번</t>
    <phoneticPr fontId="1" type="noConversion"/>
  </si>
  <si>
    <t>POSI_SEQ</t>
    <phoneticPr fontId="1" type="noConversion"/>
  </si>
  <si>
    <t>PROD_CD</t>
    <phoneticPr fontId="1" type="noConversion"/>
  </si>
  <si>
    <t>ZMR_POSI_BASE</t>
    <phoneticPr fontId="1" type="noConversion"/>
  </si>
  <si>
    <t>발행일</t>
    <phoneticPr fontId="1" type="noConversion"/>
  </si>
  <si>
    <t>만기일</t>
    <phoneticPr fontId="1" type="noConversion"/>
  </si>
  <si>
    <t>상품코드</t>
    <phoneticPr fontId="1" type="noConversion"/>
  </si>
  <si>
    <t>사용자정의집계구분10</t>
  </si>
  <si>
    <t>사용자정의집계구분11</t>
  </si>
  <si>
    <t>사용자정의집계구분12</t>
  </si>
  <si>
    <t>사용자정의집계구분13</t>
  </si>
  <si>
    <t>사용자정의집계구분14</t>
  </si>
  <si>
    <t>사용자정의집계구분15</t>
  </si>
  <si>
    <t>사용자정의집계구분16</t>
  </si>
  <si>
    <t>사용자정의집계구분17</t>
  </si>
  <si>
    <t>사용자정의집계구분18</t>
  </si>
  <si>
    <t>사용자정의집계구분19</t>
  </si>
  <si>
    <t>사용자정의집계구분20</t>
  </si>
  <si>
    <t>매핑ID</t>
    <phoneticPr fontId="1" type="noConversion"/>
  </si>
  <si>
    <t>기준일</t>
    <phoneticPr fontId="1" type="noConversion"/>
  </si>
  <si>
    <t>PROD_ID</t>
    <phoneticPr fontId="1" type="noConversion"/>
  </si>
  <si>
    <t>BOOK_AMT</t>
    <phoneticPr fontId="1" type="noConversion"/>
  </si>
  <si>
    <t>SPOT_AMT</t>
    <phoneticPr fontId="1" type="noConversion"/>
  </si>
  <si>
    <t>UD01</t>
    <phoneticPr fontId="1" type="noConversion"/>
  </si>
  <si>
    <t>UD02</t>
    <phoneticPr fontId="1" type="noConversion"/>
  </si>
  <si>
    <t>UD03</t>
  </si>
  <si>
    <t>UD04</t>
  </si>
  <si>
    <t>UD05</t>
  </si>
  <si>
    <t>UD06</t>
  </si>
  <si>
    <t>UD07</t>
  </si>
  <si>
    <t>UD08</t>
  </si>
  <si>
    <t>UD09</t>
  </si>
  <si>
    <t>MAP_ID</t>
    <phoneticPr fontId="1" type="noConversion"/>
  </si>
  <si>
    <t>Not Null</t>
    <phoneticPr fontId="1" type="noConversion"/>
  </si>
  <si>
    <t>확정배당유무</t>
  </si>
  <si>
    <t>편입지수ID</t>
    <phoneticPr fontId="1" type="noConversion"/>
  </si>
  <si>
    <t>STCK_VOL</t>
    <phoneticPr fontId="1" type="noConversion"/>
  </si>
  <si>
    <t>기간이자계산여부</t>
  </si>
  <si>
    <t>차기확정이자율</t>
  </si>
  <si>
    <t>휴일조정방식일수</t>
  </si>
  <si>
    <t>일수</t>
    <phoneticPr fontId="1" type="noConversion"/>
  </si>
  <si>
    <t>결제일조정방식ID</t>
    <phoneticPr fontId="1" type="noConversion"/>
  </si>
  <si>
    <t>통화</t>
    <phoneticPr fontId="1" type="noConversion"/>
  </si>
  <si>
    <t>CCY</t>
    <phoneticPr fontId="1" type="noConversion"/>
  </si>
  <si>
    <t>전환청구여부</t>
    <phoneticPr fontId="1" type="noConversion"/>
  </si>
  <si>
    <t>KIS신용평가등급</t>
    <phoneticPr fontId="1" type="noConversion"/>
  </si>
  <si>
    <t>NICE신용평가등급</t>
    <phoneticPr fontId="1" type="noConversion"/>
  </si>
  <si>
    <t>KR신용평가등급</t>
    <phoneticPr fontId="1" type="noConversion"/>
  </si>
  <si>
    <t>S&amp;P신용평가등급</t>
    <phoneticPr fontId="1" type="noConversion"/>
  </si>
  <si>
    <t>FITCH신용평가등급</t>
    <phoneticPr fontId="1" type="noConversion"/>
  </si>
  <si>
    <t>MOODYS신용평가등급</t>
    <phoneticPr fontId="1" type="noConversion"/>
  </si>
  <si>
    <t>펀드유형코드</t>
    <phoneticPr fontId="1" type="noConversion"/>
  </si>
  <si>
    <t>주식편입비율</t>
    <phoneticPr fontId="1" type="noConversion"/>
  </si>
  <si>
    <t>기초자산종가</t>
  </si>
  <si>
    <t>행사시작일</t>
  </si>
  <si>
    <t>행사종료일</t>
  </si>
  <si>
    <t>옵션행사여부</t>
  </si>
  <si>
    <t>베리어여부</t>
  </si>
  <si>
    <t>베리어시작일</t>
  </si>
  <si>
    <t>베리어종료일</t>
  </si>
  <si>
    <t>업베리어히트여부</t>
  </si>
  <si>
    <t>다운베리어히트여부</t>
  </si>
  <si>
    <t>낙아웃여부</t>
  </si>
  <si>
    <t>낙인여부</t>
  </si>
  <si>
    <t>디지털옵션여부</t>
  </si>
  <si>
    <t>평균산출여부</t>
  </si>
  <si>
    <t>평균산출시작일</t>
  </si>
  <si>
    <t>평균산출종료일</t>
  </si>
  <si>
    <t>평균산출일수</t>
  </si>
  <si>
    <t>기초자산ID</t>
    <phoneticPr fontId="1" type="noConversion"/>
  </si>
  <si>
    <t>변동성커브ID</t>
    <phoneticPr fontId="1" type="noConversion"/>
  </si>
  <si>
    <t>VOL_CUV_ID</t>
    <phoneticPr fontId="1" type="noConversion"/>
  </si>
  <si>
    <t>BRR_YN</t>
    <phoneticPr fontId="1" type="noConversion"/>
  </si>
  <si>
    <t>베리어방향코드</t>
    <phoneticPr fontId="1" type="noConversion"/>
  </si>
  <si>
    <t>BRR_DRC_CD</t>
    <phoneticPr fontId="1" type="noConversion"/>
  </si>
  <si>
    <t>BRR_SRT_DT</t>
    <phoneticPr fontId="1" type="noConversion"/>
  </si>
  <si>
    <t>BRR_END_DT</t>
    <phoneticPr fontId="1" type="noConversion"/>
  </si>
  <si>
    <t>DBL_BRR_TYP_CD</t>
    <phoneticPr fontId="1" type="noConversion"/>
  </si>
  <si>
    <t>더블베리어유형코드</t>
    <phoneticPr fontId="1" type="noConversion"/>
  </si>
  <si>
    <t>상한베리어값</t>
    <phoneticPr fontId="1" type="noConversion"/>
  </si>
  <si>
    <t>UPLT_BRR_VAL</t>
    <phoneticPr fontId="1" type="noConversion"/>
  </si>
  <si>
    <t>UBRR_HIT_YN</t>
    <phoneticPr fontId="1" type="noConversion"/>
  </si>
  <si>
    <t>하한베리어값</t>
    <phoneticPr fontId="1" type="noConversion"/>
  </si>
  <si>
    <t>LWLT_BRR_VAL</t>
    <phoneticPr fontId="1" type="noConversion"/>
  </si>
  <si>
    <t>DBRR_HIT_YN</t>
    <phoneticPr fontId="1" type="noConversion"/>
  </si>
  <si>
    <t>리베이트지급구분코드</t>
    <phoneticPr fontId="1" type="noConversion"/>
  </si>
  <si>
    <t>리베이트값</t>
    <phoneticPr fontId="1" type="noConversion"/>
  </si>
  <si>
    <t>RBT_VAL</t>
    <phoneticPr fontId="1" type="noConversion"/>
  </si>
  <si>
    <t>KNIN_YN</t>
    <phoneticPr fontId="1" type="noConversion"/>
  </si>
  <si>
    <t>KNOU_YN</t>
    <phoneticPr fontId="1" type="noConversion"/>
  </si>
  <si>
    <t>DGT_OPT_YN</t>
    <phoneticPr fontId="1" type="noConversion"/>
  </si>
  <si>
    <t>STM_DT_ADJ_WAY_ID</t>
    <phoneticPr fontId="1" type="noConversion"/>
  </si>
  <si>
    <t>AVG_CMP_YN</t>
    <phoneticPr fontId="1" type="noConversion"/>
  </si>
  <si>
    <t>AVG_CMP_SRT_DT</t>
    <phoneticPr fontId="1" type="noConversion"/>
  </si>
  <si>
    <t>AVG_CMP_END_DT</t>
    <phoneticPr fontId="1" type="noConversion"/>
  </si>
  <si>
    <t>AVG_CMP_NDY</t>
    <phoneticPr fontId="1" type="noConversion"/>
  </si>
  <si>
    <t>기초자산유형코드</t>
    <phoneticPr fontId="1" type="noConversion"/>
  </si>
  <si>
    <t>ZMR_MKT_DRV</t>
    <phoneticPr fontId="1" type="noConversion"/>
  </si>
  <si>
    <t>ZMR_MKT_CMM</t>
    <phoneticPr fontId="1" type="noConversion"/>
  </si>
  <si>
    <t>금리ID</t>
    <phoneticPr fontId="1" type="noConversion"/>
  </si>
  <si>
    <t>금리값</t>
    <phoneticPr fontId="1" type="noConversion"/>
  </si>
  <si>
    <t>참조ID</t>
    <phoneticPr fontId="1" type="noConversion"/>
  </si>
  <si>
    <t>커브ID</t>
    <phoneticPr fontId="1" type="noConversion"/>
  </si>
  <si>
    <t>BID값</t>
    <phoneticPr fontId="1" type="noConversion"/>
  </si>
  <si>
    <t>ASK값</t>
    <phoneticPr fontId="1" type="noConversion"/>
  </si>
  <si>
    <t>IRR_ID</t>
    <phoneticPr fontId="1" type="noConversion"/>
  </si>
  <si>
    <t>IRR_VAL</t>
    <phoneticPr fontId="1" type="noConversion"/>
  </si>
  <si>
    <t>BID_VAL</t>
    <phoneticPr fontId="1" type="noConversion"/>
  </si>
  <si>
    <t>ASK_VAL</t>
    <phoneticPr fontId="1" type="noConversion"/>
  </si>
  <si>
    <t>REF_ID</t>
    <phoneticPr fontId="1" type="noConversion"/>
  </si>
  <si>
    <t>일</t>
    <phoneticPr fontId="1" type="noConversion"/>
  </si>
  <si>
    <t>기준통화코드</t>
    <phoneticPr fontId="1" type="noConversion"/>
  </si>
  <si>
    <t>상대통화코드</t>
    <phoneticPr fontId="1" type="noConversion"/>
  </si>
  <si>
    <t>환율값</t>
    <phoneticPr fontId="1" type="noConversion"/>
  </si>
  <si>
    <t>FXR_VAL</t>
    <phoneticPr fontId="1" type="noConversion"/>
  </si>
  <si>
    <t>환율</t>
    <phoneticPr fontId="1" type="noConversion"/>
  </si>
  <si>
    <t>중간값</t>
    <phoneticPr fontId="1" type="noConversion"/>
  </si>
  <si>
    <t>MID_VAL</t>
    <phoneticPr fontId="1" type="noConversion"/>
  </si>
  <si>
    <t>지수ID</t>
    <phoneticPr fontId="1" type="noConversion"/>
  </si>
  <si>
    <t>IDX_ID</t>
    <phoneticPr fontId="1" type="noConversion"/>
  </si>
  <si>
    <t>인덱스값</t>
    <phoneticPr fontId="1" type="noConversion"/>
  </si>
  <si>
    <t>시가총액</t>
    <phoneticPr fontId="1" type="noConversion"/>
  </si>
  <si>
    <t>변동성값</t>
    <phoneticPr fontId="1" type="noConversion"/>
  </si>
  <si>
    <t>시장옵션변동성정보</t>
    <phoneticPr fontId="1" type="noConversion"/>
  </si>
  <si>
    <t>시장에서 고시되는 옵션변동성 정보</t>
    <phoneticPr fontId="1" type="noConversion"/>
  </si>
  <si>
    <t>변동성커브ID</t>
    <phoneticPr fontId="1" type="noConversion"/>
  </si>
  <si>
    <t>유가증권ID</t>
    <phoneticPr fontId="1" type="noConversion"/>
  </si>
  <si>
    <t>거래가</t>
    <phoneticPr fontId="1" type="noConversion"/>
  </si>
  <si>
    <t>ISIN코드</t>
    <phoneticPr fontId="1" type="noConversion"/>
  </si>
  <si>
    <t>발행기관코드</t>
    <phoneticPr fontId="1" type="noConversion"/>
  </si>
  <si>
    <t>ISU_ITT_CD</t>
    <phoneticPr fontId="1" type="noConversion"/>
  </si>
  <si>
    <t>ISIN_CD</t>
    <phoneticPr fontId="1" type="noConversion"/>
  </si>
  <si>
    <t>SEC_ID</t>
    <phoneticPr fontId="1" type="noConversion"/>
  </si>
  <si>
    <t>KRX, NYSE…</t>
    <phoneticPr fontId="1" type="noConversion"/>
  </si>
  <si>
    <t>상장거래소ID</t>
    <phoneticPr fontId="1" type="noConversion"/>
  </si>
  <si>
    <t>LIS_EXG_ID</t>
    <phoneticPr fontId="1" type="noConversion"/>
  </si>
  <si>
    <t>시장에서 거래되는 주식, 채권 등의 유가증권 가격 정보</t>
    <phoneticPr fontId="1" type="noConversion"/>
  </si>
  <si>
    <t>기준가</t>
    <phoneticPr fontId="1" type="noConversion"/>
  </si>
  <si>
    <t>이벤트여부</t>
    <phoneticPr fontId="1" type="noConversion"/>
  </si>
  <si>
    <t>이벤트종류코드</t>
    <phoneticPr fontId="1" type="noConversion"/>
  </si>
  <si>
    <t>EVT_YN</t>
    <phoneticPr fontId="1" type="noConversion"/>
  </si>
  <si>
    <t>채권의 경우</t>
    <phoneticPr fontId="1" type="noConversion"/>
  </si>
  <si>
    <t>주식의 경우</t>
    <phoneticPr fontId="1" type="noConversion"/>
  </si>
  <si>
    <t>발행수량</t>
    <phoneticPr fontId="1" type="noConversion"/>
  </si>
  <si>
    <t>시장상품(Commodity)정보</t>
    <phoneticPr fontId="1" type="noConversion"/>
  </si>
  <si>
    <t>시장장내파생정보</t>
    <phoneticPr fontId="1" type="noConversion"/>
  </si>
  <si>
    <t>시장에서 고시하는 장내파생 가격 정보</t>
    <phoneticPr fontId="1" type="noConversion"/>
  </si>
  <si>
    <t>시장에서 거래되는 상품(Commodity) 가격 정보</t>
    <phoneticPr fontId="1" type="noConversion"/>
  </si>
  <si>
    <t>종목유형구분ID</t>
    <phoneticPr fontId="1" type="noConversion"/>
  </si>
  <si>
    <t>Future, Option</t>
    <phoneticPr fontId="1" type="noConversion"/>
  </si>
  <si>
    <t>BAS_VAL</t>
    <phoneticPr fontId="1" type="noConversion"/>
  </si>
  <si>
    <t>상품종목ID</t>
    <phoneticPr fontId="1" type="noConversion"/>
  </si>
  <si>
    <t>M003, M360</t>
    <phoneticPr fontId="1" type="noConversion"/>
  </si>
  <si>
    <t>RBT_PAY_CLF_CD</t>
  </si>
  <si>
    <t>PAY:지급, RCV:수취</t>
    <phoneticPr fontId="1" type="noConversion"/>
  </si>
  <si>
    <t>쿠폰이율</t>
    <phoneticPr fontId="1" type="noConversion"/>
  </si>
  <si>
    <t>배당수익율</t>
    <phoneticPr fontId="1" type="noConversion"/>
  </si>
  <si>
    <t>주식변동성</t>
    <phoneticPr fontId="1" type="noConversion"/>
  </si>
  <si>
    <t>베타값</t>
    <phoneticPr fontId="1" type="noConversion"/>
  </si>
  <si>
    <t>BETA_VAL</t>
    <phoneticPr fontId="1" type="noConversion"/>
  </si>
  <si>
    <t>사용자정의집계구분01</t>
    <phoneticPr fontId="1" type="noConversion"/>
  </si>
  <si>
    <t>사용자정의집계구분02</t>
    <phoneticPr fontId="1" type="noConversion"/>
  </si>
  <si>
    <t>사용자정의집계구분03</t>
  </si>
  <si>
    <t>사용자정의집계구분04</t>
  </si>
  <si>
    <t>사용자정의집계구분05</t>
  </si>
  <si>
    <t>사용자정의집계구분06</t>
  </si>
  <si>
    <t>사용자정의집계구분07</t>
  </si>
  <si>
    <t>사용자정의집계구분08</t>
  </si>
  <si>
    <t>사용자정의집계구분09</t>
  </si>
  <si>
    <t>상관계수정보</t>
    <phoneticPr fontId="1" type="noConversion"/>
  </si>
  <si>
    <t>바젤III표준(ZFR)</t>
    <phoneticPr fontId="1" type="noConversion"/>
  </si>
  <si>
    <t>바젤II표준(ZNS)</t>
    <phoneticPr fontId="1" type="noConversion"/>
  </si>
  <si>
    <t>평가관리(ZRP)</t>
    <phoneticPr fontId="1" type="noConversion"/>
  </si>
  <si>
    <t>모델구분(ZMR)</t>
    <phoneticPr fontId="1" type="noConversion"/>
  </si>
  <si>
    <t>포지션정보</t>
    <phoneticPr fontId="1" type="noConversion"/>
  </si>
  <si>
    <t>변동성정보</t>
    <phoneticPr fontId="1" type="noConversion"/>
  </si>
  <si>
    <t>공통코드정보</t>
    <phoneticPr fontId="1" type="noConversion"/>
  </si>
  <si>
    <t>ZMR_BASE_CODE</t>
    <phoneticPr fontId="1" type="noConversion"/>
  </si>
  <si>
    <t>커브설정정보</t>
    <phoneticPr fontId="1" type="noConversion"/>
  </si>
  <si>
    <t>ZMR_BASE_CURV</t>
    <phoneticPr fontId="1" type="noConversion"/>
  </si>
  <si>
    <t>시스템에서 사용하는 공통코드 정보</t>
  </si>
  <si>
    <t>영구</t>
    <phoneticPr fontId="1" type="noConversion"/>
  </si>
  <si>
    <t>-</t>
    <phoneticPr fontId="1" type="noConversion"/>
  </si>
  <si>
    <t>FRTB산출변수설정정보</t>
    <phoneticPr fontId="1" type="noConversion"/>
  </si>
  <si>
    <t>FRTB산출시 사용하는 위험가중치 및 상관계수 정보</t>
  </si>
  <si>
    <t>포트폴리오설정정보</t>
    <phoneticPr fontId="1" type="noConversion"/>
  </si>
  <si>
    <t>다차원 분석을 위한 포트폴리오 구성정보</t>
  </si>
  <si>
    <t>년</t>
    <phoneticPr fontId="1" type="noConversion"/>
  </si>
  <si>
    <t>분석대상 포지션 기본정보</t>
  </si>
  <si>
    <t>포지션민감도평가정보</t>
    <phoneticPr fontId="1" type="noConversion"/>
  </si>
  <si>
    <t>FRTB산출을 위해 평가된 민감도 정보</t>
    <phoneticPr fontId="1" type="noConversion"/>
  </si>
  <si>
    <t>ZFS_BASE_SENT</t>
    <phoneticPr fontId="1" type="noConversion"/>
  </si>
  <si>
    <t>BS잔액대사정보</t>
    <phoneticPr fontId="1" type="noConversion"/>
  </si>
  <si>
    <t>정합성점검을 위한 회계BS와 분석대상BS의 장부가대사정보</t>
    <phoneticPr fontId="1" type="noConversion"/>
  </si>
  <si>
    <t>ZFS_BASE_BOOK</t>
    <phoneticPr fontId="1" type="noConversion"/>
  </si>
  <si>
    <t>평가에 사용된 커브 정보</t>
  </si>
  <si>
    <t>ZFS_BASE_CURV</t>
    <phoneticPr fontId="1" type="noConversion"/>
  </si>
  <si>
    <t>평가에 사용된 환율 정보</t>
  </si>
  <si>
    <t>ZFS_BASE_FX</t>
    <phoneticPr fontId="1" type="noConversion"/>
  </si>
  <si>
    <t>발행인정보</t>
    <phoneticPr fontId="1" type="noConversion"/>
  </si>
  <si>
    <t>발행인관련 정보</t>
    <phoneticPr fontId="1" type="noConversion"/>
  </si>
  <si>
    <t>ZFS_BASE_ISSU</t>
    <phoneticPr fontId="1" type="noConversion"/>
  </si>
  <si>
    <t>LTA구성정보</t>
    <phoneticPr fontId="1" type="noConversion"/>
  </si>
  <si>
    <t>지수,펀드등 LTA구성종목에 대한 정보</t>
    <phoneticPr fontId="1" type="noConversion"/>
  </si>
  <si>
    <t>ZFS_BASE_LTA</t>
    <phoneticPr fontId="1" type="noConversion"/>
  </si>
  <si>
    <t>ZFS_PORT_STRU</t>
    <phoneticPr fontId="1" type="noConversion"/>
  </si>
  <si>
    <t>버킷내상관계수적용정보</t>
    <phoneticPr fontId="1" type="noConversion"/>
  </si>
  <si>
    <t>버킷내 상관계수 적용 이력 정보</t>
    <phoneticPr fontId="1" type="noConversion"/>
  </si>
  <si>
    <t>ZFS_RISK_CPKL</t>
    <phoneticPr fontId="1" type="noConversion"/>
  </si>
  <si>
    <t>버킷간상관계수적용정보</t>
    <phoneticPr fontId="1" type="noConversion"/>
  </si>
  <si>
    <t>ZFS_RISK_CYBC</t>
    <phoneticPr fontId="1" type="noConversion"/>
  </si>
  <si>
    <t>ZFS_RISK_OFFS</t>
    <phoneticPr fontId="1" type="noConversion"/>
  </si>
  <si>
    <t>산출로그정보</t>
    <phoneticPr fontId="1" type="noConversion"/>
  </si>
  <si>
    <t>FRTB산출로그정보</t>
    <phoneticPr fontId="1" type="noConversion"/>
  </si>
  <si>
    <t>ZFS_LOG_RUN</t>
    <phoneticPr fontId="1" type="noConversion"/>
  </si>
  <si>
    <t>시뮬레이션_FRTB산출변수설정정보</t>
    <phoneticPr fontId="1" type="noConversion"/>
  </si>
  <si>
    <t>시뮬레이션용 FRTB산출변수 설정 정보</t>
    <phoneticPr fontId="1" type="noConversion"/>
  </si>
  <si>
    <t>ZFW_BASE_CONF</t>
    <phoneticPr fontId="1" type="noConversion"/>
  </si>
  <si>
    <t>수시</t>
    <phoneticPr fontId="1" type="noConversion"/>
  </si>
  <si>
    <t>시뮬레이션_분석포지션정보</t>
    <phoneticPr fontId="1" type="noConversion"/>
  </si>
  <si>
    <t>시뮬레이션_사용자정의포트폴리오</t>
    <phoneticPr fontId="1" type="noConversion"/>
  </si>
  <si>
    <t>시뮬레이션용 사용자정의 포트폴리오 정보</t>
    <phoneticPr fontId="1" type="noConversion"/>
  </si>
  <si>
    <t>ZFW_UDEF_PORT</t>
    <phoneticPr fontId="1" type="noConversion"/>
  </si>
  <si>
    <t>시뮬레이션_포지션규제자본정보</t>
    <phoneticPr fontId="1" type="noConversion"/>
  </si>
  <si>
    <t>시뮬레이션 분석 포지션별 규제자본 정보</t>
    <phoneticPr fontId="1" type="noConversion"/>
  </si>
  <si>
    <t>ZFW_RISK_POSI</t>
    <phoneticPr fontId="1" type="noConversion"/>
  </si>
  <si>
    <t>시뮬레이션_포트폴리오규제자본정보</t>
    <phoneticPr fontId="1" type="noConversion"/>
  </si>
  <si>
    <t>시뮬레이션 분석 포트폴리오별 규제자본 정보</t>
    <phoneticPr fontId="1" type="noConversion"/>
  </si>
  <si>
    <t>ZFW_RISK_PORT</t>
    <phoneticPr fontId="1" type="noConversion"/>
  </si>
  <si>
    <t>시뮬레이션_버킷내상관계수적용정보</t>
    <phoneticPr fontId="1" type="noConversion"/>
  </si>
  <si>
    <t>시뮬레이션 분석 버킷내 상관계수 적용 이력 정보</t>
    <phoneticPr fontId="1" type="noConversion"/>
  </si>
  <si>
    <t>ZFW_RISK_CPKL</t>
    <phoneticPr fontId="1" type="noConversion"/>
  </si>
  <si>
    <t>시뮬레이션_버킷간상관계수적용정보</t>
    <phoneticPr fontId="1" type="noConversion"/>
  </si>
  <si>
    <t>시뮬레이션 분석 버킷간 상관계수 적용 이력 정보</t>
    <phoneticPr fontId="1" type="noConversion"/>
  </si>
  <si>
    <t>ZFW_RISK_CYBC</t>
    <phoneticPr fontId="1" type="noConversion"/>
  </si>
  <si>
    <t>시뮬레이션_부도상계처리내역</t>
    <phoneticPr fontId="1" type="noConversion"/>
  </si>
  <si>
    <t>시뮬레이션 분석 부도비유동화 JTD상계 이력 정보</t>
    <phoneticPr fontId="1" type="noConversion"/>
  </si>
  <si>
    <t>ZFW_RISK_OFFS</t>
    <phoneticPr fontId="1" type="noConversion"/>
  </si>
  <si>
    <t>BS정보</t>
    <phoneticPr fontId="1" type="noConversion"/>
  </si>
  <si>
    <t>금리커브정보</t>
    <phoneticPr fontId="1" type="noConversion"/>
  </si>
  <si>
    <t>현가/등가 계산에 사용되는 IRS/CRS 금리정보</t>
    <phoneticPr fontId="1" type="noConversion"/>
  </si>
  <si>
    <t>규제자본산출 기본정보</t>
    <phoneticPr fontId="1" type="noConversion"/>
  </si>
  <si>
    <t xml:space="preserve">포트폴리오내 포지션 상계처리정보 </t>
    <phoneticPr fontId="1" type="noConversion"/>
  </si>
  <si>
    <t>포지션상계처리작업용정보</t>
    <phoneticPr fontId="1" type="noConversion"/>
  </si>
  <si>
    <t>상계프로세스를 효율족으로하기위한 중간정보</t>
    <phoneticPr fontId="1" type="noConversion"/>
  </si>
  <si>
    <t>등가포지션현재가치산출정보</t>
    <phoneticPr fontId="1" type="noConversion"/>
  </si>
  <si>
    <t>포지션분해처리세부정보</t>
    <phoneticPr fontId="1" type="noConversion"/>
  </si>
  <si>
    <t>산출과정추적모니터링정보</t>
    <phoneticPr fontId="1" type="noConversion"/>
  </si>
  <si>
    <t>상계/분해/현가 전과정 모니터링 기준 정보</t>
    <phoneticPr fontId="1" type="noConversion"/>
  </si>
  <si>
    <t>산출작업로그정보</t>
    <phoneticPr fontId="1" type="noConversion"/>
  </si>
  <si>
    <t>바젤2표준_설정정보</t>
    <phoneticPr fontId="1" type="noConversion"/>
  </si>
  <si>
    <t>바젤3표준_설정정보</t>
    <phoneticPr fontId="1" type="noConversion"/>
  </si>
  <si>
    <t>바젤3표준_입수정보</t>
    <phoneticPr fontId="1" type="noConversion"/>
  </si>
  <si>
    <t>바젤3표준_산출정보</t>
    <phoneticPr fontId="1" type="noConversion"/>
  </si>
  <si>
    <t>바젤3표준_SIM_설정정보</t>
    <phoneticPr fontId="1" type="noConversion"/>
  </si>
  <si>
    <t>시장기본_설정정보</t>
    <phoneticPr fontId="1" type="noConversion"/>
  </si>
  <si>
    <t>시장기본_포지션정보</t>
    <phoneticPr fontId="1" type="noConversion"/>
  </si>
  <si>
    <t>시장기본_마켓정보</t>
    <phoneticPr fontId="1" type="noConversion"/>
  </si>
  <si>
    <t>바젤3표준_SIM_산출정보</t>
    <phoneticPr fontId="1" type="noConversion"/>
  </si>
  <si>
    <t>바젤2표준_입수정보</t>
    <phoneticPr fontId="1" type="noConversion"/>
  </si>
  <si>
    <t>산출변수설정정보</t>
    <phoneticPr fontId="1" type="noConversion"/>
  </si>
  <si>
    <t>ZMR_BASE_ISSU</t>
    <phoneticPr fontId="1" type="noConversion"/>
  </si>
  <si>
    <t>ZMR_BASE_LTA</t>
    <phoneticPr fontId="1" type="noConversion"/>
  </si>
  <si>
    <t>ZMR_BASE_KSIC</t>
    <phoneticPr fontId="1" type="noConversion"/>
  </si>
  <si>
    <t>바젤2표준_산출정보</t>
    <phoneticPr fontId="1" type="noConversion"/>
  </si>
  <si>
    <t>인스트루먼트정보</t>
    <phoneticPr fontId="1" type="noConversion"/>
  </si>
  <si>
    <t>평가대상 전체 포지션에 대한 평가 입력데이터 정보</t>
    <phoneticPr fontId="1" type="noConversion"/>
  </si>
  <si>
    <t>쿠폰 스케쥴 정보</t>
    <phoneticPr fontId="1" type="noConversion"/>
  </si>
  <si>
    <t>커브 정보</t>
    <phoneticPr fontId="1" type="noConversion"/>
  </si>
  <si>
    <t>시나리오 정보</t>
    <phoneticPr fontId="1" type="noConversion"/>
  </si>
  <si>
    <t>위험요인간 상관계수 정보</t>
    <phoneticPr fontId="1" type="noConversion"/>
  </si>
  <si>
    <t>ZRP_BASE_CORR</t>
    <phoneticPr fontId="1" type="noConversion"/>
  </si>
  <si>
    <t>위험요인 변동성 정보</t>
    <phoneticPr fontId="1" type="noConversion"/>
  </si>
  <si>
    <t>ZRP_BASE_VOLA</t>
    <phoneticPr fontId="1" type="noConversion"/>
  </si>
  <si>
    <t>평가관리_입수정보</t>
    <phoneticPr fontId="1" type="noConversion"/>
  </si>
  <si>
    <t>시나리오설정정보</t>
    <phoneticPr fontId="1" type="noConversion"/>
  </si>
  <si>
    <t>위험요인정보</t>
    <phoneticPr fontId="1" type="noConversion"/>
  </si>
  <si>
    <t>ZMR_MKT_RF</t>
    <phoneticPr fontId="1" type="noConversion"/>
  </si>
  <si>
    <t>평가에 사용되는 커브 일별커브 정보</t>
    <phoneticPr fontId="1" type="noConversion"/>
  </si>
  <si>
    <t>평가관리_설정정보</t>
    <phoneticPr fontId="1" type="noConversion"/>
  </si>
  <si>
    <t>사용자정의시나리오 설정정보</t>
    <phoneticPr fontId="1" type="noConversion"/>
  </si>
  <si>
    <t>평가모델설정정보</t>
    <phoneticPr fontId="1" type="noConversion"/>
  </si>
  <si>
    <t>스케쥴정보</t>
    <phoneticPr fontId="1" type="noConversion"/>
  </si>
  <si>
    <t>평가관리_산출정보</t>
    <phoneticPr fontId="1" type="noConversion"/>
  </si>
  <si>
    <t>포지션별 VaR산출정보</t>
    <phoneticPr fontId="1" type="noConversion"/>
  </si>
  <si>
    <t>포지션별 이론가 평가정보</t>
    <phoneticPr fontId="1" type="noConversion"/>
  </si>
  <si>
    <t>포트폴리오별 VaR산출정보</t>
    <phoneticPr fontId="1" type="noConversion"/>
  </si>
  <si>
    <t>포트폴리오별 시나리오분석정보</t>
    <phoneticPr fontId="1" type="noConversion"/>
  </si>
  <si>
    <t>포트폴리오별 민감도 분석정보</t>
    <phoneticPr fontId="1" type="noConversion"/>
  </si>
  <si>
    <t>포지션별 민감도 분석정보</t>
    <phoneticPr fontId="1" type="noConversion"/>
  </si>
  <si>
    <t>ZRP_POSI_SENT</t>
    <phoneticPr fontId="1" type="noConversion"/>
  </si>
  <si>
    <t>ZRP_POSI_THEO</t>
    <phoneticPr fontId="1" type="noConversion"/>
  </si>
  <si>
    <t>ZRP_PORT_VAR</t>
    <phoneticPr fontId="1" type="noConversion"/>
  </si>
  <si>
    <t>ZRP_PORT_SCEN</t>
    <phoneticPr fontId="1" type="noConversion"/>
  </si>
  <si>
    <t>ZRP_PORT_SENT</t>
    <phoneticPr fontId="1" type="noConversion"/>
  </si>
  <si>
    <t>포지션별 민감도 평가정보</t>
    <phoneticPr fontId="1" type="noConversion"/>
  </si>
  <si>
    <t>포지션별 VaR산출 정보</t>
    <phoneticPr fontId="1" type="noConversion"/>
  </si>
  <si>
    <t>포트폴리오별 VaR산출 정보</t>
    <phoneticPr fontId="1" type="noConversion"/>
  </si>
  <si>
    <t>포트폴리오별 시나리오별 분석정보</t>
    <phoneticPr fontId="1" type="noConversion"/>
  </si>
  <si>
    <t>ZRP_POSI_VAR</t>
    <phoneticPr fontId="1" type="noConversion"/>
  </si>
  <si>
    <t>기준일</t>
  </si>
  <si>
    <t>평가일</t>
    <phoneticPr fontId="1" type="noConversion"/>
  </si>
  <si>
    <t>EVALU_DT</t>
    <phoneticPr fontId="1" type="noConversion"/>
  </si>
  <si>
    <t>만기일</t>
  </si>
  <si>
    <t>FX_RATE</t>
  </si>
  <si>
    <t>&lt;참고&gt;GlossaryCode - DayCounter</t>
    <phoneticPr fontId="1" type="noConversion"/>
  </si>
  <si>
    <t>발행일</t>
  </si>
  <si>
    <t>ISSU_DT</t>
  </si>
  <si>
    <t>쿠폰금리</t>
  </si>
  <si>
    <t>COUP_RATE</t>
  </si>
  <si>
    <t>COUP_DCB_CD</t>
  </si>
  <si>
    <t>쿠폰스케쥴ID</t>
  </si>
  <si>
    <t>COUP_SCH_ID</t>
  </si>
  <si>
    <t>무위험금리커브ID</t>
  </si>
  <si>
    <t>스프레드</t>
  </si>
  <si>
    <t>SPREAD</t>
  </si>
  <si>
    <t>스케쥴순번</t>
  </si>
  <si>
    <t>SCH_SEQ</t>
  </si>
  <si>
    <t>지급일</t>
  </si>
  <si>
    <t>PAYMENT_DT</t>
  </si>
  <si>
    <t>시작일</t>
  </si>
  <si>
    <t>START_DT</t>
  </si>
  <si>
    <t>종료일</t>
  </si>
  <si>
    <t>END_DT</t>
  </si>
  <si>
    <t>CURVE_ID</t>
  </si>
  <si>
    <t>Expiry일수</t>
  </si>
  <si>
    <t>Tenor일수</t>
  </si>
  <si>
    <t>값</t>
  </si>
  <si>
    <t>VALUE</t>
  </si>
  <si>
    <t>위험구분코드</t>
  </si>
  <si>
    <t>EQ,FX,IR,VL…</t>
    <phoneticPr fontId="1" type="noConversion"/>
  </si>
  <si>
    <t>RISK_CD</t>
  </si>
  <si>
    <t>시나리오셋명</t>
  </si>
  <si>
    <t>SET_NM</t>
  </si>
  <si>
    <t>D, R</t>
    <phoneticPr fontId="1" type="noConversion"/>
  </si>
  <si>
    <t>SCEN_FG</t>
  </si>
  <si>
    <t>시나리오적용값</t>
  </si>
  <si>
    <t>STAT_CD</t>
  </si>
  <si>
    <t>위험요인코드1</t>
  </si>
  <si>
    <t>RF_CD1</t>
  </si>
  <si>
    <t>위험요인코드2</t>
  </si>
  <si>
    <t>RF_CD2</t>
  </si>
  <si>
    <t>상관계수값</t>
  </si>
  <si>
    <t>CORR_VAL</t>
  </si>
  <si>
    <t>위험요인코드</t>
  </si>
  <si>
    <t>변동성값</t>
  </si>
  <si>
    <t>변동성Y값</t>
  </si>
  <si>
    <t>평가관리_통계정보</t>
    <phoneticPr fontId="1" type="noConversion"/>
  </si>
  <si>
    <t>ZMR_BASE_BOOK</t>
    <phoneticPr fontId="1" type="noConversion"/>
  </si>
  <si>
    <t>시장 커브목록 정보</t>
    <phoneticPr fontId="1" type="noConversion"/>
  </si>
  <si>
    <t>시장 공통코드정보</t>
    <phoneticPr fontId="1" type="noConversion"/>
  </si>
  <si>
    <t>버킷분류를 위한 표준산업분류정보</t>
    <phoneticPr fontId="1" type="noConversion"/>
  </si>
  <si>
    <t>DRC관리위한 발행인관련 정보</t>
    <phoneticPr fontId="1" type="noConversion"/>
  </si>
  <si>
    <t>최종작업자</t>
    <phoneticPr fontId="1" type="noConversion"/>
  </si>
  <si>
    <t>날짜</t>
  </si>
  <si>
    <t>코드순번</t>
    <phoneticPr fontId="1" type="noConversion"/>
  </si>
  <si>
    <t>숫자</t>
  </si>
  <si>
    <t>코드 Ordering시 사용</t>
    <phoneticPr fontId="1" type="noConversion"/>
  </si>
  <si>
    <t>코드명</t>
    <phoneticPr fontId="1" type="noConversion"/>
  </si>
  <si>
    <t>100</t>
  </si>
  <si>
    <t>코드영문명</t>
    <phoneticPr fontId="1" type="noConversion"/>
  </si>
  <si>
    <t>코드약어</t>
    <phoneticPr fontId="1" type="noConversion"/>
  </si>
  <si>
    <t>코드영문약어</t>
    <phoneticPr fontId="1" type="noConversion"/>
  </si>
  <si>
    <t>조직분류체계등에 사용</t>
    <phoneticPr fontId="1" type="noConversion"/>
  </si>
  <si>
    <t>코드를 유형별로 분류할때 사용</t>
    <phoneticPr fontId="1" type="noConversion"/>
  </si>
  <si>
    <t>코드문자값</t>
    <phoneticPr fontId="1" type="noConversion"/>
  </si>
  <si>
    <t>코드를 이용하여 문자정보 연계사용시</t>
    <phoneticPr fontId="1" type="noConversion"/>
  </si>
  <si>
    <t>코드숫자값</t>
    <phoneticPr fontId="1" type="noConversion"/>
  </si>
  <si>
    <t>코드를 이용하여 숫자정보 연계사용시</t>
    <phoneticPr fontId="1" type="noConversion"/>
  </si>
  <si>
    <t>기준일자</t>
    <phoneticPr fontId="1" type="noConversion"/>
  </si>
  <si>
    <t>적용시작일</t>
    <phoneticPr fontId="1" type="noConversion"/>
  </si>
  <si>
    <t>설정구분</t>
    <phoneticPr fontId="1" type="noConversion"/>
  </si>
  <si>
    <t>RW, BI등 코드참조</t>
    <phoneticPr fontId="1" type="noConversion"/>
  </si>
  <si>
    <t>위험군</t>
    <phoneticPr fontId="1" type="noConversion"/>
  </si>
  <si>
    <t>GIRR등 코드참조</t>
    <phoneticPr fontId="1" type="noConversion"/>
  </si>
  <si>
    <t>민감도구분</t>
    <phoneticPr fontId="1" type="noConversion"/>
  </si>
  <si>
    <t>Delte등 코드참조</t>
    <phoneticPr fontId="1" type="noConversion"/>
  </si>
  <si>
    <t>설정ID</t>
    <phoneticPr fontId="1" type="noConversion"/>
  </si>
  <si>
    <t>설정설명</t>
    <phoneticPr fontId="1" type="noConversion"/>
  </si>
  <si>
    <t>설정정보1</t>
    <phoneticPr fontId="1" type="noConversion"/>
  </si>
  <si>
    <t>설정정보2</t>
    <phoneticPr fontId="1" type="noConversion"/>
  </si>
  <si>
    <t>설정값</t>
    <phoneticPr fontId="1" type="noConversion"/>
  </si>
  <si>
    <t>적용종료일자</t>
    <phoneticPr fontId="1" type="noConversion"/>
  </si>
  <si>
    <t>적용종료일(99991231)</t>
    <phoneticPr fontId="1" type="noConversion"/>
  </si>
  <si>
    <t>포트폴리오그룹</t>
    <phoneticPr fontId="1" type="noConversion"/>
  </si>
  <si>
    <t>P10</t>
    <phoneticPr fontId="1" type="noConversion"/>
  </si>
  <si>
    <t>포트폴리오그룹명</t>
    <phoneticPr fontId="1" type="noConversion"/>
  </si>
  <si>
    <t>본부.부점.데스크 등 포트폴리오 명칭</t>
    <phoneticPr fontId="1" type="noConversion"/>
  </si>
  <si>
    <t>포트폴리오구성항목1</t>
    <phoneticPr fontId="1" type="noConversion"/>
  </si>
  <si>
    <t>GRP01</t>
    <phoneticPr fontId="1" type="noConversion"/>
  </si>
  <si>
    <t>포트폴리오구성항목2</t>
    <phoneticPr fontId="1" type="noConversion"/>
  </si>
  <si>
    <t>GRP02</t>
    <phoneticPr fontId="1" type="noConversion"/>
  </si>
  <si>
    <t>포트폴리오구성항목3</t>
    <phoneticPr fontId="1" type="noConversion"/>
  </si>
  <si>
    <t>포트폴리오구성항목4</t>
    <phoneticPr fontId="1" type="noConversion"/>
  </si>
  <si>
    <t>포트폴리오구성항목5</t>
    <phoneticPr fontId="1" type="noConversion"/>
  </si>
  <si>
    <t>포트폴리오구성항목6</t>
    <phoneticPr fontId="1" type="noConversion"/>
  </si>
  <si>
    <t>포트폴리오구성조건</t>
    <phoneticPr fontId="1" type="noConversion"/>
  </si>
  <si>
    <t>200</t>
  </si>
  <si>
    <t>GRP04='SP'</t>
    <phoneticPr fontId="1" type="noConversion"/>
  </si>
  <si>
    <t>배치수행여부</t>
    <phoneticPr fontId="1" type="noConversion"/>
  </si>
  <si>
    <t>Y/N</t>
    <phoneticPr fontId="1" type="noConversion"/>
  </si>
  <si>
    <t>사용자정의여부</t>
    <phoneticPr fontId="1" type="noConversion"/>
  </si>
  <si>
    <t>시나리오분석여부</t>
    <phoneticPr fontId="1" type="noConversion"/>
  </si>
  <si>
    <t>PORT_LIMT</t>
    <phoneticPr fontId="1" type="noConversion"/>
  </si>
  <si>
    <t>포트폴리오자료</t>
    <phoneticPr fontId="1" type="noConversion"/>
  </si>
  <si>
    <t>PORT_DATA</t>
    <phoneticPr fontId="1" type="noConversion"/>
  </si>
  <si>
    <t>포트폴리오ROOT명칭</t>
    <phoneticPr fontId="1" type="noConversion"/>
  </si>
  <si>
    <t>ROOT_NAME</t>
    <phoneticPr fontId="1" type="noConversion"/>
  </si>
  <si>
    <t>포트폴리오ID</t>
    <phoneticPr fontId="1" type="noConversion"/>
  </si>
  <si>
    <t>내포트폴리오ID</t>
    <phoneticPr fontId="1" type="noConversion"/>
  </si>
  <si>
    <t>상위포트폴리오ID</t>
    <phoneticPr fontId="1" type="noConversion"/>
  </si>
  <si>
    <t>포트폴리오레벨</t>
    <phoneticPr fontId="1" type="noConversion"/>
  </si>
  <si>
    <t>시나리오ID</t>
    <phoneticPr fontId="1" type="noConversion"/>
  </si>
  <si>
    <t>거래ID+PAY or 거래ID+001 등</t>
    <phoneticPr fontId="1" type="noConversion"/>
  </si>
  <si>
    <t>자료생성자 또는 맵ID</t>
    <phoneticPr fontId="1" type="noConversion"/>
  </si>
  <si>
    <t>회계BS잔액 대사용 계정과목</t>
    <phoneticPr fontId="1" type="noConversion"/>
  </si>
  <si>
    <t>ACC_CD</t>
    <phoneticPr fontId="1" type="noConversion"/>
  </si>
  <si>
    <t>장부통화</t>
    <phoneticPr fontId="1" type="noConversion"/>
  </si>
  <si>
    <t>KRW, USD 등 통화코드</t>
    <phoneticPr fontId="1" type="noConversion"/>
  </si>
  <si>
    <t>BOOK_CCY</t>
    <phoneticPr fontId="1" type="noConversion"/>
  </si>
  <si>
    <t>장부금액</t>
    <phoneticPr fontId="1" type="noConversion"/>
  </si>
  <si>
    <t>회계BS와 대사를 위한 금액</t>
    <phoneticPr fontId="1" type="noConversion"/>
  </si>
  <si>
    <t>BS잔액대사용</t>
    <phoneticPr fontId="1" type="noConversion"/>
  </si>
  <si>
    <t>만기일자</t>
    <phoneticPr fontId="1" type="noConversion"/>
  </si>
  <si>
    <t>부도위험 만기스케일 계산시 사용</t>
    <phoneticPr fontId="1" type="noConversion"/>
  </si>
  <si>
    <t>액면통화</t>
    <phoneticPr fontId="1" type="noConversion"/>
  </si>
  <si>
    <t>평가금액</t>
    <phoneticPr fontId="1" type="noConversion"/>
  </si>
  <si>
    <t>상품유형</t>
    <phoneticPr fontId="1" type="noConversion"/>
  </si>
  <si>
    <t>Interest Swap/FX forward 등 상품유형</t>
    <phoneticPr fontId="1" type="noConversion"/>
  </si>
  <si>
    <t>LTA지수 또는 FUND ID</t>
    <phoneticPr fontId="1" type="noConversion"/>
  </si>
  <si>
    <t>원천거래ID</t>
    <phoneticPr fontId="1" type="noConversion"/>
  </si>
  <si>
    <t>SQAP PAY/REV 또는 종목별 001..N으로 분해하기전의 거래ID, 원천거래ID 기준으로 규제자본을 집계하여 관리할 수 있음</t>
    <phoneticPr fontId="1" type="noConversion"/>
  </si>
  <si>
    <t>DEAL_ID</t>
    <phoneticPr fontId="1" type="noConversion"/>
  </si>
  <si>
    <t>민감도포지션ID</t>
    <phoneticPr fontId="1" type="noConversion"/>
  </si>
  <si>
    <t>일반적으로 1:1로 관리되나, 동일유형의 경우 그룹핑하여 민감도정보 관리시 사용되는 민감도포지션 ID</t>
    <phoneticPr fontId="1" type="noConversion"/>
  </si>
  <si>
    <t>SENT_ID</t>
    <phoneticPr fontId="1" type="noConversion"/>
  </si>
  <si>
    <t>포트폴리오1</t>
    <phoneticPr fontId="1" type="noConversion"/>
  </si>
  <si>
    <t>본부</t>
    <phoneticPr fontId="1" type="noConversion"/>
  </si>
  <si>
    <t>데스크</t>
    <phoneticPr fontId="1" type="noConversion"/>
  </si>
  <si>
    <t>포트폴리오2</t>
    <phoneticPr fontId="1" type="noConversion"/>
  </si>
  <si>
    <t>부점</t>
    <phoneticPr fontId="1" type="noConversion"/>
  </si>
  <si>
    <t>상품분류</t>
    <phoneticPr fontId="1" type="noConversion"/>
  </si>
  <si>
    <t>종목분류</t>
    <phoneticPr fontId="1" type="noConversion"/>
  </si>
  <si>
    <t>포트폴리오10</t>
    <phoneticPr fontId="1" type="noConversion"/>
  </si>
  <si>
    <t>시나리오ID분류 방법참조</t>
    <phoneticPr fontId="1" type="noConversion"/>
  </si>
  <si>
    <t>위험요소</t>
    <phoneticPr fontId="1" type="noConversion"/>
  </si>
  <si>
    <t>구간1</t>
    <phoneticPr fontId="1" type="noConversion"/>
  </si>
  <si>
    <t>구간2</t>
    <phoneticPr fontId="1" type="noConversion"/>
  </si>
  <si>
    <t>버킷</t>
    <phoneticPr fontId="1" type="noConversion"/>
  </si>
  <si>
    <t>KRW, 01, Corp등 버킷분류 코드 참조</t>
    <phoneticPr fontId="1" type="noConversion"/>
  </si>
  <si>
    <t>채권종류</t>
    <phoneticPr fontId="1" type="noConversion"/>
  </si>
  <si>
    <t>GIRR의 경우 IR, IF, BS 구분
CSR의 경우 BD, CR 로 코드참조</t>
    <phoneticPr fontId="1" type="noConversion"/>
  </si>
  <si>
    <t xml:space="preserve">민감도 </t>
    <phoneticPr fontId="1" type="noConversion"/>
  </si>
  <si>
    <t/>
  </si>
  <si>
    <t>발행인</t>
    <phoneticPr fontId="1" type="noConversion"/>
  </si>
  <si>
    <t>CSR과 DRC의 경우 입수</t>
    <phoneticPr fontId="1" type="noConversion"/>
  </si>
  <si>
    <t>일반상품기초자산</t>
    <phoneticPr fontId="1" type="noConversion"/>
  </si>
  <si>
    <t>일반상품의 경우 기초자산</t>
    <phoneticPr fontId="1" type="noConversion"/>
  </si>
  <si>
    <t>CM_UNDER</t>
    <phoneticPr fontId="1" type="noConversion"/>
  </si>
  <si>
    <t>일반상품운송지역</t>
    <phoneticPr fontId="1" type="noConversion"/>
  </si>
  <si>
    <t>일반상품의 경우 운송지역</t>
    <phoneticPr fontId="1" type="noConversion"/>
  </si>
  <si>
    <t>CM_LOCA</t>
    <phoneticPr fontId="1" type="noConversion"/>
  </si>
  <si>
    <t>주식구분</t>
    <phoneticPr fontId="1" type="noConversion"/>
  </si>
  <si>
    <t>주식의경우 Spot또는 Repo</t>
    <phoneticPr fontId="1" type="noConversion"/>
  </si>
  <si>
    <t>주식의 경우 Spot또는 Repo
부도의 경우 주식일 경우 EQ</t>
    <phoneticPr fontId="1" type="noConversion"/>
  </si>
  <si>
    <t>채권등급</t>
    <phoneticPr fontId="1" type="noConversion"/>
  </si>
  <si>
    <t>CSR비유동화 커버드본드버킷의 경우 등급에 따라 별도의 위험가중치 적용</t>
    <phoneticPr fontId="1" type="noConversion"/>
  </si>
  <si>
    <t>CSR의 경우 하이브리드채권처리위함</t>
    <phoneticPr fontId="1" type="noConversion"/>
  </si>
  <si>
    <t>발행인신용등급</t>
    <phoneticPr fontId="1" type="noConversion"/>
  </si>
  <si>
    <t>DRC비유동화 위험가중치 적용기준</t>
    <phoneticPr fontId="1" type="noConversion"/>
  </si>
  <si>
    <t>DRC비유동화 위험가중치</t>
    <phoneticPr fontId="1" type="noConversion"/>
  </si>
  <si>
    <t>상환우선순위</t>
    <phoneticPr fontId="1" type="noConversion"/>
  </si>
  <si>
    <t>0:지분,1:후순위, 2:선순위, 3:커버드본드</t>
    <phoneticPr fontId="1" type="noConversion"/>
  </si>
  <si>
    <t>SENIORITY</t>
    <phoneticPr fontId="1" type="noConversion"/>
  </si>
  <si>
    <t>위험가중치</t>
    <phoneticPr fontId="1" type="noConversion"/>
  </si>
  <si>
    <t>DRC유동화인 경우만 입수</t>
    <phoneticPr fontId="1" type="noConversion"/>
  </si>
  <si>
    <t>TR_FG</t>
    <phoneticPr fontId="1" type="noConversion"/>
  </si>
  <si>
    <t>BS통화</t>
    <phoneticPr fontId="1" type="noConversion"/>
  </si>
  <si>
    <t>계정과목명</t>
    <phoneticPr fontId="1" type="noConversion"/>
  </si>
  <si>
    <t>ACC_NM</t>
    <phoneticPr fontId="1" type="noConversion"/>
  </si>
  <si>
    <t>회계장부가</t>
    <phoneticPr fontId="1" type="noConversion"/>
  </si>
  <si>
    <t>포지션장부가</t>
    <phoneticPr fontId="1" type="noConversion"/>
  </si>
  <si>
    <t>포지션기본정보에서 집계한 장부금액</t>
    <phoneticPr fontId="1" type="noConversion"/>
  </si>
  <si>
    <t>POSI_BOOK_AMT</t>
    <phoneticPr fontId="1" type="noConversion"/>
  </si>
  <si>
    <t>잔액대사금액</t>
    <phoneticPr fontId="1" type="noConversion"/>
  </si>
  <si>
    <t>회계장부가-포지션장부가</t>
    <phoneticPr fontId="1" type="noConversion"/>
  </si>
  <si>
    <t>GAP_BOOK_AMT</t>
    <phoneticPr fontId="1" type="noConversion"/>
  </si>
  <si>
    <t>GAP요인</t>
    <phoneticPr fontId="1" type="noConversion"/>
  </si>
  <si>
    <t>잔액대사차이요인</t>
    <phoneticPr fontId="1" type="noConversion"/>
  </si>
  <si>
    <t>GAP_MEMO</t>
    <phoneticPr fontId="1" type="noConversion"/>
  </si>
  <si>
    <t>CURV_ID</t>
    <phoneticPr fontId="1" type="noConversion"/>
  </si>
  <si>
    <t>CURV_DAY</t>
    <phoneticPr fontId="1" type="noConversion"/>
  </si>
  <si>
    <t>커브값</t>
    <phoneticPr fontId="1" type="noConversion"/>
  </si>
  <si>
    <t>CURV_VAL</t>
    <phoneticPr fontId="1" type="noConversion"/>
  </si>
  <si>
    <t>커브유형</t>
    <phoneticPr fontId="1" type="noConversion"/>
  </si>
  <si>
    <t>IR 등 코드참조</t>
    <phoneticPr fontId="1" type="noConversion"/>
  </si>
  <si>
    <t>CURV_TYPE</t>
    <phoneticPr fontId="1" type="noConversion"/>
  </si>
  <si>
    <t>기준통화</t>
    <phoneticPr fontId="1" type="noConversion"/>
  </si>
  <si>
    <t>KRW</t>
    <phoneticPr fontId="1" type="noConversion"/>
  </si>
  <si>
    <t>BCCY</t>
    <phoneticPr fontId="1" type="noConversion"/>
  </si>
  <si>
    <t>상대통화</t>
    <phoneticPr fontId="1" type="noConversion"/>
  </si>
  <si>
    <t>USD</t>
    <phoneticPr fontId="1" type="noConversion"/>
  </si>
  <si>
    <t>TCCY</t>
    <phoneticPr fontId="1" type="noConversion"/>
  </si>
  <si>
    <t>FX_VAL</t>
    <phoneticPr fontId="1" type="noConversion"/>
  </si>
  <si>
    <t>발행인ID</t>
    <phoneticPr fontId="1" type="noConversion"/>
  </si>
  <si>
    <t>ISSU_ID</t>
    <phoneticPr fontId="1" type="noConversion"/>
  </si>
  <si>
    <t>발행인명</t>
    <phoneticPr fontId="1" type="noConversion"/>
  </si>
  <si>
    <t>ISSU_NM</t>
    <phoneticPr fontId="1" type="noConversion"/>
  </si>
  <si>
    <t>LEI코드</t>
    <phoneticPr fontId="1" type="noConversion"/>
  </si>
  <si>
    <t>LEI_CD</t>
    <phoneticPr fontId="1" type="noConversion"/>
  </si>
  <si>
    <t>법인번호</t>
    <phoneticPr fontId="1" type="noConversion"/>
  </si>
  <si>
    <t>REGI_NO</t>
    <phoneticPr fontId="1" type="noConversion"/>
  </si>
  <si>
    <t>부도버킷</t>
    <phoneticPr fontId="1" type="noConversion"/>
  </si>
  <si>
    <t>DRC_BUCKET</t>
    <phoneticPr fontId="1" type="noConversion"/>
  </si>
  <si>
    <t>산업분류코드</t>
    <phoneticPr fontId="1" type="noConversion"/>
  </si>
  <si>
    <t>STND_CD</t>
    <phoneticPr fontId="1" type="noConversion"/>
  </si>
  <si>
    <t>국가코드</t>
    <phoneticPr fontId="1" type="noConversion"/>
  </si>
  <si>
    <t>NA_CD</t>
    <phoneticPr fontId="1" type="noConversion"/>
  </si>
  <si>
    <t>신용등급</t>
    <phoneticPr fontId="1" type="noConversion"/>
  </si>
  <si>
    <t>CRDT_RANK</t>
    <phoneticPr fontId="1" type="noConversion"/>
  </si>
  <si>
    <t>구성종목ID</t>
    <phoneticPr fontId="1" type="noConversion"/>
  </si>
  <si>
    <t>삼성전자종목ID</t>
    <phoneticPr fontId="1" type="noConversion"/>
  </si>
  <si>
    <t>구성비율</t>
    <phoneticPr fontId="1" type="noConversion"/>
  </si>
  <si>
    <t>PROD_RT</t>
    <phoneticPr fontId="1" type="noConversion"/>
  </si>
  <si>
    <t>민감도분석LTA적용여부</t>
    <phoneticPr fontId="1" type="noConversion"/>
  </si>
  <si>
    <t>부도리스크에만 LTA적용시 N, 모두적용시 Y</t>
    <phoneticPr fontId="1" type="noConversion"/>
  </si>
  <si>
    <t>LTA_APP_YN</t>
    <phoneticPr fontId="1" type="noConversion"/>
  </si>
  <si>
    <t>내포트폴리오명</t>
    <phoneticPr fontId="1" type="noConversion"/>
  </si>
  <si>
    <t>전체포트폴리오명</t>
    <phoneticPr fontId="1" type="noConversion"/>
  </si>
  <si>
    <t>한도금액1</t>
    <phoneticPr fontId="1" type="noConversion"/>
  </si>
  <si>
    <t>한도금액2</t>
    <phoneticPr fontId="1" type="noConversion"/>
  </si>
  <si>
    <t>한도금액3</t>
    <phoneticPr fontId="1" type="noConversion"/>
  </si>
  <si>
    <t>PORT_THEO</t>
    <phoneticPr fontId="1" type="noConversion"/>
  </si>
  <si>
    <t>이론가</t>
    <phoneticPr fontId="1" type="noConversion"/>
  </si>
  <si>
    <t>PORT_NOTI</t>
    <phoneticPr fontId="1" type="noConversion"/>
  </si>
  <si>
    <t>장부가</t>
    <phoneticPr fontId="1" type="noConversion"/>
  </si>
  <si>
    <t>PORT_BOOK</t>
    <phoneticPr fontId="1" type="noConversion"/>
  </si>
  <si>
    <t>FRTBSA위험값</t>
    <phoneticPr fontId="1" type="noConversion"/>
  </si>
  <si>
    <t>PORT_FRTB_SA</t>
    <phoneticPr fontId="1" type="noConversion"/>
  </si>
  <si>
    <t>FRTBSA단순합</t>
    <phoneticPr fontId="1" type="noConversion"/>
  </si>
  <si>
    <t>PORT_FRTB_SSUM</t>
    <phoneticPr fontId="1" type="noConversion"/>
  </si>
  <si>
    <t>SENT_CLS</t>
    <phoneticPr fontId="1" type="noConversion"/>
  </si>
  <si>
    <t>Name위험요소</t>
    <phoneticPr fontId="1" type="noConversion"/>
  </si>
  <si>
    <t>5,2</t>
  </si>
  <si>
    <t>민감도</t>
    <phoneticPr fontId="1" type="noConversion"/>
  </si>
  <si>
    <t>위험가중자산</t>
    <phoneticPr fontId="1" type="noConversion"/>
  </si>
  <si>
    <t>가중매입JTD</t>
    <phoneticPr fontId="1" type="noConversion"/>
  </si>
  <si>
    <t>가중매도JTD</t>
    <phoneticPr fontId="1" type="noConversion"/>
  </si>
  <si>
    <t>순매입JTD</t>
    <phoneticPr fontId="1" type="noConversion"/>
  </si>
  <si>
    <t>순매도JTD</t>
    <phoneticPr fontId="1" type="noConversion"/>
  </si>
  <si>
    <t>델타민감도</t>
    <phoneticPr fontId="1" type="noConversion"/>
  </si>
  <si>
    <t>위험가중치적용구분</t>
    <phoneticPr fontId="1" type="noConversion"/>
  </si>
  <si>
    <t>유동성통화여부</t>
    <phoneticPr fontId="1" type="noConversion"/>
  </si>
  <si>
    <t>상환순위</t>
    <phoneticPr fontId="1" type="noConversion"/>
  </si>
  <si>
    <t>만기스케일</t>
    <phoneticPr fontId="1" type="noConversion"/>
  </si>
  <si>
    <t>신용도위험요소</t>
    <phoneticPr fontId="1" type="noConversion"/>
  </si>
  <si>
    <t>발행자신용등급</t>
    <phoneticPr fontId="1" type="noConversion"/>
  </si>
  <si>
    <t>MATU_DT</t>
    <phoneticPr fontId="1" type="noConversion"/>
  </si>
  <si>
    <t>FRTB-SA위험값</t>
    <phoneticPr fontId="1" type="noConversion"/>
  </si>
  <si>
    <t>민감도위험값</t>
    <phoneticPr fontId="1" type="noConversion"/>
  </si>
  <si>
    <t>부도위험값</t>
    <phoneticPr fontId="1" type="noConversion"/>
  </si>
  <si>
    <t>잔여위험값</t>
    <phoneticPr fontId="1" type="noConversion"/>
  </si>
  <si>
    <t>시나리오적용구분</t>
    <phoneticPr fontId="1" type="noConversion"/>
  </si>
  <si>
    <t>민감도위험_Normal</t>
    <phoneticPr fontId="1" type="noConversion"/>
  </si>
  <si>
    <t>민감도위험_High</t>
    <phoneticPr fontId="1" type="noConversion"/>
  </si>
  <si>
    <t>민감도위험_Low</t>
    <phoneticPr fontId="1" type="noConversion"/>
  </si>
  <si>
    <t>델타위험_Normal</t>
    <phoneticPr fontId="1" type="noConversion"/>
  </si>
  <si>
    <t>델타위험_High</t>
    <phoneticPr fontId="1" type="noConversion"/>
  </si>
  <si>
    <t>델타위험_Low</t>
    <phoneticPr fontId="1" type="noConversion"/>
  </si>
  <si>
    <t>음수시SB대체값_Normal</t>
    <phoneticPr fontId="1" type="noConversion"/>
  </si>
  <si>
    <t>음수시SB대체값_High</t>
    <phoneticPr fontId="1" type="noConversion"/>
  </si>
  <si>
    <t>음수시SB대체값_Low</t>
    <phoneticPr fontId="1" type="noConversion"/>
  </si>
  <si>
    <t>헤지효과비율</t>
    <phoneticPr fontId="1" type="noConversion"/>
  </si>
  <si>
    <t>총JTD</t>
    <phoneticPr fontId="1" type="noConversion"/>
  </si>
  <si>
    <t>단순합산값</t>
    <phoneticPr fontId="1" type="noConversion"/>
  </si>
  <si>
    <t>위험가중자산자승</t>
    <phoneticPr fontId="1" type="noConversion"/>
  </si>
  <si>
    <t>커버처UpDn구분</t>
    <phoneticPr fontId="1" type="noConversion"/>
  </si>
  <si>
    <t>기준위험요소</t>
    <phoneticPr fontId="1" type="noConversion"/>
  </si>
  <si>
    <t>상대위험요소</t>
    <phoneticPr fontId="1" type="noConversion"/>
  </si>
  <si>
    <t>기준요소위험가중자산</t>
    <phoneticPr fontId="1" type="noConversion"/>
  </si>
  <si>
    <t>상대요소위험가중자산</t>
    <phoneticPr fontId="1" type="noConversion"/>
  </si>
  <si>
    <t>상관계수적용값_Normal</t>
    <phoneticPr fontId="1" type="noConversion"/>
  </si>
  <si>
    <t>상관계수적용값_High</t>
    <phoneticPr fontId="1" type="noConversion"/>
  </si>
  <si>
    <t>상관계수적용값_Low</t>
    <phoneticPr fontId="1" type="noConversion"/>
  </si>
  <si>
    <t>적용상관계수_Normal</t>
    <phoneticPr fontId="1" type="noConversion"/>
  </si>
  <si>
    <t>적용상관계수_High</t>
    <phoneticPr fontId="1" type="noConversion"/>
  </si>
  <si>
    <t>적용상관계수_Low</t>
    <phoneticPr fontId="1" type="noConversion"/>
  </si>
  <si>
    <t>예외상관계수</t>
    <phoneticPr fontId="1" type="noConversion"/>
  </si>
  <si>
    <t>ECORR</t>
    <phoneticPr fontId="1" type="noConversion"/>
  </si>
  <si>
    <t>Name상관계수</t>
    <phoneticPr fontId="1" type="noConversion"/>
  </si>
  <si>
    <t>NCORR</t>
    <phoneticPr fontId="1" type="noConversion"/>
  </si>
  <si>
    <t>Basis상관계수</t>
    <phoneticPr fontId="1" type="noConversion"/>
  </si>
  <si>
    <t>BCORR</t>
    <phoneticPr fontId="1" type="noConversion"/>
  </si>
  <si>
    <t>Tenor상관계수</t>
    <phoneticPr fontId="1" type="noConversion"/>
  </si>
  <si>
    <t>TCORR</t>
    <phoneticPr fontId="1" type="noConversion"/>
  </si>
  <si>
    <t>Vega상관계수</t>
    <phoneticPr fontId="1" type="noConversion"/>
  </si>
  <si>
    <t>VCORR</t>
    <phoneticPr fontId="1" type="noConversion"/>
  </si>
  <si>
    <t>예외상관계수적용기준</t>
    <phoneticPr fontId="1" type="noConversion"/>
  </si>
  <si>
    <t>ECONN</t>
    <phoneticPr fontId="1" type="noConversion"/>
  </si>
  <si>
    <t>Name상관계수적용기준</t>
    <phoneticPr fontId="1" type="noConversion"/>
  </si>
  <si>
    <t>NCONN</t>
    <phoneticPr fontId="1" type="noConversion"/>
  </si>
  <si>
    <t>Basis상관계수적용기준</t>
    <phoneticPr fontId="1" type="noConversion"/>
  </si>
  <si>
    <t>BCONN</t>
    <phoneticPr fontId="1" type="noConversion"/>
  </si>
  <si>
    <t>Tenor상관계수적용기준</t>
    <phoneticPr fontId="1" type="noConversion"/>
  </si>
  <si>
    <t>TCONN</t>
    <phoneticPr fontId="1" type="noConversion"/>
  </si>
  <si>
    <t>기준버킷</t>
    <phoneticPr fontId="1" type="noConversion"/>
  </si>
  <si>
    <t>상대버킷</t>
    <phoneticPr fontId="1" type="noConversion"/>
  </si>
  <si>
    <t>기준버킷위험가중자산</t>
    <phoneticPr fontId="1" type="noConversion"/>
  </si>
  <si>
    <t>상대버킷위험가중자산</t>
    <phoneticPr fontId="1" type="noConversion"/>
  </si>
  <si>
    <t>음수시SC대체값_Normal</t>
    <phoneticPr fontId="1" type="noConversion"/>
  </si>
  <si>
    <t>음수시SC대체값_High</t>
    <phoneticPr fontId="1" type="noConversion"/>
  </si>
  <si>
    <t>음수시SC대체값_Low</t>
    <phoneticPr fontId="1" type="noConversion"/>
  </si>
  <si>
    <t>신용도상관계수적용기준</t>
    <phoneticPr fontId="1" type="noConversion"/>
  </si>
  <si>
    <t>RCONN</t>
    <phoneticPr fontId="1" type="noConversion"/>
  </si>
  <si>
    <t>신용도상관계수</t>
    <phoneticPr fontId="1" type="noConversion"/>
  </si>
  <si>
    <t>RCORR</t>
    <phoneticPr fontId="1" type="noConversion"/>
  </si>
  <si>
    <t>버킷상관계수적용기준</t>
    <phoneticPr fontId="1" type="noConversion"/>
  </si>
  <si>
    <t>버킷상관계수</t>
    <phoneticPr fontId="1" type="noConversion"/>
  </si>
  <si>
    <t>음수시상관계수적용값_Normal</t>
    <phoneticPr fontId="1" type="noConversion"/>
  </si>
  <si>
    <t>음수시상관계수적용값_High</t>
    <phoneticPr fontId="1" type="noConversion"/>
  </si>
  <si>
    <t>음수시상관계수적용값_Low</t>
    <phoneticPr fontId="1" type="noConversion"/>
  </si>
  <si>
    <t>매입JTD</t>
    <phoneticPr fontId="1" type="noConversion"/>
  </si>
  <si>
    <t>매도JTD</t>
    <phoneticPr fontId="1" type="noConversion"/>
  </si>
  <si>
    <t>상계후매입JTD</t>
    <phoneticPr fontId="1" type="noConversion"/>
  </si>
  <si>
    <t>상계후매도JTD</t>
    <phoneticPr fontId="1" type="noConversion"/>
  </si>
  <si>
    <t>상계중간값1</t>
    <phoneticPr fontId="1" type="noConversion"/>
  </si>
  <si>
    <t>상계중간값2</t>
    <phoneticPr fontId="1" type="noConversion"/>
  </si>
  <si>
    <t>RW</t>
    <phoneticPr fontId="1" type="noConversion"/>
  </si>
  <si>
    <t>위험가중치구분</t>
    <phoneticPr fontId="1" type="noConversion"/>
  </si>
  <si>
    <t>RW_FLG</t>
    <phoneticPr fontId="1" type="noConversion"/>
  </si>
  <si>
    <t>LOG작업ID</t>
    <phoneticPr fontId="1" type="noConversion"/>
  </si>
  <si>
    <t>LOG_DTM</t>
    <phoneticPr fontId="1" type="noConversion"/>
  </si>
  <si>
    <t>수행작업ID</t>
    <phoneticPr fontId="1" type="noConversion"/>
  </si>
  <si>
    <t>LOG_ID</t>
    <phoneticPr fontId="1" type="noConversion"/>
  </si>
  <si>
    <t>시작일시</t>
    <phoneticPr fontId="1" type="noConversion"/>
  </si>
  <si>
    <t>LOG_STM</t>
    <phoneticPr fontId="1" type="noConversion"/>
  </si>
  <si>
    <t>종료일시</t>
    <phoneticPr fontId="1" type="noConversion"/>
  </si>
  <si>
    <t>LOG_ETM</t>
    <phoneticPr fontId="1" type="noConversion"/>
  </si>
  <si>
    <t>수행구분</t>
    <phoneticPr fontId="1" type="noConversion"/>
  </si>
  <si>
    <t>RUN_FG</t>
    <phoneticPr fontId="1" type="noConversion"/>
  </si>
  <si>
    <t>수행내역</t>
    <phoneticPr fontId="1" type="noConversion"/>
  </si>
  <si>
    <t>LOG_DESC</t>
    <phoneticPr fontId="1" type="noConversion"/>
  </si>
  <si>
    <t>BASE_DT</t>
    <phoneticPr fontId="1" type="noConversion"/>
  </si>
  <si>
    <t>소요시간</t>
    <phoneticPr fontId="1" type="noConversion"/>
  </si>
  <si>
    <t>RUN_SEC</t>
    <phoneticPr fontId="1" type="noConversion"/>
  </si>
  <si>
    <t>처리건수</t>
    <phoneticPr fontId="1" type="noConversion"/>
  </si>
  <si>
    <t>RUN_ROW</t>
    <phoneticPr fontId="1" type="noConversion"/>
  </si>
  <si>
    <t>변경전설정값</t>
    <phoneticPr fontId="1" type="noConversion"/>
  </si>
  <si>
    <t>OLD_VAL</t>
    <phoneticPr fontId="1" type="noConversion"/>
  </si>
  <si>
    <t>변경후설정값</t>
    <phoneticPr fontId="1" type="noConversion"/>
  </si>
  <si>
    <t>이값을 이용하여 분석</t>
    <phoneticPr fontId="1" type="noConversion"/>
  </si>
  <si>
    <t>RW증감비율</t>
    <phoneticPr fontId="1" type="noConversion"/>
  </si>
  <si>
    <t>RW_SCALE</t>
    <phoneticPr fontId="1" type="noConversion"/>
  </si>
  <si>
    <t>ZFW_BASE_SENT</t>
    <phoneticPr fontId="1" type="noConversion"/>
  </si>
  <si>
    <t>시뮬레이션ID</t>
    <phoneticPr fontId="1" type="noConversion"/>
  </si>
  <si>
    <t>SCEN_ID</t>
    <phoneticPr fontId="1" type="noConversion"/>
  </si>
  <si>
    <t>변경전민감도</t>
    <phoneticPr fontId="1" type="noConversion"/>
  </si>
  <si>
    <t>변경후민감도</t>
    <phoneticPr fontId="1" type="noConversion"/>
  </si>
  <si>
    <t>SENT_VAL</t>
    <phoneticPr fontId="1" type="noConversion"/>
  </si>
  <si>
    <t>포지션증감비율</t>
    <phoneticPr fontId="1" type="noConversion"/>
  </si>
  <si>
    <t>POSI_SCALE</t>
    <phoneticPr fontId="1" type="noConversion"/>
  </si>
  <si>
    <t>적용시작일자</t>
    <phoneticPr fontId="1" type="noConversion"/>
  </si>
  <si>
    <t>STRT_DT</t>
    <phoneticPr fontId="1" type="noConversion"/>
  </si>
  <si>
    <t>자료ID</t>
    <phoneticPr fontId="1" type="noConversion"/>
  </si>
  <si>
    <t>DATA_ID</t>
    <phoneticPr fontId="1" type="noConversion"/>
  </si>
  <si>
    <t>자료KEY</t>
    <phoneticPr fontId="1" type="noConversion"/>
  </si>
  <si>
    <t>DATA_KEY</t>
    <phoneticPr fontId="1" type="noConversion"/>
  </si>
  <si>
    <t>설정명</t>
    <phoneticPr fontId="1" type="noConversion"/>
  </si>
  <si>
    <t>DATA_NM</t>
    <phoneticPr fontId="1" type="noConversion"/>
  </si>
  <si>
    <t>집계기준</t>
    <phoneticPr fontId="1" type="noConversion"/>
  </si>
  <si>
    <t>APP_BASE</t>
    <phoneticPr fontId="1" type="noConversion"/>
  </si>
  <si>
    <t>집계방법</t>
    <phoneticPr fontId="1" type="noConversion"/>
  </si>
  <si>
    <t>APP_METH</t>
    <phoneticPr fontId="1" type="noConversion"/>
  </si>
  <si>
    <t>위험율적용기준</t>
    <phoneticPr fontId="1" type="noConversion"/>
  </si>
  <si>
    <t>APP_RATE</t>
    <phoneticPr fontId="1" type="noConversion"/>
  </si>
  <si>
    <t>배분기준</t>
    <phoneticPr fontId="1" type="noConversion"/>
  </si>
  <si>
    <t>전행에서 하위포트로 자료상속 기준</t>
    <phoneticPr fontId="1" type="noConversion"/>
  </si>
  <si>
    <t>RISK_DIST</t>
    <phoneticPr fontId="1" type="noConversion"/>
  </si>
  <si>
    <t>집계자료분류1</t>
    <phoneticPr fontId="1" type="noConversion"/>
  </si>
  <si>
    <t>CDAT1</t>
    <phoneticPr fontId="1" type="noConversion"/>
  </si>
  <si>
    <t>집계자료분류2</t>
    <phoneticPr fontId="1" type="noConversion"/>
  </si>
  <si>
    <t>CDAT2</t>
    <phoneticPr fontId="1" type="noConversion"/>
  </si>
  <si>
    <t>집계자료분류3</t>
    <phoneticPr fontId="1" type="noConversion"/>
  </si>
  <si>
    <t>CDAT3</t>
    <phoneticPr fontId="1" type="noConversion"/>
  </si>
  <si>
    <t>집계자료분류4</t>
    <phoneticPr fontId="1" type="noConversion"/>
  </si>
  <si>
    <t>CDAT4</t>
    <phoneticPr fontId="1" type="noConversion"/>
  </si>
  <si>
    <t>위험율1</t>
    <phoneticPr fontId="1" type="noConversion"/>
  </si>
  <si>
    <t>RATE1</t>
    <phoneticPr fontId="1" type="noConversion"/>
  </si>
  <si>
    <t>위험율2</t>
    <phoneticPr fontId="1" type="noConversion"/>
  </si>
  <si>
    <t>RATE2</t>
    <phoneticPr fontId="1" type="noConversion"/>
  </si>
  <si>
    <t>위험율3</t>
    <phoneticPr fontId="1" type="noConversion"/>
  </si>
  <si>
    <t>RATE3</t>
    <phoneticPr fontId="1" type="noConversion"/>
  </si>
  <si>
    <t>위험율4</t>
    <phoneticPr fontId="1" type="noConversion"/>
  </si>
  <si>
    <t>RATE4</t>
    <phoneticPr fontId="1" type="noConversion"/>
  </si>
  <si>
    <t>PAMT수록내역</t>
    <phoneticPr fontId="1" type="noConversion"/>
  </si>
  <si>
    <t>PAMT_NM</t>
  </si>
  <si>
    <t>RAMT수록내역</t>
    <phoneticPr fontId="1" type="noConversion"/>
  </si>
  <si>
    <t>RAMT_NM</t>
  </si>
  <si>
    <t>RATE수록내역</t>
    <phoneticPr fontId="1" type="noConversion"/>
  </si>
  <si>
    <t>RATE_NM</t>
  </si>
  <si>
    <t>DATA_DESC</t>
    <phoneticPr fontId="1" type="noConversion"/>
  </si>
  <si>
    <t>DOCU집계</t>
    <phoneticPr fontId="1" type="noConversion"/>
  </si>
  <si>
    <t>개별자료로 DOCU집계여부</t>
    <phoneticPr fontId="1" type="noConversion"/>
  </si>
  <si>
    <t>AGG_DOCU</t>
    <phoneticPr fontId="1" type="noConversion"/>
  </si>
  <si>
    <t>기본포트폴리오 등 포트명칭</t>
    <phoneticPr fontId="1" type="noConversion"/>
  </si>
  <si>
    <t>배치수행구분</t>
    <phoneticPr fontId="1" type="noConversion"/>
  </si>
  <si>
    <t>D,M,A</t>
    <phoneticPr fontId="1" type="noConversion"/>
  </si>
  <si>
    <t>포지션포트생성</t>
    <phoneticPr fontId="1" type="noConversion"/>
  </si>
  <si>
    <t>Y OR GRP_ID</t>
    <phoneticPr fontId="1" type="noConversion"/>
  </si>
  <si>
    <t>PORT_POSI</t>
    <phoneticPr fontId="1" type="noConversion"/>
  </si>
  <si>
    <t>전행자료공유</t>
    <phoneticPr fontId="1" type="noConversion"/>
  </si>
  <si>
    <t>공유할 ROOT 포트정의</t>
    <phoneticPr fontId="1" type="noConversion"/>
  </si>
  <si>
    <t>PORT_WITH</t>
    <phoneticPr fontId="1" type="noConversion"/>
  </si>
  <si>
    <t>RISK, NCR, RAMS</t>
    <phoneticPr fontId="1" type="noConversion"/>
  </si>
  <si>
    <t>전행 등</t>
    <phoneticPr fontId="1" type="noConversion"/>
  </si>
  <si>
    <t>데이터점검설정정보</t>
    <phoneticPr fontId="1" type="noConversion"/>
  </si>
  <si>
    <t>데이터점검ID</t>
    <phoneticPr fontId="1" type="noConversion"/>
  </si>
  <si>
    <t>DCHK_ID</t>
    <phoneticPr fontId="1" type="noConversion"/>
  </si>
  <si>
    <t>데이터점검명칭</t>
    <phoneticPr fontId="1" type="noConversion"/>
  </si>
  <si>
    <t>DCHK_NM</t>
    <phoneticPr fontId="1" type="noConversion"/>
  </si>
  <si>
    <t>점검항목영향도수준</t>
    <phoneticPr fontId="1" type="noConversion"/>
  </si>
  <si>
    <t>C,W 등</t>
    <phoneticPr fontId="1" type="noConversion"/>
  </si>
  <si>
    <t>DCHK_LEV</t>
    <phoneticPr fontId="1" type="noConversion"/>
  </si>
  <si>
    <t>점검항목메모</t>
    <phoneticPr fontId="1" type="noConversion"/>
  </si>
  <si>
    <t>영향도 메모</t>
    <phoneticPr fontId="1" type="noConversion"/>
  </si>
  <si>
    <t>DCHK_MEMO</t>
    <phoneticPr fontId="1" type="noConversion"/>
  </si>
  <si>
    <t>점검테이블</t>
    <phoneticPr fontId="1" type="noConversion"/>
  </si>
  <si>
    <t>DCHK_TAB</t>
    <phoneticPr fontId="1" type="noConversion"/>
  </si>
  <si>
    <t>점검조건컬럼</t>
    <phoneticPr fontId="1" type="noConversion"/>
  </si>
  <si>
    <t>SD_DATA||SD_R1 등</t>
    <phoneticPr fontId="1" type="noConversion"/>
  </si>
  <si>
    <t>DCHK_TCOL</t>
    <phoneticPr fontId="1" type="noConversion"/>
  </si>
  <si>
    <t>점검조건컬럼값</t>
    <phoneticPr fontId="1" type="noConversion"/>
  </si>
  <si>
    <t>MREQ</t>
    <phoneticPr fontId="1" type="noConversion"/>
  </si>
  <si>
    <t>DCHK_TVAL</t>
    <phoneticPr fontId="1" type="noConversion"/>
  </si>
  <si>
    <t>점검컬럼</t>
    <phoneticPr fontId="1" type="noConversion"/>
  </si>
  <si>
    <t>SD_FG_MR</t>
    <phoneticPr fontId="1" type="noConversion"/>
  </si>
  <si>
    <t>DCHK_COL</t>
    <phoneticPr fontId="1" type="noConversion"/>
  </si>
  <si>
    <t>점검구분</t>
    <phoneticPr fontId="1" type="noConversion"/>
  </si>
  <si>
    <t>NULL, ZERO, CODE, RANGE</t>
    <phoneticPr fontId="1" type="noConversion"/>
  </si>
  <si>
    <t>DCHK_FG</t>
    <phoneticPr fontId="1" type="noConversion"/>
  </si>
  <si>
    <t>CODE일때 참조할 CD_FLG</t>
    <phoneticPr fontId="1" type="noConversion"/>
  </si>
  <si>
    <t>DCHK_CODE</t>
    <phoneticPr fontId="1" type="noConversion"/>
  </si>
  <si>
    <t>시작범위</t>
    <phoneticPr fontId="1" type="noConversion"/>
  </si>
  <si>
    <t>RANGE일때 시작범위</t>
    <phoneticPr fontId="1" type="noConversion"/>
  </si>
  <si>
    <t>DCHK_SVAL</t>
    <phoneticPr fontId="1" type="noConversion"/>
  </si>
  <si>
    <t>종료범위</t>
    <phoneticPr fontId="1" type="noConversion"/>
  </si>
  <si>
    <t>RANGE일때 종료범위</t>
    <phoneticPr fontId="1" type="noConversion"/>
  </si>
  <si>
    <t>DCHK_EVAL</t>
    <phoneticPr fontId="1" type="noConversion"/>
  </si>
  <si>
    <t>점검대상컬럼</t>
    <phoneticPr fontId="1" type="noConversion"/>
  </si>
  <si>
    <t>SCEN_ID || POSI_ID 등</t>
    <phoneticPr fontId="1" type="noConversion"/>
  </si>
  <si>
    <t>DCHK_RCOL</t>
    <phoneticPr fontId="1" type="noConversion"/>
  </si>
  <si>
    <t>자료변환ID</t>
  </si>
  <si>
    <t>20</t>
  </si>
  <si>
    <t>MAP_ID</t>
  </si>
  <si>
    <t>그룹키1</t>
  </si>
  <si>
    <t>그룹키2</t>
  </si>
  <si>
    <t>본부코드</t>
    <phoneticPr fontId="1" type="noConversion"/>
  </si>
  <si>
    <t>그룹키3</t>
  </si>
  <si>
    <t>팀</t>
    <phoneticPr fontId="1" type="noConversion"/>
  </si>
  <si>
    <t>그룹키4</t>
  </si>
  <si>
    <t>그룹키5</t>
  </si>
  <si>
    <t>포지션명</t>
    <phoneticPr fontId="1" type="noConversion"/>
  </si>
  <si>
    <t>POSI_NM</t>
    <phoneticPr fontId="1" type="noConversion"/>
  </si>
  <si>
    <t>PROD_CD</t>
  </si>
  <si>
    <t>상품명</t>
  </si>
  <si>
    <t>60</t>
  </si>
  <si>
    <t>PROD_CNM</t>
  </si>
  <si>
    <t>종목코드</t>
  </si>
  <si>
    <t>50</t>
  </si>
  <si>
    <t>종목명</t>
  </si>
  <si>
    <t>PROD_NM</t>
  </si>
  <si>
    <t>계정과목</t>
  </si>
  <si>
    <t>ACC_NM</t>
  </si>
  <si>
    <t>발행일자</t>
  </si>
  <si>
    <t>8</t>
  </si>
  <si>
    <t>잔존일</t>
  </si>
  <si>
    <t>DIFF_DAY</t>
  </si>
  <si>
    <t>NOTL_AMT</t>
  </si>
  <si>
    <t>NOTL_CCY</t>
  </si>
  <si>
    <t>기초통화</t>
    <phoneticPr fontId="1" type="noConversion"/>
  </si>
  <si>
    <t>NOTL_CTR</t>
    <phoneticPr fontId="1" type="noConversion"/>
  </si>
  <si>
    <t>장부수량</t>
  </si>
  <si>
    <t>장부가</t>
  </si>
  <si>
    <t>장부대사대상여부</t>
  </si>
  <si>
    <t>BOOK_YN</t>
  </si>
  <si>
    <t>시장가격</t>
  </si>
  <si>
    <t>SPOT_PRIC</t>
  </si>
  <si>
    <t>원화평가금액</t>
    <phoneticPr fontId="1" type="noConversion"/>
  </si>
  <si>
    <t>SPOT_KAMT</t>
    <phoneticPr fontId="1" type="noConversion"/>
  </si>
  <si>
    <t>원화환산율1</t>
  </si>
  <si>
    <t>FX_RT1</t>
  </si>
  <si>
    <t>원화환산율2</t>
  </si>
  <si>
    <t>FX_RT2</t>
  </si>
  <si>
    <t>매입매도구분</t>
  </si>
  <si>
    <t>TR_GB</t>
  </si>
  <si>
    <t>계약크기</t>
  </si>
  <si>
    <t>CONT_SIZE</t>
  </si>
  <si>
    <t>STRI_PRIC</t>
  </si>
  <si>
    <t>이자유형</t>
  </si>
  <si>
    <t>01:할인채,02:고정금리,03:변동금리,04:분할상환</t>
    <phoneticPr fontId="1" type="noConversion"/>
  </si>
  <si>
    <t>고정금리</t>
  </si>
  <si>
    <t>INT_RATE</t>
  </si>
  <si>
    <t>M003 등의 형태로 신용파생 분해 현금흐름 생성시 사용</t>
    <phoneticPr fontId="1" type="noConversion"/>
  </si>
  <si>
    <t>기준금리커브</t>
  </si>
  <si>
    <t>변동금리채의 기준커브</t>
    <phoneticPr fontId="1" type="noConversion"/>
  </si>
  <si>
    <t>FRN_INDEX</t>
  </si>
  <si>
    <t>변동금리채 가산금리(정보용)</t>
    <phoneticPr fontId="1" type="noConversion"/>
  </si>
  <si>
    <t>FRN_SPREAD</t>
  </si>
  <si>
    <t>차기금리지급일</t>
  </si>
  <si>
    <t>변동금리채 차기금리지급일</t>
    <phoneticPr fontId="1" type="noConversion"/>
  </si>
  <si>
    <t>FRN_RESET_DT</t>
  </si>
  <si>
    <t>변동금리채 차기확정금리</t>
    <phoneticPr fontId="1" type="noConversion"/>
  </si>
  <si>
    <t>FRN_RESET_RATE</t>
  </si>
  <si>
    <t>거래상대방ID</t>
  </si>
  <si>
    <t>CIF_ID</t>
  </si>
  <si>
    <t>거래상대방명</t>
  </si>
  <si>
    <t>CIF_NM</t>
  </si>
  <si>
    <t>지수인덱스</t>
  </si>
  <si>
    <t>주식일반위험 주식시장분류에 사용</t>
    <phoneticPr fontId="1" type="noConversion"/>
  </si>
  <si>
    <t>기초자산</t>
  </si>
  <si>
    <t>UNDER_ASSET</t>
  </si>
  <si>
    <t>기초자산지수인덱스</t>
  </si>
  <si>
    <t>UNDER_MKT_INDEX</t>
  </si>
  <si>
    <t>기초자산가격</t>
  </si>
  <si>
    <t>UNDER_PRIC</t>
  </si>
  <si>
    <t>기초자산금액</t>
  </si>
  <si>
    <t>UNDER_SPOT_AMT</t>
  </si>
  <si>
    <t>선물의 경우 선물만기 + 채권만기에 해당함</t>
    <phoneticPr fontId="1" type="noConversion"/>
  </si>
  <si>
    <t>UNDER_MATU_DT</t>
  </si>
  <si>
    <t>기초자산변동성</t>
  </si>
  <si>
    <t>베가위험 산출에 사용됨</t>
    <phoneticPr fontId="1" type="noConversion"/>
  </si>
  <si>
    <t>UNDER_VOLA</t>
  </si>
  <si>
    <t>프리미엄율</t>
  </si>
  <si>
    <t>전환사채 프리미엄(정보용)</t>
    <phoneticPr fontId="1" type="noConversion"/>
  </si>
  <si>
    <t>CB_PREM_RT</t>
  </si>
  <si>
    <t>지분율</t>
  </si>
  <si>
    <t>주식집중위험작업시 종목내 비중</t>
    <phoneticPr fontId="1" type="noConversion"/>
  </si>
  <si>
    <t>QTA_RT</t>
  </si>
  <si>
    <t>신용구분코드</t>
  </si>
  <si>
    <t>10</t>
  </si>
  <si>
    <t>신용ORD</t>
  </si>
  <si>
    <t>신용기준자료 000 그외는 001…</t>
    <phoneticPr fontId="1" type="noConversion"/>
  </si>
  <si>
    <t>신용상계ID</t>
  </si>
  <si>
    <t>시장 신용상품상계시 상계그룹 OFF_ID</t>
    <phoneticPr fontId="1" type="noConversion"/>
  </si>
  <si>
    <t>OFF_ID</t>
  </si>
  <si>
    <t>신용상계FG</t>
  </si>
  <si>
    <t>신용파생:상계여부, 시장 CDS상계구분 :1(완전),2(일반),3(80%)…...</t>
    <phoneticPr fontId="1" type="noConversion"/>
  </si>
  <si>
    <t>인수위험용</t>
    <phoneticPr fontId="1" type="noConversion"/>
  </si>
  <si>
    <t>기초자산유형</t>
  </si>
  <si>
    <t>신용(TRS)기초자산유형으로 EQ,FX,CM,IR등</t>
    <phoneticPr fontId="1" type="noConversion"/>
  </si>
  <si>
    <t>위험액</t>
  </si>
  <si>
    <t>델타금액</t>
  </si>
  <si>
    <t>SD_DELTA_AMT</t>
  </si>
  <si>
    <t>델타</t>
  </si>
  <si>
    <t>델타=델타금액/SPOT_AMT</t>
    <phoneticPr fontId="1" type="noConversion"/>
  </si>
  <si>
    <t>SD_DELTA</t>
  </si>
  <si>
    <t>SD_GAMMA</t>
  </si>
  <si>
    <t>베가</t>
  </si>
  <si>
    <t>SD_VEGA</t>
  </si>
  <si>
    <t>위험대분류</t>
  </si>
  <si>
    <t>주식(EQ), 금리(IR), 외환(FX), 상품(CM), 옵셥(OP)</t>
    <phoneticPr fontId="1" type="noConversion"/>
  </si>
  <si>
    <t>위험중분류</t>
  </si>
  <si>
    <t>주식현물: EQ01, 주식파생: EQ02등으로 코드 참조</t>
    <phoneticPr fontId="1" type="noConversion"/>
  </si>
  <si>
    <t>위험소분류</t>
  </si>
  <si>
    <t>EQ0101 등으로 리스크분석 기준이 되는 코드</t>
    <phoneticPr fontId="1" type="noConversion"/>
  </si>
  <si>
    <t>옵션의 경우 금리(O1), 주식(O2) 등 분류</t>
    <phoneticPr fontId="1" type="noConversion"/>
  </si>
  <si>
    <t>시장위험분류</t>
  </si>
  <si>
    <t>SD_FG_MR</t>
  </si>
  <si>
    <t>주식시장</t>
    <phoneticPr fontId="1" type="noConversion"/>
  </si>
  <si>
    <t>주식시장구분(일반위험집계기준)</t>
    <phoneticPr fontId="1" type="noConversion"/>
  </si>
  <si>
    <t>SD_MKT_AREA</t>
    <phoneticPr fontId="1" type="noConversion"/>
  </si>
  <si>
    <t>유동성여부</t>
    <phoneticPr fontId="1" type="noConversion"/>
  </si>
  <si>
    <t>유동성지수:Y</t>
    <phoneticPr fontId="1" type="noConversion"/>
  </si>
  <si>
    <t>SD_YN_LIQ</t>
    <phoneticPr fontId="1" type="noConversion"/>
  </si>
  <si>
    <t>그룹키6</t>
  </si>
  <si>
    <t>그룹키7</t>
  </si>
  <si>
    <t>그룹키8</t>
  </si>
  <si>
    <t>그룹키9</t>
  </si>
  <si>
    <t>그룹키10</t>
  </si>
  <si>
    <t>그룹키11</t>
  </si>
  <si>
    <t>GRP11</t>
  </si>
  <si>
    <t>그룹키12</t>
  </si>
  <si>
    <t>GRP12</t>
  </si>
  <si>
    <t>그룹키13</t>
  </si>
  <si>
    <t>GRP13</t>
  </si>
  <si>
    <t>그룹키14</t>
  </si>
  <si>
    <t>GRP14</t>
  </si>
  <si>
    <t>그룹키15</t>
  </si>
  <si>
    <t>GRP15</t>
  </si>
  <si>
    <t>그룹키16</t>
  </si>
  <si>
    <t>GRP16</t>
  </si>
  <si>
    <t>그룹키17</t>
  </si>
  <si>
    <t>GRP17</t>
  </si>
  <si>
    <t>그룹키18</t>
  </si>
  <si>
    <t>GRP18</t>
  </si>
  <si>
    <t>그룹키19</t>
  </si>
  <si>
    <t>GRP19</t>
  </si>
  <si>
    <t>그룹키20</t>
  </si>
  <si>
    <t>GRP20</t>
  </si>
  <si>
    <t>자료분류ID</t>
  </si>
  <si>
    <t>자료분류(MR, CR321등)</t>
    <phoneticPr fontId="1" type="noConversion"/>
  </si>
  <si>
    <t>SD_DATA</t>
  </si>
  <si>
    <t>원천포지션ID</t>
  </si>
  <si>
    <t>FLAT 포지션ID로 POSI_ID || POSI_SEQ정보</t>
    <phoneticPr fontId="1" type="noConversion"/>
  </si>
  <si>
    <t>FLAT_POSI_ID</t>
  </si>
  <si>
    <t>집계포지션ID</t>
  </si>
  <si>
    <t>POSI_SEQ를 제외한 포지션ID로 포지션별 위험집계기준</t>
    <phoneticPr fontId="1" type="noConversion"/>
  </si>
  <si>
    <t>RISK_POSI_ID</t>
    <phoneticPr fontId="1" type="noConversion"/>
  </si>
  <si>
    <t>위험산출ID</t>
    <phoneticPr fontId="1" type="noConversion"/>
  </si>
  <si>
    <t>RISK집계관련 정보</t>
    <phoneticPr fontId="1" type="noConversion"/>
  </si>
  <si>
    <t>AD_DATA</t>
    <phoneticPr fontId="1" type="noConversion"/>
  </si>
  <si>
    <t>커브구분</t>
    <phoneticPr fontId="1" type="noConversion"/>
  </si>
  <si>
    <t>IRS,CRS 등</t>
    <phoneticPr fontId="1" type="noConversion"/>
  </si>
  <si>
    <t>IR_TYPE</t>
    <phoneticPr fontId="1" type="noConversion"/>
  </si>
  <si>
    <t>타입버킷</t>
    <phoneticPr fontId="1" type="noConversion"/>
  </si>
  <si>
    <t>TIME_BK</t>
    <phoneticPr fontId="1" type="noConversion"/>
  </si>
  <si>
    <t>IR_VAL</t>
    <phoneticPr fontId="1" type="noConversion"/>
  </si>
  <si>
    <t>커브일수</t>
    <phoneticPr fontId="1" type="noConversion"/>
  </si>
  <si>
    <t>TIME_DAY</t>
    <phoneticPr fontId="1" type="noConversion"/>
  </si>
  <si>
    <t>실포트폴리오ID</t>
    <phoneticPr fontId="1" type="noConversion"/>
  </si>
  <si>
    <t>PORT_SHID</t>
    <phoneticPr fontId="1" type="noConversion"/>
  </si>
  <si>
    <t>PORT_NCR_MR</t>
    <phoneticPr fontId="1" type="noConversion"/>
  </si>
  <si>
    <t>PORT_NCR_MRS</t>
    <phoneticPr fontId="1" type="noConversion"/>
  </si>
  <si>
    <t>PORT_NCR_MRD</t>
    <phoneticPr fontId="1" type="noConversion"/>
  </si>
  <si>
    <t>PORT_NCR_CR</t>
    <phoneticPr fontId="1" type="noConversion"/>
  </si>
  <si>
    <t>PORT_NCR_CRS</t>
    <phoneticPr fontId="1" type="noConversion"/>
  </si>
  <si>
    <t>PORT_NCR_CRD</t>
    <phoneticPr fontId="1" type="noConversion"/>
  </si>
  <si>
    <t>PORT_NCR_OR</t>
    <phoneticPr fontId="1" type="noConversion"/>
  </si>
  <si>
    <t>PORT_NCR_ORS</t>
    <phoneticPr fontId="1" type="noConversion"/>
  </si>
  <si>
    <t>PORT_NCR_ORD</t>
    <phoneticPr fontId="1" type="noConversion"/>
  </si>
  <si>
    <t>포트ID</t>
    <phoneticPr fontId="1" type="noConversion"/>
  </si>
  <si>
    <t>PORT_ID</t>
    <phoneticPr fontId="1" type="noConversion"/>
  </si>
  <si>
    <t>SD_YN_LIQ</t>
  </si>
  <si>
    <t>분산도여부</t>
  </si>
  <si>
    <t>AD_YN_DIV</t>
  </si>
  <si>
    <t>시장위험구분</t>
  </si>
  <si>
    <t>AD_FG_MR</t>
  </si>
  <si>
    <t>개별위험구분</t>
  </si>
  <si>
    <t>AD_FG_MA</t>
  </si>
  <si>
    <t>일반위험구분</t>
  </si>
  <si>
    <t>AD_FG_GE</t>
  </si>
  <si>
    <t>일반3%구분</t>
  </si>
  <si>
    <t>AD_FG_GE3</t>
  </si>
  <si>
    <t>AD_FG_AB</t>
  </si>
  <si>
    <t>개별위험율</t>
  </si>
  <si>
    <t>AD_RT_MA</t>
  </si>
  <si>
    <t>일반위험율</t>
  </si>
  <si>
    <t>AD_RT_GE</t>
  </si>
  <si>
    <t>차익위험율</t>
  </si>
  <si>
    <t>AD_RT_AB</t>
  </si>
  <si>
    <t>시장위험율</t>
  </si>
  <si>
    <t>AD_RT_MR</t>
  </si>
  <si>
    <t>가중치</t>
  </si>
  <si>
    <t>AD_RT</t>
  </si>
  <si>
    <t>대상금액</t>
  </si>
  <si>
    <t>AD_PAMT</t>
  </si>
  <si>
    <t>AD_RAMT</t>
  </si>
  <si>
    <t>AD_AMT_MA</t>
  </si>
  <si>
    <t>AD_AMT_GE</t>
  </si>
  <si>
    <t>AD_AMT_AB</t>
  </si>
  <si>
    <t>AD_AMT_DELTA</t>
  </si>
  <si>
    <t>AD_AMT_GAMMA</t>
  </si>
  <si>
    <t>AD_AMT_VEGA</t>
  </si>
  <si>
    <t>산출내역</t>
    <phoneticPr fontId="1" type="noConversion"/>
  </si>
  <si>
    <t>YIELD생성내역 등</t>
    <phoneticPr fontId="1" type="noConversion"/>
  </si>
  <si>
    <t>AD_DESC</t>
    <phoneticPr fontId="1" type="noConversion"/>
  </si>
  <si>
    <t>조정전금액</t>
  </si>
  <si>
    <t>AD_OLD_AMT</t>
  </si>
  <si>
    <t>할인금리</t>
  </si>
  <si>
    <t>AD_ZERO_YIELD</t>
  </si>
  <si>
    <t>포지션최종상태</t>
    <phoneticPr fontId="1" type="noConversion"/>
  </si>
  <si>
    <t>BS,O1,O2,SP,D(삭제)</t>
    <phoneticPr fontId="1" type="noConversion"/>
  </si>
  <si>
    <t>POSI_STAT</t>
    <phoneticPr fontId="1" type="noConversion"/>
  </si>
  <si>
    <t>최초포지션ID</t>
    <phoneticPr fontId="1" type="noConversion"/>
  </si>
  <si>
    <t>BASE_POSI의 ID</t>
    <phoneticPr fontId="1" type="noConversion"/>
  </si>
  <si>
    <t>BASE_POSI_ID</t>
    <phoneticPr fontId="1" type="noConversion"/>
  </si>
  <si>
    <t>분해전포지션ID</t>
    <phoneticPr fontId="1" type="noConversion"/>
  </si>
  <si>
    <t>BEFS_POSI_ID</t>
    <phoneticPr fontId="1" type="noConversion"/>
  </si>
  <si>
    <t>상계전포지션ID</t>
    <phoneticPr fontId="1" type="noConversion"/>
  </si>
  <si>
    <t>BEFO_POSI_ID</t>
    <phoneticPr fontId="1" type="noConversion"/>
  </si>
  <si>
    <t>자료명</t>
  </si>
  <si>
    <t>DATA_NM</t>
  </si>
  <si>
    <t>자료LEVEL</t>
    <phoneticPr fontId="1" type="noConversion"/>
  </si>
  <si>
    <t>산출위험액</t>
  </si>
  <si>
    <t>RAMT</t>
  </si>
  <si>
    <t>산출위험액1</t>
  </si>
  <si>
    <t>RAMT1</t>
  </si>
  <si>
    <t>산출위험액2</t>
  </si>
  <si>
    <t>RAMT2</t>
  </si>
  <si>
    <t>산출위험액3</t>
  </si>
  <si>
    <t>RAMT3</t>
  </si>
  <si>
    <t>산출위험액4</t>
  </si>
  <si>
    <t>RAMT4</t>
  </si>
  <si>
    <t>산출위험액5</t>
  </si>
  <si>
    <t>RAMT5</t>
  </si>
  <si>
    <t>산출대상액</t>
  </si>
  <si>
    <t>PAMT</t>
  </si>
  <si>
    <t>산출대상액1</t>
  </si>
  <si>
    <t>PAMT1</t>
  </si>
  <si>
    <t>산출대상액2</t>
  </si>
  <si>
    <t>PAMT2</t>
  </si>
  <si>
    <t>산출대상액3</t>
  </si>
  <si>
    <t>PAMT3</t>
  </si>
  <si>
    <t>산출대상액4</t>
  </si>
  <si>
    <t>PAMT4</t>
  </si>
  <si>
    <t>산출대상액5</t>
  </si>
  <si>
    <t>PAMT5</t>
  </si>
  <si>
    <t>위험가중치1</t>
  </si>
  <si>
    <t>RATE1</t>
  </si>
  <si>
    <t>위험가중치2</t>
  </si>
  <si>
    <t>RATE2</t>
  </si>
  <si>
    <t>위험가중치3</t>
  </si>
  <si>
    <t>RATE3</t>
  </si>
  <si>
    <t>위험가중치4</t>
  </si>
  <si>
    <t>RATE4</t>
  </si>
  <si>
    <t>위험가중치5</t>
  </si>
  <si>
    <t>RATE5</t>
  </si>
  <si>
    <t>배부위험</t>
    <phoneticPr fontId="1" type="noConversion"/>
  </si>
  <si>
    <t>상위레벨 위험합을 하위레벨에 반영</t>
    <phoneticPr fontId="1" type="noConversion"/>
  </si>
  <si>
    <t>RAMT_S</t>
    <phoneticPr fontId="1" type="noConversion"/>
  </si>
  <si>
    <t>합산위험</t>
    <phoneticPr fontId="1" type="noConversion"/>
  </si>
  <si>
    <t>하위레벻 위험합을 상위레벨에 반영</t>
    <phoneticPr fontId="1" type="noConversion"/>
  </si>
  <si>
    <t>RAMT_D</t>
    <phoneticPr fontId="1" type="noConversion"/>
  </si>
  <si>
    <t>배부율</t>
    <phoneticPr fontId="1" type="noConversion"/>
  </si>
  <si>
    <t>최상위레벨대비 배분비율</t>
    <phoneticPr fontId="1" type="noConversion"/>
  </si>
  <si>
    <t>RAMT_R</t>
    <phoneticPr fontId="1" type="noConversion"/>
  </si>
  <si>
    <t>추가정보</t>
    <phoneticPr fontId="1" type="noConversion"/>
  </si>
  <si>
    <t>ADD_MEMO</t>
    <phoneticPr fontId="1" type="noConversion"/>
  </si>
  <si>
    <t>원천컬럼정보</t>
    <phoneticPr fontId="1" type="noConversion"/>
  </si>
  <si>
    <t>BASE_INFO</t>
    <phoneticPr fontId="1" type="noConversion"/>
  </si>
  <si>
    <t>로그ID</t>
    <phoneticPr fontId="1" type="noConversion"/>
  </si>
  <si>
    <t>OFF_ID</t>
    <phoneticPr fontId="1" type="noConversion"/>
  </si>
  <si>
    <t>상계작업ID</t>
    <phoneticPr fontId="1" type="noConversion"/>
  </si>
  <si>
    <t>상계기준순번</t>
    <phoneticPr fontId="1" type="noConversion"/>
  </si>
  <si>
    <t>OFF_SNO</t>
    <phoneticPr fontId="1" type="noConversion"/>
  </si>
  <si>
    <t>상계상대순번</t>
    <phoneticPr fontId="1" type="noConversion"/>
  </si>
  <si>
    <t>OFF_TNO</t>
    <phoneticPr fontId="1" type="noConversion"/>
  </si>
  <si>
    <t>상계명칭</t>
    <phoneticPr fontId="1" type="noConversion"/>
  </si>
  <si>
    <t>OFF_NM</t>
    <phoneticPr fontId="1" type="noConversion"/>
  </si>
  <si>
    <t>상계작업명</t>
    <phoneticPr fontId="1" type="noConversion"/>
  </si>
  <si>
    <t>상계구분</t>
    <phoneticPr fontId="1" type="noConversion"/>
  </si>
  <si>
    <t>GRP, 1OFF, 2OFF 등</t>
    <phoneticPr fontId="1" type="noConversion"/>
  </si>
  <si>
    <t>OFF_FG</t>
    <phoneticPr fontId="1" type="noConversion"/>
  </si>
  <si>
    <t>기준포지션ID</t>
    <phoneticPr fontId="1" type="noConversion"/>
  </si>
  <si>
    <t>S_POSI_ID</t>
    <phoneticPr fontId="1" type="noConversion"/>
  </si>
  <si>
    <t>상대포지션ID</t>
    <phoneticPr fontId="1" type="noConversion"/>
  </si>
  <si>
    <t>T_POSI_ID</t>
    <phoneticPr fontId="1" type="noConversion"/>
  </si>
  <si>
    <t>기준포지션초기금액</t>
    <phoneticPr fontId="1" type="noConversion"/>
  </si>
  <si>
    <t>S_AMT_IN</t>
    <phoneticPr fontId="1" type="noConversion"/>
  </si>
  <si>
    <t>기준포지션최종금액</t>
    <phoneticPr fontId="1" type="noConversion"/>
  </si>
  <si>
    <t>S_AMT_REM</t>
    <phoneticPr fontId="1" type="noConversion"/>
  </si>
  <si>
    <t>기준포지션상계전금액</t>
    <phoneticPr fontId="1" type="noConversion"/>
  </si>
  <si>
    <t>S_AMT_BEF</t>
    <phoneticPr fontId="1" type="noConversion"/>
  </si>
  <si>
    <t>기준포지션상계후금액</t>
    <phoneticPr fontId="1" type="noConversion"/>
  </si>
  <si>
    <t>S_AMT_AFT</t>
    <phoneticPr fontId="1" type="noConversion"/>
  </si>
  <si>
    <t>상계금액</t>
    <phoneticPr fontId="1" type="noConversion"/>
  </si>
  <si>
    <t>OFF_AMT</t>
    <phoneticPr fontId="1" type="noConversion"/>
  </si>
  <si>
    <t>상대포지션초기금액</t>
    <phoneticPr fontId="1" type="noConversion"/>
  </si>
  <si>
    <t>T_AMT_IN</t>
    <phoneticPr fontId="1" type="noConversion"/>
  </si>
  <si>
    <t>상대포지션상계전금액</t>
    <phoneticPr fontId="1" type="noConversion"/>
  </si>
  <si>
    <t>T_AMT_BEF</t>
    <phoneticPr fontId="1" type="noConversion"/>
  </si>
  <si>
    <t>상대포지션상계후금액</t>
    <phoneticPr fontId="1" type="noConversion"/>
  </si>
  <si>
    <t>T_AMT_AFT</t>
    <phoneticPr fontId="1" type="noConversion"/>
  </si>
  <si>
    <t>기준포지션만기일자</t>
    <phoneticPr fontId="1" type="noConversion"/>
  </si>
  <si>
    <t>S_MATU_DT</t>
    <phoneticPr fontId="1" type="noConversion"/>
  </si>
  <si>
    <t>기준포지션잔존일수</t>
    <phoneticPr fontId="1" type="noConversion"/>
  </si>
  <si>
    <t>S_DIFF_DAY</t>
    <phoneticPr fontId="1" type="noConversion"/>
  </si>
  <si>
    <t>기준포지션금리/행사가</t>
    <phoneticPr fontId="1" type="noConversion"/>
  </si>
  <si>
    <t>S_INT_RT</t>
    <phoneticPr fontId="1" type="noConversion"/>
  </si>
  <si>
    <t>상대포지션만기일자</t>
    <phoneticPr fontId="1" type="noConversion"/>
  </si>
  <si>
    <t>T_MATU_DT</t>
    <phoneticPr fontId="1" type="noConversion"/>
  </si>
  <si>
    <t>상대포지션잔존일수</t>
    <phoneticPr fontId="1" type="noConversion"/>
  </si>
  <si>
    <t>T_DIFF_DAY</t>
    <phoneticPr fontId="1" type="noConversion"/>
  </si>
  <si>
    <t>상대포지션금리/행사가</t>
    <phoneticPr fontId="1" type="noConversion"/>
  </si>
  <si>
    <t>T_INT_RT</t>
    <phoneticPr fontId="1" type="noConversion"/>
  </si>
  <si>
    <t>상계기준정보</t>
  </si>
  <si>
    <t>LOG_BASE</t>
  </si>
  <si>
    <t>BS,O1,O2,SP</t>
    <phoneticPr fontId="1" type="noConversion"/>
  </si>
  <si>
    <t>상계전금액</t>
    <phoneticPr fontId="1" type="noConversion"/>
  </si>
  <si>
    <t>IAMT</t>
    <phoneticPr fontId="1" type="noConversion"/>
  </si>
  <si>
    <t>상계후금액</t>
    <phoneticPr fontId="1" type="noConversion"/>
  </si>
  <si>
    <t>RAMT</t>
    <phoneticPr fontId="1" type="noConversion"/>
  </si>
  <si>
    <t>상계후수량</t>
    <phoneticPr fontId="1" type="noConversion"/>
  </si>
  <si>
    <t>RQTY</t>
    <phoneticPr fontId="1" type="noConversion"/>
  </si>
  <si>
    <t>상계후기초자산금액</t>
    <phoneticPr fontId="1" type="noConversion"/>
  </si>
  <si>
    <t>RUAMT</t>
    <phoneticPr fontId="1" type="noConversion"/>
  </si>
  <si>
    <t>로그명</t>
    <phoneticPr fontId="1" type="noConversion"/>
  </si>
  <si>
    <t>LOG_NM</t>
    <phoneticPr fontId="1" type="noConversion"/>
  </si>
  <si>
    <t>매매구분</t>
    <phoneticPr fontId="1" type="noConversion"/>
  </si>
  <si>
    <t>TR_GB</t>
    <phoneticPr fontId="1" type="noConversion"/>
  </si>
  <si>
    <t>분해처리정보</t>
    <phoneticPr fontId="1" type="noConversion"/>
  </si>
  <si>
    <t>분해포지션ID</t>
    <phoneticPr fontId="1" type="noConversion"/>
  </si>
  <si>
    <t>POSI_SID</t>
    <phoneticPr fontId="1" type="noConversion"/>
  </si>
  <si>
    <t>분해처리내역</t>
    <phoneticPr fontId="1" type="noConversion"/>
  </si>
  <si>
    <t>현금흐름순번</t>
    <phoneticPr fontId="1" type="noConversion"/>
  </si>
  <si>
    <t>CF_SEQ</t>
    <phoneticPr fontId="1" type="noConversion"/>
  </si>
  <si>
    <t>CF_DT</t>
    <phoneticPr fontId="1" type="noConversion"/>
  </si>
  <si>
    <t>잔존일</t>
    <phoneticPr fontId="1" type="noConversion"/>
  </si>
  <si>
    <t>DIFF_DAY</t>
    <phoneticPr fontId="1" type="noConversion"/>
  </si>
  <si>
    <t>잔존일1</t>
    <phoneticPr fontId="1" type="noConversion"/>
  </si>
  <si>
    <t>DIFF_Y</t>
    <phoneticPr fontId="1" type="noConversion"/>
  </si>
  <si>
    <t>제로금리</t>
    <phoneticPr fontId="1" type="noConversion"/>
  </si>
  <si>
    <t>ZERO_RT</t>
    <phoneticPr fontId="1" type="noConversion"/>
  </si>
  <si>
    <t>제로금리DF</t>
    <phoneticPr fontId="1" type="noConversion"/>
  </si>
  <si>
    <t>ZERO_DF</t>
    <phoneticPr fontId="1" type="noConversion"/>
  </si>
  <si>
    <t>제로금리DF1</t>
    <phoneticPr fontId="1" type="noConversion"/>
  </si>
  <si>
    <t>ZERO_DF1</t>
    <phoneticPr fontId="1" type="noConversion"/>
  </si>
  <si>
    <t>고정금리</t>
    <phoneticPr fontId="1" type="noConversion"/>
  </si>
  <si>
    <t>COUP_RT</t>
    <phoneticPr fontId="1" type="noConversion"/>
  </si>
  <si>
    <t>현금흐름</t>
    <phoneticPr fontId="1" type="noConversion"/>
  </si>
  <si>
    <t>CF</t>
    <phoneticPr fontId="1" type="noConversion"/>
  </si>
  <si>
    <t>현금흐름1</t>
    <phoneticPr fontId="1" type="noConversion"/>
  </si>
  <si>
    <t>CF1</t>
    <phoneticPr fontId="1" type="noConversion"/>
  </si>
  <si>
    <t>현금흐름2</t>
    <phoneticPr fontId="1" type="noConversion"/>
  </si>
  <si>
    <t>CF2</t>
    <phoneticPr fontId="1" type="noConversion"/>
  </si>
  <si>
    <t>산출BPV</t>
    <phoneticPr fontId="1" type="noConversion"/>
  </si>
  <si>
    <t>BPV</t>
    <phoneticPr fontId="1" type="noConversion"/>
  </si>
  <si>
    <t>추적포지션ID</t>
    <phoneticPr fontId="1" type="noConversion"/>
  </si>
  <si>
    <t>TR_POSI_ID</t>
    <phoneticPr fontId="1" type="noConversion"/>
  </si>
  <si>
    <t>원천자료분류ID</t>
    <phoneticPr fontId="1" type="noConversion"/>
  </si>
  <si>
    <t>SD_DATA</t>
    <phoneticPr fontId="1" type="noConversion"/>
  </si>
  <si>
    <t>위험분석자료ID</t>
    <phoneticPr fontId="1" type="noConversion"/>
  </si>
  <si>
    <t>BS_POSI_ID</t>
    <phoneticPr fontId="1" type="noConversion"/>
  </si>
  <si>
    <t>최초매매구분</t>
    <phoneticPr fontId="1" type="noConversion"/>
  </si>
  <si>
    <t>L/S</t>
    <phoneticPr fontId="1" type="noConversion"/>
  </si>
  <si>
    <t>BS_TR_GB</t>
    <phoneticPr fontId="1" type="noConversion"/>
  </si>
  <si>
    <t>최초위험분류</t>
    <phoneticPr fontId="1" type="noConversion"/>
  </si>
  <si>
    <t>BS_SD_R3</t>
    <phoneticPr fontId="1" type="noConversion"/>
  </si>
  <si>
    <t>최초금액</t>
    <phoneticPr fontId="1" type="noConversion"/>
  </si>
  <si>
    <t>BS_SPOT_AMT</t>
    <phoneticPr fontId="1" type="noConversion"/>
  </si>
  <si>
    <t>최초원화금액</t>
    <phoneticPr fontId="1" type="noConversion"/>
  </si>
  <si>
    <t>BS_SPOT_KAMT</t>
    <phoneticPr fontId="1" type="noConversion"/>
  </si>
  <si>
    <t>1차상계포지션ID</t>
    <phoneticPr fontId="1" type="noConversion"/>
  </si>
  <si>
    <t>O1_POSI_ID</t>
    <phoneticPr fontId="1" type="noConversion"/>
  </si>
  <si>
    <t>1차상계후금액</t>
    <phoneticPr fontId="1" type="noConversion"/>
  </si>
  <si>
    <t>O1_SPOT_AMT</t>
    <phoneticPr fontId="1" type="noConversion"/>
  </si>
  <si>
    <t>SP_POSI_ID</t>
    <phoneticPr fontId="1" type="noConversion"/>
  </si>
  <si>
    <t>분해후매매구분</t>
    <phoneticPr fontId="1" type="noConversion"/>
  </si>
  <si>
    <t>SP_TR_GB</t>
    <phoneticPr fontId="1" type="noConversion"/>
  </si>
  <si>
    <t>분해후금액</t>
    <phoneticPr fontId="1" type="noConversion"/>
  </si>
  <si>
    <t>SP_SPOT_AMT</t>
    <phoneticPr fontId="1" type="noConversion"/>
  </si>
  <si>
    <t>현가구분</t>
    <phoneticPr fontId="1" type="noConversion"/>
  </si>
  <si>
    <t>PVAL/EVAL/MOVE</t>
    <phoneticPr fontId="1" type="noConversion"/>
  </si>
  <si>
    <t>PV_GB</t>
    <phoneticPr fontId="1" type="noConversion"/>
  </si>
  <si>
    <t>현가후금액</t>
    <phoneticPr fontId="1" type="noConversion"/>
  </si>
  <si>
    <t>PV_SPOT_AMT</t>
    <phoneticPr fontId="1" type="noConversion"/>
  </si>
  <si>
    <t>2차상계포지션ID</t>
    <phoneticPr fontId="1" type="noConversion"/>
  </si>
  <si>
    <t>O2_POSI_ID</t>
    <phoneticPr fontId="1" type="noConversion"/>
  </si>
  <si>
    <t>2차상계후금액</t>
    <phoneticPr fontId="1" type="noConversion"/>
  </si>
  <si>
    <t>O2_SPOT_AMT</t>
    <phoneticPr fontId="1" type="noConversion"/>
  </si>
  <si>
    <t>최종포지션ID</t>
    <phoneticPr fontId="1" type="noConversion"/>
  </si>
  <si>
    <t>RS_POSI_ID</t>
    <phoneticPr fontId="1" type="noConversion"/>
  </si>
  <si>
    <t>최종매매구분</t>
    <phoneticPr fontId="1" type="noConversion"/>
  </si>
  <si>
    <t>RS_TR_GB</t>
    <phoneticPr fontId="1" type="noConversion"/>
  </si>
  <si>
    <t>최종위험분류</t>
    <phoneticPr fontId="1" type="noConversion"/>
  </si>
  <si>
    <t>RS_SD_R3</t>
    <phoneticPr fontId="1" type="noConversion"/>
  </si>
  <si>
    <t>최종금액</t>
    <phoneticPr fontId="1" type="noConversion"/>
  </si>
  <si>
    <t>RS_SPOT_AMT</t>
    <phoneticPr fontId="1" type="noConversion"/>
  </si>
  <si>
    <t>최종원화금액</t>
    <phoneticPr fontId="1" type="noConversion"/>
  </si>
  <si>
    <t>RS_SPOT_KAMT</t>
    <phoneticPr fontId="1" type="noConversion"/>
  </si>
  <si>
    <t>최종위험액</t>
    <phoneticPr fontId="1" type="noConversion"/>
  </si>
  <si>
    <t>RS_RAMT</t>
    <phoneticPr fontId="1" type="noConversion"/>
  </si>
  <si>
    <t>일반위험액</t>
    <phoneticPr fontId="1" type="noConversion"/>
  </si>
  <si>
    <t>RS_AMT_GE</t>
    <phoneticPr fontId="1" type="noConversion"/>
  </si>
  <si>
    <t>개별위험액</t>
    <phoneticPr fontId="1" type="noConversion"/>
  </si>
  <si>
    <t>RS_AMT_MA</t>
    <phoneticPr fontId="1" type="noConversion"/>
  </si>
  <si>
    <t>중간관리포지션ID</t>
    <phoneticPr fontId="1" type="noConversion"/>
  </si>
  <si>
    <t>TS_POSI_ID</t>
    <phoneticPr fontId="1" type="noConversion"/>
  </si>
  <si>
    <t>데이터점검로그정보</t>
    <phoneticPr fontId="1" type="noConversion"/>
  </si>
  <si>
    <t>EQ_D01 등</t>
    <phoneticPr fontId="1" type="noConversion"/>
  </si>
  <si>
    <t>점검컬럼KEY값</t>
    <phoneticPr fontId="1" type="noConversion"/>
  </si>
  <si>
    <t>DCHK_RCOL에 해당하는 값</t>
    <phoneticPr fontId="1" type="noConversion"/>
  </si>
  <si>
    <t>DCHK_RKEY</t>
    <phoneticPr fontId="1" type="noConversion"/>
  </si>
  <si>
    <t>LASTID</t>
    <phoneticPr fontId="1" type="noConversion"/>
  </si>
  <si>
    <t>최종작업시스템일시</t>
    <phoneticPr fontId="1" type="noConversion"/>
  </si>
  <si>
    <t>TMSTAMP</t>
    <phoneticPr fontId="1" type="noConversion"/>
  </si>
  <si>
    <t>점검컬럼값</t>
    <phoneticPr fontId="1" type="noConversion"/>
  </si>
  <si>
    <t>점검한 컬럼에 수록된 값</t>
    <phoneticPr fontId="1" type="noConversion"/>
  </si>
  <si>
    <t>기타정보</t>
    <phoneticPr fontId="1" type="noConversion"/>
  </si>
  <si>
    <t>DCHK_INFO</t>
    <phoneticPr fontId="1" type="noConversion"/>
  </si>
  <si>
    <t>Y</t>
  </si>
  <si>
    <t>산출구조 및  위험가중치 등 설정정보</t>
    <phoneticPr fontId="1" type="noConversion"/>
  </si>
  <si>
    <t>평가공통코드정보</t>
    <phoneticPr fontId="1" type="noConversion"/>
  </si>
  <si>
    <t>평가시스템에서 사용하는 공통코드 정보</t>
    <phoneticPr fontId="1" type="noConversion"/>
  </si>
  <si>
    <t>시장공통코드정보</t>
    <phoneticPr fontId="1" type="noConversion"/>
  </si>
  <si>
    <t>바젤3 공통코드정보</t>
    <phoneticPr fontId="1" type="noConversion"/>
  </si>
  <si>
    <t>바젤3 포지션기본정보</t>
    <phoneticPr fontId="1" type="noConversion"/>
  </si>
  <si>
    <t>포지션 민감도평가정보</t>
    <phoneticPr fontId="1" type="noConversion"/>
  </si>
  <si>
    <t>시물레이션용 민감도 정보</t>
    <phoneticPr fontId="1" type="noConversion"/>
  </si>
  <si>
    <t>20,5</t>
  </si>
  <si>
    <t>10,5</t>
  </si>
  <si>
    <t>25,5</t>
  </si>
  <si>
    <t>15,8</t>
  </si>
  <si>
    <t>25,8</t>
  </si>
  <si>
    <t>15,5</t>
  </si>
  <si>
    <t>10,8</t>
  </si>
  <si>
    <t>12,8</t>
  </si>
  <si>
    <t>5,1</t>
  </si>
  <si>
    <t>20,6</t>
  </si>
  <si>
    <t>10,6</t>
  </si>
  <si>
    <t>19,2</t>
  </si>
  <si>
    <t>32,2</t>
  </si>
  <si>
    <t>10,4</t>
  </si>
  <si>
    <t>19,8</t>
  </si>
  <si>
    <t>10,2</t>
  </si>
  <si>
    <t>차기확정금리</t>
    <phoneticPr fontId="1" type="noConversion"/>
  </si>
  <si>
    <t>19,8</t>
    <phoneticPr fontId="1" type="noConversion"/>
  </si>
  <si>
    <t>5,2</t>
    <phoneticPr fontId="1" type="noConversion"/>
  </si>
  <si>
    <t>6,2</t>
    <phoneticPr fontId="1" type="noConversion"/>
  </si>
  <si>
    <t>시장위험단순합</t>
  </si>
  <si>
    <t>신용위험단순합</t>
  </si>
  <si>
    <t>운영위험단순합</t>
  </si>
  <si>
    <t>12,8</t>
    <phoneticPr fontId="1" type="noConversion"/>
  </si>
  <si>
    <t>19,2</t>
    <phoneticPr fontId="1" type="noConversion"/>
  </si>
  <si>
    <t>10,6</t>
    <phoneticPr fontId="1" type="noConversion"/>
  </si>
  <si>
    <t>20,8</t>
    <phoneticPr fontId="1" type="noConversion"/>
  </si>
  <si>
    <t>참조ID</t>
  </si>
  <si>
    <t>통화</t>
  </si>
  <si>
    <t>커브구분</t>
  </si>
  <si>
    <t>EFFT_DT</t>
  </si>
  <si>
    <t>DAY_X</t>
    <phoneticPr fontId="1" type="noConversion"/>
  </si>
  <si>
    <t>DAY_Y</t>
    <phoneticPr fontId="1" type="noConversion"/>
  </si>
  <si>
    <t>RISK_CD</t>
    <phoneticPr fontId="1" type="noConversion"/>
  </si>
  <si>
    <t>RISK_YN</t>
    <phoneticPr fontId="1" type="noConversion"/>
  </si>
  <si>
    <t>CURV_FG</t>
    <phoneticPr fontId="1" type="noConversion"/>
  </si>
  <si>
    <t>TERM_X</t>
    <phoneticPr fontId="1" type="noConversion"/>
  </si>
  <si>
    <t>TERM_Y</t>
    <phoneticPr fontId="1" type="noConversion"/>
  </si>
  <si>
    <t>년환산X</t>
    <phoneticPr fontId="1" type="noConversion"/>
  </si>
  <si>
    <t>년환산Y</t>
    <phoneticPr fontId="1" type="noConversion"/>
  </si>
  <si>
    <t>YEAR_X</t>
    <phoneticPr fontId="1" type="noConversion"/>
  </si>
  <si>
    <t>YEAR_Y</t>
    <phoneticPr fontId="1" type="noConversion"/>
  </si>
  <si>
    <t>상품코드정보</t>
    <phoneticPr fontId="1" type="noConversion"/>
  </si>
  <si>
    <t>시장리스크 관리상품 코드정보</t>
    <phoneticPr fontId="1" type="noConversion"/>
  </si>
  <si>
    <t>ZMR_BASE_PROD</t>
    <phoneticPr fontId="1" type="noConversion"/>
  </si>
  <si>
    <t>상품그룹</t>
  </si>
  <si>
    <t>상품설명</t>
  </si>
  <si>
    <t>PROD_DESC</t>
  </si>
  <si>
    <t>PROD_UFLG</t>
  </si>
  <si>
    <t>표준산업분류정보</t>
    <phoneticPr fontId="1" type="noConversion"/>
  </si>
  <si>
    <t>표준산업분류코드</t>
    <phoneticPr fontId="1" type="noConversion"/>
  </si>
  <si>
    <t>표준산업명</t>
    <phoneticPr fontId="1" type="noConversion"/>
  </si>
  <si>
    <t>CSR비유동화섹터</t>
    <phoneticPr fontId="1" type="noConversion"/>
  </si>
  <si>
    <t>주식섹터</t>
    <phoneticPr fontId="1" type="noConversion"/>
  </si>
  <si>
    <t>표준산업명_대</t>
    <phoneticPr fontId="1" type="noConversion"/>
  </si>
  <si>
    <t>표준산업명_중</t>
    <phoneticPr fontId="1" type="noConversion"/>
  </si>
  <si>
    <t>표준산업명_소</t>
    <phoneticPr fontId="1" type="noConversion"/>
  </si>
  <si>
    <t>KSIC_ID</t>
    <phoneticPr fontId="1" type="noConversion"/>
  </si>
  <si>
    <t>KSIC_NM</t>
    <phoneticPr fontId="1" type="noConversion"/>
  </si>
  <si>
    <t>EQ_SECT</t>
    <phoneticPr fontId="1" type="noConversion"/>
  </si>
  <si>
    <t>CSR_SECT</t>
    <phoneticPr fontId="1" type="noConversion"/>
  </si>
  <si>
    <t>KSIC_NM1</t>
    <phoneticPr fontId="1" type="noConversion"/>
  </si>
  <si>
    <t>KSIC_NM2</t>
    <phoneticPr fontId="1" type="noConversion"/>
  </si>
  <si>
    <t>KSIC_NM3</t>
    <phoneticPr fontId="1" type="noConversion"/>
  </si>
  <si>
    <t>발행법인동일번호</t>
    <phoneticPr fontId="1" type="noConversion"/>
  </si>
  <si>
    <t>기초자산종가</t>
    <phoneticPr fontId="1" type="noConversion"/>
  </si>
  <si>
    <t>할인금리커브</t>
    <phoneticPr fontId="1" type="noConversion"/>
  </si>
  <si>
    <t>커브함수</t>
    <phoneticPr fontId="1" type="noConversion"/>
  </si>
  <si>
    <t>LTA목록정보</t>
    <phoneticPr fontId="1" type="noConversion"/>
  </si>
  <si>
    <t>지수구분</t>
    <phoneticPr fontId="1" type="noConversion"/>
  </si>
  <si>
    <t>상장여부</t>
    <phoneticPr fontId="1" type="noConversion"/>
  </si>
  <si>
    <t>비중파악여부</t>
    <phoneticPr fontId="1" type="noConversion"/>
  </si>
  <si>
    <t>기초자산개수</t>
    <phoneticPr fontId="1" type="noConversion"/>
  </si>
  <si>
    <t>최대비중기초자산의지수전체비중</t>
    <phoneticPr fontId="1" type="noConversion"/>
  </si>
  <si>
    <t>상위10%기초자산의 비중합계</t>
    <phoneticPr fontId="1" type="noConversion"/>
  </si>
  <si>
    <t>기초자산시가총액합계</t>
    <phoneticPr fontId="1" type="noConversion"/>
  </si>
  <si>
    <t>최대비중섹터</t>
    <phoneticPr fontId="1" type="noConversion"/>
  </si>
  <si>
    <t>최대비중섹터의기초자산비중</t>
    <phoneticPr fontId="1" type="noConversion"/>
  </si>
  <si>
    <t>표준신용등급</t>
    <phoneticPr fontId="1" type="noConversion"/>
  </si>
  <si>
    <t>투자등급기초자산비중</t>
    <phoneticPr fontId="1" type="noConversion"/>
  </si>
  <si>
    <t>대형주선진시장비중</t>
    <phoneticPr fontId="1" type="noConversion"/>
  </si>
  <si>
    <t>LTA적용여부</t>
    <phoneticPr fontId="1" type="noConversion"/>
  </si>
  <si>
    <t>벤치마크지수명</t>
    <phoneticPr fontId="1" type="noConversion"/>
  </si>
  <si>
    <t>추적오차</t>
    <phoneticPr fontId="1" type="noConversion"/>
  </si>
  <si>
    <t>추척오차1%충족여부</t>
    <phoneticPr fontId="1" type="noConversion"/>
  </si>
  <si>
    <t>펀드NAV수익률</t>
    <phoneticPr fontId="1" type="noConversion"/>
  </si>
  <si>
    <t>벤치마크지수수익률</t>
    <phoneticPr fontId="1" type="noConversion"/>
  </si>
  <si>
    <t>인버스여부</t>
    <phoneticPr fontId="1" type="noConversion"/>
  </si>
  <si>
    <t>레버리지배수</t>
    <phoneticPr fontId="1" type="noConversion"/>
  </si>
  <si>
    <t>LTA_FG</t>
    <phoneticPr fontId="1" type="noConversion"/>
  </si>
  <si>
    <t>LTA_YN</t>
    <phoneticPr fontId="1" type="noConversion"/>
  </si>
  <si>
    <t>UNDER_WT_YN</t>
    <phoneticPr fontId="1" type="noConversion"/>
  </si>
  <si>
    <t>UNDER_CNT</t>
    <phoneticPr fontId="1" type="noConversion"/>
  </si>
  <si>
    <t>UNDER_TOP10_WT</t>
    <phoneticPr fontId="1" type="noConversion"/>
  </si>
  <si>
    <t>UNDER_TOP_WT</t>
    <phoneticPr fontId="1" type="noConversion"/>
  </si>
  <si>
    <t>UNDER_AMT</t>
    <phoneticPr fontId="1" type="noConversion"/>
  </si>
  <si>
    <t>TOP_SECT</t>
    <phoneticPr fontId="1" type="noConversion"/>
  </si>
  <si>
    <t>TOP_SECT_WT</t>
    <phoneticPr fontId="1" type="noConversion"/>
  </si>
  <si>
    <t>CRDT_DG_WT</t>
    <phoneticPr fontId="1" type="noConversion"/>
  </si>
  <si>
    <t>STCK_LG_WT</t>
    <phoneticPr fontId="1" type="noConversion"/>
  </si>
  <si>
    <t>TRCK_DIFF</t>
    <phoneticPr fontId="1" type="noConversion"/>
  </si>
  <si>
    <t>TRCK_DIFF_YN</t>
    <phoneticPr fontId="1" type="noConversion"/>
  </si>
  <si>
    <t>FUND_NAV_SUIKR</t>
    <phoneticPr fontId="1" type="noConversion"/>
  </si>
  <si>
    <t>VEN_IND_SUIKR</t>
    <phoneticPr fontId="1" type="noConversion"/>
  </si>
  <si>
    <t>INV_YN</t>
    <phoneticPr fontId="1" type="noConversion"/>
  </si>
  <si>
    <t>LVRY_MLTP</t>
    <phoneticPr fontId="1" type="noConversion"/>
  </si>
  <si>
    <t>LTA기초자산정보</t>
    <phoneticPr fontId="1" type="noConversion"/>
  </si>
  <si>
    <t>LTA 기초자산 구성 정보</t>
    <phoneticPr fontId="1" type="noConversion"/>
  </si>
  <si>
    <t>지수/펀드 LTA목록 정보</t>
    <phoneticPr fontId="1" type="noConversion"/>
  </si>
  <si>
    <t>ZMR_BASE_LTAU</t>
    <phoneticPr fontId="1" type="noConversion"/>
  </si>
  <si>
    <t>위험요인시장정보</t>
    <phoneticPr fontId="1" type="noConversion"/>
  </si>
  <si>
    <t>위험요인코드</t>
    <phoneticPr fontId="1" type="noConversion"/>
  </si>
  <si>
    <t>RF_CD</t>
    <phoneticPr fontId="1" type="noConversion"/>
  </si>
  <si>
    <t>위험요인값</t>
    <phoneticPr fontId="1" type="noConversion"/>
  </si>
  <si>
    <t>15,8</t>
    <phoneticPr fontId="1" type="noConversion"/>
  </si>
  <si>
    <t>위험요인기준값</t>
    <phoneticPr fontId="1" type="noConversion"/>
  </si>
  <si>
    <t>위험코드</t>
    <phoneticPr fontId="1" type="noConversion"/>
  </si>
  <si>
    <t>포지션 포트폴리오 및 수량정보</t>
    <phoneticPr fontId="1" type="noConversion"/>
  </si>
  <si>
    <t>시나리오셋명</t>
    <phoneticPr fontId="1" type="noConversion"/>
  </si>
  <si>
    <t>일련번호</t>
    <phoneticPr fontId="1" type="noConversion"/>
  </si>
  <si>
    <t>시나리오명</t>
    <phoneticPr fontId="1" type="noConversion"/>
  </si>
  <si>
    <t>시나리오VAR</t>
    <phoneticPr fontId="1" type="noConversion"/>
  </si>
  <si>
    <t>시나리오TYPE</t>
    <phoneticPr fontId="1" type="noConversion"/>
  </si>
  <si>
    <t>TERM</t>
    <phoneticPr fontId="1" type="noConversion"/>
  </si>
  <si>
    <t>시나리오TERM</t>
    <phoneticPr fontId="1" type="noConversion"/>
  </si>
  <si>
    <t>시나리오값</t>
    <phoneticPr fontId="1" type="noConversion"/>
  </si>
  <si>
    <t>위험구분코드</t>
    <phoneticPr fontId="1" type="noConversion"/>
  </si>
  <si>
    <t>시나리오VAR분류</t>
    <phoneticPr fontId="1" type="noConversion"/>
  </si>
  <si>
    <t>SCEN_NM</t>
    <phoneticPr fontId="1" type="noConversion"/>
  </si>
  <si>
    <t>SCEN_VAR</t>
    <phoneticPr fontId="1" type="noConversion"/>
  </si>
  <si>
    <t>SCEN_TYPE</t>
    <phoneticPr fontId="1" type="noConversion"/>
  </si>
  <si>
    <t>SCEN_VAL</t>
    <phoneticPr fontId="1" type="noConversion"/>
  </si>
  <si>
    <t>SCEN_VAR_TMP</t>
    <phoneticPr fontId="1" type="noConversion"/>
  </si>
  <si>
    <t>R, A, C</t>
    <phoneticPr fontId="1" type="noConversion"/>
  </si>
  <si>
    <t>위험값</t>
    <phoneticPr fontId="1" type="noConversion"/>
  </si>
  <si>
    <t>위험단순합</t>
    <phoneticPr fontId="1" type="noConversion"/>
  </si>
  <si>
    <t>PORT_RISK</t>
    <phoneticPr fontId="1" type="noConversion"/>
  </si>
  <si>
    <t>PORT_SSUM</t>
    <phoneticPr fontId="1" type="noConversion"/>
  </si>
  <si>
    <t>장부대사여부</t>
    <phoneticPr fontId="1" type="noConversion"/>
  </si>
  <si>
    <t>BOOK_YN</t>
    <phoneticPr fontId="1" type="noConversion"/>
  </si>
  <si>
    <t>베가민감도</t>
    <phoneticPr fontId="1" type="noConversion"/>
  </si>
  <si>
    <t>감마민감도</t>
    <phoneticPr fontId="1" type="noConversion"/>
  </si>
  <si>
    <t>THEO_VAL</t>
    <phoneticPr fontId="1" type="noConversion"/>
  </si>
  <si>
    <t>DELTA_AMT</t>
    <phoneticPr fontId="1" type="noConversion"/>
  </si>
  <si>
    <t>VEGA_AMT</t>
    <phoneticPr fontId="1" type="noConversion"/>
  </si>
  <si>
    <t>GAMMA_AMT</t>
    <phoneticPr fontId="1" type="noConversion"/>
  </si>
  <si>
    <t>메모</t>
    <phoneticPr fontId="1" type="noConversion"/>
  </si>
  <si>
    <t>만기구간</t>
    <phoneticPr fontId="1" type="noConversion"/>
  </si>
  <si>
    <t>기초자산구간</t>
    <phoneticPr fontId="1" type="noConversion"/>
  </si>
  <si>
    <t>MEMO</t>
    <phoneticPr fontId="1" type="noConversion"/>
  </si>
  <si>
    <t>VaR분류</t>
    <phoneticPr fontId="1" type="noConversion"/>
  </si>
  <si>
    <t>RM,HS,MC</t>
    <phoneticPr fontId="1" type="noConversion"/>
  </si>
  <si>
    <t>전체VaR</t>
    <phoneticPr fontId="1" type="noConversion"/>
  </si>
  <si>
    <t>금리VaR</t>
    <phoneticPr fontId="1" type="noConversion"/>
  </si>
  <si>
    <t>주식VaR</t>
    <phoneticPr fontId="1" type="noConversion"/>
  </si>
  <si>
    <t>외환VaR</t>
    <phoneticPr fontId="1" type="noConversion"/>
  </si>
  <si>
    <t>상품VaR</t>
    <phoneticPr fontId="1" type="noConversion"/>
  </si>
  <si>
    <t>변동성VaR</t>
    <phoneticPr fontId="1" type="noConversion"/>
  </si>
  <si>
    <t>TOT_VAR</t>
    <phoneticPr fontId="1" type="noConversion"/>
  </si>
  <si>
    <t>IR_VAR</t>
    <phoneticPr fontId="1" type="noConversion"/>
  </si>
  <si>
    <t>EQ_VAR</t>
    <phoneticPr fontId="1" type="noConversion"/>
  </si>
  <si>
    <t>FX_VAR</t>
    <phoneticPr fontId="1" type="noConversion"/>
  </si>
  <si>
    <t>CM_VAR</t>
    <phoneticPr fontId="1" type="noConversion"/>
  </si>
  <si>
    <t>VL_VAR</t>
    <phoneticPr fontId="1" type="noConversion"/>
  </si>
  <si>
    <t>시나리오분류</t>
    <phoneticPr fontId="1" type="noConversion"/>
  </si>
  <si>
    <t>SET+ID</t>
    <phoneticPr fontId="1" type="noConversion"/>
  </si>
  <si>
    <t>시나리오이론가</t>
    <phoneticPr fontId="1" type="noConversion"/>
  </si>
  <si>
    <t>기본이론가</t>
    <phoneticPr fontId="1" type="noConversion"/>
  </si>
  <si>
    <t>손익</t>
    <phoneticPr fontId="1" type="noConversion"/>
  </si>
  <si>
    <t>BASE_VAL</t>
    <phoneticPr fontId="1" type="noConversion"/>
  </si>
  <si>
    <t>PL_VAL</t>
    <phoneticPr fontId="1" type="noConversion"/>
  </si>
  <si>
    <t>전체VaR시나리오</t>
    <phoneticPr fontId="1" type="noConversion"/>
  </si>
  <si>
    <t>금리VaR시나리오</t>
    <phoneticPr fontId="1" type="noConversion"/>
  </si>
  <si>
    <t>주식VaR시나리오</t>
    <phoneticPr fontId="1" type="noConversion"/>
  </si>
  <si>
    <t>외환VaR시나리오</t>
    <phoneticPr fontId="1" type="noConversion"/>
  </si>
  <si>
    <t>상품VaR시나리오</t>
    <phoneticPr fontId="1" type="noConversion"/>
  </si>
  <si>
    <t>변동성VaR시나리오</t>
    <phoneticPr fontId="1" type="noConversion"/>
  </si>
  <si>
    <t>평가서버분석로그정보</t>
    <phoneticPr fontId="1" type="noConversion"/>
  </si>
  <si>
    <t>평가서버설정 정보</t>
    <phoneticPr fontId="1" type="noConversion"/>
  </si>
  <si>
    <t>상품별모듈입출력정보</t>
    <phoneticPr fontId="1" type="noConversion"/>
  </si>
  <si>
    <t>분석서버정보</t>
    <phoneticPr fontId="1" type="noConversion"/>
  </si>
  <si>
    <t>SVR_ID</t>
    <phoneticPr fontId="1" type="noConversion"/>
  </si>
  <si>
    <t>IP</t>
  </si>
  <si>
    <t>ID</t>
  </si>
  <si>
    <t>PWD</t>
  </si>
  <si>
    <t>PROC_CNT</t>
  </si>
  <si>
    <t>VERSION</t>
  </si>
  <si>
    <t>PORT</t>
  </si>
  <si>
    <t>USE_FG</t>
  </si>
  <si>
    <t>IP</t>
    <phoneticPr fontId="1" type="noConversion"/>
  </si>
  <si>
    <t>아이디</t>
    <phoneticPr fontId="1" type="noConversion"/>
  </si>
  <si>
    <t>비밀번호</t>
    <phoneticPr fontId="1" type="noConversion"/>
  </si>
  <si>
    <t>OS구분</t>
    <phoneticPr fontId="1" type="noConversion"/>
  </si>
  <si>
    <t>프로세스갯수</t>
    <phoneticPr fontId="1" type="noConversion"/>
  </si>
  <si>
    <t>버전</t>
    <phoneticPr fontId="1" type="noConversion"/>
  </si>
  <si>
    <t>연결포트</t>
    <phoneticPr fontId="1" type="noConversion"/>
  </si>
  <si>
    <t>사용여부</t>
    <phoneticPr fontId="1" type="noConversion"/>
  </si>
  <si>
    <t>그룹ID</t>
    <phoneticPr fontId="1" type="noConversion"/>
  </si>
  <si>
    <t>OS</t>
    <phoneticPr fontId="1" type="noConversion"/>
  </si>
  <si>
    <t>IDX</t>
  </si>
  <si>
    <t>ATT_TYPE</t>
  </si>
  <si>
    <t>ATT_DESC</t>
  </si>
  <si>
    <t>SOURCE_FG</t>
  </si>
  <si>
    <t>NULL_CURVE_ALLOW_YN</t>
  </si>
  <si>
    <t>USE_INSTRUMENT_DATA_YN</t>
  </si>
  <si>
    <t>CURVE_ID_COL</t>
  </si>
  <si>
    <t>TERM_COL</t>
  </si>
  <si>
    <t>TERM_CNT_COL</t>
  </si>
  <si>
    <t>TERM_COL2</t>
  </si>
  <si>
    <t>TERM_CNT_COL2</t>
  </si>
  <si>
    <t>CALC</t>
  </si>
  <si>
    <t>CALC_NULL_TO_ZERO_YN</t>
  </si>
  <si>
    <t>DEFAULT_VALUE</t>
  </si>
  <si>
    <t>ATT_EXAM</t>
  </si>
  <si>
    <t>모듈코드</t>
    <phoneticPr fontId="1" type="noConversion"/>
  </si>
  <si>
    <t>도메인명</t>
    <phoneticPr fontId="1" type="noConversion"/>
  </si>
  <si>
    <t>속성타입</t>
    <phoneticPr fontId="1" type="noConversion"/>
  </si>
  <si>
    <t>속성설명</t>
    <phoneticPr fontId="1" type="noConversion"/>
  </si>
  <si>
    <t>널커브허용여부</t>
    <phoneticPr fontId="1" type="noConversion"/>
  </si>
  <si>
    <t>INST데이터사용여부</t>
    <phoneticPr fontId="1" type="noConversion"/>
  </si>
  <si>
    <t>커브구간</t>
    <phoneticPr fontId="1" type="noConversion"/>
  </si>
  <si>
    <t>커브구간2</t>
    <phoneticPr fontId="1" type="noConversion"/>
  </si>
  <si>
    <t>커브구간2갯수</t>
    <phoneticPr fontId="1" type="noConversion"/>
  </si>
  <si>
    <t>계산식</t>
    <phoneticPr fontId="1" type="noConversion"/>
  </si>
  <si>
    <t>계산식널여부</t>
    <phoneticPr fontId="1" type="noConversion"/>
  </si>
  <si>
    <t>디폴트값</t>
    <phoneticPr fontId="1" type="noConversion"/>
  </si>
  <si>
    <t>속성예시</t>
    <phoneticPr fontId="1" type="noConversion"/>
  </si>
  <si>
    <t>Y</t>
    <phoneticPr fontId="1" type="noConversion"/>
  </si>
  <si>
    <t>문자</t>
    <phoneticPr fontId="1" type="noConversion"/>
  </si>
  <si>
    <t>FRB, FXF …</t>
    <phoneticPr fontId="1" type="noConversion"/>
  </si>
  <si>
    <t>FRB_REL, FXR_REL ...</t>
    <phoneticPr fontId="1" type="noConversion"/>
  </si>
  <si>
    <t>소스구분</t>
    <phoneticPr fontId="1" type="noConversion"/>
  </si>
  <si>
    <t>상태코드</t>
    <phoneticPr fontId="1" type="noConversion"/>
  </si>
  <si>
    <t>상태업데이트일시</t>
    <phoneticPr fontId="1" type="noConversion"/>
  </si>
  <si>
    <t>ST_UPDATE_DT</t>
    <phoneticPr fontId="1" type="noConversion"/>
  </si>
  <si>
    <t>STATUS</t>
    <phoneticPr fontId="1" type="noConversion"/>
  </si>
  <si>
    <t>ON/OFF/RUN</t>
    <phoneticPr fontId="1" type="noConversion"/>
  </si>
  <si>
    <t>소속그룹</t>
    <phoneticPr fontId="1" type="noConversion"/>
  </si>
  <si>
    <t>서버ID</t>
    <phoneticPr fontId="1" type="noConversion"/>
  </si>
  <si>
    <t>작업서비스명</t>
    <phoneticPr fontId="1" type="noConversion"/>
  </si>
  <si>
    <t>작업상태</t>
    <phoneticPr fontId="1" type="noConversion"/>
  </si>
  <si>
    <t>시나리오갯수</t>
    <phoneticPr fontId="1" type="noConversion"/>
  </si>
  <si>
    <t>에러갯수</t>
    <phoneticPr fontId="1" type="noConversion"/>
  </si>
  <si>
    <t>분석갯수</t>
    <phoneticPr fontId="1" type="noConversion"/>
  </si>
  <si>
    <t>총소요시간</t>
    <phoneticPr fontId="1" type="noConversion"/>
  </si>
  <si>
    <t>최소소요시간</t>
    <phoneticPr fontId="1" type="noConversion"/>
  </si>
  <si>
    <t>최소소요라인</t>
    <phoneticPr fontId="1" type="noConversion"/>
  </si>
  <si>
    <t>최대소요시간</t>
    <phoneticPr fontId="1" type="noConversion"/>
  </si>
  <si>
    <t>최대소요라인</t>
    <phoneticPr fontId="1" type="noConversion"/>
  </si>
  <si>
    <t>날짜</t>
    <phoneticPr fontId="1" type="noConversion"/>
  </si>
  <si>
    <t>작업명</t>
    <phoneticPr fontId="1" type="noConversion"/>
  </si>
  <si>
    <t>SVR_ID</t>
    <phoneticPr fontId="1" type="noConversion"/>
  </si>
  <si>
    <t>JOB_NM</t>
    <phoneticPr fontId="1" type="noConversion"/>
  </si>
  <si>
    <t>STATUS</t>
    <phoneticPr fontId="1" type="noConversion"/>
  </si>
  <si>
    <t>SCN_COUNT</t>
    <phoneticPr fontId="1" type="noConversion"/>
  </si>
  <si>
    <t>REQ_COUNT</t>
    <phoneticPr fontId="1" type="noConversion"/>
  </si>
  <si>
    <t>ANAL_COUNT</t>
    <phoneticPr fontId="1" type="noConversion"/>
  </si>
  <si>
    <t>ERR_COUNT</t>
    <phoneticPr fontId="1" type="noConversion"/>
  </si>
  <si>
    <t>START_TIME</t>
    <phoneticPr fontId="1" type="noConversion"/>
  </si>
  <si>
    <t>END_TIME</t>
    <phoneticPr fontId="1" type="noConversion"/>
  </si>
  <si>
    <t>요청갯수</t>
    <phoneticPr fontId="1" type="noConversion"/>
  </si>
  <si>
    <t>MIN_ELAPSED_TIME</t>
    <phoneticPr fontId="1" type="noConversion"/>
  </si>
  <si>
    <t>TOT_ELAPSED_TIME</t>
    <phoneticPr fontId="1" type="noConversion"/>
  </si>
  <si>
    <t>MIN_ELAPSED_LINE</t>
    <phoneticPr fontId="1" type="noConversion"/>
  </si>
  <si>
    <t>MAX_ELAPSED_TIME</t>
    <phoneticPr fontId="1" type="noConversion"/>
  </si>
  <si>
    <t>MAX_ELAPSED_LINE</t>
    <phoneticPr fontId="1" type="noConversion"/>
  </si>
  <si>
    <t>CURVE_IR_CSR</t>
    <phoneticPr fontId="1" type="noConversion"/>
  </si>
  <si>
    <t>CURVE_IR_ZERO</t>
    <phoneticPr fontId="1" type="noConversion"/>
  </si>
  <si>
    <t>CURVE_FX_VAL</t>
    <phoneticPr fontId="1" type="noConversion"/>
  </si>
  <si>
    <t>CURVE_EQ_SPOT</t>
    <phoneticPr fontId="1" type="noConversion"/>
  </si>
  <si>
    <t>CURVE_VL_VOL</t>
    <phoneticPr fontId="1" type="noConversion"/>
  </si>
  <si>
    <t>MOD_FG</t>
    <phoneticPr fontId="1" type="noConversion"/>
  </si>
  <si>
    <t>ANAL_MOD</t>
    <phoneticPr fontId="1" type="noConversion"/>
  </si>
  <si>
    <t>SEQ</t>
    <phoneticPr fontId="1" type="noConversion"/>
  </si>
  <si>
    <t>IO_FG</t>
    <phoneticPr fontId="1" type="noConversion"/>
  </si>
  <si>
    <t>ATT_NM</t>
    <phoneticPr fontId="1" type="noConversion"/>
  </si>
  <si>
    <t>DOM_NM</t>
    <phoneticPr fontId="1" type="noConversion"/>
  </si>
  <si>
    <t>입출력구분</t>
    <phoneticPr fontId="1" type="noConversion"/>
  </si>
  <si>
    <t>분석모듈명</t>
    <phoneticPr fontId="1" type="noConversion"/>
  </si>
  <si>
    <t>평가상품설정정보</t>
    <phoneticPr fontId="1" type="noConversion"/>
  </si>
  <si>
    <t>상품분류코드</t>
    <phoneticPr fontId="1" type="noConversion"/>
  </si>
  <si>
    <t>000</t>
    <phoneticPr fontId="1" type="noConversion"/>
  </si>
  <si>
    <t>상품설명</t>
    <phoneticPr fontId="1" type="noConversion"/>
  </si>
  <si>
    <t>모듈명</t>
    <phoneticPr fontId="1" type="noConversion"/>
  </si>
  <si>
    <t>PROD_DIV</t>
    <phoneticPr fontId="1" type="noConversion"/>
  </si>
  <si>
    <t>MOD_FG</t>
    <phoneticPr fontId="1" type="noConversion"/>
  </si>
  <si>
    <t>PROD_DESC</t>
    <phoneticPr fontId="1" type="noConversion"/>
  </si>
  <si>
    <t>ANAL_MOD</t>
    <phoneticPr fontId="1" type="noConversion"/>
  </si>
  <si>
    <t>VER_FG</t>
    <phoneticPr fontId="1" type="noConversion"/>
  </si>
  <si>
    <t>부도위험</t>
    <phoneticPr fontId="1" type="noConversion"/>
  </si>
  <si>
    <t>잔여위험</t>
    <phoneticPr fontId="1" type="noConversion"/>
  </si>
  <si>
    <t>위험분류코드</t>
  </si>
  <si>
    <t>1.단기자금</t>
  </si>
  <si>
    <t>1.1단기자금</t>
    <phoneticPr fontId="33" type="noConversion"/>
  </si>
  <si>
    <t>MCD</t>
    <phoneticPr fontId="33" type="noConversion"/>
  </si>
  <si>
    <t>양도성예금증서</t>
  </si>
  <si>
    <t>IR0101</t>
  </si>
  <si>
    <t>MCL</t>
    <phoneticPr fontId="33" type="noConversion"/>
  </si>
  <si>
    <t>콜론</t>
  </si>
  <si>
    <t>Call Loan</t>
  </si>
  <si>
    <t>MCP</t>
    <phoneticPr fontId="33" type="noConversion"/>
  </si>
  <si>
    <t>어음</t>
  </si>
  <si>
    <t>USCP Bill</t>
  </si>
  <si>
    <t>MRP</t>
    <phoneticPr fontId="33" type="noConversion"/>
  </si>
  <si>
    <t>환매거래</t>
  </si>
  <si>
    <t>RP</t>
  </si>
  <si>
    <t>1.2수익증권</t>
    <phoneticPr fontId="33" type="noConversion"/>
  </si>
  <si>
    <t>EBC</t>
    <phoneticPr fontId="33" type="noConversion"/>
  </si>
  <si>
    <t>수익증권(주식형)</t>
  </si>
  <si>
    <t>FD0101</t>
  </si>
  <si>
    <t>BBC</t>
    <phoneticPr fontId="33" type="noConversion"/>
  </si>
  <si>
    <t>수익증권(채권형)</t>
  </si>
  <si>
    <t>MMF</t>
    <phoneticPr fontId="33" type="noConversion"/>
  </si>
  <si>
    <t>수익증권(혼합형)</t>
  </si>
  <si>
    <t>Money Market Fund</t>
  </si>
  <si>
    <t>FD0102</t>
  </si>
  <si>
    <t>2.외환/ Gold</t>
    <phoneticPr fontId="33" type="noConversion"/>
  </si>
  <si>
    <t>2.1외환상품</t>
    <phoneticPr fontId="33" type="noConversion"/>
  </si>
  <si>
    <t>FSP</t>
    <phoneticPr fontId="33" type="noConversion"/>
  </si>
  <si>
    <t>현물환</t>
    <phoneticPr fontId="33" type="noConversion"/>
  </si>
  <si>
    <t>FX Spot</t>
  </si>
  <si>
    <t>FX0102</t>
  </si>
  <si>
    <t>FFW</t>
    <phoneticPr fontId="33" type="noConversion"/>
  </si>
  <si>
    <t>선물환</t>
  </si>
  <si>
    <t>FX Forward</t>
  </si>
  <si>
    <t>FX0201</t>
  </si>
  <si>
    <t>FSW</t>
  </si>
  <si>
    <t>FX스왑</t>
  </si>
  <si>
    <t>FX Swap</t>
  </si>
  <si>
    <t>NDF</t>
    <phoneticPr fontId="33" type="noConversion"/>
  </si>
  <si>
    <t>NDF</t>
    <phoneticPr fontId="1" type="noConversion"/>
  </si>
  <si>
    <t>뉴욕차익결제 선물환</t>
    <phoneticPr fontId="1" type="noConversion"/>
  </si>
  <si>
    <t>FBS</t>
    <phoneticPr fontId="1" type="noConversion"/>
  </si>
  <si>
    <t>외환포지션</t>
    <phoneticPr fontId="33" type="noConversion"/>
  </si>
  <si>
    <t>외환포지션</t>
  </si>
  <si>
    <t>FX0101</t>
    <phoneticPr fontId="1" type="noConversion"/>
  </si>
  <si>
    <t>2.2Gold</t>
    <phoneticPr fontId="33" type="noConversion"/>
  </si>
  <si>
    <t>GFW</t>
  </si>
  <si>
    <t>Gold선도</t>
  </si>
  <si>
    <t>GSW</t>
  </si>
  <si>
    <t>Gold스왑</t>
  </si>
  <si>
    <t>3.유가증권</t>
  </si>
  <si>
    <t>3.1채권상품</t>
    <phoneticPr fontId="33" type="noConversion"/>
  </si>
  <si>
    <t>BLS</t>
    <phoneticPr fontId="33" type="noConversion"/>
  </si>
  <si>
    <t>단리채</t>
  </si>
  <si>
    <t>Simple Interest Bond</t>
  </si>
  <si>
    <t>BOND</t>
  </si>
  <si>
    <t>BLC</t>
    <phoneticPr fontId="33" type="noConversion"/>
  </si>
  <si>
    <t>복리채</t>
  </si>
  <si>
    <t>BLM</t>
    <phoneticPr fontId="33" type="noConversion"/>
  </si>
  <si>
    <t>단복리채</t>
  </si>
  <si>
    <t>ZCB</t>
    <phoneticPr fontId="33" type="noConversion"/>
  </si>
  <si>
    <t>할인채</t>
  </si>
  <si>
    <t>Zero Coupon Bond</t>
  </si>
  <si>
    <t>3.2채권상품(고정)</t>
    <phoneticPr fontId="33" type="noConversion"/>
  </si>
  <si>
    <t>FRB</t>
    <phoneticPr fontId="33" type="noConversion"/>
  </si>
  <si>
    <t>고정금리채</t>
  </si>
  <si>
    <t>Fixed Rate Bond</t>
  </si>
  <si>
    <t>IR0102</t>
  </si>
  <si>
    <t>FAB</t>
    <phoneticPr fontId="33" type="noConversion"/>
  </si>
  <si>
    <t>고정금리분할상환채</t>
  </si>
  <si>
    <t>IR0104</t>
  </si>
  <si>
    <t>3.3채권상품(변동)</t>
    <phoneticPr fontId="33" type="noConversion"/>
  </si>
  <si>
    <t>FRN</t>
    <phoneticPr fontId="33" type="noConversion"/>
  </si>
  <si>
    <t>변동금리채</t>
  </si>
  <si>
    <t>Floating Rate Note</t>
  </si>
  <si>
    <t>IR0103</t>
  </si>
  <si>
    <t>FAN</t>
    <phoneticPr fontId="33" type="noConversion"/>
  </si>
  <si>
    <t>변동금리분할상환채</t>
  </si>
  <si>
    <t>3.4채권상품(주식)</t>
    <phoneticPr fontId="33" type="noConversion"/>
  </si>
  <si>
    <t>SBW</t>
    <phoneticPr fontId="33" type="noConversion"/>
  </si>
  <si>
    <t>신주인수권부사채</t>
  </si>
  <si>
    <t>Bond with Warrant</t>
  </si>
  <si>
    <t>IR0105</t>
  </si>
  <si>
    <t>SCB</t>
    <phoneticPr fontId="33" type="noConversion"/>
  </si>
  <si>
    <t>전환사채</t>
  </si>
  <si>
    <t>SEB</t>
    <phoneticPr fontId="33" type="noConversion"/>
  </si>
  <si>
    <t>교환사채</t>
  </si>
  <si>
    <t>3.5주식상품</t>
    <phoneticPr fontId="33" type="noConversion"/>
  </si>
  <si>
    <t>CST</t>
    <phoneticPr fontId="33" type="noConversion"/>
  </si>
  <si>
    <t>주식상품</t>
  </si>
  <si>
    <t>Equity</t>
  </si>
  <si>
    <t>EQ0101</t>
  </si>
  <si>
    <t>ADR</t>
    <phoneticPr fontId="33" type="noConversion"/>
  </si>
  <si>
    <t>주식예탁증권</t>
  </si>
  <si>
    <t>ADR</t>
  </si>
  <si>
    <t>4.파생상품</t>
  </si>
  <si>
    <t>4.1선물</t>
    <phoneticPr fontId="33" type="noConversion"/>
  </si>
  <si>
    <t>BFU</t>
  </si>
  <si>
    <t>채권선물</t>
  </si>
  <si>
    <t>Bond Futures</t>
  </si>
  <si>
    <t>IR0201</t>
  </si>
  <si>
    <t>IFU</t>
    <phoneticPr fontId="33" type="noConversion"/>
  </si>
  <si>
    <t>금리선물</t>
  </si>
  <si>
    <t>IR0203</t>
  </si>
  <si>
    <t>FFU</t>
    <phoneticPr fontId="33" type="noConversion"/>
  </si>
  <si>
    <t>통화선물</t>
  </si>
  <si>
    <t>IR0206</t>
  </si>
  <si>
    <t>CFU</t>
    <phoneticPr fontId="33" type="noConversion"/>
  </si>
  <si>
    <t>상품선물</t>
    <phoneticPr fontId="1" type="noConversion"/>
  </si>
  <si>
    <t>Gold선물</t>
  </si>
  <si>
    <t>CM0201</t>
    <phoneticPr fontId="1" type="noConversion"/>
  </si>
  <si>
    <t>EFU</t>
    <phoneticPr fontId="33" type="noConversion"/>
  </si>
  <si>
    <t>주식선물</t>
    <phoneticPr fontId="1" type="noConversion"/>
  </si>
  <si>
    <t>Equity Futures</t>
    <phoneticPr fontId="1" type="noConversion"/>
  </si>
  <si>
    <t>EQ0202</t>
  </si>
  <si>
    <t>XFU</t>
    <phoneticPr fontId="33" type="noConversion"/>
  </si>
  <si>
    <t>지수선물</t>
  </si>
  <si>
    <t>Equity Index Futures</t>
  </si>
  <si>
    <t>EQ0201</t>
  </si>
  <si>
    <t>4.2옵션</t>
    <phoneticPr fontId="33" type="noConversion"/>
  </si>
  <si>
    <t>BOP</t>
    <phoneticPr fontId="1" type="noConversion"/>
  </si>
  <si>
    <t>채권옵션</t>
    <phoneticPr fontId="33" type="noConversion"/>
  </si>
  <si>
    <t>채권옵션</t>
  </si>
  <si>
    <t>OP0104</t>
  </si>
  <si>
    <t>BFO</t>
    <phoneticPr fontId="1" type="noConversion"/>
  </si>
  <si>
    <t>채권선물옵션</t>
    <phoneticPr fontId="33" type="noConversion"/>
  </si>
  <si>
    <t>채권선물옵션</t>
  </si>
  <si>
    <t>OP0103</t>
    <phoneticPr fontId="1" type="noConversion"/>
  </si>
  <si>
    <t>IOP</t>
    <phoneticPr fontId="1" type="noConversion"/>
  </si>
  <si>
    <t>금리옵션</t>
    <phoneticPr fontId="33" type="noConversion"/>
  </si>
  <si>
    <t>금리옵션</t>
  </si>
  <si>
    <t>OP0101</t>
  </si>
  <si>
    <t>EOP</t>
    <phoneticPr fontId="1" type="noConversion"/>
  </si>
  <si>
    <t>주식옵션</t>
    <phoneticPr fontId="33" type="noConversion"/>
  </si>
  <si>
    <t>주식옵션</t>
  </si>
  <si>
    <t>OP0202</t>
  </si>
  <si>
    <t>XOP</t>
    <phoneticPr fontId="33" type="noConversion"/>
  </si>
  <si>
    <t>지수옵션</t>
    <phoneticPr fontId="33" type="noConversion"/>
  </si>
  <si>
    <t>지수옵션</t>
  </si>
  <si>
    <t>OP0201</t>
  </si>
  <si>
    <t>FOP</t>
    <phoneticPr fontId="1" type="noConversion"/>
  </si>
  <si>
    <t>통화옵션</t>
    <phoneticPr fontId="1" type="noConversion"/>
  </si>
  <si>
    <t>통화옵션</t>
  </si>
  <si>
    <t>OP0301</t>
  </si>
  <si>
    <t>COP</t>
    <phoneticPr fontId="1" type="noConversion"/>
  </si>
  <si>
    <t>상품옵션</t>
    <phoneticPr fontId="1" type="noConversion"/>
  </si>
  <si>
    <t>상품옵션</t>
  </si>
  <si>
    <t>OP0401</t>
  </si>
  <si>
    <t>SH1</t>
    <phoneticPr fontId="1" type="noConversion"/>
  </si>
  <si>
    <t>HiFive 1Stock</t>
  </si>
  <si>
    <t>HiFive 1 Stock Option</t>
  </si>
  <si>
    <t>SH2</t>
    <phoneticPr fontId="1" type="noConversion"/>
  </si>
  <si>
    <t>HiFive 2Stock</t>
  </si>
  <si>
    <t>HiFive 2 Stock Option</t>
  </si>
  <si>
    <t>SHM</t>
    <phoneticPr fontId="1" type="noConversion"/>
  </si>
  <si>
    <t>HiFive Multi Stock</t>
  </si>
  <si>
    <t>HiFive MC Option</t>
  </si>
  <si>
    <t>4.3신용</t>
    <phoneticPr fontId="33" type="noConversion"/>
  </si>
  <si>
    <t>CDS</t>
    <phoneticPr fontId="1" type="noConversion"/>
  </si>
  <si>
    <t>신용부도스왑</t>
    <phoneticPr fontId="33" type="noConversion"/>
  </si>
  <si>
    <t>Credit Default Swap</t>
  </si>
  <si>
    <t>IR0301</t>
  </si>
  <si>
    <t>CLN</t>
    <phoneticPr fontId="1" type="noConversion"/>
  </si>
  <si>
    <t>신용연계채권</t>
    <phoneticPr fontId="33" type="noConversion"/>
  </si>
  <si>
    <t>Credit Linked Note</t>
  </si>
  <si>
    <t>IR0302</t>
  </si>
  <si>
    <t>TRS</t>
    <phoneticPr fontId="1" type="noConversion"/>
  </si>
  <si>
    <t>총부채스왑</t>
    <phoneticPr fontId="33" type="noConversion"/>
  </si>
  <si>
    <t>Total Return Swap</t>
  </si>
  <si>
    <t>IR0303</t>
  </si>
  <si>
    <t>4.5스왑</t>
    <phoneticPr fontId="33" type="noConversion"/>
  </si>
  <si>
    <t>ISW</t>
  </si>
  <si>
    <t>금리스왑</t>
  </si>
  <si>
    <t>Interest Swap</t>
  </si>
  <si>
    <t>IR0204</t>
  </si>
  <si>
    <t>CSW</t>
  </si>
  <si>
    <t>통화스왑</t>
  </si>
  <si>
    <t>Currency Swap</t>
  </si>
  <si>
    <t>SWT</t>
  </si>
  <si>
    <t>스왑션</t>
  </si>
  <si>
    <t>OP0111</t>
  </si>
  <si>
    <t>CSP</t>
    <phoneticPr fontId="1" type="noConversion"/>
  </si>
  <si>
    <t>CallableSwap</t>
    <phoneticPr fontId="1" type="noConversion"/>
  </si>
  <si>
    <t>Callable Swap</t>
  </si>
  <si>
    <t>CRA</t>
    <phoneticPr fontId="1" type="noConversion"/>
  </si>
  <si>
    <t>RangeAccurualSwap</t>
    <phoneticPr fontId="1" type="noConversion"/>
  </si>
  <si>
    <t>Range Accrual Swap</t>
  </si>
  <si>
    <t>DRA</t>
    <phoneticPr fontId="1" type="noConversion"/>
  </si>
  <si>
    <t>Dual Range Accrual Swap</t>
  </si>
  <si>
    <t>SRA</t>
    <phoneticPr fontId="1" type="noConversion"/>
  </si>
  <si>
    <t>Spread Range Accrual Swap</t>
  </si>
  <si>
    <t>4.6캡/플로워</t>
    <phoneticPr fontId="33" type="noConversion"/>
  </si>
  <si>
    <t>CAP</t>
  </si>
  <si>
    <t>캡</t>
  </si>
  <si>
    <t>Cap</t>
  </si>
  <si>
    <t>FLR</t>
    <phoneticPr fontId="33" type="noConversion"/>
  </si>
  <si>
    <t>플로어</t>
    <phoneticPr fontId="33" type="noConversion"/>
  </si>
  <si>
    <t>Floor</t>
  </si>
  <si>
    <t>FRA</t>
  </si>
  <si>
    <t>Forward Rate Aggrement</t>
  </si>
  <si>
    <t>IR0205</t>
  </si>
  <si>
    <t>상품별모듈연결정보</t>
    <phoneticPr fontId="1" type="noConversion"/>
  </si>
  <si>
    <t>ZMR_POSI_SCHE</t>
    <phoneticPr fontId="1" type="noConversion"/>
  </si>
  <si>
    <t>채권, 스왑, 옵션 상품의 스케줄 정보</t>
    <phoneticPr fontId="1" type="noConversion"/>
  </si>
  <si>
    <t>포지션스케줄정보</t>
    <phoneticPr fontId="1" type="noConversion"/>
  </si>
  <si>
    <t>장부단가</t>
  </si>
  <si>
    <t>장부가통화</t>
  </si>
  <si>
    <t>장부대사여부</t>
  </si>
  <si>
    <t>장부수익율</t>
  </si>
  <si>
    <t>시가평가금액</t>
  </si>
  <si>
    <t>시장수익율</t>
  </si>
  <si>
    <t>유효일</t>
  </si>
  <si>
    <t>거래일</t>
  </si>
  <si>
    <t>거래번호</t>
  </si>
  <si>
    <t>매매구분</t>
  </si>
  <si>
    <t>백투백여부</t>
  </si>
  <si>
    <t>당행매입약정여부</t>
  </si>
  <si>
    <t>내부거래여부</t>
  </si>
  <si>
    <t>장외파생여부</t>
  </si>
  <si>
    <t>원본보존여부</t>
  </si>
  <si>
    <t>시가평가유무</t>
  </si>
  <si>
    <t>GIRR 버킷</t>
  </si>
  <si>
    <t>CSR 버킷</t>
  </si>
  <si>
    <t>CVR적용 위험가중치</t>
  </si>
  <si>
    <t>발행사 동일인번호</t>
  </si>
  <si>
    <t>부도리스크 위험요소</t>
  </si>
  <si>
    <t>잔여리스크위험요소</t>
  </si>
  <si>
    <t>CSR적용커브</t>
  </si>
  <si>
    <t>할인금리기준곡선</t>
  </si>
  <si>
    <t>휴일조정방식</t>
  </si>
  <si>
    <t>휴일조정방식캘린더</t>
  </si>
  <si>
    <t>지급지연적용일수</t>
  </si>
  <si>
    <t>BOOK_PRIC</t>
  </si>
  <si>
    <t>BOOK_PRF_RT</t>
  </si>
  <si>
    <t>SPOT_AMT</t>
  </si>
  <si>
    <t>SPOT_PRF_RT</t>
  </si>
  <si>
    <t>DEAL_DT</t>
  </si>
  <si>
    <t>DEAL_NO</t>
  </si>
  <si>
    <t>DEAL_KIND</t>
  </si>
  <si>
    <t>BTB_YN</t>
  </si>
  <si>
    <t>ABCP_BUY_YN</t>
  </si>
  <si>
    <t>TRAD_YN</t>
  </si>
  <si>
    <t>INTR_YN</t>
  </si>
  <si>
    <t>OTC_YN</t>
  </si>
  <si>
    <t>ORG_BOJUN_YN</t>
  </si>
  <si>
    <t>THEO_VAL_YN</t>
  </si>
  <si>
    <t>GIRR_BUCKET</t>
  </si>
  <si>
    <t>CSR_BUCKET</t>
  </si>
  <si>
    <t>EQ_BUCKET</t>
  </si>
  <si>
    <t>CM_BUCKET</t>
  </si>
  <si>
    <t>FX_BUCKET</t>
  </si>
  <si>
    <t>DRC_BUCKET</t>
  </si>
  <si>
    <t>RRAO_BUCKET</t>
  </si>
  <si>
    <t>CVR_APLY_RW</t>
  </si>
  <si>
    <t>ISSUER_ID</t>
  </si>
  <si>
    <t>DRC_FACTOR</t>
  </si>
  <si>
    <t>RRAO_FACTOR</t>
  </si>
  <si>
    <t>CSR_CURVE</t>
  </si>
  <si>
    <t>DSC_CURVE</t>
  </si>
  <si>
    <t>BDAY_RULE</t>
  </si>
  <si>
    <t>BDAY_RULE_DAYS</t>
  </si>
  <si>
    <t>BDAY_RULE_CALEN</t>
  </si>
  <si>
    <t>PMT_DLY_DAYS</t>
  </si>
  <si>
    <t>6,2</t>
    <phoneticPr fontId="1" type="noConversion"/>
  </si>
  <si>
    <t>거래상대방ID</t>
    <phoneticPr fontId="1" type="noConversion"/>
  </si>
  <si>
    <t>25,8</t>
    <phoneticPr fontId="1" type="noConversion"/>
  </si>
  <si>
    <t>EQ</t>
  </si>
  <si>
    <t>EQ</t>
    <phoneticPr fontId="1" type="noConversion"/>
  </si>
  <si>
    <t>FX</t>
  </si>
  <si>
    <t>FX</t>
    <phoneticPr fontId="1" type="noConversion"/>
  </si>
  <si>
    <t>IR</t>
  </si>
  <si>
    <t>IR</t>
    <phoneticPr fontId="1" type="noConversion"/>
  </si>
  <si>
    <t>CM</t>
  </si>
  <si>
    <t>CM</t>
    <phoneticPr fontId="1" type="noConversion"/>
  </si>
  <si>
    <t>VL</t>
    <phoneticPr fontId="1" type="noConversion"/>
  </si>
  <si>
    <t>Risk Info</t>
  </si>
  <si>
    <t>FRTB-SA 위험군분류</t>
    <phoneticPr fontId="1" type="noConversion"/>
  </si>
  <si>
    <t>RISK_CLS_LIST</t>
  </si>
  <si>
    <t>위험군분류 그룹정보</t>
    <phoneticPr fontId="1" type="noConversion"/>
  </si>
  <si>
    <t>RISK_FACTOR</t>
  </si>
  <si>
    <t>FRTB-SA 위험요인정보</t>
    <phoneticPr fontId="1" type="noConversion"/>
  </si>
  <si>
    <t>민감도분류</t>
    <phoneticPr fontId="1" type="noConversion"/>
  </si>
  <si>
    <t>Bucket Info</t>
  </si>
  <si>
    <t>GIRR_Bucket</t>
  </si>
  <si>
    <t>일반금리위험 버킷목록</t>
    <phoneticPr fontId="1" type="noConversion"/>
  </si>
  <si>
    <t>CSR-nSec_Bucket</t>
  </si>
  <si>
    <t>신용스프레드위험 비유동화 버킷목록</t>
    <phoneticPr fontId="1" type="noConversion"/>
  </si>
  <si>
    <t>CSR-nCtp_Bucket</t>
  </si>
  <si>
    <t>신용스프레드위험 유동화 nonCtp버킷목록</t>
    <phoneticPr fontId="1" type="noConversion"/>
  </si>
  <si>
    <t>CSR-Ctp_Bucket</t>
  </si>
  <si>
    <t>신용스프레드위험 유동화 Ctp버킷목록</t>
    <phoneticPr fontId="1" type="noConversion"/>
  </si>
  <si>
    <t>EQ_Bucket</t>
  </si>
  <si>
    <t>주식위험 버킷목록</t>
    <phoneticPr fontId="1" type="noConversion"/>
  </si>
  <si>
    <t>CM_Bucket</t>
  </si>
  <si>
    <t>일반상품 버킷 목록</t>
    <phoneticPr fontId="1" type="noConversion"/>
  </si>
  <si>
    <t>FX_Bucket</t>
  </si>
  <si>
    <t>외환위험 버킷목록</t>
    <phoneticPr fontId="1" type="noConversion"/>
  </si>
  <si>
    <t>RRAO_Bucket</t>
  </si>
  <si>
    <t>DRC-nSec_Bucket</t>
  </si>
  <si>
    <t>부도비유동화리스크의 위험가중치 적용기준</t>
    <phoneticPr fontId="1" type="noConversion"/>
  </si>
  <si>
    <t>DRC-Ctp_Bucket</t>
  </si>
  <si>
    <t>부도위험 비유동 Ctp 버킷목록</t>
    <phoneticPr fontId="1" type="noConversion"/>
  </si>
  <si>
    <t>DRC-nCtp_Bucket</t>
  </si>
  <si>
    <t>부도위험 비유동 non-Ctp 버킷목록</t>
    <phoneticPr fontId="1" type="noConversion"/>
  </si>
  <si>
    <t>DRC-nCtp_Bucket_Area</t>
  </si>
  <si>
    <t>부도위험 비유동 non-Ctp 버킷 지역목록</t>
    <phoneticPr fontId="1" type="noConversion"/>
  </si>
  <si>
    <t>DRC-nCtp_Bucket_Asset</t>
  </si>
  <si>
    <t>부도위험 비유동 non-Ctp 버킷 자산목록</t>
    <phoneticPr fontId="1" type="noConversion"/>
  </si>
  <si>
    <t>Bucket_PCD</t>
  </si>
  <si>
    <t>버킷상위분류정보</t>
    <phoneticPr fontId="1" type="noConversion"/>
  </si>
  <si>
    <t>FSS_Report</t>
  </si>
  <si>
    <t>Report_A</t>
  </si>
  <si>
    <t>금융감독원 B2326 요약 보고서구조</t>
    <phoneticPr fontId="1" type="noConversion"/>
  </si>
  <si>
    <t>Report_B</t>
  </si>
  <si>
    <t>금융감독원 B2320-1표준방법 보고서 구조</t>
    <phoneticPr fontId="1" type="noConversion"/>
  </si>
  <si>
    <t>Report_C</t>
  </si>
  <si>
    <t>금융감독원 B2320-2 표준방법상세 보고서 구조</t>
    <phoneticPr fontId="1" type="noConversion"/>
  </si>
  <si>
    <t>Portfolio</t>
  </si>
  <si>
    <t>데스크분류</t>
    <phoneticPr fontId="1" type="noConversion"/>
  </si>
  <si>
    <t>GRPList</t>
  </si>
  <si>
    <t>Product info</t>
  </si>
  <si>
    <t>CP Rating</t>
  </si>
  <si>
    <t>CP정보</t>
    <phoneticPr fontId="1" type="noConversion"/>
  </si>
  <si>
    <t>CurveType</t>
  </si>
  <si>
    <t>DRC-nSec Rating</t>
  </si>
  <si>
    <t>신용등급정보</t>
    <phoneticPr fontId="1" type="noConversion"/>
  </si>
  <si>
    <t>IRTerm</t>
  </si>
  <si>
    <t>금리구간</t>
    <phoneticPr fontId="1" type="noConversion"/>
  </si>
  <si>
    <t>ProductType</t>
  </si>
  <si>
    <t>SeniorityOrder</t>
  </si>
  <si>
    <t>코드내역서</t>
    <phoneticPr fontId="1" type="noConversion"/>
  </si>
  <si>
    <t>명칭</t>
    <phoneticPr fontId="1" type="noConversion"/>
  </si>
  <si>
    <t>영문명칭</t>
    <phoneticPr fontId="1" type="noConversion"/>
  </si>
  <si>
    <t>명칭약어</t>
    <phoneticPr fontId="1" type="noConversion"/>
  </si>
  <si>
    <t>영문약어</t>
    <phoneticPr fontId="1" type="noConversion"/>
  </si>
  <si>
    <t>추가정보(문자)</t>
    <phoneticPr fontId="1" type="noConversion"/>
  </si>
  <si>
    <t>추가정보(숫자)</t>
    <phoneticPr fontId="1" type="noConversion"/>
  </si>
  <si>
    <t>HY</t>
  </si>
  <si>
    <t>투자부적격</t>
  </si>
  <si>
    <t>LE</t>
  </si>
  <si>
    <t>대형신흥</t>
  </si>
  <si>
    <t>LA</t>
  </si>
  <si>
    <t>SIG</t>
  </si>
  <si>
    <t>NIG</t>
  </si>
  <si>
    <t>SE</t>
  </si>
  <si>
    <t>OT</t>
  </si>
  <si>
    <t>Other sector</t>
  </si>
  <si>
    <t>IX</t>
  </si>
  <si>
    <t>지수</t>
  </si>
  <si>
    <t>Index</t>
  </si>
  <si>
    <t>에너지(고체)</t>
  </si>
  <si>
    <t>Consumer</t>
  </si>
  <si>
    <t>에너지 액체</t>
  </si>
  <si>
    <t>industrial</t>
  </si>
  <si>
    <t>에너지 전기</t>
  </si>
  <si>
    <t>Basic materials</t>
  </si>
  <si>
    <t>화물운송</t>
  </si>
  <si>
    <t>Financials</t>
  </si>
  <si>
    <t>금속(귀금속제외)</t>
  </si>
  <si>
    <t>가스</t>
  </si>
  <si>
    <t>귀금속</t>
  </si>
  <si>
    <t>곡물</t>
  </si>
  <si>
    <t>축산</t>
  </si>
  <si>
    <t>All sectors</t>
  </si>
  <si>
    <t>농산물</t>
  </si>
  <si>
    <t>기타</t>
  </si>
  <si>
    <t>Other</t>
  </si>
  <si>
    <t>BaselIII</t>
  </si>
  <si>
    <t>Fitch</t>
  </si>
  <si>
    <t>S&amp;P</t>
  </si>
  <si>
    <t>A-1</t>
  </si>
  <si>
    <t>A-1+,A-1</t>
  </si>
  <si>
    <t>F1+,F1</t>
  </si>
  <si>
    <t>A-2</t>
  </si>
  <si>
    <t>A1</t>
  </si>
  <si>
    <t>F2</t>
  </si>
  <si>
    <t>A-3</t>
  </si>
  <si>
    <t>F3</t>
  </si>
  <si>
    <t>NA</t>
  </si>
  <si>
    <t>국채</t>
  </si>
  <si>
    <t>Sovereign</t>
  </si>
  <si>
    <t>IG</t>
  </si>
  <si>
    <t>지방채</t>
  </si>
  <si>
    <t>Local government</t>
  </si>
  <si>
    <t>금융</t>
  </si>
  <si>
    <t>원자재</t>
  </si>
  <si>
    <t>소비재</t>
  </si>
  <si>
    <t>Consumer goods</t>
  </si>
  <si>
    <t>기술</t>
  </si>
  <si>
    <t>Technology</t>
  </si>
  <si>
    <t>의료</t>
  </si>
  <si>
    <t>Health care</t>
  </si>
  <si>
    <t>Covered bonds</t>
  </si>
  <si>
    <t>커버드</t>
  </si>
  <si>
    <t>Covered</t>
  </si>
  <si>
    <t>RMBS - Prime</t>
  </si>
  <si>
    <t>주담보 Prime</t>
  </si>
  <si>
    <t>주담보 Mid</t>
  </si>
  <si>
    <t>주담보 Sub</t>
  </si>
  <si>
    <t>CMBS</t>
  </si>
  <si>
    <t>부동산</t>
  </si>
  <si>
    <t>학자금</t>
  </si>
  <si>
    <t>신용카드</t>
  </si>
  <si>
    <t>ABS - Auto</t>
  </si>
  <si>
    <t>자동차대출</t>
  </si>
  <si>
    <t>대출 비상관</t>
  </si>
  <si>
    <t>CLO non-CTP</t>
  </si>
  <si>
    <t>투자지수</t>
  </si>
  <si>
    <t>IG Index</t>
  </si>
  <si>
    <t>투기지수</t>
  </si>
  <si>
    <t>HY IDX</t>
  </si>
  <si>
    <t>RF</t>
  </si>
  <si>
    <t>무위험이자</t>
  </si>
  <si>
    <t>Interrest</t>
  </si>
  <si>
    <t>IF</t>
  </si>
  <si>
    <t>인플레이션</t>
  </si>
  <si>
    <t>Inflation</t>
  </si>
  <si>
    <t>BS</t>
  </si>
  <si>
    <t>베이시스</t>
  </si>
  <si>
    <t>Basis</t>
  </si>
  <si>
    <t>BD</t>
  </si>
  <si>
    <t>채권</t>
  </si>
  <si>
    <t>CR</t>
  </si>
  <si>
    <t>신용부도스왑</t>
  </si>
  <si>
    <t>CDS</t>
  </si>
  <si>
    <t>Corp</t>
  </si>
  <si>
    <t>일반기업(중소기업제외)</t>
  </si>
  <si>
    <t>Corporation</t>
  </si>
  <si>
    <t>Asset_Area</t>
  </si>
  <si>
    <t>자산_지역</t>
  </si>
  <si>
    <t>AssetArea</t>
  </si>
  <si>
    <t>AS</t>
  </si>
  <si>
    <t>아시아</t>
  </si>
  <si>
    <t>Asia</t>
  </si>
  <si>
    <t>EU</t>
  </si>
  <si>
    <t>유럽</t>
  </si>
  <si>
    <t>Europe</t>
  </si>
  <si>
    <t>아메리카</t>
  </si>
  <si>
    <t>America</t>
  </si>
  <si>
    <t>기타지역</t>
  </si>
  <si>
    <t>ABCP</t>
  </si>
  <si>
    <t>AUTO</t>
  </si>
  <si>
    <t>Aoto Loan &amp; Lease</t>
  </si>
  <si>
    <t>자동차</t>
  </si>
  <si>
    <t>RMBS</t>
  </si>
  <si>
    <t>CARD</t>
  </si>
  <si>
    <t>Credit Card</t>
  </si>
  <si>
    <t>CLO</t>
  </si>
  <si>
    <t>CDO</t>
  </si>
  <si>
    <t>SMCO</t>
  </si>
  <si>
    <t>중소기업</t>
  </si>
  <si>
    <t>SM Ent</t>
  </si>
  <si>
    <t>STUD</t>
  </si>
  <si>
    <t>Student</t>
  </si>
  <si>
    <t>RETAIL</t>
  </si>
  <si>
    <t>소매</t>
  </si>
  <si>
    <t>retail</t>
  </si>
  <si>
    <t>SALE</t>
  </si>
  <si>
    <t>도매</t>
  </si>
  <si>
    <t>wholesale</t>
  </si>
  <si>
    <t>Fitch S&amp;P</t>
  </si>
  <si>
    <t>Rating</t>
  </si>
  <si>
    <t>AAA</t>
  </si>
  <si>
    <t>AA</t>
  </si>
  <si>
    <t>AA+,AA,AA-,A-1+,A-1</t>
  </si>
  <si>
    <t>AA+,AA,AA-,F1+,F1</t>
  </si>
  <si>
    <t>A</t>
  </si>
  <si>
    <t>A+,A,A-,A-2</t>
  </si>
  <si>
    <t>A+,A,A-,F2</t>
  </si>
  <si>
    <t>BBB</t>
  </si>
  <si>
    <t>BBB+,BBB,BBB-,A-3</t>
  </si>
  <si>
    <t>BBB+,BBB,BBB-,F3</t>
  </si>
  <si>
    <t>BB</t>
  </si>
  <si>
    <t>BB+,BB,BB-</t>
  </si>
  <si>
    <t>B</t>
  </si>
  <si>
    <t>B+,B,B-</t>
  </si>
  <si>
    <t>CCC</t>
  </si>
  <si>
    <t>CCC+,CCC,CCC-,CC,C</t>
  </si>
  <si>
    <t>Unrated</t>
  </si>
  <si>
    <t>Default</t>
  </si>
  <si>
    <t>D</t>
  </si>
  <si>
    <t>기업</t>
  </si>
  <si>
    <t>Goverment</t>
  </si>
  <si>
    <t>국가</t>
  </si>
  <si>
    <t>Gover</t>
  </si>
  <si>
    <t>Local Gov</t>
  </si>
  <si>
    <t>지방정부</t>
  </si>
  <si>
    <t>LocalGov</t>
  </si>
  <si>
    <t>통신.산업</t>
  </si>
  <si>
    <t>기본재료</t>
  </si>
  <si>
    <t>모든섹터</t>
  </si>
  <si>
    <t>선진대형지수</t>
  </si>
  <si>
    <t>I&amp;L Index</t>
  </si>
  <si>
    <t>기타지수</t>
  </si>
  <si>
    <t>OT Index</t>
  </si>
  <si>
    <t>C/C</t>
  </si>
  <si>
    <t>통화짝</t>
  </si>
  <si>
    <t>CCY/CCY</t>
  </si>
  <si>
    <t>CCY</t>
  </si>
  <si>
    <t>CRS</t>
  </si>
  <si>
    <t>FBS</t>
  </si>
  <si>
    <t>FFW</t>
  </si>
  <si>
    <t>IRS</t>
  </si>
  <si>
    <t>0년</t>
  </si>
  <si>
    <t>0y</t>
  </si>
  <si>
    <t>0.25년</t>
  </si>
  <si>
    <t>0.25y</t>
  </si>
  <si>
    <t>0.5년</t>
  </si>
  <si>
    <t>0.5y</t>
  </si>
  <si>
    <t>1년</t>
  </si>
  <si>
    <t>1y</t>
  </si>
  <si>
    <t>2년</t>
  </si>
  <si>
    <t>2y</t>
  </si>
  <si>
    <t>3년</t>
  </si>
  <si>
    <t>3y</t>
  </si>
  <si>
    <t>5년</t>
  </si>
  <si>
    <t>5y</t>
  </si>
  <si>
    <t>10년</t>
  </si>
  <si>
    <t>10y</t>
  </si>
  <si>
    <t>15년</t>
  </si>
  <si>
    <t>15y</t>
  </si>
  <si>
    <t>20년</t>
  </si>
  <si>
    <t>20y</t>
  </si>
  <si>
    <t>30년</t>
  </si>
  <si>
    <t>30y</t>
  </si>
  <si>
    <t>SP</t>
  </si>
  <si>
    <t>현물</t>
  </si>
  <si>
    <t>FU</t>
  </si>
  <si>
    <t>선물</t>
  </si>
  <si>
    <t>FF</t>
  </si>
  <si>
    <t>선도</t>
  </si>
  <si>
    <t>SW</t>
  </si>
  <si>
    <t>스왑</t>
  </si>
  <si>
    <t>OP</t>
  </si>
  <si>
    <t>옵션</t>
  </si>
  <si>
    <t>신용</t>
  </si>
  <si>
    <t>EO</t>
  </si>
  <si>
    <t>주식</t>
  </si>
  <si>
    <t>*</t>
  </si>
  <si>
    <t>총위험량</t>
  </si>
  <si>
    <t>SA Risk</t>
  </si>
  <si>
    <t>GIRR</t>
  </si>
  <si>
    <t xml:space="preserve">금리 </t>
  </si>
  <si>
    <t>CSR</t>
  </si>
  <si>
    <t>CSR-nSec</t>
  </si>
  <si>
    <t>신용비유동화</t>
  </si>
  <si>
    <t>CSR NSEC</t>
  </si>
  <si>
    <t>CSR-nCtp</t>
  </si>
  <si>
    <t>신용유동화NonCTP</t>
  </si>
  <si>
    <t>CSR NCTP</t>
  </si>
  <si>
    <t>CSR-Ctp</t>
  </si>
  <si>
    <t>신용유동화CTP</t>
  </si>
  <si>
    <t>CSR CTP</t>
  </si>
  <si>
    <t>상품</t>
  </si>
  <si>
    <t>외환</t>
  </si>
  <si>
    <t>부도</t>
  </si>
  <si>
    <t>DRC-nSec</t>
  </si>
  <si>
    <t>부도NSEC</t>
  </si>
  <si>
    <t>DRC NSEC</t>
  </si>
  <si>
    <t>DRC-nCtp</t>
  </si>
  <si>
    <t>부도CTP</t>
  </si>
  <si>
    <t>DRC CTP</t>
  </si>
  <si>
    <t>DRC-Ctp</t>
  </si>
  <si>
    <t>부도NCTP</t>
  </si>
  <si>
    <t>DRC NCTP</t>
  </si>
  <si>
    <t>잔여</t>
  </si>
  <si>
    <t>LIST_GEN</t>
  </si>
  <si>
    <t>*,SA,GIRR,CSR-nSec,CSR-Ctp,CSR-nCtp,EQ,CM,FX,DRC-nSec,DRC-Ctp,DRC-nCtp,RROA</t>
  </si>
  <si>
    <t>LIST_SUM</t>
  </si>
  <si>
    <t>*,GIRR,CSR,EQ,CM,FX,DRC,RROA</t>
  </si>
  <si>
    <t>LIST_SUB</t>
  </si>
  <si>
    <t>*,SA,SBA,DRC,RROA</t>
  </si>
  <si>
    <t>LIST_ALL</t>
  </si>
  <si>
    <t>*,SA,SBA,GIRR,CSR,CSR-nSec,CSR-Ctp,CSR-nCtp,EQ,CM,FX,DRC,DRC-nSec,DRC-Ctp,DRC-nCtp,RROA</t>
  </si>
  <si>
    <t>CSR_nSec</t>
  </si>
  <si>
    <t>Cty+Location+Term</t>
    <phoneticPr fontId="1" type="noConversion"/>
  </si>
  <si>
    <t>E</t>
  </si>
  <si>
    <t>비정형</t>
  </si>
  <si>
    <t>Exotic</t>
  </si>
  <si>
    <t>O</t>
  </si>
  <si>
    <t>정형</t>
  </si>
  <si>
    <t>Vanila</t>
  </si>
  <si>
    <t>A11</t>
  </si>
  <si>
    <t>A111</t>
  </si>
  <si>
    <t>A1111</t>
  </si>
  <si>
    <t>SBA&gt;Delta</t>
  </si>
  <si>
    <t>A1112</t>
  </si>
  <si>
    <t>SBA&gt;Vega</t>
  </si>
  <si>
    <t>A1113</t>
  </si>
  <si>
    <t>SBA&gt;Cvr</t>
  </si>
  <si>
    <t>A112</t>
  </si>
  <si>
    <t>A1121</t>
  </si>
  <si>
    <t>A1122</t>
  </si>
  <si>
    <t>A1123</t>
  </si>
  <si>
    <t>A1124</t>
  </si>
  <si>
    <t>A1125</t>
  </si>
  <si>
    <t>A1126</t>
  </si>
  <si>
    <t>A1127</t>
  </si>
  <si>
    <t>A12</t>
  </si>
  <si>
    <t>A121</t>
  </si>
  <si>
    <t>A122</t>
  </si>
  <si>
    <t>A123</t>
  </si>
  <si>
    <t>A13</t>
  </si>
  <si>
    <t>A131</t>
  </si>
  <si>
    <t>RRAO-Exotic</t>
  </si>
  <si>
    <t>A132</t>
  </si>
  <si>
    <t>RRAO-Other</t>
  </si>
  <si>
    <t>A2</t>
  </si>
  <si>
    <t>SMP</t>
  </si>
  <si>
    <t>A21</t>
  </si>
  <si>
    <t>SMP-IR</t>
  </si>
  <si>
    <t>A211</t>
  </si>
  <si>
    <t>SMP-IR-GE</t>
  </si>
  <si>
    <t>A212</t>
  </si>
  <si>
    <t>SMP-IR-MA</t>
  </si>
  <si>
    <t>A213</t>
  </si>
  <si>
    <t>SMP-IR-OP</t>
  </si>
  <si>
    <t>A22</t>
  </si>
  <si>
    <t>SMP-EQ</t>
  </si>
  <si>
    <t>A221</t>
  </si>
  <si>
    <t>SMP-EQ-GE</t>
  </si>
  <si>
    <t>A222</t>
  </si>
  <si>
    <t>SMP-EQ-MA</t>
  </si>
  <si>
    <t>A223</t>
  </si>
  <si>
    <t>SMP-EQ-OP</t>
  </si>
  <si>
    <t>A23</t>
  </si>
  <si>
    <t>SMP-FX</t>
  </si>
  <si>
    <t>A231</t>
  </si>
  <si>
    <t>SMP-FX-GE</t>
  </si>
  <si>
    <t>A232</t>
  </si>
  <si>
    <t>SMP-FX-OP</t>
  </si>
  <si>
    <t>A24</t>
  </si>
  <si>
    <t>SMP-CM</t>
  </si>
  <si>
    <t>A241</t>
  </si>
  <si>
    <t>SMP-CM-GE</t>
  </si>
  <si>
    <t>A242</t>
  </si>
  <si>
    <t>SMP-CM-OP</t>
  </si>
  <si>
    <t>GIRR&gt;Delta</t>
  </si>
  <si>
    <t>CSR-nSec&gt;Delta</t>
  </si>
  <si>
    <t>A113</t>
  </si>
  <si>
    <t>CSR-nCtp&gt;Delta</t>
  </si>
  <si>
    <t>A114</t>
  </si>
  <si>
    <t>CSR-Ctp&gt;Delta</t>
  </si>
  <si>
    <t>A115</t>
  </si>
  <si>
    <t>EQ&gt;Delta</t>
  </si>
  <si>
    <t>A116</t>
  </si>
  <si>
    <t>FX&gt;Delta</t>
  </si>
  <si>
    <t>A117</t>
  </si>
  <si>
    <t>CM&gt;Delta</t>
  </si>
  <si>
    <t>GIRR&gt;Vega</t>
  </si>
  <si>
    <t>CSR-nSec&gt;Vega</t>
  </si>
  <si>
    <t>CSR-nCtp&gt;Vega</t>
  </si>
  <si>
    <t>A124</t>
  </si>
  <si>
    <t>CSR-Ctp&gt;Vega</t>
  </si>
  <si>
    <t>A125</t>
  </si>
  <si>
    <t>EQ&gt;Vega</t>
  </si>
  <si>
    <t>A126</t>
  </si>
  <si>
    <t>FX&gt;Vega</t>
  </si>
  <si>
    <t>A127</t>
  </si>
  <si>
    <t>CM&gt;Vega</t>
  </si>
  <si>
    <t>GIRR&gt;Cvr</t>
  </si>
  <si>
    <t>CSR-nSec&gt;Cvr</t>
  </si>
  <si>
    <t>A133</t>
  </si>
  <si>
    <t>CSR-nCtp&gt;Cvr</t>
  </si>
  <si>
    <t>A134</t>
  </si>
  <si>
    <t>CSR-Ctp&gt;Cvr</t>
  </si>
  <si>
    <t>A135</t>
  </si>
  <si>
    <t>EQ&gt;Cvr</t>
  </si>
  <si>
    <t>A136</t>
  </si>
  <si>
    <t>FX&gt;Cvr</t>
  </si>
  <si>
    <t>A137</t>
  </si>
  <si>
    <t>CM&gt;Cvr</t>
  </si>
  <si>
    <t>DRC-nSec&gt;Corp</t>
  </si>
  <si>
    <t>DRC-nSec&gt;Gover</t>
  </si>
  <si>
    <t>DRC-nSec&gt;Local</t>
  </si>
  <si>
    <t>A3</t>
  </si>
  <si>
    <t>A31</t>
  </si>
  <si>
    <t>RRAO&gt;Exotic</t>
  </si>
  <si>
    <t>A32</t>
  </si>
  <si>
    <t>RRAO&gt;Other</t>
  </si>
  <si>
    <t>A321</t>
  </si>
  <si>
    <t>RRAO&gt;Other&gt;Gap</t>
  </si>
  <si>
    <t>A322</t>
  </si>
  <si>
    <t>RRAO&gt;Other&gt;Correlation</t>
  </si>
  <si>
    <t>A323</t>
  </si>
  <si>
    <t>RRAO&gt;Other&gt;Behavior</t>
  </si>
  <si>
    <t>A324</t>
  </si>
  <si>
    <t>RRAO&gt;Other&gt;etc</t>
  </si>
  <si>
    <t>GIRR&gt;USD</t>
  </si>
  <si>
    <t>GIRR&gt;EUR</t>
  </si>
  <si>
    <t>GIRR&gt;JPY</t>
  </si>
  <si>
    <t>A4</t>
  </si>
  <si>
    <t>GIRR&gt;GBP</t>
  </si>
  <si>
    <t>A5</t>
  </si>
  <si>
    <t>GIRR&gt;AUD</t>
  </si>
  <si>
    <t>A6</t>
  </si>
  <si>
    <t>GIRR&gt;CHF</t>
  </si>
  <si>
    <t>A7</t>
  </si>
  <si>
    <t>GIRR&gt;CAD</t>
  </si>
  <si>
    <t>A8</t>
  </si>
  <si>
    <t>GIRR&gt;HKD</t>
  </si>
  <si>
    <t>A9</t>
  </si>
  <si>
    <t>GIRR&gt;SEK</t>
  </si>
  <si>
    <t>A10</t>
  </si>
  <si>
    <t>GIRR&gt;NZD</t>
  </si>
  <si>
    <t>GIRR&gt;KRW</t>
  </si>
  <si>
    <t>GIRR&gt;SGD</t>
  </si>
  <si>
    <t>GIRR&gt;MXN</t>
  </si>
  <si>
    <t>A14</t>
  </si>
  <si>
    <t>GIRR&gt;NOK</t>
  </si>
  <si>
    <t>A15</t>
  </si>
  <si>
    <t>GIRR&gt;ZAR</t>
  </si>
  <si>
    <t>A16</t>
  </si>
  <si>
    <t>GIRR&gt;DKK</t>
  </si>
  <si>
    <t>A17</t>
  </si>
  <si>
    <t>GIRR&gt;ILS</t>
  </si>
  <si>
    <t>A18</t>
  </si>
  <si>
    <t>GIRR&gt;CNY</t>
  </si>
  <si>
    <t>A19</t>
  </si>
  <si>
    <t>GIRR&gt;RUB</t>
  </si>
  <si>
    <t>A20</t>
  </si>
  <si>
    <t>GIRR&gt;TRY</t>
  </si>
  <si>
    <t>GIRR&gt;BRL</t>
  </si>
  <si>
    <t>GIRR&gt;SAR</t>
  </si>
  <si>
    <t>GIRR&gt;COP</t>
  </si>
  <si>
    <t>GIRR&gt;PEN</t>
  </si>
  <si>
    <t>A25</t>
  </si>
  <si>
    <t>GIRR&gt;AED</t>
  </si>
  <si>
    <t>A26</t>
  </si>
  <si>
    <t>GIRR&gt;INR</t>
  </si>
  <si>
    <t>A27</t>
  </si>
  <si>
    <t>GIRR&gt;PLN</t>
  </si>
  <si>
    <t>A28</t>
  </si>
  <si>
    <t>GIRR&gt;TWD</t>
  </si>
  <si>
    <t>A29</t>
  </si>
  <si>
    <t>GIRR&gt;HUF</t>
  </si>
  <si>
    <t>A30</t>
  </si>
  <si>
    <t>GIRR&gt;MYR</t>
  </si>
  <si>
    <t>GIRR&gt;CZK</t>
  </si>
  <si>
    <t>GIRR&gt;THB</t>
  </si>
  <si>
    <t>A33</t>
  </si>
  <si>
    <t>GIRR&gt;CLP</t>
  </si>
  <si>
    <t>A34</t>
  </si>
  <si>
    <t>GIRR&gt;IDR</t>
  </si>
  <si>
    <t>A35</t>
  </si>
  <si>
    <t>GIRR&gt;VND</t>
  </si>
  <si>
    <t>A36</t>
  </si>
  <si>
    <t>GIRR&gt;OTH</t>
  </si>
  <si>
    <t>B1</t>
  </si>
  <si>
    <t>CSR-nSec&gt;01</t>
  </si>
  <si>
    <t>B2</t>
  </si>
  <si>
    <t>CSR-nSec&gt;02</t>
  </si>
  <si>
    <t>B3</t>
  </si>
  <si>
    <t>CSR-nSec&gt;03</t>
  </si>
  <si>
    <t>B4</t>
  </si>
  <si>
    <t>CSR-nSec&gt;04</t>
  </si>
  <si>
    <t>B5</t>
  </si>
  <si>
    <t>CSR-nSec&gt;05</t>
  </si>
  <si>
    <t>B6</t>
  </si>
  <si>
    <t>CSR-nSec&gt;06</t>
  </si>
  <si>
    <t>B7</t>
  </si>
  <si>
    <t>CSR-nSec&gt;07</t>
  </si>
  <si>
    <t>B8</t>
  </si>
  <si>
    <t>CSR-nSec&gt;08</t>
  </si>
  <si>
    <t>B9</t>
  </si>
  <si>
    <t>CSR-nSec&gt;09</t>
  </si>
  <si>
    <t>B10</t>
  </si>
  <si>
    <t>CSR-nSec&gt;10</t>
  </si>
  <si>
    <t>B11</t>
  </si>
  <si>
    <t>CSR-nSec&gt;11</t>
  </si>
  <si>
    <t>B12</t>
  </si>
  <si>
    <t>CSR-nSec&gt;12</t>
  </si>
  <si>
    <t>B13</t>
  </si>
  <si>
    <t>CSR-nSec&gt;13</t>
  </si>
  <si>
    <t>B14</t>
  </si>
  <si>
    <t>CSR-nSec&gt;14</t>
  </si>
  <si>
    <t>B15</t>
  </si>
  <si>
    <t>CSR-nSec&gt;15</t>
  </si>
  <si>
    <t>B16</t>
  </si>
  <si>
    <t>CSR-nSec&gt;16</t>
  </si>
  <si>
    <t>B17</t>
  </si>
  <si>
    <t>CSR-nSec&gt;17</t>
  </si>
  <si>
    <t>B18</t>
  </si>
  <si>
    <t>CSR-nSec&gt;18</t>
  </si>
  <si>
    <t>C</t>
  </si>
  <si>
    <t>C1</t>
  </si>
  <si>
    <t>CSR-nCtp&gt;01</t>
  </si>
  <si>
    <t>C2</t>
  </si>
  <si>
    <t>CSR-nCtp&gt;02</t>
  </si>
  <si>
    <t>C3</t>
  </si>
  <si>
    <t>CSR-nCtp&gt;03</t>
  </si>
  <si>
    <t>C4</t>
  </si>
  <si>
    <t>CSR-nCtp&gt;04</t>
  </si>
  <si>
    <t>C5</t>
  </si>
  <si>
    <t>CSR-nCtp&gt;05</t>
  </si>
  <si>
    <t>C6</t>
  </si>
  <si>
    <t>CSR-nCtp&gt;06</t>
  </si>
  <si>
    <t>C7</t>
  </si>
  <si>
    <t>CSR-nCtp&gt;07</t>
  </si>
  <si>
    <t>C8</t>
  </si>
  <si>
    <t>CSR-nCtp&gt;08</t>
  </si>
  <si>
    <t>C9</t>
  </si>
  <si>
    <t>CSR-nCtp&gt;09</t>
  </si>
  <si>
    <t>C10</t>
  </si>
  <si>
    <t>CSR-nCtp&gt;10</t>
  </si>
  <si>
    <t>C11</t>
  </si>
  <si>
    <t>CSR-nCtp&gt;11</t>
  </si>
  <si>
    <t>C12</t>
  </si>
  <si>
    <t>CSR-nCtp&gt;12</t>
  </si>
  <si>
    <t>C13</t>
  </si>
  <si>
    <t>CSR-nCtp&gt;13</t>
  </si>
  <si>
    <t>C14</t>
  </si>
  <si>
    <t>CSR-nCtp&gt;14</t>
  </si>
  <si>
    <t>C15</t>
  </si>
  <si>
    <t>CSR-nCtp&gt;15</t>
  </si>
  <si>
    <t>C16</t>
  </si>
  <si>
    <t>CSR-nCtp&gt;16</t>
  </si>
  <si>
    <t>C17</t>
  </si>
  <si>
    <t>CSR-nCtp&gt;17</t>
  </si>
  <si>
    <t>C18</t>
  </si>
  <si>
    <t>CSR-nCtp&gt;18</t>
  </si>
  <si>
    <t>C19</t>
  </si>
  <si>
    <t>CSR-nCtp&gt;19</t>
  </si>
  <si>
    <t>C20</t>
  </si>
  <si>
    <t>CSR-nCtp&gt;20</t>
  </si>
  <si>
    <t>C21</t>
  </si>
  <si>
    <t>CSR-nCtp&gt;21</t>
  </si>
  <si>
    <t>C22</t>
  </si>
  <si>
    <t>CSR-nCtp&gt;22</t>
  </si>
  <si>
    <t>C23</t>
  </si>
  <si>
    <t>CSR-nCtp&gt;23</t>
  </si>
  <si>
    <t>C24</t>
  </si>
  <si>
    <t>CSR-nCtp&gt;24</t>
  </si>
  <si>
    <t>C25</t>
  </si>
  <si>
    <t>CSR-nCtp&gt;25</t>
  </si>
  <si>
    <t>D1</t>
  </si>
  <si>
    <t>CSR-Ctp&gt;01</t>
  </si>
  <si>
    <t>D2</t>
  </si>
  <si>
    <t>CSR-Ctp&gt;02</t>
  </si>
  <si>
    <t>D3</t>
  </si>
  <si>
    <t>CSR-Ctp&gt;03</t>
  </si>
  <si>
    <t>D4</t>
  </si>
  <si>
    <t>CSR-Ctp&gt;04</t>
  </si>
  <si>
    <t>D5</t>
  </si>
  <si>
    <t>CSR-Ctp&gt;05</t>
  </si>
  <si>
    <t>D6</t>
  </si>
  <si>
    <t>CSR-Ctp&gt;06</t>
  </si>
  <si>
    <t>D7</t>
  </si>
  <si>
    <t>CSR-Ctp&gt;07</t>
  </si>
  <si>
    <t>D8</t>
  </si>
  <si>
    <t>CSR-Ctp&gt;08</t>
  </si>
  <si>
    <t>D9</t>
  </si>
  <si>
    <t>CSR-Ctp&gt;09</t>
  </si>
  <si>
    <t>D10</t>
  </si>
  <si>
    <t>CSR-Ctp&gt;10</t>
  </si>
  <si>
    <t>D11</t>
  </si>
  <si>
    <t>CSR-Ctp&gt;11</t>
  </si>
  <si>
    <t>D12</t>
  </si>
  <si>
    <t>CSR-Ctp&gt;12</t>
  </si>
  <si>
    <t>D13</t>
  </si>
  <si>
    <t>CSR-Ctp&gt;13</t>
  </si>
  <si>
    <t>D14</t>
  </si>
  <si>
    <t>CSR-Ctp&gt;14</t>
  </si>
  <si>
    <t>D15</t>
  </si>
  <si>
    <t>CSR-Ctp&gt;15</t>
  </si>
  <si>
    <t>D16</t>
  </si>
  <si>
    <t>CSR-Ctp&gt;16</t>
  </si>
  <si>
    <t>E1</t>
  </si>
  <si>
    <t>EQ&gt;01</t>
  </si>
  <si>
    <t>E2</t>
  </si>
  <si>
    <t>EQ&gt;02</t>
  </si>
  <si>
    <t>E3</t>
  </si>
  <si>
    <t>EQ&gt;03</t>
  </si>
  <si>
    <t>E4</t>
  </si>
  <si>
    <t>EQ&gt;04</t>
  </si>
  <si>
    <t>E5</t>
  </si>
  <si>
    <t>EQ&gt;05</t>
  </si>
  <si>
    <t>E6</t>
  </si>
  <si>
    <t>EQ&gt;06</t>
  </si>
  <si>
    <t>E7</t>
  </si>
  <si>
    <t>EQ&gt;07</t>
  </si>
  <si>
    <t>E8</t>
  </si>
  <si>
    <t>EQ&gt;08</t>
  </si>
  <si>
    <t>E9</t>
  </si>
  <si>
    <t>EQ&gt;09</t>
  </si>
  <si>
    <t>E10</t>
  </si>
  <si>
    <t>EQ&gt;10</t>
  </si>
  <si>
    <t>E11</t>
  </si>
  <si>
    <t>EQ&gt;11</t>
  </si>
  <si>
    <t>E12</t>
  </si>
  <si>
    <t>EQ&gt;12</t>
  </si>
  <si>
    <t>E13</t>
  </si>
  <si>
    <t>EQ&gt;13</t>
  </si>
  <si>
    <t>F</t>
  </si>
  <si>
    <t>F1</t>
  </si>
  <si>
    <t>FX&gt;USD/EUR</t>
  </si>
  <si>
    <t>FX&gt;EUR</t>
  </si>
  <si>
    <t>FX&gt;USD/JPY</t>
  </si>
  <si>
    <t>FX&gt;JPY</t>
  </si>
  <si>
    <t>FX&gt;USD/GBP</t>
  </si>
  <si>
    <t>FX&gt;GBP</t>
  </si>
  <si>
    <t>F4</t>
  </si>
  <si>
    <t>FX&gt;USD/AUD</t>
  </si>
  <si>
    <t>FX&gt;AUD</t>
  </si>
  <si>
    <t>F5</t>
  </si>
  <si>
    <t>FX&gt;USD/CAD</t>
  </si>
  <si>
    <t>FX&gt;CAD</t>
  </si>
  <si>
    <t>F6</t>
  </si>
  <si>
    <t>FX&gt;USD/CHF</t>
  </si>
  <si>
    <t>FX&gt;CHF</t>
  </si>
  <si>
    <t>F7</t>
  </si>
  <si>
    <t>FX&gt;USD/MXN</t>
  </si>
  <si>
    <t>FX&gt;MXN</t>
  </si>
  <si>
    <t>F8</t>
  </si>
  <si>
    <t>FX&gt;USD/CNY</t>
  </si>
  <si>
    <t>FX&gt;CNY</t>
  </si>
  <si>
    <t>F9</t>
  </si>
  <si>
    <t>FX&gt;USD/NZD</t>
  </si>
  <si>
    <t>FX&gt;NZD</t>
  </si>
  <si>
    <t>F10</t>
  </si>
  <si>
    <t>FX&gt;USD/RUB</t>
  </si>
  <si>
    <t>FX&gt;RUB</t>
  </si>
  <si>
    <t>F11</t>
  </si>
  <si>
    <t>FX&gt;USD/HKD</t>
  </si>
  <si>
    <t>FX&gt;HKD</t>
  </si>
  <si>
    <t>F12</t>
  </si>
  <si>
    <t>FX&gt;USD/SGD</t>
  </si>
  <si>
    <t>FX&gt;SGD</t>
  </si>
  <si>
    <t>F13</t>
  </si>
  <si>
    <t>FX&gt;USD/TRY</t>
  </si>
  <si>
    <t>FX&gt;TRY</t>
  </si>
  <si>
    <t>F14</t>
  </si>
  <si>
    <t>FX&gt;USD/KRW</t>
  </si>
  <si>
    <t>FX&gt;KRW</t>
  </si>
  <si>
    <t>F15</t>
  </si>
  <si>
    <t>FX&gt;USD/SEK</t>
  </si>
  <si>
    <t>FX&gt;SEK</t>
  </si>
  <si>
    <t>F16</t>
  </si>
  <si>
    <t>FX&gt;USD/ZAR</t>
  </si>
  <si>
    <t>FX&gt;ZAR</t>
  </si>
  <si>
    <t>F17</t>
  </si>
  <si>
    <t>FX&gt;USD/INR</t>
  </si>
  <si>
    <t>FX&gt;INR</t>
  </si>
  <si>
    <t>F18</t>
  </si>
  <si>
    <t>FX&gt;USD/NOK</t>
  </si>
  <si>
    <t>FX&gt;NOK</t>
  </si>
  <si>
    <t>F19</t>
  </si>
  <si>
    <t>FX&gt;USD/BRL</t>
  </si>
  <si>
    <t>FX&gt;BRL</t>
  </si>
  <si>
    <t>F20</t>
  </si>
  <si>
    <t>FX&gt;USD/SAR</t>
  </si>
  <si>
    <t>FX&gt;SAR</t>
  </si>
  <si>
    <t>F21</t>
  </si>
  <si>
    <t>FX&gt;USD/AED</t>
  </si>
  <si>
    <t>FX&gt;USD</t>
  </si>
  <si>
    <t>F22</t>
  </si>
  <si>
    <t>FX&gt;USD/ILLIQUID</t>
  </si>
  <si>
    <t>FX&gt;CLP</t>
  </si>
  <si>
    <t>F23</t>
  </si>
  <si>
    <t>FX&gt;EUR/JPY</t>
  </si>
  <si>
    <t>FX&gt;AED</t>
  </si>
  <si>
    <t>F24</t>
  </si>
  <si>
    <t>FX&gt;EUR/GBP</t>
  </si>
  <si>
    <t>FX&gt;ARS</t>
  </si>
  <si>
    <t>F25</t>
  </si>
  <si>
    <t>FX&gt;EUR/CHF</t>
  </si>
  <si>
    <t>FX&gt;BGN</t>
  </si>
  <si>
    <t>F26</t>
  </si>
  <si>
    <t>FX&gt;EUR/KRW</t>
  </si>
  <si>
    <t>FX&gt;CZK</t>
  </si>
  <si>
    <t>F27</t>
  </si>
  <si>
    <t>FX&gt;EUR/ZAR</t>
  </si>
  <si>
    <t>FX&gt;DKK</t>
  </si>
  <si>
    <t>F28</t>
  </si>
  <si>
    <t>FX&gt;EUR/LIQUID</t>
  </si>
  <si>
    <t>FX&gt;HUF</t>
  </si>
  <si>
    <t>F29</t>
  </si>
  <si>
    <t>FX&gt;EUR/ILLIQUID</t>
  </si>
  <si>
    <t>FX&gt;IDR</t>
  </si>
  <si>
    <t>F30</t>
  </si>
  <si>
    <t>FX&gt;JPY/AUD</t>
  </si>
  <si>
    <t>FX&gt;ILS</t>
  </si>
  <si>
    <t>F31</t>
  </si>
  <si>
    <t>FX&gt;JPY/KRW</t>
  </si>
  <si>
    <t>FX&gt;KWD</t>
  </si>
  <si>
    <t>F32</t>
  </si>
  <si>
    <t>FX&gt;JPY/LIQUID</t>
  </si>
  <si>
    <t>FX&gt;MYR</t>
  </si>
  <si>
    <t>F33</t>
  </si>
  <si>
    <t>FX&gt;JPY/ILLIQUID</t>
  </si>
  <si>
    <t>FX&gt;PHP</t>
  </si>
  <si>
    <t>F34</t>
  </si>
  <si>
    <t>FX&gt;KRW/LIQUID</t>
  </si>
  <si>
    <t>FX&gt;PLN</t>
  </si>
  <si>
    <t>F35</t>
  </si>
  <si>
    <t>FX&gt;KRW/ILLIQUID</t>
  </si>
  <si>
    <t>FX&gt;THB</t>
  </si>
  <si>
    <t>F36</t>
  </si>
  <si>
    <t>FX&gt;CROSS/LIQUID</t>
  </si>
  <si>
    <t>FX&gt;TWD</t>
  </si>
  <si>
    <t>F37</t>
  </si>
  <si>
    <t>FX&gt;CROSS/ILLIQUID</t>
  </si>
  <si>
    <t>FX&gt;VND</t>
  </si>
  <si>
    <t>F38</t>
  </si>
  <si>
    <t>FX&gt;OTH</t>
  </si>
  <si>
    <t>G</t>
  </si>
  <si>
    <t>G1</t>
  </si>
  <si>
    <t>CM&gt;01</t>
  </si>
  <si>
    <t>G2</t>
  </si>
  <si>
    <t>CM&gt;02</t>
  </si>
  <si>
    <t>G3</t>
  </si>
  <si>
    <t>CM&gt;03</t>
  </si>
  <si>
    <t>G4</t>
  </si>
  <si>
    <t>CM&gt;04</t>
  </si>
  <si>
    <t>G5</t>
  </si>
  <si>
    <t>CM&gt;05</t>
  </si>
  <si>
    <t>G6</t>
  </si>
  <si>
    <t>CM&gt;06</t>
  </si>
  <si>
    <t>G7</t>
  </si>
  <si>
    <t>CM&gt;07</t>
  </si>
  <si>
    <t>G8</t>
  </si>
  <si>
    <t>CM&gt;08</t>
  </si>
  <si>
    <t>G9</t>
  </si>
  <si>
    <t>CM&gt;09</t>
  </si>
  <si>
    <t>G10</t>
  </si>
  <si>
    <t>CM&gt;10</t>
  </si>
  <si>
    <t>G11</t>
  </si>
  <si>
    <t>CM&gt;11</t>
  </si>
  <si>
    <t>Delta</t>
  </si>
  <si>
    <t>Vega</t>
  </si>
  <si>
    <t>CvrUp</t>
  </si>
  <si>
    <t>커버쳐업</t>
  </si>
  <si>
    <t>Curv Up</t>
  </si>
  <si>
    <t>CvrDn</t>
  </si>
  <si>
    <t>커버처다운</t>
  </si>
  <si>
    <t>Curv DN</t>
  </si>
  <si>
    <t>Cvr</t>
  </si>
  <si>
    <t>커버처</t>
  </si>
  <si>
    <t>Curvature</t>
  </si>
  <si>
    <t>Jtd</t>
  </si>
  <si>
    <t>JTD</t>
  </si>
  <si>
    <t>Noti</t>
  </si>
  <si>
    <t>액면</t>
  </si>
  <si>
    <t>지분</t>
  </si>
  <si>
    <t>후순위</t>
  </si>
  <si>
    <t>Non-Seniority</t>
  </si>
  <si>
    <t>선순위</t>
  </si>
  <si>
    <t>Seniority</t>
  </si>
  <si>
    <t>커버드본드</t>
  </si>
  <si>
    <t>01</t>
  </si>
  <si>
    <t>01</t>
    <phoneticPr fontId="1" type="noConversion"/>
  </si>
  <si>
    <t>02</t>
  </si>
  <si>
    <t>02</t>
    <phoneticPr fontId="1" type="noConversion"/>
  </si>
  <si>
    <t>03</t>
  </si>
  <si>
    <t>03</t>
    <phoneticPr fontId="1" type="noConversion"/>
  </si>
  <si>
    <t>04</t>
  </si>
  <si>
    <t>04</t>
    <phoneticPr fontId="1" type="noConversion"/>
  </si>
  <si>
    <t>05</t>
  </si>
  <si>
    <t>05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</si>
  <si>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</si>
  <si>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</si>
  <si>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</si>
  <si>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</si>
  <si>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</si>
  <si>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08</t>
    <phoneticPr fontId="1" type="noConversion"/>
  </si>
  <si>
    <t>09</t>
  </si>
  <si>
    <t>09</t>
    <phoneticPr fontId="1" type="noConversion"/>
  </si>
  <si>
    <t>ROOT</t>
  </si>
  <si>
    <t>ColumInfo</t>
  </si>
  <si>
    <t>GROUP</t>
  </si>
  <si>
    <t>Other</t>
    <phoneticPr fontId="1" type="noConversion"/>
  </si>
  <si>
    <t>O.기타관리정보</t>
    <phoneticPr fontId="1" type="noConversion"/>
  </si>
  <si>
    <t>O.Other Code Info</t>
    <phoneticPr fontId="1" type="noConversion"/>
  </si>
  <si>
    <t>1.포트폴리오정보</t>
    <phoneticPr fontId="1" type="noConversion"/>
  </si>
  <si>
    <t>CR_OFF_FG</t>
    <phoneticPr fontId="1" type="noConversion"/>
  </si>
  <si>
    <t>신용포지션 상계구분</t>
    <phoneticPr fontId="1" type="noConversion"/>
  </si>
  <si>
    <t>상계처리</t>
    <phoneticPr fontId="1" type="noConversion"/>
  </si>
  <si>
    <t>신용위험 파생상품 상계여부</t>
    <phoneticPr fontId="1" type="noConversion"/>
  </si>
  <si>
    <t>N</t>
    <phoneticPr fontId="1" type="noConversion"/>
  </si>
  <si>
    <t>상계제외</t>
    <phoneticPr fontId="1" type="noConversion"/>
  </si>
  <si>
    <t>1</t>
    <phoneticPr fontId="1" type="noConversion"/>
  </si>
  <si>
    <t>완전상계</t>
    <phoneticPr fontId="1" type="noConversion"/>
  </si>
  <si>
    <t>시장위험 신용포지션 상계 구분</t>
    <phoneticPr fontId="1" type="noConversion"/>
  </si>
  <si>
    <t>2</t>
    <phoneticPr fontId="1" type="noConversion"/>
  </si>
  <si>
    <t>일반상계(잔여)</t>
    <phoneticPr fontId="1" type="noConversion"/>
  </si>
  <si>
    <t>3</t>
    <phoneticPr fontId="1" type="noConversion"/>
  </si>
  <si>
    <t>80%상계(잔여)</t>
    <phoneticPr fontId="1" type="noConversion"/>
  </si>
  <si>
    <t>6</t>
    <phoneticPr fontId="1" type="noConversion"/>
  </si>
  <si>
    <t>L&gt;일반상계(상계), S&gt;일반상계(잔여)</t>
    <phoneticPr fontId="1" type="noConversion"/>
  </si>
  <si>
    <t>7</t>
    <phoneticPr fontId="1" type="noConversion"/>
  </si>
  <si>
    <t>L&gt;80%상계(상계), S&gt;80%상계(잔여)</t>
    <phoneticPr fontId="1" type="noConversion"/>
  </si>
  <si>
    <t>CR_ORD</t>
    <phoneticPr fontId="1" type="noConversion"/>
  </si>
  <si>
    <t>신용포지션 분류</t>
    <phoneticPr fontId="1" type="noConversion"/>
  </si>
  <si>
    <t>메인포지션</t>
    <phoneticPr fontId="1" type="noConversion"/>
  </si>
  <si>
    <t>001</t>
    <phoneticPr fontId="1" type="noConversion"/>
  </si>
  <si>
    <t>기초자산포지션1</t>
    <phoneticPr fontId="1" type="noConversion"/>
  </si>
  <si>
    <t>nnn</t>
    <phoneticPr fontId="1" type="noConversion"/>
  </si>
  <si>
    <t>기초자산포지션n</t>
    <phoneticPr fontId="1" type="noConversion"/>
  </si>
  <si>
    <t>AAA</t>
    <phoneticPr fontId="1" type="noConversion"/>
  </si>
  <si>
    <t>AA</t>
    <phoneticPr fontId="1" type="noConversion"/>
  </si>
  <si>
    <t>RF</t>
    <phoneticPr fontId="1" type="noConversion"/>
  </si>
  <si>
    <t>A</t>
    <phoneticPr fontId="1" type="noConversion"/>
  </si>
  <si>
    <t>BBB</t>
    <phoneticPr fontId="1" type="noConversion"/>
  </si>
  <si>
    <t>BB</t>
    <phoneticPr fontId="1" type="noConversion"/>
  </si>
  <si>
    <t>NA</t>
    <phoneticPr fontId="1" type="noConversion"/>
  </si>
  <si>
    <t>3111</t>
  </si>
  <si>
    <t>3112</t>
  </si>
  <si>
    <t>3113</t>
  </si>
  <si>
    <t>3131</t>
  </si>
  <si>
    <t>3210</t>
  </si>
  <si>
    <t>INT_TERM</t>
    <phoneticPr fontId="1" type="noConversion"/>
  </si>
  <si>
    <t>이표주기</t>
    <phoneticPr fontId="1" type="noConversion"/>
  </si>
  <si>
    <t>M001</t>
    <phoneticPr fontId="1" type="noConversion"/>
  </si>
  <si>
    <t>1개월</t>
    <phoneticPr fontId="1" type="noConversion"/>
  </si>
  <si>
    <t>M003</t>
    <phoneticPr fontId="1" type="noConversion"/>
  </si>
  <si>
    <t>3개월</t>
    <phoneticPr fontId="1" type="noConversion"/>
  </si>
  <si>
    <t>M006</t>
    <phoneticPr fontId="1" type="noConversion"/>
  </si>
  <si>
    <t>6개월</t>
    <phoneticPr fontId="1" type="noConversion"/>
  </si>
  <si>
    <t>M009</t>
    <phoneticPr fontId="1" type="noConversion"/>
  </si>
  <si>
    <t>9개월</t>
    <phoneticPr fontId="1" type="noConversion"/>
  </si>
  <si>
    <t>M012</t>
    <phoneticPr fontId="1" type="noConversion"/>
  </si>
  <si>
    <t>12개월</t>
    <phoneticPr fontId="1" type="noConversion"/>
  </si>
  <si>
    <t>INT_TYPE</t>
    <phoneticPr fontId="1" type="noConversion"/>
  </si>
  <si>
    <t>채권이자유형</t>
    <phoneticPr fontId="1" type="noConversion"/>
  </si>
  <si>
    <t>할인채</t>
    <phoneticPr fontId="1" type="noConversion"/>
  </si>
  <si>
    <t>고정금리채</t>
    <phoneticPr fontId="1" type="noConversion"/>
  </si>
  <si>
    <t>변동금리채</t>
    <phoneticPr fontId="1" type="noConversion"/>
  </si>
  <si>
    <t>분할상환채권</t>
    <phoneticPr fontId="1" type="noConversion"/>
  </si>
  <si>
    <t>주식</t>
    <phoneticPr fontId="1" type="noConversion"/>
  </si>
  <si>
    <t>금리</t>
    <phoneticPr fontId="1" type="noConversion"/>
  </si>
  <si>
    <t>상품</t>
    <phoneticPr fontId="1" type="noConversion"/>
  </si>
  <si>
    <t>신용</t>
    <phoneticPr fontId="1" type="noConversion"/>
  </si>
  <si>
    <t>금리위험</t>
    <phoneticPr fontId="1" type="noConversion"/>
  </si>
  <si>
    <t>SD_R1</t>
    <phoneticPr fontId="1" type="noConversion"/>
  </si>
  <si>
    <t>G1.위험대분류</t>
    <phoneticPr fontId="1" type="noConversion"/>
  </si>
  <si>
    <t>상품위험포지션</t>
    <phoneticPr fontId="1" type="noConversion"/>
  </si>
  <si>
    <t xml:space="preserve"> </t>
  </si>
  <si>
    <t>주식위험포지션</t>
    <phoneticPr fontId="1" type="noConversion"/>
  </si>
  <si>
    <t>FD</t>
  </si>
  <si>
    <t>집합투자증권위험</t>
    <phoneticPr fontId="1" type="noConversion"/>
  </si>
  <si>
    <t>외환위험포지션</t>
    <phoneticPr fontId="1" type="noConversion"/>
  </si>
  <si>
    <t>금리위험포지션</t>
    <phoneticPr fontId="1" type="noConversion"/>
  </si>
  <si>
    <t>옵션위험포지션</t>
    <phoneticPr fontId="1" type="noConversion"/>
  </si>
  <si>
    <t>SD_R2</t>
    <phoneticPr fontId="1" type="noConversion"/>
  </si>
  <si>
    <t>G2.위험중분류</t>
    <phoneticPr fontId="1" type="noConversion"/>
  </si>
  <si>
    <t>CM01</t>
  </si>
  <si>
    <t>상품현물포지션</t>
    <phoneticPr fontId="1" type="noConversion"/>
  </si>
  <si>
    <t>CM02</t>
  </si>
  <si>
    <t>상품파생포지션</t>
    <phoneticPr fontId="1" type="noConversion"/>
  </si>
  <si>
    <t>CM09</t>
  </si>
  <si>
    <t>상품분해포지션</t>
    <phoneticPr fontId="1" type="noConversion"/>
  </si>
  <si>
    <t>EQ01</t>
  </si>
  <si>
    <t>주식현물포지션</t>
    <phoneticPr fontId="1" type="noConversion"/>
  </si>
  <si>
    <t>EQ02</t>
  </si>
  <si>
    <t>주식파생포지션</t>
    <phoneticPr fontId="1" type="noConversion"/>
  </si>
  <si>
    <t>EQ03</t>
  </si>
  <si>
    <t>의도차익포지션</t>
    <phoneticPr fontId="1" type="noConversion"/>
  </si>
  <si>
    <t>EQ09</t>
  </si>
  <si>
    <t>주식분해포지션</t>
    <phoneticPr fontId="1" type="noConversion"/>
  </si>
  <si>
    <t>FD01</t>
  </si>
  <si>
    <t>판매집합투자증권포지션</t>
    <phoneticPr fontId="1" type="noConversion"/>
  </si>
  <si>
    <t>FD02</t>
    <phoneticPr fontId="1" type="noConversion"/>
  </si>
  <si>
    <t>보유집합투자증권포지션</t>
    <phoneticPr fontId="1" type="noConversion"/>
  </si>
  <si>
    <t>FX01</t>
  </si>
  <si>
    <t>외환현물포지션</t>
    <phoneticPr fontId="1" type="noConversion"/>
  </si>
  <si>
    <t>FX02</t>
  </si>
  <si>
    <t>외환파생포지션</t>
    <phoneticPr fontId="1" type="noConversion"/>
  </si>
  <si>
    <t>FX09</t>
  </si>
  <si>
    <t>외환분해포지션</t>
    <phoneticPr fontId="1" type="noConversion"/>
  </si>
  <si>
    <t>IR01</t>
  </si>
  <si>
    <t>금리현물포지션</t>
    <phoneticPr fontId="1" type="noConversion"/>
  </si>
  <si>
    <t>IR02</t>
  </si>
  <si>
    <t>금리파생포지션</t>
    <phoneticPr fontId="1" type="noConversion"/>
  </si>
  <si>
    <t>IR03</t>
  </si>
  <si>
    <t>신용파생포지션</t>
    <phoneticPr fontId="1" type="noConversion"/>
  </si>
  <si>
    <t>IR09</t>
  </si>
  <si>
    <t>금리분해포지션</t>
    <phoneticPr fontId="1" type="noConversion"/>
  </si>
  <si>
    <t>OP01</t>
  </si>
  <si>
    <t>금리옵션포지션</t>
    <phoneticPr fontId="1" type="noConversion"/>
  </si>
  <si>
    <t>OP</t>
    <phoneticPr fontId="1" type="noConversion"/>
  </si>
  <si>
    <t>OP02</t>
  </si>
  <si>
    <t>주식옵션포지션</t>
    <phoneticPr fontId="1" type="noConversion"/>
  </si>
  <si>
    <t>OP03</t>
  </si>
  <si>
    <t>통화옵션포지션</t>
    <phoneticPr fontId="1" type="noConversion"/>
  </si>
  <si>
    <t>OP04</t>
  </si>
  <si>
    <t>상품옵션포지션</t>
    <phoneticPr fontId="1" type="noConversion"/>
  </si>
  <si>
    <t>G3.위험소분류</t>
    <phoneticPr fontId="1" type="noConversion"/>
  </si>
  <si>
    <t>CM0201</t>
  </si>
  <si>
    <t>상품선물/선도</t>
    <phoneticPr fontId="1" type="noConversion"/>
  </si>
  <si>
    <t>CM0203</t>
  </si>
  <si>
    <t>상품스왑</t>
    <phoneticPr fontId="1" type="noConversion"/>
  </si>
  <si>
    <t>CM0101</t>
    <phoneticPr fontId="1" type="noConversion"/>
  </si>
  <si>
    <t>일반상품</t>
    <phoneticPr fontId="1" type="noConversion"/>
  </si>
  <si>
    <t>CM01</t>
    <phoneticPr fontId="1" type="noConversion"/>
  </si>
  <si>
    <t>주식(보통주)</t>
    <phoneticPr fontId="1" type="noConversion"/>
  </si>
  <si>
    <t>EQ0102</t>
  </si>
  <si>
    <t>주식예탁증서(DR)</t>
    <phoneticPr fontId="1" type="noConversion"/>
  </si>
  <si>
    <t>EQ0103</t>
  </si>
  <si>
    <t>비상장주식</t>
    <phoneticPr fontId="1" type="noConversion"/>
  </si>
  <si>
    <t>EQ0104</t>
  </si>
  <si>
    <t>전환/교환사채(CB/EB)</t>
    <phoneticPr fontId="1" type="noConversion"/>
  </si>
  <si>
    <t>EQ0105</t>
  </si>
  <si>
    <t>수익증권(주식형)</t>
    <phoneticPr fontId="1" type="noConversion"/>
  </si>
  <si>
    <t>EQ0106</t>
  </si>
  <si>
    <t>우선주</t>
    <phoneticPr fontId="1" type="noConversion"/>
  </si>
  <si>
    <t>주가지수선물</t>
    <phoneticPr fontId="1" type="noConversion"/>
  </si>
  <si>
    <t>분해(IR0903,EQ0201)</t>
    <phoneticPr fontId="1" type="noConversion"/>
  </si>
  <si>
    <t>분해(IR0903,EQ0202)</t>
    <phoneticPr fontId="1" type="noConversion"/>
  </si>
  <si>
    <t>EQ0203</t>
  </si>
  <si>
    <t>ETF</t>
    <phoneticPr fontId="1" type="noConversion"/>
  </si>
  <si>
    <t>EQ0301</t>
    <phoneticPr fontId="1" type="noConversion"/>
  </si>
  <si>
    <t>의도적차익거래</t>
    <phoneticPr fontId="1" type="noConversion"/>
  </si>
  <si>
    <t>EQ0901</t>
  </si>
  <si>
    <t>분해_주가지수옵션</t>
    <phoneticPr fontId="1" type="noConversion"/>
  </si>
  <si>
    <t>EQ0902</t>
  </si>
  <si>
    <t>분해_주식옵션</t>
    <phoneticPr fontId="1" type="noConversion"/>
  </si>
  <si>
    <t>판매집합투자증권(자체자금환매)</t>
    <phoneticPr fontId="1" type="noConversion"/>
  </si>
  <si>
    <t>FD01</t>
    <phoneticPr fontId="1" type="noConversion"/>
  </si>
  <si>
    <t>FD0102</t>
    <phoneticPr fontId="1" type="noConversion"/>
  </si>
  <si>
    <t>판매집합투자증권(시가평가)</t>
    <phoneticPr fontId="1" type="noConversion"/>
  </si>
  <si>
    <t>FD0103</t>
    <phoneticPr fontId="1" type="noConversion"/>
  </si>
  <si>
    <t>판매집합투자증권(장부가평가)</t>
    <phoneticPr fontId="1" type="noConversion"/>
  </si>
  <si>
    <t>FD0201</t>
    <phoneticPr fontId="1" type="noConversion"/>
  </si>
  <si>
    <t>보유집합투자증권( 집합투자증권)</t>
    <phoneticPr fontId="1" type="noConversion"/>
  </si>
  <si>
    <t>FD0202</t>
    <phoneticPr fontId="1" type="noConversion"/>
  </si>
  <si>
    <t>보유집합투자증권(3)투자자예탁금별도예치금(신탁))</t>
    <phoneticPr fontId="1" type="noConversion"/>
  </si>
  <si>
    <t>FX0101</t>
  </si>
  <si>
    <t>통화BS포지션</t>
    <phoneticPr fontId="1" type="noConversion"/>
  </si>
  <si>
    <t>통화스왑환포지션</t>
    <phoneticPr fontId="1" type="noConversion"/>
  </si>
  <si>
    <t>FX0103</t>
  </si>
  <si>
    <t>통화선도포지션</t>
    <phoneticPr fontId="1" type="noConversion"/>
  </si>
  <si>
    <t>통화현/선물포지션</t>
    <phoneticPr fontId="1" type="noConversion"/>
  </si>
  <si>
    <t>FX0901</t>
  </si>
  <si>
    <t>분해_통화옵션</t>
    <phoneticPr fontId="1" type="noConversion"/>
  </si>
  <si>
    <t>양도성예금증서(CD)</t>
    <phoneticPr fontId="1" type="noConversion"/>
  </si>
  <si>
    <t>기업어음(CP)</t>
    <phoneticPr fontId="1" type="noConversion"/>
  </si>
  <si>
    <t>고정및변동금리채권</t>
    <phoneticPr fontId="1" type="noConversion"/>
  </si>
  <si>
    <t>수익증권(채권형)</t>
    <phoneticPr fontId="1" type="noConversion"/>
  </si>
  <si>
    <t>IR0106</t>
  </si>
  <si>
    <t>우선주(미국형)</t>
    <phoneticPr fontId="1" type="noConversion"/>
  </si>
  <si>
    <t>채권선물/선도(정부채)</t>
    <phoneticPr fontId="1" type="noConversion"/>
  </si>
  <si>
    <t>분해(IR0901,IR0901)</t>
    <phoneticPr fontId="1" type="noConversion"/>
  </si>
  <si>
    <t>IR0202</t>
  </si>
  <si>
    <t>채권선물/선도(회사채)</t>
    <phoneticPr fontId="1" type="noConversion"/>
  </si>
  <si>
    <t>분해(IR0902,IR0902)</t>
    <phoneticPr fontId="1" type="noConversion"/>
  </si>
  <si>
    <t>단기금리선물</t>
    <phoneticPr fontId="1" type="noConversion"/>
  </si>
  <si>
    <t>금리스왑</t>
    <phoneticPr fontId="1" type="noConversion"/>
  </si>
  <si>
    <t>통화선도거래</t>
    <phoneticPr fontId="1" type="noConversion"/>
  </si>
  <si>
    <t>IR0207</t>
  </si>
  <si>
    <t>통화스왑</t>
    <phoneticPr fontId="1" type="noConversion"/>
  </si>
  <si>
    <t>IR0208</t>
  </si>
  <si>
    <t>선물환 환포지션</t>
    <phoneticPr fontId="1" type="noConversion"/>
  </si>
  <si>
    <t>신용파생거래</t>
    <phoneticPr fontId="1" type="noConversion"/>
  </si>
  <si>
    <t>신용연계채권</t>
    <phoneticPr fontId="1" type="noConversion"/>
  </si>
  <si>
    <t>총부도스왑</t>
    <phoneticPr fontId="1" type="noConversion"/>
  </si>
  <si>
    <t>IR0901</t>
  </si>
  <si>
    <t>분해_채권/금리 선물</t>
    <phoneticPr fontId="1" type="noConversion"/>
  </si>
  <si>
    <t>IR0902</t>
  </si>
  <si>
    <t>분해_채권(회사채)옵션</t>
    <phoneticPr fontId="1" type="noConversion"/>
  </si>
  <si>
    <t>IR0903</t>
  </si>
  <si>
    <t>분해_주식/주가지수옵션</t>
    <phoneticPr fontId="1" type="noConversion"/>
  </si>
  <si>
    <t>IR0904</t>
  </si>
  <si>
    <t>IR0905</t>
    <phoneticPr fontId="1" type="noConversion"/>
  </si>
  <si>
    <t>분해_신용파생</t>
    <phoneticPr fontId="1" type="noConversion"/>
  </si>
  <si>
    <t>IR0906</t>
  </si>
  <si>
    <t>분해_신용파생(개별위험용)</t>
    <phoneticPr fontId="1" type="noConversion"/>
  </si>
  <si>
    <t>IR0907</t>
  </si>
  <si>
    <t>금리등가포지션</t>
    <phoneticPr fontId="1" type="noConversion"/>
  </si>
  <si>
    <t>IR0911</t>
    <phoneticPr fontId="1" type="noConversion"/>
  </si>
  <si>
    <t>분해_금리옵션등가포지션</t>
    <phoneticPr fontId="1" type="noConversion"/>
  </si>
  <si>
    <t>IR0921</t>
    <phoneticPr fontId="1" type="noConversion"/>
  </si>
  <si>
    <t>분해_스왑션등가포지션(기초자산)</t>
    <phoneticPr fontId="1" type="noConversion"/>
  </si>
  <si>
    <t>IR0922</t>
    <phoneticPr fontId="1" type="noConversion"/>
  </si>
  <si>
    <t>분해_스왑션등가포지션</t>
    <phoneticPr fontId="1" type="noConversion"/>
  </si>
  <si>
    <t>IR0931</t>
    <phoneticPr fontId="1" type="noConversion"/>
  </si>
  <si>
    <t>분해_채권옵션등가포지션(기초자산)</t>
    <phoneticPr fontId="1" type="noConversion"/>
  </si>
  <si>
    <t>IR0932</t>
    <phoneticPr fontId="1" type="noConversion"/>
  </si>
  <si>
    <t>분해_채권옵션등가포지션</t>
    <phoneticPr fontId="1" type="noConversion"/>
  </si>
  <si>
    <t>금리옵션</t>
    <phoneticPr fontId="1" type="noConversion"/>
  </si>
  <si>
    <t>OP0102</t>
  </si>
  <si>
    <t>채권옵션</t>
    <phoneticPr fontId="1" type="noConversion"/>
  </si>
  <si>
    <t>OP0103</t>
  </si>
  <si>
    <t>스왑션</t>
    <phoneticPr fontId="1" type="noConversion"/>
  </si>
  <si>
    <t>파워스프래드(옵션만)</t>
    <phoneticPr fontId="1" type="noConversion"/>
  </si>
  <si>
    <t>주가지수옵션</t>
    <phoneticPr fontId="1" type="noConversion"/>
  </si>
  <si>
    <t>주식옵션</t>
    <phoneticPr fontId="1" type="noConversion"/>
  </si>
  <si>
    <t>OP0402</t>
    <phoneticPr fontId="1" type="noConversion"/>
  </si>
  <si>
    <t>상품옵션 (옵션만)</t>
    <phoneticPr fontId="1" type="noConversion"/>
  </si>
  <si>
    <t>SD_RISK</t>
    <phoneticPr fontId="1" type="noConversion"/>
  </si>
  <si>
    <t>상품위험</t>
    <phoneticPr fontId="1" type="noConversion"/>
  </si>
  <si>
    <t>주식위험</t>
    <phoneticPr fontId="1" type="noConversion"/>
  </si>
  <si>
    <t>집합위험</t>
    <phoneticPr fontId="1" type="noConversion"/>
  </si>
  <si>
    <t>외환위험</t>
    <phoneticPr fontId="1" type="noConversion"/>
  </si>
  <si>
    <t>O1</t>
  </si>
  <si>
    <t>금리옵션위험</t>
    <phoneticPr fontId="1" type="noConversion"/>
  </si>
  <si>
    <t>O2</t>
  </si>
  <si>
    <t>주식옵션위험</t>
    <phoneticPr fontId="1" type="noConversion"/>
  </si>
  <si>
    <t>O3</t>
  </si>
  <si>
    <t>외환옵션위험</t>
    <phoneticPr fontId="1" type="noConversion"/>
  </si>
  <si>
    <t>O4</t>
  </si>
  <si>
    <t>상품옵션위험</t>
    <phoneticPr fontId="1" type="noConversion"/>
  </si>
  <si>
    <t>유동화구분</t>
    <phoneticPr fontId="1" type="noConversion"/>
  </si>
  <si>
    <t>UNDER_TYPE</t>
    <phoneticPr fontId="1" type="noConversion"/>
  </si>
  <si>
    <t>신용상품 기초자산 구분(TRS)</t>
    <phoneticPr fontId="1" type="noConversion"/>
  </si>
  <si>
    <t>외환</t>
    <phoneticPr fontId="1" type="noConversion"/>
  </si>
  <si>
    <t>GRP04</t>
    <phoneticPr fontId="1" type="noConversion"/>
  </si>
  <si>
    <t>GRP05</t>
    <phoneticPr fontId="1" type="noConversion"/>
  </si>
  <si>
    <t>주식워런트증권</t>
    <phoneticPr fontId="1" type="noConversion"/>
  </si>
  <si>
    <t>지방채</t>
    <phoneticPr fontId="1" type="noConversion"/>
  </si>
  <si>
    <t>포트폴리오목록</t>
    <phoneticPr fontId="1" type="noConversion"/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</si>
  <si>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</si>
  <si>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</si>
  <si>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</si>
  <si>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</si>
  <si>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</si>
  <si>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</si>
  <si>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</si>
  <si>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</si>
  <si>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</si>
  <si>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CFTEMP</t>
    <phoneticPr fontId="1" type="noConversion"/>
  </si>
  <si>
    <t>현금흐름생성시 사용목록</t>
    <phoneticPr fontId="1" type="noConversion"/>
  </si>
  <si>
    <t>M002</t>
    <phoneticPr fontId="1" type="noConversion"/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</si>
  <si>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</si>
  <si>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</si>
  <si>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</si>
  <si>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</si>
  <si>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</si>
  <si>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</si>
  <si>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</si>
  <si>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</si>
  <si>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</si>
  <si>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</si>
  <si>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</si>
  <si>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</si>
  <si>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</si>
  <si>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</si>
  <si>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</si>
  <si>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</si>
  <si>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</si>
  <si>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</si>
  <si>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</si>
  <si>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</si>
  <si>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</si>
  <si>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</si>
  <si>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</si>
  <si>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</si>
  <si>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</si>
  <si>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</si>
  <si>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</si>
  <si>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</si>
  <si>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</si>
  <si>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</si>
  <si>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</si>
  <si>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</si>
  <si>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</si>
  <si>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</si>
  <si>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</si>
  <si>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</si>
  <si>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</si>
  <si>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</si>
  <si>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</si>
  <si>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</si>
  <si>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</si>
  <si>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</si>
  <si>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</si>
  <si>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</si>
  <si>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</si>
  <si>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</si>
  <si>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</si>
  <si>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</si>
  <si>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</si>
  <si>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</si>
  <si>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</si>
  <si>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</si>
  <si>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</si>
  <si>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</si>
  <si>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</si>
  <si>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</si>
  <si>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</si>
  <si>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</si>
  <si>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</si>
  <si>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</si>
  <si>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</si>
  <si>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</si>
  <si>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</si>
  <si>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</si>
  <si>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</si>
  <si>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</si>
  <si>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</si>
  <si>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</si>
  <si>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</si>
  <si>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</si>
  <si>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</si>
  <si>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</si>
  <si>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</si>
  <si>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</si>
  <si>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</si>
  <si>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</si>
  <si>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</si>
  <si>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</si>
  <si>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</si>
  <si>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</si>
  <si>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</si>
  <si>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</si>
  <si>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</si>
  <si>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</si>
  <si>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</si>
  <si>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</si>
  <si>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</si>
  <si>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</si>
  <si>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</si>
  <si>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</si>
  <si>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</si>
  <si>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</si>
  <si>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</si>
  <si>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</si>
  <si>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</si>
  <si>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</si>
  <si>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</si>
  <si>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</si>
  <si>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</si>
  <si>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</si>
  <si>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</si>
  <si>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</si>
  <si>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</si>
  <si>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</si>
  <si>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</si>
  <si>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</si>
  <si>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</si>
  <si>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</si>
  <si>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</si>
  <si>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</si>
  <si>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</si>
  <si>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</si>
  <si>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</si>
  <si>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</si>
  <si>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</si>
  <si>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</si>
  <si>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</si>
  <si>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</si>
  <si>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</si>
  <si>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</si>
  <si>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</si>
  <si>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</si>
  <si>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</si>
  <si>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</si>
  <si>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</si>
  <si>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</si>
  <si>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</si>
  <si>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</si>
  <si>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</si>
  <si>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</si>
  <si>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</si>
  <si>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</si>
  <si>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</si>
  <si>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</si>
  <si>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</si>
  <si>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</si>
  <si>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</si>
  <si>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</si>
  <si>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</si>
  <si>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</si>
  <si>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</si>
  <si>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</si>
  <si>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</si>
  <si>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</si>
  <si>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</si>
  <si>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</si>
  <si>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</si>
  <si>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</si>
  <si>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</si>
  <si>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</si>
  <si>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</si>
  <si>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</si>
  <si>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</si>
  <si>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</si>
  <si>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</si>
  <si>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</si>
  <si>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</si>
  <si>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</si>
  <si>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</si>
  <si>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</si>
  <si>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</si>
  <si>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</si>
  <si>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</si>
  <si>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</si>
  <si>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</si>
  <si>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</si>
  <si>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</si>
  <si>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</si>
  <si>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</si>
  <si>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</si>
  <si>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</si>
  <si>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</si>
  <si>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</si>
  <si>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</si>
  <si>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</si>
  <si>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</si>
  <si>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</si>
  <si>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</si>
  <si>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</si>
  <si>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</si>
  <si>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</si>
  <si>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</si>
  <si>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</si>
  <si>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</si>
  <si>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</si>
  <si>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</si>
  <si>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</si>
  <si>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</si>
  <si>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</si>
  <si>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</si>
  <si>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</si>
  <si>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</si>
  <si>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</si>
  <si>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</si>
  <si>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</si>
  <si>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</si>
  <si>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</si>
  <si>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</si>
  <si>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</si>
  <si>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</si>
  <si>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</si>
  <si>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</si>
  <si>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</si>
  <si>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</si>
  <si>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</si>
  <si>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</si>
  <si>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</si>
  <si>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</si>
  <si>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</si>
  <si>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</si>
  <si>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</si>
  <si>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</si>
  <si>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</si>
  <si>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</si>
  <si>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</si>
  <si>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</si>
  <si>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</si>
  <si>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</si>
  <si>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</si>
  <si>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</si>
  <si>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</si>
  <si>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</si>
  <si>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</si>
  <si>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</si>
  <si>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</si>
  <si>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</si>
  <si>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</si>
  <si>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</si>
  <si>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</si>
  <si>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</si>
  <si>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</si>
  <si>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</si>
  <si>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</si>
  <si>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</si>
  <si>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</si>
  <si>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</si>
  <si>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</si>
  <si>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</si>
  <si>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</si>
  <si>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</si>
  <si>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</si>
  <si>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</si>
  <si>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</si>
  <si>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</si>
  <si>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</si>
  <si>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</si>
  <si>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</si>
  <si>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</si>
  <si>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</si>
  <si>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</si>
  <si>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</si>
  <si>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</si>
  <si>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</si>
  <si>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</si>
  <si>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</si>
  <si>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</si>
  <si>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</si>
  <si>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</si>
  <si>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</si>
  <si>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</si>
  <si>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</si>
  <si>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</si>
  <si>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</si>
  <si>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</si>
  <si>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</si>
  <si>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</si>
  <si>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</si>
  <si>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</si>
  <si>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</si>
  <si>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</si>
  <si>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</si>
  <si>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</si>
  <si>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</si>
  <si>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</si>
  <si>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</si>
  <si>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</si>
  <si>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</si>
  <si>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</si>
  <si>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</si>
  <si>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</si>
  <si>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</si>
  <si>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</si>
  <si>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</si>
  <si>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</si>
  <si>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</si>
  <si>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</si>
  <si>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</si>
  <si>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</si>
  <si>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</si>
  <si>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</si>
  <si>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</si>
  <si>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</si>
  <si>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</si>
  <si>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</si>
  <si>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</si>
  <si>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</si>
  <si>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</si>
  <si>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</si>
  <si>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</si>
  <si>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</si>
  <si>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</si>
  <si>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</si>
  <si>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</si>
  <si>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</si>
  <si>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</si>
  <si>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</si>
  <si>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</si>
  <si>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</si>
  <si>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</si>
  <si>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</si>
  <si>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</si>
  <si>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</si>
  <si>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</si>
  <si>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</si>
  <si>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</si>
  <si>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</si>
  <si>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</si>
  <si>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</si>
  <si>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</si>
  <si>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</si>
  <si>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</si>
  <si>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</si>
  <si>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</si>
  <si>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</si>
  <si>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</si>
  <si>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</si>
  <si>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</si>
  <si>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</si>
  <si>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</si>
  <si>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</si>
  <si>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</si>
  <si>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</si>
  <si>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</si>
  <si>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</si>
  <si>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</si>
  <si>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</si>
  <si>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</si>
  <si>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</si>
  <si>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</si>
  <si>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</si>
  <si>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</si>
  <si>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</si>
  <si>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</si>
  <si>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</si>
  <si>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</si>
  <si>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</si>
  <si>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</si>
  <si>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</si>
  <si>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</si>
  <si>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</si>
  <si>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</si>
  <si>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</si>
  <si>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</si>
  <si>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</si>
  <si>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</si>
  <si>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</si>
  <si>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</si>
  <si>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</si>
  <si>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분서자료분류</t>
    <phoneticPr fontId="1" type="noConversion"/>
  </si>
  <si>
    <t>D</t>
    <phoneticPr fontId="1" type="noConversion"/>
  </si>
  <si>
    <t>일마감자료</t>
    <phoneticPr fontId="1" type="noConversion"/>
  </si>
  <si>
    <t>분석자료레벨</t>
    <phoneticPr fontId="1" type="noConversion"/>
  </si>
  <si>
    <t>0레벨</t>
    <phoneticPr fontId="1" type="noConversion"/>
  </si>
  <si>
    <t>1레벨</t>
    <phoneticPr fontId="1" type="noConversion"/>
  </si>
  <si>
    <t>2레벨</t>
    <phoneticPr fontId="1" type="noConversion"/>
  </si>
  <si>
    <t>3레벨</t>
    <phoneticPr fontId="1" type="noConversion"/>
  </si>
  <si>
    <t>Energy(Solid)</t>
    <phoneticPr fontId="1" type="noConversion"/>
  </si>
  <si>
    <t>Energy(Liquid)</t>
    <phoneticPr fontId="1" type="noConversion"/>
  </si>
  <si>
    <t>RMBS - Mid</t>
  </si>
  <si>
    <t>RMBS - Sub</t>
  </si>
  <si>
    <t>ABS - Student</t>
  </si>
  <si>
    <t xml:space="preserve">ABS - Credit </t>
  </si>
  <si>
    <t>O.기타코드정보</t>
    <phoneticPr fontId="1" type="noConversion"/>
  </si>
  <si>
    <t>O. Other</t>
    <phoneticPr fontId="1" type="noConversion"/>
  </si>
  <si>
    <t>GROUP</t>
    <phoneticPr fontId="1" type="noConversion"/>
  </si>
  <si>
    <t>RISK_CLS</t>
    <phoneticPr fontId="1" type="noConversion"/>
  </si>
  <si>
    <t>RISK_CLS_LIST</t>
    <phoneticPr fontId="1" type="noConversion"/>
  </si>
  <si>
    <t>RISK_FACTOR</t>
    <phoneticPr fontId="1" type="noConversion"/>
  </si>
  <si>
    <t>GIRR_Bucket</t>
    <phoneticPr fontId="1" type="noConversion"/>
  </si>
  <si>
    <t>CSR-nSec_Bucket</t>
    <phoneticPr fontId="1" type="noConversion"/>
  </si>
  <si>
    <t>CSR-nCtp_Bucket</t>
    <phoneticPr fontId="1" type="noConversion"/>
  </si>
  <si>
    <t>CSR-Ctp_Bucket</t>
    <phoneticPr fontId="1" type="noConversion"/>
  </si>
  <si>
    <t>EQ_Bucket</t>
    <phoneticPr fontId="1" type="noConversion"/>
  </si>
  <si>
    <t>CM_Bucket</t>
    <phoneticPr fontId="1" type="noConversion"/>
  </si>
  <si>
    <t>FX_Bucket</t>
    <phoneticPr fontId="1" type="noConversion"/>
  </si>
  <si>
    <t>RRAO_Bucket</t>
    <phoneticPr fontId="1" type="noConversion"/>
  </si>
  <si>
    <t>DRC-nSec_Bucket</t>
    <phoneticPr fontId="1" type="noConversion"/>
  </si>
  <si>
    <t>DRC-Ctp_Bucket</t>
    <phoneticPr fontId="1" type="noConversion"/>
  </si>
  <si>
    <t>DRC-nCtp_Bucket</t>
    <phoneticPr fontId="1" type="noConversion"/>
  </si>
  <si>
    <t>DRC-nCtp_Bucket_Area</t>
    <phoneticPr fontId="1" type="noConversion"/>
  </si>
  <si>
    <t>DRC-nCtp_Bucket_Asset</t>
    <phoneticPr fontId="1" type="noConversion"/>
  </si>
  <si>
    <t>Bucket_PCD</t>
    <phoneticPr fontId="1" type="noConversion"/>
  </si>
  <si>
    <t>Report_A</t>
    <phoneticPr fontId="1" type="noConversion"/>
  </si>
  <si>
    <t>Report_B</t>
    <phoneticPr fontId="1" type="noConversion"/>
  </si>
  <si>
    <t>Report_C</t>
    <phoneticPr fontId="1" type="noConversion"/>
  </si>
  <si>
    <t>GRPList</t>
    <phoneticPr fontId="1" type="noConversion"/>
  </si>
  <si>
    <t>CP Rating</t>
    <phoneticPr fontId="1" type="noConversion"/>
  </si>
  <si>
    <t>CurveType</t>
    <phoneticPr fontId="1" type="noConversion"/>
  </si>
  <si>
    <t>DRC-nSec Rating</t>
    <phoneticPr fontId="1" type="noConversion"/>
  </si>
  <si>
    <t>IRTerm</t>
    <phoneticPr fontId="1" type="noConversion"/>
  </si>
  <si>
    <t>ProductType</t>
    <phoneticPr fontId="1" type="noConversion"/>
  </si>
  <si>
    <t>SeniorityOrder</t>
    <phoneticPr fontId="1" type="noConversion"/>
  </si>
  <si>
    <t>하이일드, 무등급</t>
    <phoneticPr fontId="1" type="noConversion"/>
  </si>
  <si>
    <t>High yield (HY) &amp; nonrated (NR)</t>
    <phoneticPr fontId="1" type="noConversion"/>
  </si>
  <si>
    <t>대형신흥시장</t>
    <phoneticPr fontId="1" type="noConversion"/>
  </si>
  <si>
    <t>Large Emerging market economy</t>
    <phoneticPr fontId="1" type="noConversion"/>
  </si>
  <si>
    <t>대형선진시장</t>
    <phoneticPr fontId="1" type="noConversion"/>
  </si>
  <si>
    <t>Large Advanced economy</t>
    <phoneticPr fontId="1" type="noConversion"/>
  </si>
  <si>
    <t>선순위투자적격</t>
    <phoneticPr fontId="1" type="noConversion"/>
  </si>
  <si>
    <t>Senior Investment grade (IG)</t>
    <phoneticPr fontId="1" type="noConversion"/>
  </si>
  <si>
    <t>후순위투자적격등급</t>
    <phoneticPr fontId="1" type="noConversion"/>
  </si>
  <si>
    <t>Non-Senior  Investment grade (IG)</t>
    <phoneticPr fontId="1" type="noConversion"/>
  </si>
  <si>
    <t>소형신흥시장</t>
    <phoneticPr fontId="1" type="noConversion"/>
  </si>
  <si>
    <t>Small Emerging market economy</t>
    <phoneticPr fontId="1" type="noConversion"/>
  </si>
  <si>
    <t>소형선진시장</t>
    <phoneticPr fontId="1" type="noConversion"/>
  </si>
  <si>
    <t>Small Advanced economy</t>
    <phoneticPr fontId="1" type="noConversion"/>
  </si>
  <si>
    <t>기타부문</t>
    <phoneticPr fontId="1" type="noConversion"/>
  </si>
  <si>
    <t>Other sector</t>
    <phoneticPr fontId="1" type="noConversion"/>
  </si>
  <si>
    <t>지수</t>
    <phoneticPr fontId="1" type="noConversion"/>
  </si>
  <si>
    <t>Index</t>
    <phoneticPr fontId="1" type="noConversion"/>
  </si>
  <si>
    <t>에너지(고체)</t>
    <phoneticPr fontId="1" type="noConversion"/>
  </si>
  <si>
    <t>에너지 액체</t>
    <phoneticPr fontId="1" type="noConversion"/>
  </si>
  <si>
    <t>에너지 전기</t>
    <phoneticPr fontId="1" type="noConversion"/>
  </si>
  <si>
    <t>Energy - Electricity</t>
    <phoneticPr fontId="1" type="noConversion"/>
  </si>
  <si>
    <t>화물운송</t>
    <phoneticPr fontId="1" type="noConversion"/>
  </si>
  <si>
    <t>Freight</t>
    <phoneticPr fontId="1" type="noConversion"/>
  </si>
  <si>
    <t>금속(귀금속제외)</t>
    <phoneticPr fontId="1" type="noConversion"/>
  </si>
  <si>
    <t>Metals - non-precious</t>
    <phoneticPr fontId="1" type="noConversion"/>
  </si>
  <si>
    <t>가스 인화물질</t>
    <phoneticPr fontId="1" type="noConversion"/>
  </si>
  <si>
    <t>Gaseous combustibles</t>
    <phoneticPr fontId="1" type="noConversion"/>
  </si>
  <si>
    <t>귀금속(금포함)</t>
    <phoneticPr fontId="1" type="noConversion"/>
  </si>
  <si>
    <t>Precious metals (including gold)</t>
    <phoneticPr fontId="1" type="noConversion"/>
  </si>
  <si>
    <t>곡물 및 기름종자</t>
    <phoneticPr fontId="1" type="noConversion"/>
  </si>
  <si>
    <t>Grains and oilseed</t>
    <phoneticPr fontId="1" type="noConversion"/>
  </si>
  <si>
    <t>축산 및 낙농</t>
    <phoneticPr fontId="1" type="noConversion"/>
  </si>
  <si>
    <t>Livestock &amp; dairy</t>
    <phoneticPr fontId="1" type="noConversion"/>
  </si>
  <si>
    <t>기타농산물</t>
    <phoneticPr fontId="1" type="noConversion"/>
  </si>
  <si>
    <t>Softs and other agriculturals</t>
    <phoneticPr fontId="1" type="noConversion"/>
  </si>
  <si>
    <t>기타상품</t>
    <phoneticPr fontId="1" type="noConversion"/>
  </si>
  <si>
    <t>Other commodity</t>
    <phoneticPr fontId="1" type="noConversion"/>
  </si>
  <si>
    <t>ECAI</t>
    <phoneticPr fontId="1" type="noConversion"/>
  </si>
  <si>
    <t>Moodys</t>
    <phoneticPr fontId="1" type="noConversion"/>
  </si>
  <si>
    <t>P-1</t>
    <phoneticPr fontId="1" type="noConversion"/>
  </si>
  <si>
    <t>A1</t>
    <phoneticPr fontId="1" type="noConversion"/>
  </si>
  <si>
    <t>P-2</t>
    <phoneticPr fontId="1" type="noConversion"/>
  </si>
  <si>
    <t>A2,A3-</t>
    <phoneticPr fontId="1" type="noConversion"/>
  </si>
  <si>
    <t>P-3</t>
    <phoneticPr fontId="1" type="noConversion"/>
  </si>
  <si>
    <t>국채 등 소버린(중앙은행및다자간개발은행포함)</t>
    <phoneticPr fontId="1" type="noConversion"/>
  </si>
  <si>
    <t>Sovereign (includes central banks and multilateral development banks)</t>
    <phoneticPr fontId="1" type="noConversion"/>
  </si>
  <si>
    <t>지방자치단체, 정부보증 비금융, 교육, 공공기관</t>
    <phoneticPr fontId="1" type="noConversion"/>
  </si>
  <si>
    <t>Local government, government-backed non-financials, education, and public administration</t>
    <phoneticPr fontId="1" type="noConversion"/>
  </si>
  <si>
    <t>금융(정부 보증 금융 포함)</t>
    <phoneticPr fontId="1" type="noConversion"/>
  </si>
  <si>
    <t>Financials (includes government-backed financials)</t>
    <phoneticPr fontId="1" type="noConversion"/>
  </si>
  <si>
    <t>원자재, 에너지, 산업, 농업, 제조, 광업, 채석</t>
    <phoneticPr fontId="1" type="noConversion"/>
  </si>
  <si>
    <t>Basic materials, energy industrials, agriculture, manufacturing mining and quarrying</t>
    <phoneticPr fontId="1" type="noConversion"/>
  </si>
  <si>
    <t>소비재 및 서비스, 운송 및 창고업, 행정 및 보조서비스 활동</t>
    <phoneticPr fontId="1" type="noConversion"/>
  </si>
  <si>
    <t>Consumer goods and services, transportation and storage, administrative and support service activiti</t>
    <phoneticPr fontId="1" type="noConversion"/>
  </si>
  <si>
    <t>기술, 전기 통신</t>
    <phoneticPr fontId="1" type="noConversion"/>
  </si>
  <si>
    <t>Technology, telecommunications</t>
    <phoneticPr fontId="1" type="noConversion"/>
  </si>
  <si>
    <t>의료, 수도.전기.가스, 전문적 및 기술적 활동</t>
    <phoneticPr fontId="1" type="noConversion"/>
  </si>
  <si>
    <t>Health care, utilities, professional and technical activities</t>
    <phoneticPr fontId="1" type="noConversion"/>
  </si>
  <si>
    <t>커버드채권</t>
    <phoneticPr fontId="1" type="noConversion"/>
  </si>
  <si>
    <t>Covered bonds</t>
    <phoneticPr fontId="1" type="noConversion"/>
  </si>
  <si>
    <t>Sovereign (incl. central banks, multilateral development banks)</t>
    <phoneticPr fontId="1" type="noConversion"/>
  </si>
  <si>
    <t>Local government, government-backed non-financials, education, public administration</t>
    <phoneticPr fontId="1" type="noConversion"/>
  </si>
  <si>
    <t>Financials (incl. government-backed financials)</t>
    <phoneticPr fontId="1" type="noConversion"/>
  </si>
  <si>
    <t>주택저당채권담보부증권(RMBS) - Prime</t>
    <phoneticPr fontId="1" type="noConversion"/>
  </si>
  <si>
    <t>RMBS - Prime</t>
    <phoneticPr fontId="1" type="noConversion"/>
  </si>
  <si>
    <t>주택저당채권담보부증권(RMBS) - Mid Prime</t>
    <phoneticPr fontId="1" type="noConversion"/>
  </si>
  <si>
    <t>RMBS - Mid-Prime</t>
    <phoneticPr fontId="1" type="noConversion"/>
  </si>
  <si>
    <t>주택저당채권담보부증권(RMBS) - Sub Prime</t>
    <phoneticPr fontId="1" type="noConversion"/>
  </si>
  <si>
    <t>RMBS - Sub-Prime</t>
    <phoneticPr fontId="1" type="noConversion"/>
  </si>
  <si>
    <t>상업부동산용 대출채권 (CMBS)</t>
    <phoneticPr fontId="1" type="noConversion"/>
  </si>
  <si>
    <t>CMBS</t>
    <phoneticPr fontId="1" type="noConversion"/>
  </si>
  <si>
    <t>자산유동화증권(ABS) - 학자금</t>
    <phoneticPr fontId="1" type="noConversion"/>
  </si>
  <si>
    <t>ABS - Student loans</t>
    <phoneticPr fontId="1" type="noConversion"/>
  </si>
  <si>
    <t>자산유동화증권(ABS) - 신용카드</t>
    <phoneticPr fontId="1" type="noConversion"/>
  </si>
  <si>
    <t>ABS - Credit cards</t>
    <phoneticPr fontId="1" type="noConversion"/>
  </si>
  <si>
    <t>자산유동화증권(ABS) - 자동차대출</t>
    <phoneticPr fontId="1" type="noConversion"/>
  </si>
  <si>
    <t>ABS - Auto</t>
    <phoneticPr fontId="1" type="noConversion"/>
  </si>
  <si>
    <t>대출담보부채권(CLO) 비상관관계 트레이딩 포트폴리오</t>
    <phoneticPr fontId="1" type="noConversion"/>
  </si>
  <si>
    <t>CLO non-correlation trading portfolio</t>
    <phoneticPr fontId="1" type="noConversion"/>
  </si>
  <si>
    <t>투자등급지수</t>
    <phoneticPr fontId="1" type="noConversion"/>
  </si>
  <si>
    <t>Investment grade Index</t>
    <phoneticPr fontId="1" type="noConversion"/>
  </si>
  <si>
    <t>투기등급지수</t>
    <phoneticPr fontId="1" type="noConversion"/>
  </si>
  <si>
    <t>High yield Index, Norated</t>
    <phoneticPr fontId="1" type="noConversion"/>
  </si>
  <si>
    <t>무위험이자</t>
    <phoneticPr fontId="1" type="noConversion"/>
  </si>
  <si>
    <t>Interrest Rate</t>
    <phoneticPr fontId="1" type="noConversion"/>
  </si>
  <si>
    <t>인플레이션</t>
    <phoneticPr fontId="1" type="noConversion"/>
  </si>
  <si>
    <t>Inflation</t>
    <phoneticPr fontId="1" type="noConversion"/>
  </si>
  <si>
    <t>베이시스</t>
    <phoneticPr fontId="1" type="noConversion"/>
  </si>
  <si>
    <t>Basis</t>
    <phoneticPr fontId="1" type="noConversion"/>
  </si>
  <si>
    <t>채권</t>
    <phoneticPr fontId="1" type="noConversion"/>
  </si>
  <si>
    <t>BOND</t>
    <phoneticPr fontId="1" type="noConversion"/>
  </si>
  <si>
    <t>신용부도스왑</t>
    <phoneticPr fontId="1" type="noConversion"/>
  </si>
  <si>
    <t>개별지수</t>
    <phoneticPr fontId="1" type="noConversion"/>
  </si>
  <si>
    <t>each index</t>
    <phoneticPr fontId="1" type="noConversion"/>
  </si>
  <si>
    <t>일반기업(중소기업제외)</t>
    <phoneticPr fontId="1" type="noConversion"/>
  </si>
  <si>
    <t>Corporation</t>
    <phoneticPr fontId="1" type="noConversion"/>
  </si>
  <si>
    <t>자산군_지역</t>
    <phoneticPr fontId="1" type="noConversion"/>
  </si>
  <si>
    <t>Asset-Area</t>
    <phoneticPr fontId="1" type="noConversion"/>
  </si>
  <si>
    <t>아시아</t>
    <phoneticPr fontId="1" type="noConversion"/>
  </si>
  <si>
    <t>Asia</t>
    <phoneticPr fontId="1" type="noConversion"/>
  </si>
  <si>
    <t>유럽</t>
    <phoneticPr fontId="1" type="noConversion"/>
  </si>
  <si>
    <t>Europe</t>
    <phoneticPr fontId="1" type="noConversion"/>
  </si>
  <si>
    <t>북 아메리카</t>
    <phoneticPr fontId="1" type="noConversion"/>
  </si>
  <si>
    <t>North America</t>
    <phoneticPr fontId="1" type="noConversion"/>
  </si>
  <si>
    <t>기타지역</t>
    <phoneticPr fontId="1" type="noConversion"/>
  </si>
  <si>
    <t>All other</t>
    <phoneticPr fontId="1" type="noConversion"/>
  </si>
  <si>
    <t>ABCP</t>
    <phoneticPr fontId="1" type="noConversion"/>
  </si>
  <si>
    <t>자동차 대출 및 리스</t>
    <phoneticPr fontId="1" type="noConversion"/>
  </si>
  <si>
    <t>Aoto Loan &amp; Lease</t>
    <phoneticPr fontId="1" type="noConversion"/>
  </si>
  <si>
    <t>RMBS</t>
    <phoneticPr fontId="1" type="noConversion"/>
  </si>
  <si>
    <t>신용카드</t>
    <phoneticPr fontId="1" type="noConversion"/>
  </si>
  <si>
    <t>Credit Card</t>
    <phoneticPr fontId="1" type="noConversion"/>
  </si>
  <si>
    <t>CLO</t>
    <phoneticPr fontId="1" type="noConversion"/>
  </si>
  <si>
    <t>Collateralised Loan Obligations</t>
    <phoneticPr fontId="1" type="noConversion"/>
  </si>
  <si>
    <t>CDO 스퀘어</t>
    <phoneticPr fontId="1" type="noConversion"/>
  </si>
  <si>
    <t>CDO squared</t>
    <phoneticPr fontId="1" type="noConversion"/>
  </si>
  <si>
    <t>중소기업</t>
    <phoneticPr fontId="1" type="noConversion"/>
  </si>
  <si>
    <t>Small and Medium Enterprises</t>
    <phoneticPr fontId="1" type="noConversion"/>
  </si>
  <si>
    <t>학자금대출</t>
    <phoneticPr fontId="1" type="noConversion"/>
  </si>
  <si>
    <t>Student loans</t>
    <phoneticPr fontId="1" type="noConversion"/>
  </si>
  <si>
    <t>기타 소매</t>
    <phoneticPr fontId="1" type="noConversion"/>
  </si>
  <si>
    <t>Other retail</t>
    <phoneticPr fontId="1" type="noConversion"/>
  </si>
  <si>
    <t>기타 도매</t>
    <phoneticPr fontId="1" type="noConversion"/>
  </si>
  <si>
    <t>Other wholesale</t>
    <phoneticPr fontId="1" type="noConversion"/>
  </si>
  <si>
    <t>Aaa</t>
    <phoneticPr fontId="1" type="noConversion"/>
  </si>
  <si>
    <t>AAA,A1</t>
    <phoneticPr fontId="1" type="noConversion"/>
  </si>
  <si>
    <t>Aa1,Aa2,Aa3,P-1</t>
    <phoneticPr fontId="1" type="noConversion"/>
  </si>
  <si>
    <t>AA,A2,A3</t>
    <phoneticPr fontId="1" type="noConversion"/>
  </si>
  <si>
    <t>A1,A2,A3,P-2</t>
    <phoneticPr fontId="1" type="noConversion"/>
  </si>
  <si>
    <t>Baa1,Baa2,Baa3,P-3</t>
    <phoneticPr fontId="1" type="noConversion"/>
  </si>
  <si>
    <t>Ba1,Ba2,Ba3</t>
    <phoneticPr fontId="1" type="noConversion"/>
  </si>
  <si>
    <t>B1,B2,B3</t>
    <phoneticPr fontId="1" type="noConversion"/>
  </si>
  <si>
    <t>B,CCC,CC,C</t>
    <phoneticPr fontId="1" type="noConversion"/>
  </si>
  <si>
    <t>Caa1,Caa2,Caa3,Ca,C</t>
    <phoneticPr fontId="1" type="noConversion"/>
  </si>
  <si>
    <t>기업</t>
    <phoneticPr fontId="1" type="noConversion"/>
  </si>
  <si>
    <t>국가</t>
    <phoneticPr fontId="1" type="noConversion"/>
  </si>
  <si>
    <t>Government</t>
    <phoneticPr fontId="1" type="noConversion"/>
  </si>
  <si>
    <t>지방정부 지방자치단체</t>
    <phoneticPr fontId="1" type="noConversion"/>
  </si>
  <si>
    <t>Local government</t>
    <phoneticPr fontId="1" type="noConversion"/>
  </si>
  <si>
    <t>소비재및서비스, 행정및지원서비스활동, 의료, 유틸리티</t>
    <phoneticPr fontId="1" type="noConversion"/>
  </si>
  <si>
    <t>Consumer goods and services, administrative and support service activities, healthcare, utilities</t>
    <phoneticPr fontId="1" type="noConversion"/>
  </si>
  <si>
    <t>통신·산업</t>
    <phoneticPr fontId="1" type="noConversion"/>
  </si>
  <si>
    <t>Telecommunications, industrial</t>
    <phoneticPr fontId="1" type="noConversion"/>
  </si>
  <si>
    <t>기본재료, 에너지, 농업, 제조, 광업및채석</t>
    <phoneticPr fontId="1" type="noConversion"/>
  </si>
  <si>
    <t>Basic materials, energy, agriculture, manufacturing, mining and quarrying</t>
    <phoneticPr fontId="1" type="noConversion"/>
  </si>
  <si>
    <t>정부지원재정, 부동산활동, 기술등금융</t>
    <phoneticPr fontId="1" type="noConversion"/>
  </si>
  <si>
    <t>Financials including government-backed financials, real estate activities, technology</t>
    <phoneticPr fontId="1" type="noConversion"/>
  </si>
  <si>
    <t>버킷번호 1, 2, 3 및 4아래에설명된모든섹터</t>
    <phoneticPr fontId="1" type="noConversion"/>
  </si>
  <si>
    <t>All sectors described under bucket numbers 1, 2, 3 and 4</t>
    <phoneticPr fontId="1" type="noConversion"/>
  </si>
  <si>
    <t>버킷번호 5, 6, 7 및 8에따라설명된모든섹터</t>
    <phoneticPr fontId="1" type="noConversion"/>
  </si>
  <si>
    <t>All sectors described under bucket numbers 5, 6, 7 and 8</t>
    <phoneticPr fontId="1" type="noConversion"/>
  </si>
  <si>
    <t>Other Sector</t>
    <phoneticPr fontId="1" type="noConversion"/>
  </si>
  <si>
    <t>선진시장 대형주 지수</t>
    <phoneticPr fontId="1" type="noConversion"/>
  </si>
  <si>
    <t>기타지수</t>
    <phoneticPr fontId="1" type="noConversion"/>
  </si>
  <si>
    <t>톻화짝</t>
    <phoneticPr fontId="1" type="noConversion"/>
  </si>
  <si>
    <t>Currency fair</t>
    <phoneticPr fontId="1" type="noConversion"/>
  </si>
  <si>
    <t>Currency</t>
    <phoneticPr fontId="1" type="noConversion"/>
  </si>
  <si>
    <t>FX Desk</t>
    <phoneticPr fontId="1" type="noConversion"/>
  </si>
  <si>
    <t>IR Desk</t>
    <phoneticPr fontId="1" type="noConversion"/>
  </si>
  <si>
    <t>CRS</t>
    <phoneticPr fontId="1" type="noConversion"/>
  </si>
  <si>
    <t>FFW</t>
    <phoneticPr fontId="1" type="noConversion"/>
  </si>
  <si>
    <t>IRS</t>
    <phoneticPr fontId="1" type="noConversion"/>
  </si>
  <si>
    <t>Desk</t>
    <phoneticPr fontId="1" type="noConversion"/>
  </si>
  <si>
    <t>Product</t>
    <phoneticPr fontId="1" type="noConversion"/>
  </si>
  <si>
    <t>0 년</t>
    <phoneticPr fontId="1" type="noConversion"/>
  </si>
  <si>
    <t>0 years</t>
    <phoneticPr fontId="1" type="noConversion"/>
  </si>
  <si>
    <t>0.25 년</t>
    <phoneticPr fontId="1" type="noConversion"/>
  </si>
  <si>
    <t>0.25 years</t>
    <phoneticPr fontId="1" type="noConversion"/>
  </si>
  <si>
    <t>0.5 년</t>
    <phoneticPr fontId="1" type="noConversion"/>
  </si>
  <si>
    <t>0.5 years</t>
    <phoneticPr fontId="1" type="noConversion"/>
  </si>
  <si>
    <t>1 년</t>
    <phoneticPr fontId="1" type="noConversion"/>
  </si>
  <si>
    <t>1 years</t>
    <phoneticPr fontId="1" type="noConversion"/>
  </si>
  <si>
    <t>2 년</t>
    <phoneticPr fontId="1" type="noConversion"/>
  </si>
  <si>
    <t>2 years</t>
    <phoneticPr fontId="1" type="noConversion"/>
  </si>
  <si>
    <t>3 년</t>
    <phoneticPr fontId="1" type="noConversion"/>
  </si>
  <si>
    <t>3 years</t>
    <phoneticPr fontId="1" type="noConversion"/>
  </si>
  <si>
    <t>5 년</t>
    <phoneticPr fontId="1" type="noConversion"/>
  </si>
  <si>
    <t>5 years</t>
    <phoneticPr fontId="1" type="noConversion"/>
  </si>
  <si>
    <t>10 년</t>
    <phoneticPr fontId="1" type="noConversion"/>
  </si>
  <si>
    <t>10 years</t>
    <phoneticPr fontId="1" type="noConversion"/>
  </si>
  <si>
    <t>15 년</t>
    <phoneticPr fontId="1" type="noConversion"/>
  </si>
  <si>
    <t>15 years</t>
    <phoneticPr fontId="1" type="noConversion"/>
  </si>
  <si>
    <t>20 년</t>
    <phoneticPr fontId="1" type="noConversion"/>
  </si>
  <si>
    <t>20 years</t>
    <phoneticPr fontId="1" type="noConversion"/>
  </si>
  <si>
    <t>30 년</t>
    <phoneticPr fontId="1" type="noConversion"/>
  </si>
  <si>
    <t>30 years</t>
    <phoneticPr fontId="1" type="noConversion"/>
  </si>
  <si>
    <t>현물</t>
    <phoneticPr fontId="1" type="noConversion"/>
  </si>
  <si>
    <t>SPOT</t>
    <phoneticPr fontId="1" type="noConversion"/>
  </si>
  <si>
    <t>선물</t>
    <phoneticPr fontId="1" type="noConversion"/>
  </si>
  <si>
    <t>Future</t>
    <phoneticPr fontId="1" type="noConversion"/>
  </si>
  <si>
    <t>선도</t>
    <phoneticPr fontId="1" type="noConversion"/>
  </si>
  <si>
    <t>Frward</t>
    <phoneticPr fontId="1" type="noConversion"/>
  </si>
  <si>
    <t>스왑</t>
    <phoneticPr fontId="1" type="noConversion"/>
  </si>
  <si>
    <t>Swap</t>
    <phoneticPr fontId="1" type="noConversion"/>
  </si>
  <si>
    <t>옵션</t>
    <phoneticPr fontId="1" type="noConversion"/>
  </si>
  <si>
    <t>Option</t>
    <phoneticPr fontId="1" type="noConversion"/>
  </si>
  <si>
    <t>Credit</t>
    <phoneticPr fontId="1" type="noConversion"/>
  </si>
  <si>
    <t>비정형옵션</t>
    <phoneticPr fontId="1" type="noConversion"/>
  </si>
  <si>
    <t>Exotic Option</t>
    <phoneticPr fontId="1" type="noConversion"/>
  </si>
  <si>
    <t>표준모형위험</t>
    <phoneticPr fontId="1" type="noConversion"/>
  </si>
  <si>
    <t>Standard Approach Risk Charge</t>
    <phoneticPr fontId="1" type="noConversion"/>
  </si>
  <si>
    <t>민감도위험</t>
    <phoneticPr fontId="1" type="noConversion"/>
  </si>
  <si>
    <t>Sensitivity Risk Charge</t>
    <phoneticPr fontId="1" type="noConversion"/>
  </si>
  <si>
    <t>GIRR</t>
    <phoneticPr fontId="1" type="noConversion"/>
  </si>
  <si>
    <t>신용스프레드위험</t>
    <phoneticPr fontId="1" type="noConversion"/>
  </si>
  <si>
    <t>CSR</t>
    <phoneticPr fontId="1" type="noConversion"/>
  </si>
  <si>
    <t>신용비유동화</t>
    <phoneticPr fontId="1" type="noConversion"/>
  </si>
  <si>
    <t>CSR nonsec</t>
    <phoneticPr fontId="1" type="noConversion"/>
  </si>
  <si>
    <t>신용유동화NonCTP</t>
    <phoneticPr fontId="1" type="noConversion"/>
  </si>
  <si>
    <t>CSR sec nonCTP</t>
    <phoneticPr fontId="1" type="noConversion"/>
  </si>
  <si>
    <t>신용유동화CTP</t>
    <phoneticPr fontId="1" type="noConversion"/>
  </si>
  <si>
    <t>CSR sec CTP</t>
    <phoneticPr fontId="1" type="noConversion"/>
  </si>
  <si>
    <t>Equity</t>
    <phoneticPr fontId="1" type="noConversion"/>
  </si>
  <si>
    <t>Commodity</t>
    <phoneticPr fontId="1" type="noConversion"/>
  </si>
  <si>
    <t>Foriegn</t>
    <phoneticPr fontId="1" type="noConversion"/>
  </si>
  <si>
    <t>Default Risk Charge</t>
    <phoneticPr fontId="1" type="noConversion"/>
  </si>
  <si>
    <t>부도비유동화</t>
    <phoneticPr fontId="1" type="noConversion"/>
  </si>
  <si>
    <t>DRC nonsec</t>
    <phoneticPr fontId="1" type="noConversion"/>
  </si>
  <si>
    <t>부도유동화CTP</t>
    <phoneticPr fontId="1" type="noConversion"/>
  </si>
  <si>
    <t>DRC sec CTP</t>
    <phoneticPr fontId="1" type="noConversion"/>
  </si>
  <si>
    <t>부도유동화NonCTP</t>
    <phoneticPr fontId="1" type="noConversion"/>
  </si>
  <si>
    <t>DRC sec nonCTP</t>
    <phoneticPr fontId="1" type="noConversion"/>
  </si>
  <si>
    <t>Residulal Risk Charge</t>
    <phoneticPr fontId="1" type="noConversion"/>
  </si>
  <si>
    <t>일반위험군목록</t>
    <phoneticPr fontId="1" type="noConversion"/>
  </si>
  <si>
    <t>General Risk Class List</t>
    <phoneticPr fontId="1" type="noConversion"/>
  </si>
  <si>
    <t>위험그룹목록</t>
    <phoneticPr fontId="1" type="noConversion"/>
  </si>
  <si>
    <t>Risk group List</t>
    <phoneticPr fontId="1" type="noConversion"/>
  </si>
  <si>
    <t>위험요약목록</t>
    <phoneticPr fontId="1" type="noConversion"/>
  </si>
  <si>
    <t>Risk Sub List</t>
    <phoneticPr fontId="1" type="noConversion"/>
  </si>
  <si>
    <t>전체위험군목록</t>
    <phoneticPr fontId="1" type="noConversion"/>
  </si>
  <si>
    <t>Curve+Term</t>
    <phoneticPr fontId="1" type="noConversion"/>
  </si>
  <si>
    <t>Bond Kind</t>
    <phoneticPr fontId="1" type="noConversion"/>
  </si>
  <si>
    <t>issuer+BondKind+Term</t>
    <phoneticPr fontId="1" type="noConversion"/>
  </si>
  <si>
    <t>Issuer(Tranche)+BondKind+Term</t>
    <phoneticPr fontId="1" type="noConversion"/>
  </si>
  <si>
    <t>Issuer(Prod)</t>
    <phoneticPr fontId="1" type="noConversion"/>
  </si>
  <si>
    <t>Spot/Repo</t>
    <phoneticPr fontId="1" type="noConversion"/>
  </si>
  <si>
    <t>All</t>
    <phoneticPr fontId="1" type="noConversion"/>
  </si>
  <si>
    <t>Issuer</t>
    <phoneticPr fontId="1" type="noConversion"/>
  </si>
  <si>
    <t>AssetPool+Tranche</t>
    <phoneticPr fontId="1" type="noConversion"/>
  </si>
  <si>
    <t>Family+Series+Tranche</t>
    <phoneticPr fontId="1" type="noConversion"/>
  </si>
  <si>
    <t>정형옵션</t>
    <phoneticPr fontId="1" type="noConversion"/>
  </si>
  <si>
    <t>시장리스크 소요자기자본</t>
    <phoneticPr fontId="1" type="noConversion"/>
  </si>
  <si>
    <t>표준방법 소요자기자본</t>
    <phoneticPr fontId="1" type="noConversion"/>
  </si>
  <si>
    <t>민감도방법</t>
    <phoneticPr fontId="1" type="noConversion"/>
  </si>
  <si>
    <t>(민감도별)</t>
    <phoneticPr fontId="1" type="noConversion"/>
  </si>
  <si>
    <t>델타리스크</t>
    <phoneticPr fontId="1" type="noConversion"/>
  </si>
  <si>
    <t>베가리스크</t>
    <phoneticPr fontId="1" type="noConversion"/>
  </si>
  <si>
    <t>커버처리스크</t>
    <phoneticPr fontId="1" type="noConversion"/>
  </si>
  <si>
    <t>(리스크군별)</t>
    <phoneticPr fontId="1" type="noConversion"/>
  </si>
  <si>
    <t>일반금리리스크</t>
    <phoneticPr fontId="1" type="noConversion"/>
  </si>
  <si>
    <t>신용스프레드리스크(비유동화)</t>
    <phoneticPr fontId="1" type="noConversion"/>
  </si>
  <si>
    <t>신용스프레드리스크(유동화(CTP제외))</t>
    <phoneticPr fontId="1" type="noConversion"/>
  </si>
  <si>
    <t>신용스프레드리스크(유동화(CTP))</t>
    <phoneticPr fontId="1" type="noConversion"/>
  </si>
  <si>
    <t>주식리스크</t>
    <phoneticPr fontId="1" type="noConversion"/>
  </si>
  <si>
    <t>외환리스크</t>
    <phoneticPr fontId="1" type="noConversion"/>
  </si>
  <si>
    <t>일반상품리스크</t>
    <phoneticPr fontId="1" type="noConversion"/>
  </si>
  <si>
    <t>부도리스크</t>
    <phoneticPr fontId="1" type="noConversion"/>
  </si>
  <si>
    <t>비유동화</t>
    <phoneticPr fontId="1" type="noConversion"/>
  </si>
  <si>
    <t>유동화(CTP제외)</t>
    <phoneticPr fontId="1" type="noConversion"/>
  </si>
  <si>
    <t>유동화(CTP)</t>
    <phoneticPr fontId="1" type="noConversion"/>
  </si>
  <si>
    <t>잔여리스크</t>
    <phoneticPr fontId="1" type="noConversion"/>
  </si>
  <si>
    <t>비정형 기초자산</t>
    <phoneticPr fontId="1" type="noConversion"/>
  </si>
  <si>
    <t>기타 잔여리스크</t>
    <phoneticPr fontId="1" type="noConversion"/>
  </si>
  <si>
    <t>간편법</t>
    <phoneticPr fontId="1" type="noConversion"/>
  </si>
  <si>
    <t>금리리스크</t>
    <phoneticPr fontId="1" type="noConversion"/>
  </si>
  <si>
    <t>일반시장리스크</t>
    <phoneticPr fontId="1" type="noConversion"/>
  </si>
  <si>
    <t>개별리스크</t>
    <phoneticPr fontId="1" type="noConversion"/>
  </si>
  <si>
    <t>옵션리스크</t>
    <phoneticPr fontId="1" type="noConversion"/>
  </si>
  <si>
    <t>표준방법소요자기자본</t>
    <phoneticPr fontId="1" type="noConversion"/>
  </si>
  <si>
    <t>델타리스트</t>
    <phoneticPr fontId="1" type="noConversion"/>
  </si>
  <si>
    <t>커버쳐리스크</t>
    <phoneticPr fontId="1" type="noConversion"/>
  </si>
  <si>
    <t>정부</t>
    <phoneticPr fontId="1" type="noConversion"/>
  </si>
  <si>
    <t>지방정부및지방자치단체</t>
    <phoneticPr fontId="1" type="noConversion"/>
  </si>
  <si>
    <t>CTP</t>
    <phoneticPr fontId="1" type="noConversion"/>
  </si>
  <si>
    <t>비정형기초자산</t>
    <phoneticPr fontId="1" type="noConversion"/>
  </si>
  <si>
    <t>기타잔여리스크</t>
    <phoneticPr fontId="1" type="noConversion"/>
  </si>
  <si>
    <t>갭리스크</t>
    <phoneticPr fontId="1" type="noConversion"/>
  </si>
  <si>
    <t>상관관계리스크</t>
    <phoneticPr fontId="1" type="noConversion"/>
  </si>
  <si>
    <t>행동리스크</t>
    <phoneticPr fontId="1" type="noConversion"/>
  </si>
  <si>
    <t>기타</t>
    <phoneticPr fontId="1" type="noConversion"/>
  </si>
  <si>
    <t>EUR</t>
    <phoneticPr fontId="1" type="noConversion"/>
  </si>
  <si>
    <t>JPY</t>
    <phoneticPr fontId="1" type="noConversion"/>
  </si>
  <si>
    <t>GBP</t>
    <phoneticPr fontId="1" type="noConversion"/>
  </si>
  <si>
    <t>AUD</t>
    <phoneticPr fontId="1" type="noConversion"/>
  </si>
  <si>
    <t>CHF</t>
    <phoneticPr fontId="1" type="noConversion"/>
  </si>
  <si>
    <t>CAD</t>
    <phoneticPr fontId="1" type="noConversion"/>
  </si>
  <si>
    <t>HKD</t>
    <phoneticPr fontId="1" type="noConversion"/>
  </si>
  <si>
    <t>SEK</t>
    <phoneticPr fontId="1" type="noConversion"/>
  </si>
  <si>
    <t>NZD</t>
    <phoneticPr fontId="1" type="noConversion"/>
  </si>
  <si>
    <t>SGD</t>
    <phoneticPr fontId="1" type="noConversion"/>
  </si>
  <si>
    <t>MXN</t>
    <phoneticPr fontId="1" type="noConversion"/>
  </si>
  <si>
    <t>NOK</t>
    <phoneticPr fontId="1" type="noConversion"/>
  </si>
  <si>
    <t>ZAR</t>
    <phoneticPr fontId="1" type="noConversion"/>
  </si>
  <si>
    <t>DKK</t>
    <phoneticPr fontId="1" type="noConversion"/>
  </si>
  <si>
    <t>ILS</t>
    <phoneticPr fontId="1" type="noConversion"/>
  </si>
  <si>
    <t>CNY</t>
    <phoneticPr fontId="1" type="noConversion"/>
  </si>
  <si>
    <t>RUB</t>
    <phoneticPr fontId="1" type="noConversion"/>
  </si>
  <si>
    <t>TRY</t>
    <phoneticPr fontId="1" type="noConversion"/>
  </si>
  <si>
    <t>BRL</t>
    <phoneticPr fontId="1" type="noConversion"/>
  </si>
  <si>
    <t>SAR</t>
    <phoneticPr fontId="1" type="noConversion"/>
  </si>
  <si>
    <t>PEN</t>
    <phoneticPr fontId="1" type="noConversion"/>
  </si>
  <si>
    <t>AED</t>
    <phoneticPr fontId="1" type="noConversion"/>
  </si>
  <si>
    <t>INR</t>
    <phoneticPr fontId="1" type="noConversion"/>
  </si>
  <si>
    <t>PLN</t>
    <phoneticPr fontId="1" type="noConversion"/>
  </si>
  <si>
    <t>TWD</t>
    <phoneticPr fontId="1" type="noConversion"/>
  </si>
  <si>
    <t>HUF</t>
    <phoneticPr fontId="1" type="noConversion"/>
  </si>
  <si>
    <t>MYR</t>
    <phoneticPr fontId="1" type="noConversion"/>
  </si>
  <si>
    <t>CZK</t>
    <phoneticPr fontId="1" type="noConversion"/>
  </si>
  <si>
    <t>THB</t>
    <phoneticPr fontId="1" type="noConversion"/>
  </si>
  <si>
    <t>CLP</t>
    <phoneticPr fontId="1" type="noConversion"/>
  </si>
  <si>
    <t>IDR</t>
    <phoneticPr fontId="1" type="noConversion"/>
  </si>
  <si>
    <t>VND</t>
    <phoneticPr fontId="1" type="noConversion"/>
  </si>
  <si>
    <t>버킷1</t>
    <phoneticPr fontId="1" type="noConversion"/>
  </si>
  <si>
    <t>버킷2</t>
    <phoneticPr fontId="1" type="noConversion"/>
  </si>
  <si>
    <t>버킷3</t>
    <phoneticPr fontId="1" type="noConversion"/>
  </si>
  <si>
    <t>버킷4</t>
    <phoneticPr fontId="1" type="noConversion"/>
  </si>
  <si>
    <t>버킷5</t>
    <phoneticPr fontId="1" type="noConversion"/>
  </si>
  <si>
    <t>버킷6</t>
    <phoneticPr fontId="1" type="noConversion"/>
  </si>
  <si>
    <t>버킷7</t>
    <phoneticPr fontId="1" type="noConversion"/>
  </si>
  <si>
    <t>버킷8</t>
    <phoneticPr fontId="1" type="noConversion"/>
  </si>
  <si>
    <t>버킷9</t>
    <phoneticPr fontId="1" type="noConversion"/>
  </si>
  <si>
    <t>버킷10</t>
    <phoneticPr fontId="1" type="noConversion"/>
  </si>
  <si>
    <t>버킷11</t>
    <phoneticPr fontId="1" type="noConversion"/>
  </si>
  <si>
    <t>버킷12</t>
    <phoneticPr fontId="1" type="noConversion"/>
  </si>
  <si>
    <t>버킷13</t>
    <phoneticPr fontId="1" type="noConversion"/>
  </si>
  <si>
    <t>버킷14</t>
    <phoneticPr fontId="1" type="noConversion"/>
  </si>
  <si>
    <t>버킷15</t>
    <phoneticPr fontId="1" type="noConversion"/>
  </si>
  <si>
    <t>버킷16</t>
    <phoneticPr fontId="1" type="noConversion"/>
  </si>
  <si>
    <t>버킷17</t>
    <phoneticPr fontId="1" type="noConversion"/>
  </si>
  <si>
    <t>버킷18</t>
    <phoneticPr fontId="1" type="noConversion"/>
  </si>
  <si>
    <t>버킷19</t>
    <phoneticPr fontId="1" type="noConversion"/>
  </si>
  <si>
    <t>버킷20</t>
    <phoneticPr fontId="1" type="noConversion"/>
  </si>
  <si>
    <t>버킷21</t>
    <phoneticPr fontId="1" type="noConversion"/>
  </si>
  <si>
    <t>버킷22</t>
    <phoneticPr fontId="1" type="noConversion"/>
  </si>
  <si>
    <t>버킷23</t>
    <phoneticPr fontId="1" type="noConversion"/>
  </si>
  <si>
    <t>버킷24</t>
    <phoneticPr fontId="1" type="noConversion"/>
  </si>
  <si>
    <t>버킷25</t>
    <phoneticPr fontId="1" type="noConversion"/>
  </si>
  <si>
    <t>신용스프레드리스크(CTP)</t>
    <phoneticPr fontId="1" type="noConversion"/>
  </si>
  <si>
    <t>델타,커버처 - EUR / 베가 - USD/EUR</t>
    <phoneticPr fontId="1" type="noConversion"/>
  </si>
  <si>
    <t>델타,커버처 - JPY / 베가 - USD/JPY</t>
    <phoneticPr fontId="1" type="noConversion"/>
  </si>
  <si>
    <t>델타,커버처 - GBP / 베가 - USD/GBP</t>
    <phoneticPr fontId="1" type="noConversion"/>
  </si>
  <si>
    <t>델타,커버처 - AUD / 베가 - USD/AUD</t>
    <phoneticPr fontId="1" type="noConversion"/>
  </si>
  <si>
    <t>델타,커버처 - CAD / 베가 - USD/CAD</t>
    <phoneticPr fontId="1" type="noConversion"/>
  </si>
  <si>
    <t>델타,커버처 - CHF / 베가 - USD/CHF</t>
    <phoneticPr fontId="1" type="noConversion"/>
  </si>
  <si>
    <t>델타,커버처 - MXN / 베가 - USD/MXN</t>
    <phoneticPr fontId="1" type="noConversion"/>
  </si>
  <si>
    <t>델타,커버처 - CNY / 베가 - USD/CNY</t>
    <phoneticPr fontId="1" type="noConversion"/>
  </si>
  <si>
    <t>델타,커버처 - NZD / 베가 - USD/NZD</t>
    <phoneticPr fontId="1" type="noConversion"/>
  </si>
  <si>
    <t>델타,커버처 - RUB / 베가 - USD/RUB</t>
    <phoneticPr fontId="1" type="noConversion"/>
  </si>
  <si>
    <t>델타,커버처 - HKD / 베가 - USD/HKD</t>
    <phoneticPr fontId="1" type="noConversion"/>
  </si>
  <si>
    <t>델타,커버처 - SGD / 베가 - USD/SGD</t>
    <phoneticPr fontId="1" type="noConversion"/>
  </si>
  <si>
    <t>델타,커버처 - TRY / 베가 - USD/TRY</t>
    <phoneticPr fontId="1" type="noConversion"/>
  </si>
  <si>
    <t>델타,커버처 - KRW / 베가 - USD/KRW</t>
    <phoneticPr fontId="1" type="noConversion"/>
  </si>
  <si>
    <t>델타,커버처 - SEK / 베가 - USD/SEK</t>
    <phoneticPr fontId="1" type="noConversion"/>
  </si>
  <si>
    <t>델타,커버처 - ZAR / 베가 - USD/ZAR</t>
    <phoneticPr fontId="1" type="noConversion"/>
  </si>
  <si>
    <t>델타,커버처 - INR / 베가 - USD/INR</t>
    <phoneticPr fontId="1" type="noConversion"/>
  </si>
  <si>
    <t>델타,커버처 - NOK / 베가 - USD/NOK</t>
    <phoneticPr fontId="1" type="noConversion"/>
  </si>
  <si>
    <t>델타,커버처 - BRL / 베가 - USD/BRL</t>
    <phoneticPr fontId="1" type="noConversion"/>
  </si>
  <si>
    <t>델타,커버처 - SAR / 베가 - USD/SAR</t>
    <phoneticPr fontId="1" type="noConversion"/>
  </si>
  <si>
    <t>델타,커버처 - USD / 베가 - USD/AED</t>
    <phoneticPr fontId="1" type="noConversion"/>
  </si>
  <si>
    <t>델타,커버처 - CLP / 베가 - USD/ILLIQUID</t>
    <phoneticPr fontId="1" type="noConversion"/>
  </si>
  <si>
    <t>델타,커버처 - AED / 베가 - EUR/JPY</t>
    <phoneticPr fontId="1" type="noConversion"/>
  </si>
  <si>
    <t>델타,커버처 - ARS / 베가 - EUR/GBP</t>
    <phoneticPr fontId="1" type="noConversion"/>
  </si>
  <si>
    <t>델타,커버처 - BGN / 베가 - EUR/CHF</t>
    <phoneticPr fontId="1" type="noConversion"/>
  </si>
  <si>
    <t>델타,커버처 - CZK / 베가 - EUR/KRW</t>
    <phoneticPr fontId="1" type="noConversion"/>
  </si>
  <si>
    <t>델타,커버처 - DKK / 베가 - EUR/ZAR</t>
    <phoneticPr fontId="1" type="noConversion"/>
  </si>
  <si>
    <t>델타,커버처 - HUF / 베가 - EUR/LIQUID</t>
    <phoneticPr fontId="1" type="noConversion"/>
  </si>
  <si>
    <t>델타,커버처 - IDR / 베가 - EUR/ILLIQUID</t>
    <phoneticPr fontId="1" type="noConversion"/>
  </si>
  <si>
    <t>델타,커버처 - ILS / 베가 - JPY/AUD</t>
    <phoneticPr fontId="1" type="noConversion"/>
  </si>
  <si>
    <t>델타,커버처 - KWD / 베가 - JPY/KRW</t>
    <phoneticPr fontId="1" type="noConversion"/>
  </si>
  <si>
    <t>델타,커버처 - MYR / 베가 - JPY/LIQUID</t>
    <phoneticPr fontId="1" type="noConversion"/>
  </si>
  <si>
    <t>델타,커버처 - PHP / 베가 - JPY/ILLIQUID</t>
    <phoneticPr fontId="1" type="noConversion"/>
  </si>
  <si>
    <t>델타,커버처 - PLN- KRW/LIQUID</t>
    <phoneticPr fontId="1" type="noConversion"/>
  </si>
  <si>
    <t>델타,커버처 - THB - KRW/ILLIQUID</t>
    <phoneticPr fontId="1" type="noConversion"/>
  </si>
  <si>
    <t>델타,커버처 - TWD - CROSS/LIQUID</t>
    <phoneticPr fontId="1" type="noConversion"/>
  </si>
  <si>
    <t>델타,커버처 - VND - CROSS/ILLIQUID</t>
    <phoneticPr fontId="1" type="noConversion"/>
  </si>
  <si>
    <t>델타,커버처 - 기타</t>
    <phoneticPr fontId="1" type="noConversion"/>
  </si>
  <si>
    <t>델타</t>
    <phoneticPr fontId="1" type="noConversion"/>
  </si>
  <si>
    <t>Delta</t>
    <phoneticPr fontId="1" type="noConversion"/>
  </si>
  <si>
    <t>베가</t>
    <phoneticPr fontId="1" type="noConversion"/>
  </si>
  <si>
    <t>Vega</t>
    <phoneticPr fontId="1" type="noConversion"/>
  </si>
  <si>
    <t>커버쳐업</t>
    <phoneticPr fontId="1" type="noConversion"/>
  </si>
  <si>
    <t>Curvature Up</t>
    <phoneticPr fontId="1" type="noConversion"/>
  </si>
  <si>
    <t>커버처다운</t>
    <phoneticPr fontId="1" type="noConversion"/>
  </si>
  <si>
    <t>Curvature Down</t>
    <phoneticPr fontId="1" type="noConversion"/>
  </si>
  <si>
    <t>커버처</t>
    <phoneticPr fontId="1" type="noConversion"/>
  </si>
  <si>
    <t>Curvature</t>
    <phoneticPr fontId="1" type="noConversion"/>
  </si>
  <si>
    <t>JTD</t>
    <phoneticPr fontId="1" type="noConversion"/>
  </si>
  <si>
    <t>Jump-To-Default</t>
    <phoneticPr fontId="1" type="noConversion"/>
  </si>
  <si>
    <t>액면</t>
    <phoneticPr fontId="1" type="noConversion"/>
  </si>
  <si>
    <t>Notional</t>
    <phoneticPr fontId="1" type="noConversion"/>
  </si>
  <si>
    <t>지분</t>
    <phoneticPr fontId="1" type="noConversion"/>
  </si>
  <si>
    <t>후순위</t>
    <phoneticPr fontId="1" type="noConversion"/>
  </si>
  <si>
    <t>Non-Seniority</t>
    <phoneticPr fontId="1" type="noConversion"/>
  </si>
  <si>
    <t>선순위</t>
    <phoneticPr fontId="1" type="noConversion"/>
  </si>
  <si>
    <t>Seniority</t>
    <phoneticPr fontId="1" type="noConversion"/>
  </si>
  <si>
    <t>커버드본드</t>
    <phoneticPr fontId="1" type="noConversion"/>
  </si>
  <si>
    <t>Sort 기준(O,D,C)</t>
    <phoneticPr fontId="1" type="noConversion"/>
  </si>
  <si>
    <t>INSERT INTO ZFS_BASE_CODE (CD_FLG,CD,LASTID,CD_NO,CD_NM,CD_ENM,CD_SNM,CD_ESNM,CD_PFLG,CD_PCD,CD_GRP,CD_CVAL,CD_NVAL) VALUES</t>
    <phoneticPr fontId="1" type="noConversion"/>
  </si>
  <si>
    <t>바젤3 (FRTB)</t>
    <phoneticPr fontId="1" type="noConversion"/>
  </si>
  <si>
    <t>바젤2 (표준모형)</t>
    <phoneticPr fontId="1" type="noConversion"/>
  </si>
  <si>
    <t>9.입수항목 정보</t>
    <phoneticPr fontId="1" type="noConversion"/>
  </si>
  <si>
    <t>2.컬럼코드정보</t>
    <phoneticPr fontId="1" type="noConversion"/>
  </si>
  <si>
    <t>2.Column Code Info</t>
    <phoneticPr fontId="1" type="noConversion"/>
  </si>
  <si>
    <t>9.Inteface Column Info</t>
    <phoneticPr fontId="1" type="noConversion"/>
  </si>
  <si>
    <t>MappingInfo</t>
    <phoneticPr fontId="1" type="noConversion"/>
  </si>
  <si>
    <t>1.Portfolio Info</t>
    <phoneticPr fontId="1" type="noConversion"/>
  </si>
  <si>
    <t>1. Portfolio Information</t>
    <phoneticPr fontId="1" type="noConversion"/>
  </si>
  <si>
    <t>2. RiskC Class Info</t>
    <phoneticPr fontId="1" type="noConversion"/>
  </si>
  <si>
    <t>3. Bucket Info</t>
    <phoneticPr fontId="1" type="noConversion"/>
  </si>
  <si>
    <t>4. FSS Report Information</t>
    <phoneticPr fontId="1" type="noConversion"/>
  </si>
  <si>
    <t>2.위험분류정보</t>
    <phoneticPr fontId="1" type="noConversion"/>
  </si>
  <si>
    <t>3.버킷정보</t>
    <phoneticPr fontId="1" type="noConversion"/>
  </si>
  <si>
    <t>1..포트폴리오정보</t>
    <phoneticPr fontId="1" type="noConversion"/>
  </si>
  <si>
    <t>4.감독원보고서정보</t>
    <phoneticPr fontId="1" type="noConversion"/>
  </si>
  <si>
    <t>ZMR_BASE_ISSU</t>
    <phoneticPr fontId="1" type="noConversion"/>
  </si>
  <si>
    <t>ZMR_BASE_ACC</t>
    <phoneticPr fontId="1" type="noConversion"/>
  </si>
  <si>
    <t>계정과목코드정보</t>
    <phoneticPr fontId="1" type="noConversion"/>
  </si>
  <si>
    <t>ZMR_BASE_ACC</t>
    <phoneticPr fontId="1" type="noConversion"/>
  </si>
  <si>
    <t>KRW</t>
    <phoneticPr fontId="1" type="noConversion"/>
  </si>
  <si>
    <t>RF_CD</t>
  </si>
  <si>
    <t>주가</t>
    <phoneticPr fontId="1" type="noConversion"/>
  </si>
  <si>
    <t>변동성</t>
    <phoneticPr fontId="1" type="noConversion"/>
  </si>
  <si>
    <t>Interest</t>
    <phoneticPr fontId="1" type="noConversion"/>
  </si>
  <si>
    <t>Forien</t>
    <phoneticPr fontId="1" type="noConversion"/>
  </si>
  <si>
    <t>Volatility</t>
    <phoneticPr fontId="1" type="noConversion"/>
  </si>
  <si>
    <t>RISK_CD [IR,EQ,FX..]</t>
    <phoneticPr fontId="1" type="noConversion"/>
  </si>
  <si>
    <t>년환산X</t>
  </si>
  <si>
    <t>년환산Y</t>
  </si>
  <si>
    <t>이자계산방식</t>
  </si>
  <si>
    <t>할인금리커브</t>
  </si>
  <si>
    <t>커브함수</t>
  </si>
  <si>
    <t>관리대상여부</t>
  </si>
  <si>
    <t>관리대상여부</t>
    <phoneticPr fontId="1" type="noConversion"/>
  </si>
  <si>
    <t>상관계수/변동성/평가적용여부</t>
    <phoneticPr fontId="1" type="noConversion"/>
  </si>
  <si>
    <t>EQ.KOSPI200</t>
  </si>
  <si>
    <t>EQ.KOSPI200</t>
    <phoneticPr fontId="1" type="noConversion"/>
  </si>
  <si>
    <t>IRS.Z.KRW.M003</t>
    <phoneticPr fontId="1" type="noConversion"/>
  </si>
  <si>
    <t>REF_ID</t>
  </si>
  <si>
    <t>커브구간X</t>
  </si>
  <si>
    <t>커브기간Y</t>
  </si>
  <si>
    <t>RISK_YN</t>
  </si>
  <si>
    <t>CURV_FG</t>
  </si>
  <si>
    <t>DAY_X</t>
  </si>
  <si>
    <t>DAY_Y</t>
  </si>
  <si>
    <t>YEAR_X</t>
  </si>
  <si>
    <t>YEAR_Y</t>
  </si>
  <si>
    <t>DISC_CURV</t>
    <phoneticPr fontId="1" type="noConversion"/>
  </si>
  <si>
    <t>CURV_FUNC</t>
    <phoneticPr fontId="1" type="noConversion"/>
  </si>
  <si>
    <t>커브구분코드</t>
    <phoneticPr fontId="1" type="noConversion"/>
  </si>
  <si>
    <t>CURVE_TYPE</t>
    <phoneticPr fontId="1" type="noConversion"/>
  </si>
  <si>
    <t>CURVE_FG</t>
    <phoneticPr fontId="1" type="noConversion"/>
  </si>
  <si>
    <t>BS</t>
    <phoneticPr fontId="1" type="noConversion"/>
  </si>
  <si>
    <t>IF</t>
    <phoneticPr fontId="1" type="noConversion"/>
  </si>
  <si>
    <t>무위험커브</t>
    <phoneticPr fontId="1" type="noConversion"/>
  </si>
  <si>
    <t>베이시스커브</t>
    <phoneticPr fontId="1" type="noConversion"/>
  </si>
  <si>
    <t>인플레이커브</t>
    <phoneticPr fontId="1" type="noConversion"/>
  </si>
  <si>
    <t>BD</t>
    <phoneticPr fontId="1" type="noConversion"/>
  </si>
  <si>
    <t>Inflattion</t>
    <phoneticPr fontId="1" type="noConversion"/>
  </si>
  <si>
    <t>CR</t>
    <phoneticPr fontId="1" type="noConversion"/>
  </si>
  <si>
    <t>채권커브</t>
    <phoneticPr fontId="1" type="noConversion"/>
  </si>
  <si>
    <t>CDS커브</t>
    <phoneticPr fontId="1" type="noConversion"/>
  </si>
  <si>
    <t>CSR Curve-Bond</t>
    <phoneticPr fontId="1" type="noConversion"/>
  </si>
  <si>
    <t>CSR Curve-CDS</t>
    <phoneticPr fontId="1" type="noConversion"/>
  </si>
  <si>
    <t>변동성커브</t>
    <phoneticPr fontId="1" type="noConversion"/>
  </si>
  <si>
    <t>외환커브</t>
    <phoneticPr fontId="1" type="noConversion"/>
  </si>
  <si>
    <t>주가커브</t>
    <phoneticPr fontId="1" type="noConversion"/>
  </si>
  <si>
    <t>상품커브</t>
    <phoneticPr fontId="1" type="noConversion"/>
  </si>
  <si>
    <t>Equity Curve</t>
    <phoneticPr fontId="1" type="noConversion"/>
  </si>
  <si>
    <t>Foreign Curve</t>
    <phoneticPr fontId="1" type="noConversion"/>
  </si>
  <si>
    <t>Volatility Curve</t>
    <phoneticPr fontId="1" type="noConversion"/>
  </si>
  <si>
    <t>Commodity Curve</t>
    <phoneticPr fontId="1" type="noConversion"/>
  </si>
  <si>
    <t>FLAT테이블</t>
    <phoneticPr fontId="1" type="noConversion"/>
  </si>
  <si>
    <t>자료저장테이블</t>
    <phoneticPr fontId="1" type="noConversion"/>
  </si>
  <si>
    <t>RRAO_BUCKET</t>
    <phoneticPr fontId="1" type="noConversion"/>
  </si>
  <si>
    <t>RRAO_FACTOR</t>
    <phoneticPr fontId="1" type="noConversion"/>
  </si>
  <si>
    <t>Exotic</t>
    <phoneticPr fontId="1" type="noConversion"/>
  </si>
  <si>
    <t>RRAO_Bucket [Exotic, Other]</t>
    <phoneticPr fontId="1" type="noConversion"/>
  </si>
  <si>
    <t>RRAO_Factor [Corr, Gap, Behaior, Other]</t>
    <phoneticPr fontId="1" type="noConversion"/>
  </si>
  <si>
    <t>잔여위험 버킷</t>
    <phoneticPr fontId="1" type="noConversion"/>
  </si>
  <si>
    <t>일반금리위험 버킷</t>
    <phoneticPr fontId="1" type="noConversion"/>
  </si>
  <si>
    <t>외환위험 버킷</t>
    <phoneticPr fontId="1" type="noConversion"/>
  </si>
  <si>
    <t>RRAO_Factor</t>
    <phoneticPr fontId="1" type="noConversion"/>
  </si>
  <si>
    <t>잔여위험 요소</t>
    <phoneticPr fontId="1" type="noConversion"/>
  </si>
  <si>
    <t>Corr</t>
    <phoneticPr fontId="1" type="noConversion"/>
  </si>
  <si>
    <t>Gap</t>
    <phoneticPr fontId="1" type="noConversion"/>
  </si>
  <si>
    <t>상관관계</t>
    <phoneticPr fontId="1" type="noConversion"/>
  </si>
  <si>
    <t>갭</t>
    <phoneticPr fontId="1" type="noConversion"/>
  </si>
  <si>
    <t>행동</t>
    <phoneticPr fontId="1" type="noConversion"/>
  </si>
  <si>
    <t>Correlation</t>
    <phoneticPr fontId="1" type="noConversion"/>
  </si>
  <si>
    <t>ZMR_BASE_KSIC</t>
    <phoneticPr fontId="1" type="noConversion"/>
  </si>
  <si>
    <t>CRD_CD</t>
    <phoneticPr fontId="1" type="noConversion"/>
  </si>
  <si>
    <t>LTA_FG [지수,ETF,펀드 등]</t>
    <phoneticPr fontId="1" type="noConversion"/>
  </si>
  <si>
    <t>LTA지수구분</t>
    <phoneticPr fontId="1" type="noConversion"/>
  </si>
  <si>
    <t>IDX</t>
    <phoneticPr fontId="1" type="noConversion"/>
  </si>
  <si>
    <t>FUND</t>
    <phoneticPr fontId="1" type="noConversion"/>
  </si>
  <si>
    <t>주가지수</t>
    <phoneticPr fontId="1" type="noConversion"/>
  </si>
  <si>
    <t>DEAL_KIND</t>
    <phoneticPr fontId="1" type="noConversion"/>
  </si>
  <si>
    <t>L</t>
    <phoneticPr fontId="1" type="noConversion"/>
  </si>
  <si>
    <t>S</t>
    <phoneticPr fontId="1" type="noConversion"/>
  </si>
  <si>
    <t>매입</t>
    <phoneticPr fontId="1" type="noConversion"/>
  </si>
  <si>
    <t>매도</t>
    <phoneticPr fontId="1" type="noConversion"/>
  </si>
  <si>
    <t>Long</t>
    <phoneticPr fontId="1" type="noConversion"/>
  </si>
  <si>
    <t>Short</t>
    <phoneticPr fontId="1" type="noConversion"/>
  </si>
  <si>
    <t>CSR-nSec_Bucket, CSR-nCtp_Bucket, CSR-Ctp_Bucket</t>
    <phoneticPr fontId="1" type="noConversion"/>
  </si>
  <si>
    <t>DRC-nSec_Bucket, DRC-nCtp_Bucket, DRC-Ctp_Bucket</t>
    <phoneticPr fontId="1" type="noConversion"/>
  </si>
  <si>
    <t>RRAO_Factor [Corr, Gap, Behavior, Other]</t>
    <phoneticPr fontId="1" type="noConversion"/>
  </si>
  <si>
    <t>Behavior</t>
    <phoneticPr fontId="1" type="noConversion"/>
  </si>
  <si>
    <t>ZIB_CD_CALEN [CalKRW..]</t>
    <phoneticPr fontId="1" type="noConversion"/>
  </si>
  <si>
    <t>BDAY_RULE</t>
    <phoneticPr fontId="1" type="noConversion"/>
  </si>
  <si>
    <t>휴일조정방식</t>
    <phoneticPr fontId="1" type="noConversion"/>
  </si>
  <si>
    <t>MF</t>
    <phoneticPr fontId="1" type="noConversion"/>
  </si>
  <si>
    <t>MP</t>
    <phoneticPr fontId="1" type="noConversion"/>
  </si>
  <si>
    <t>RP</t>
    <phoneticPr fontId="1" type="noConversion"/>
  </si>
  <si>
    <t>None</t>
    <phoneticPr fontId="1" type="noConversion"/>
  </si>
  <si>
    <t>Modify Following</t>
    <phoneticPr fontId="1" type="noConversion"/>
  </si>
  <si>
    <t>Regular Following</t>
    <phoneticPr fontId="1" type="noConversion"/>
  </si>
  <si>
    <t>Modify Preceding</t>
    <phoneticPr fontId="1" type="noConversion"/>
  </si>
  <si>
    <t>Regular Preceding</t>
    <phoneticPr fontId="1" type="noConversion"/>
  </si>
  <si>
    <t xml:space="preserve">BDAY_RULE [MF, MP..] </t>
    <phoneticPr fontId="1" type="noConversion"/>
  </si>
  <si>
    <t>스케줄구분</t>
    <phoneticPr fontId="1" type="noConversion"/>
  </si>
  <si>
    <t>P:원금,I:이자,O:옵션 등…</t>
    <phoneticPr fontId="1" type="noConversion"/>
  </si>
  <si>
    <t>스케줄순번</t>
    <phoneticPr fontId="1" type="noConversion"/>
  </si>
  <si>
    <t>O</t>
    <phoneticPr fontId="1" type="noConversion"/>
  </si>
  <si>
    <t>C</t>
    <phoneticPr fontId="1" type="noConversion"/>
  </si>
  <si>
    <t>FIX</t>
    <phoneticPr fontId="1" type="noConversion"/>
  </si>
  <si>
    <t>CST</t>
    <phoneticPr fontId="1" type="noConversion"/>
  </si>
  <si>
    <t>보통주</t>
    <phoneticPr fontId="1" type="noConversion"/>
  </si>
  <si>
    <t>Common Stock</t>
    <phoneticPr fontId="1" type="noConversion"/>
  </si>
  <si>
    <t>PST</t>
    <phoneticPr fontId="1" type="noConversion"/>
  </si>
  <si>
    <t>Prefered Stock</t>
    <phoneticPr fontId="1" type="noConversion"/>
  </si>
  <si>
    <t>상장지수펀드</t>
    <phoneticPr fontId="1" type="noConversion"/>
  </si>
  <si>
    <t>Exchange Traded Fund</t>
    <phoneticPr fontId="1" type="noConversion"/>
  </si>
  <si>
    <t>EMF</t>
    <phoneticPr fontId="1" type="noConversion"/>
  </si>
  <si>
    <t>주식형 뮤추얼 펀드</t>
    <phoneticPr fontId="1" type="noConversion"/>
  </si>
  <si>
    <t>Equity Mutual Fund</t>
    <phoneticPr fontId="1" type="noConversion"/>
  </si>
  <si>
    <t>ELW</t>
    <phoneticPr fontId="1" type="noConversion"/>
  </si>
  <si>
    <t>Equity Linked Warrant</t>
    <phoneticPr fontId="1" type="noConversion"/>
  </si>
  <si>
    <t>ADR</t>
    <phoneticPr fontId="1" type="noConversion"/>
  </si>
  <si>
    <t>미국형주식예탁증서</t>
    <phoneticPr fontId="1" type="noConversion"/>
  </si>
  <si>
    <t>American Depository Receipt</t>
    <phoneticPr fontId="1" type="noConversion"/>
  </si>
  <si>
    <t>GDR</t>
    <phoneticPr fontId="1" type="noConversion"/>
  </si>
  <si>
    <t>글로벌주식예탁증서</t>
    <phoneticPr fontId="1" type="noConversion"/>
  </si>
  <si>
    <t>Global Depository Receipt</t>
    <phoneticPr fontId="1" type="noConversion"/>
  </si>
  <si>
    <t>AM</t>
    <phoneticPr fontId="1" type="noConversion"/>
  </si>
  <si>
    <t>AS</t>
    <phoneticPr fontId="1" type="noConversion"/>
  </si>
  <si>
    <t>BM</t>
    <phoneticPr fontId="1" type="noConversion"/>
  </si>
  <si>
    <t>자료관리구분</t>
    <phoneticPr fontId="1" type="noConversion"/>
  </si>
  <si>
    <t>자료관리구분</t>
    <phoneticPr fontId="1" type="noConversion"/>
  </si>
  <si>
    <t>수기</t>
    <phoneticPr fontId="1" type="noConversion"/>
  </si>
  <si>
    <t>생성</t>
    <phoneticPr fontId="1" type="noConversion"/>
  </si>
  <si>
    <t>원천입수</t>
    <phoneticPr fontId="1" type="noConversion"/>
  </si>
  <si>
    <t>Manage</t>
    <phoneticPr fontId="1" type="noConversion"/>
  </si>
  <si>
    <t>Create</t>
    <phoneticPr fontId="1" type="noConversion"/>
  </si>
  <si>
    <t>Souece</t>
    <phoneticPr fontId="1" type="noConversion"/>
  </si>
  <si>
    <t>원천자료명</t>
    <phoneticPr fontId="1" type="noConversion"/>
  </si>
  <si>
    <t>DATA_MAN_FG [ M, C, S ]</t>
    <phoneticPr fontId="1" type="noConversion"/>
  </si>
  <si>
    <t>DATA_CFG</t>
    <phoneticPr fontId="1" type="noConversion"/>
  </si>
  <si>
    <t>DATA_SRC</t>
    <phoneticPr fontId="1" type="noConversion"/>
  </si>
  <si>
    <t>EQ버킷중 중복섹터는 대형/선진코드 이용</t>
    <phoneticPr fontId="1" type="noConversion"/>
  </si>
  <si>
    <t>CSR-nSec_Bucket중 중복섹터는 투자등급이용</t>
    <phoneticPr fontId="1" type="noConversion"/>
  </si>
  <si>
    <t>GRP_ID</t>
    <phoneticPr fontId="1" type="noConversion"/>
  </si>
  <si>
    <t>환율커브ID</t>
    <phoneticPr fontId="1" type="noConversion"/>
  </si>
  <si>
    <t>주식커브ID</t>
    <phoneticPr fontId="1" type="noConversion"/>
  </si>
  <si>
    <t>단기자금,유가증권 등 분류</t>
    <phoneticPr fontId="1" type="noConversion"/>
  </si>
  <si>
    <t>채권, 주식, 선물, 옵션 등 분류</t>
    <phoneticPr fontId="1" type="noConversion"/>
  </si>
  <si>
    <t>DATA_CFG [ M, C, S ]</t>
    <phoneticPr fontId="1" type="noConversion"/>
  </si>
  <si>
    <t>DATA_CFG</t>
    <phoneticPr fontId="1" type="noConversion"/>
  </si>
  <si>
    <t>상관계수/변동성등 평가용 고유ID</t>
    <phoneticPr fontId="1" type="noConversion"/>
  </si>
  <si>
    <t>입수용 고유ID로 마켓데이터와 일치</t>
    <phoneticPr fontId="1" type="noConversion"/>
  </si>
  <si>
    <t>커브참조ID</t>
    <phoneticPr fontId="1" type="noConversion"/>
  </si>
  <si>
    <t>DESC</t>
    <phoneticPr fontId="1" type="noConversion"/>
  </si>
  <si>
    <t>커브+TENOR조합 마켓고유ID</t>
    <phoneticPr fontId="1" type="noConversion"/>
  </si>
  <si>
    <t>마켓데이터와 연계시  사용</t>
    <phoneticPr fontId="1" type="noConversion"/>
  </si>
  <si>
    <t>상관계수/변동성 등 관리시 사용</t>
    <phoneticPr fontId="1" type="noConversion"/>
  </si>
  <si>
    <t>커브+TENOR조합 마켓고유ID, REF_ID와 유사 또는 동일</t>
    <phoneticPr fontId="1" type="noConversion"/>
  </si>
  <si>
    <t>CD_TERM</t>
    <phoneticPr fontId="1" type="noConversion"/>
  </si>
  <si>
    <t>CD_TERM</t>
    <phoneticPr fontId="1" type="noConversion"/>
  </si>
  <si>
    <t>만기구간코드</t>
    <phoneticPr fontId="1" type="noConversion"/>
  </si>
  <si>
    <t>D001</t>
    <phoneticPr fontId="1" type="noConversion"/>
  </si>
  <si>
    <t>Mnnn</t>
    <phoneticPr fontId="1" type="noConversion"/>
  </si>
  <si>
    <t>1 Months</t>
    <phoneticPr fontId="1" type="noConversion"/>
  </si>
  <si>
    <t>n Months</t>
    <phoneticPr fontId="1" type="noConversion"/>
  </si>
  <si>
    <t>1 일</t>
    <phoneticPr fontId="1" type="noConversion"/>
  </si>
  <si>
    <t>Dnnn</t>
    <phoneticPr fontId="1" type="noConversion"/>
  </si>
  <si>
    <t>1 개월</t>
    <phoneticPr fontId="1" type="noConversion"/>
  </si>
  <si>
    <t>n 개월</t>
    <phoneticPr fontId="1" type="noConversion"/>
  </si>
  <si>
    <t>n Days</t>
    <phoneticPr fontId="1" type="noConversion"/>
  </si>
  <si>
    <t>1 Days</t>
    <phoneticPr fontId="1" type="noConversion"/>
  </si>
  <si>
    <t>7 일</t>
    <phoneticPr fontId="1" type="noConversion"/>
  </si>
  <si>
    <t>M024</t>
    <phoneticPr fontId="1" type="noConversion"/>
  </si>
  <si>
    <t>M036</t>
    <phoneticPr fontId="1" type="noConversion"/>
  </si>
  <si>
    <t>M060</t>
    <phoneticPr fontId="1" type="noConversion"/>
  </si>
  <si>
    <t>3 개월</t>
    <phoneticPr fontId="1" type="noConversion"/>
  </si>
  <si>
    <t>6 개월</t>
    <phoneticPr fontId="1" type="noConversion"/>
  </si>
  <si>
    <t>2 Years</t>
    <phoneticPr fontId="1" type="noConversion"/>
  </si>
  <si>
    <t>3 Years</t>
    <phoneticPr fontId="1" type="noConversion"/>
  </si>
  <si>
    <t>5 Years</t>
    <phoneticPr fontId="1" type="noConversion"/>
  </si>
  <si>
    <t>1년</t>
    <phoneticPr fontId="1" type="noConversion"/>
  </si>
  <si>
    <t>2년</t>
    <phoneticPr fontId="1" type="noConversion"/>
  </si>
  <si>
    <t>3년</t>
    <phoneticPr fontId="1" type="noConversion"/>
  </si>
  <si>
    <t>5년</t>
    <phoneticPr fontId="1" type="noConversion"/>
  </si>
  <si>
    <t>10년</t>
    <phoneticPr fontId="1" type="noConversion"/>
  </si>
  <si>
    <t>15년</t>
    <phoneticPr fontId="1" type="noConversion"/>
  </si>
  <si>
    <t>20년</t>
    <phoneticPr fontId="1" type="noConversion"/>
  </si>
  <si>
    <t>30년</t>
    <phoneticPr fontId="1" type="noConversion"/>
  </si>
  <si>
    <t>M120</t>
    <phoneticPr fontId="1" type="noConversion"/>
  </si>
  <si>
    <t>M180</t>
    <phoneticPr fontId="1" type="noConversion"/>
  </si>
  <si>
    <t>M240</t>
    <phoneticPr fontId="1" type="noConversion"/>
  </si>
  <si>
    <t>M360</t>
    <phoneticPr fontId="1" type="noConversion"/>
  </si>
  <si>
    <t>GIRR, CSR,Vega</t>
    <phoneticPr fontId="1" type="noConversion"/>
  </si>
  <si>
    <t>FRTB Tenor</t>
    <phoneticPr fontId="1" type="noConversion"/>
  </si>
  <si>
    <t>바젤2위험분류</t>
    <phoneticPr fontId="1" type="noConversion"/>
  </si>
  <si>
    <t>SD_R3 &lt; ZNS</t>
    <phoneticPr fontId="1" type="noConversion"/>
  </si>
  <si>
    <t>FLAT_TAB</t>
    <phoneticPr fontId="1" type="noConversion"/>
  </si>
  <si>
    <t>DEAL_KIND [L,S]</t>
    <phoneticPr fontId="1" type="noConversion"/>
  </si>
  <si>
    <t>옵션여부</t>
    <phoneticPr fontId="1" type="noConversion"/>
  </si>
  <si>
    <t>베가/커버처대상 구분</t>
    <phoneticPr fontId="1" type="noConversion"/>
  </si>
  <si>
    <t>DRC 대상여부</t>
    <phoneticPr fontId="1" type="noConversion"/>
  </si>
  <si>
    <t>GIRR 대상여부</t>
    <phoneticPr fontId="1" type="noConversion"/>
  </si>
  <si>
    <t>EQ 대상여부</t>
    <phoneticPr fontId="1" type="noConversion"/>
  </si>
  <si>
    <t>FX 대상여부</t>
    <phoneticPr fontId="1" type="noConversion"/>
  </si>
  <si>
    <t>CM 대상여부</t>
    <phoneticPr fontId="1" type="noConversion"/>
  </si>
  <si>
    <t>CSR 대상여부</t>
    <phoneticPr fontId="1" type="noConversion"/>
  </si>
  <si>
    <t>CSR_RISK_YN</t>
    <phoneticPr fontId="1" type="noConversion"/>
  </si>
  <si>
    <t>GIRR_RISK_YN</t>
    <phoneticPr fontId="1" type="noConversion"/>
  </si>
  <si>
    <t>EQ_RISK_YN</t>
    <phoneticPr fontId="1" type="noConversion"/>
  </si>
  <si>
    <t>FX_RISK_YN</t>
    <phoneticPr fontId="1" type="noConversion"/>
  </si>
  <si>
    <t>CM_RISK_YN</t>
    <phoneticPr fontId="1" type="noConversion"/>
  </si>
  <si>
    <t>OPTN_YN</t>
    <phoneticPr fontId="1" type="noConversion"/>
  </si>
  <si>
    <t>ABS_FG</t>
    <phoneticPr fontId="1" type="noConversion"/>
  </si>
  <si>
    <t>유동화구분</t>
    <phoneticPr fontId="1" type="noConversion"/>
  </si>
  <si>
    <t>ABS_FG [NSEC,NCTP,CTP]</t>
    <phoneticPr fontId="1" type="noConversion"/>
  </si>
  <si>
    <t>DRC_RISK_YN</t>
    <phoneticPr fontId="1" type="noConversion"/>
  </si>
  <si>
    <t>RRAO_RISK_YN</t>
    <phoneticPr fontId="1" type="noConversion"/>
  </si>
  <si>
    <t>잔여위험여부</t>
    <phoneticPr fontId="1" type="noConversion"/>
  </si>
  <si>
    <t>잔여위험버킷</t>
    <phoneticPr fontId="1" type="noConversion"/>
  </si>
  <si>
    <t>잔여위험요소</t>
    <phoneticPr fontId="1" type="noConversion"/>
  </si>
  <si>
    <t>ABS_FG</t>
    <phoneticPr fontId="1" type="noConversion"/>
  </si>
  <si>
    <t>NSEC</t>
    <phoneticPr fontId="1" type="noConversion"/>
  </si>
  <si>
    <t>NCTP</t>
    <phoneticPr fontId="1" type="noConversion"/>
  </si>
  <si>
    <t>유동화Nctp</t>
    <phoneticPr fontId="1" type="noConversion"/>
  </si>
  <si>
    <t>유동화CTP</t>
    <phoneticPr fontId="1" type="noConversion"/>
  </si>
  <si>
    <t>Non Securities</t>
    <phoneticPr fontId="1" type="noConversion"/>
  </si>
  <si>
    <t>Securities non CTP</t>
    <phoneticPr fontId="1" type="noConversion"/>
  </si>
  <si>
    <t>Securities CTP</t>
    <phoneticPr fontId="1" type="noConversion"/>
  </si>
  <si>
    <t>주가지수</t>
    <phoneticPr fontId="1" type="noConversion"/>
  </si>
  <si>
    <t>Equity Index</t>
    <phoneticPr fontId="1" type="noConversion"/>
  </si>
  <si>
    <t>Fund</t>
    <phoneticPr fontId="1" type="noConversion"/>
  </si>
  <si>
    <t>PUBS_YN</t>
    <phoneticPr fontId="1" type="noConversion"/>
  </si>
  <si>
    <t>MKT_IDX</t>
    <phoneticPr fontId="1" type="noConversion"/>
  </si>
  <si>
    <t>SEC_VAL</t>
    <phoneticPr fontId="1" type="noConversion"/>
  </si>
  <si>
    <t>통화코드</t>
    <phoneticPr fontId="1" type="noConversion"/>
  </si>
  <si>
    <t>BAS_CCY</t>
    <phoneticPr fontId="1" type="noConversion"/>
  </si>
  <si>
    <t>OPP_CCY</t>
    <phoneticPr fontId="1" type="noConversion"/>
  </si>
  <si>
    <t>MKT_TOT_AMT</t>
    <phoneticPr fontId="1" type="noConversion"/>
  </si>
  <si>
    <t>옵션만기구간</t>
    <phoneticPr fontId="1" type="noConversion"/>
  </si>
  <si>
    <t>기초자산만기구간</t>
    <phoneticPr fontId="1" type="noConversion"/>
  </si>
  <si>
    <t>TERM_M</t>
    <phoneticPr fontId="1" type="noConversion"/>
  </si>
  <si>
    <t>TERM_U</t>
    <phoneticPr fontId="1" type="noConversion"/>
  </si>
  <si>
    <t>Y</t>
    <phoneticPr fontId="1" type="noConversion"/>
  </si>
  <si>
    <t>유가증권구분</t>
    <phoneticPr fontId="1" type="noConversion"/>
  </si>
  <si>
    <t>Bond</t>
    <phoneticPr fontId="1" type="noConversion"/>
  </si>
  <si>
    <t>REF_ID</t>
    <phoneticPr fontId="1" type="noConversion"/>
  </si>
  <si>
    <t>MKT_AREA</t>
    <phoneticPr fontId="1" type="noConversion"/>
  </si>
  <si>
    <t>이벤트구분</t>
    <phoneticPr fontId="1" type="noConversion"/>
  </si>
  <si>
    <t>배당락</t>
  </si>
  <si>
    <t>권리락</t>
  </si>
  <si>
    <t>액면분할</t>
  </si>
  <si>
    <t>합병</t>
  </si>
  <si>
    <t>분할</t>
  </si>
  <si>
    <t>유상증자</t>
  </si>
  <si>
    <t>무상증자</t>
  </si>
  <si>
    <t>감자</t>
  </si>
  <si>
    <t>거래정지</t>
  </si>
  <si>
    <t>상장폐지</t>
  </si>
  <si>
    <t>적용등금</t>
    <phoneticPr fontId="1" type="noConversion"/>
  </si>
  <si>
    <t>KIS_CRD_CD</t>
    <phoneticPr fontId="1" type="noConversion"/>
  </si>
  <si>
    <t>KRR_CRD_CD</t>
    <phoneticPr fontId="1" type="noConversion"/>
  </si>
  <si>
    <t>NCE_CRD_CD</t>
    <phoneticPr fontId="1" type="noConversion"/>
  </si>
  <si>
    <t>MDS_CRD_CD</t>
    <phoneticPr fontId="1" type="noConversion"/>
  </si>
  <si>
    <t>SNP_CRD_CD</t>
    <phoneticPr fontId="1" type="noConversion"/>
  </si>
  <si>
    <t>FCH_CRD_CD</t>
    <phoneticPr fontId="1" type="noConversion"/>
  </si>
  <si>
    <t>APP_CRD_CD</t>
    <phoneticPr fontId="1" type="noConversion"/>
  </si>
  <si>
    <t>ZMR_MKT_IDX [SPX, KOSPI200…]</t>
    <phoneticPr fontId="1" type="noConversion"/>
  </si>
  <si>
    <t>ISSU_QTY</t>
    <phoneticPr fontId="1" type="noConversion"/>
  </si>
  <si>
    <t>DIV_PRF_RT</t>
    <phoneticPr fontId="1" type="noConversion"/>
  </si>
  <si>
    <t>COUP_RATE</t>
    <phoneticPr fontId="1" type="noConversion"/>
  </si>
  <si>
    <t>ISSU_ITT_CD</t>
    <phoneticPr fontId="1" type="noConversion"/>
  </si>
  <si>
    <t>ISSU_ITT_ID</t>
    <phoneticPr fontId="1" type="noConversion"/>
  </si>
  <si>
    <t>발행기관</t>
    <phoneticPr fontId="1" type="noConversion"/>
  </si>
  <si>
    <t>DRV_VAL</t>
    <phoneticPr fontId="1" type="noConversion"/>
  </si>
  <si>
    <t>ZMR_MKT_IDX,ZMR_MKT_SEC</t>
    <phoneticPr fontId="1" type="noConversion"/>
  </si>
  <si>
    <t>UNDER_ASSET</t>
    <phoneticPr fontId="1" type="noConversion"/>
  </si>
  <si>
    <t>COMM_ID</t>
    <phoneticPr fontId="1" type="noConversion"/>
  </si>
  <si>
    <t>COMM_VAL</t>
    <phoneticPr fontId="1" type="noConversion"/>
  </si>
  <si>
    <t>RF_VAL</t>
    <phoneticPr fontId="1" type="noConversion"/>
  </si>
  <si>
    <t>BSSE_VAL</t>
    <phoneticPr fontId="1" type="noConversion"/>
  </si>
  <si>
    <t>주식등 기준가</t>
    <phoneticPr fontId="1" type="noConversion"/>
  </si>
  <si>
    <t>DRC-nSec_Bucket [Corp.. ]</t>
    <phoneticPr fontId="1" type="noConversion"/>
  </si>
  <si>
    <t>TX, NY 등 상품지역</t>
    <phoneticPr fontId="1" type="noConversion"/>
  </si>
  <si>
    <t>대형주여부</t>
    <phoneticPr fontId="1" type="noConversion"/>
  </si>
  <si>
    <t>선진시장여부</t>
    <phoneticPr fontId="1" type="noConversion"/>
  </si>
  <si>
    <t>Y/N  선진시장/신흫시장</t>
    <phoneticPr fontId="1" type="noConversion"/>
  </si>
  <si>
    <t>ADV_MKT_YN</t>
    <phoneticPr fontId="1" type="noConversion"/>
  </si>
  <si>
    <t>Y/N 대형주/소형주</t>
    <phoneticPr fontId="1" type="noConversion"/>
  </si>
  <si>
    <t>LG_EQ_YN</t>
    <phoneticPr fontId="1" type="noConversion"/>
  </si>
  <si>
    <t>6,2</t>
  </si>
  <si>
    <t>6,2</t>
    <phoneticPr fontId="1" type="noConversion"/>
  </si>
  <si>
    <t>CRD_CD</t>
    <phoneticPr fontId="1" type="noConversion"/>
  </si>
  <si>
    <t>채권구분</t>
    <phoneticPr fontId="1" type="noConversion"/>
  </si>
  <si>
    <t>ABS_FG [NSEC/NCTP/CTP]</t>
    <phoneticPr fontId="1" type="noConversion"/>
  </si>
  <si>
    <t>BOND_KIND</t>
    <phoneticPr fontId="1" type="noConversion"/>
  </si>
  <si>
    <t>G</t>
    <phoneticPr fontId="1" type="noConversion"/>
  </si>
  <si>
    <t>국채</t>
    <phoneticPr fontId="1" type="noConversion"/>
  </si>
  <si>
    <t>회사채</t>
    <phoneticPr fontId="1" type="noConversion"/>
  </si>
  <si>
    <t>Government Bond</t>
    <phoneticPr fontId="1" type="noConversion"/>
  </si>
  <si>
    <t>Local Government Bond</t>
    <phoneticPr fontId="1" type="noConversion"/>
  </si>
  <si>
    <t>Corporation Bond</t>
    <phoneticPr fontId="1" type="noConversion"/>
  </si>
  <si>
    <t>Gover</t>
    <phoneticPr fontId="1" type="noConversion"/>
  </si>
  <si>
    <t>Local</t>
    <phoneticPr fontId="1" type="noConversion"/>
  </si>
  <si>
    <t>Corp</t>
    <phoneticPr fontId="1" type="noConversion"/>
  </si>
  <si>
    <t>GOOD_BOND_YN</t>
    <phoneticPr fontId="1" type="noConversion"/>
  </si>
  <si>
    <t>Y/N  투자등급여부</t>
    <phoneticPr fontId="1" type="noConversion"/>
  </si>
  <si>
    <t>커버드본드여부</t>
    <phoneticPr fontId="1" type="noConversion"/>
  </si>
  <si>
    <t>COVER_BOND_YN</t>
    <phoneticPr fontId="1" type="noConversion"/>
  </si>
  <si>
    <t>LGD_RATE</t>
    <phoneticPr fontId="1" type="noConversion"/>
  </si>
  <si>
    <t>REPAY_RANK</t>
    <phoneticPr fontId="1" type="noConversion"/>
  </si>
  <si>
    <t>선순위채권</t>
    <phoneticPr fontId="1" type="noConversion"/>
  </si>
  <si>
    <t>후순위채권</t>
    <phoneticPr fontId="1" type="noConversion"/>
  </si>
  <si>
    <t>subordinated bonds</t>
    <phoneticPr fontId="1" type="noConversion"/>
  </si>
  <si>
    <t>priority bonds</t>
    <phoneticPr fontId="1" type="noConversion"/>
  </si>
  <si>
    <t>EQ</t>
    <phoneticPr fontId="1" type="noConversion"/>
  </si>
  <si>
    <t>S_Bond</t>
    <phoneticPr fontId="1" type="noConversion"/>
  </si>
  <si>
    <t>P_Bond</t>
    <phoneticPr fontId="1" type="noConversion"/>
  </si>
  <si>
    <t>C_Bond</t>
    <phoneticPr fontId="1" type="noConversion"/>
  </si>
  <si>
    <t>BOND_KIND [G,L,C]</t>
    <phoneticPr fontId="1" type="noConversion"/>
  </si>
  <si>
    <t>물가연동채권여부</t>
    <phoneticPr fontId="1" type="noConversion"/>
  </si>
  <si>
    <t>INFL_BOND_YN</t>
    <phoneticPr fontId="1" type="noConversion"/>
  </si>
  <si>
    <t>DRV_ID</t>
    <phoneticPr fontId="1" type="noConversion"/>
  </si>
  <si>
    <t>DRV_TYPE</t>
    <phoneticPr fontId="1" type="noConversion"/>
  </si>
  <si>
    <t>투자등급여부</t>
    <phoneticPr fontId="1" type="noConversion"/>
  </si>
  <si>
    <t>EQ버킷</t>
    <phoneticPr fontId="1" type="noConversion"/>
  </si>
  <si>
    <t>CSR버킷</t>
    <phoneticPr fontId="1" type="noConversion"/>
  </si>
  <si>
    <t>EQ_BUCKET</t>
    <phoneticPr fontId="1" type="noConversion"/>
  </si>
  <si>
    <t>CSR_BUCKET</t>
    <phoneticPr fontId="1" type="noConversion"/>
  </si>
  <si>
    <t>CM버킷</t>
    <phoneticPr fontId="1" type="noConversion"/>
  </si>
  <si>
    <t>CM_BUCKET</t>
    <phoneticPr fontId="1" type="noConversion"/>
  </si>
  <si>
    <t>CM_BUCKET</t>
    <phoneticPr fontId="1" type="noConversion"/>
  </si>
  <si>
    <t>EQ_Bucket</t>
    <phoneticPr fontId="1" type="noConversion"/>
  </si>
  <si>
    <t>CSR-*_Bucket</t>
    <phoneticPr fontId="1" type="noConversion"/>
  </si>
  <si>
    <t>적용LGD</t>
    <phoneticPr fontId="1" type="noConversion"/>
  </si>
  <si>
    <t>비분,비선순위채무상품</t>
    <phoneticPr fontId="1" type="noConversion"/>
  </si>
  <si>
    <t>선순위채무상품</t>
    <phoneticPr fontId="1" type="noConversion"/>
  </si>
  <si>
    <t>하이브리드</t>
    <phoneticPr fontId="1" type="noConversion"/>
  </si>
  <si>
    <t>Hybrid Option</t>
    <phoneticPr fontId="1" type="noConversion"/>
  </si>
  <si>
    <t>Equity, subord bonds</t>
    <phoneticPr fontId="1" type="noConversion"/>
  </si>
  <si>
    <t>EQ, S_Bond</t>
    <phoneticPr fontId="1" type="noConversion"/>
  </si>
  <si>
    <t>H_Bond</t>
    <phoneticPr fontId="1" type="noConversion"/>
  </si>
  <si>
    <t>숫자</t>
    <phoneticPr fontId="1" type="noConversion"/>
  </si>
  <si>
    <t>LGD_RATE</t>
    <phoneticPr fontId="1" type="noConversion"/>
  </si>
  <si>
    <t>EQ 버킷</t>
    <phoneticPr fontId="1" type="noConversion"/>
  </si>
  <si>
    <t>CM 버킷</t>
    <phoneticPr fontId="1" type="noConversion"/>
  </si>
  <si>
    <t>FX 버킷</t>
    <phoneticPr fontId="1" type="noConversion"/>
  </si>
  <si>
    <t>DRC버킷</t>
    <phoneticPr fontId="1" type="noConversion"/>
  </si>
  <si>
    <t>RRAO버킷</t>
    <phoneticPr fontId="1" type="noConversion"/>
  </si>
  <si>
    <t>RISK_Factor참조</t>
    <phoneticPr fontId="1" type="noConversion"/>
  </si>
  <si>
    <t xml:space="preserve">ZMR_MKT_SEC </t>
    <phoneticPr fontId="1" type="noConversion"/>
  </si>
  <si>
    <t>REP</t>
    <phoneticPr fontId="1" type="noConversion"/>
  </si>
  <si>
    <t>환매조건부</t>
    <phoneticPr fontId="1" type="noConversion"/>
  </si>
  <si>
    <t>Repo</t>
    <phoneticPr fontId="1" type="noConversion"/>
  </si>
  <si>
    <t>EQ_KIND</t>
    <phoneticPr fontId="1" type="noConversion"/>
  </si>
  <si>
    <t>주식종류</t>
    <phoneticPr fontId="1" type="noConversion"/>
  </si>
  <si>
    <t>주식유형</t>
    <phoneticPr fontId="1" type="noConversion"/>
  </si>
  <si>
    <t>EQ_KIND [CST,ETF..]</t>
    <phoneticPr fontId="1" type="noConversion"/>
  </si>
  <si>
    <t>EQ_TYPE</t>
    <phoneticPr fontId="1" type="noConversion"/>
  </si>
  <si>
    <t>REPO</t>
    <phoneticPr fontId="1" type="noConversion"/>
  </si>
  <si>
    <t>002</t>
    <phoneticPr fontId="1" type="noConversion"/>
  </si>
  <si>
    <t>SEC_TYPE</t>
    <phoneticPr fontId="1" type="noConversion"/>
  </si>
  <si>
    <t>EVT_KND</t>
    <phoneticPr fontId="1" type="noConversion"/>
  </si>
  <si>
    <t>EVT_KIND</t>
    <phoneticPr fontId="1" type="noConversion"/>
  </si>
  <si>
    <t>DRC버킷</t>
    <phoneticPr fontId="1" type="noConversion"/>
  </si>
  <si>
    <t>EQ섹터</t>
    <phoneticPr fontId="1" type="noConversion"/>
  </si>
  <si>
    <t>CSR섹터</t>
    <phoneticPr fontId="1" type="noConversion"/>
  </si>
  <si>
    <t>채권구분(정부,지방,회사)</t>
    <phoneticPr fontId="1" type="noConversion"/>
  </si>
  <si>
    <t>ZMR_MKT_SEC(유가증권)</t>
    <phoneticPr fontId="1" type="noConversion"/>
  </si>
  <si>
    <t>ZMR_BASE_KSIC(표준산업분류)</t>
    <phoneticPr fontId="1" type="noConversion"/>
  </si>
  <si>
    <t>ZMR_MKT_COMM(일반상품)</t>
    <phoneticPr fontId="1" type="noConversion"/>
  </si>
  <si>
    <t>LTA_ID</t>
    <phoneticPr fontId="1" type="noConversion"/>
  </si>
  <si>
    <t>ZMR_MKT_IDX(지수정보)</t>
    <phoneticPr fontId="1" type="noConversion"/>
  </si>
  <si>
    <t>ZMR_BASE_LTA (LTA)목록</t>
    <phoneticPr fontId="1" type="noConversion"/>
  </si>
  <si>
    <t>ZMR_BASE_LTAU (LTA구성정보)</t>
    <phoneticPr fontId="1" type="noConversion"/>
  </si>
  <si>
    <t>비중</t>
    <phoneticPr fontId="1" type="noConversion"/>
  </si>
  <si>
    <t>ZMR_MKT_SEC(유가증권) [ETF/FUND]</t>
    <phoneticPr fontId="1" type="noConversion"/>
  </si>
  <si>
    <t>LTA처리여부</t>
    <phoneticPr fontId="1" type="noConversion"/>
  </si>
  <si>
    <t>유동화구분(NSEC,NCTP,CTP)</t>
    <phoneticPr fontId="1" type="noConversion"/>
  </si>
  <si>
    <t>커브드본드여부</t>
    <phoneticPr fontId="1" type="noConversion"/>
  </si>
  <si>
    <t>ZMR_BASE_CURV (커브정보)</t>
    <phoneticPr fontId="1" type="noConversion"/>
  </si>
  <si>
    <t>GIRR Factor</t>
    <phoneticPr fontId="1" type="noConversion"/>
  </si>
  <si>
    <t>TENOR</t>
    <phoneticPr fontId="1" type="noConversion"/>
  </si>
  <si>
    <t>GIRR Factor_vertex</t>
    <phoneticPr fontId="1" type="noConversion"/>
  </si>
  <si>
    <t>CSR Factor vertex</t>
    <phoneticPr fontId="1" type="noConversion"/>
  </si>
  <si>
    <t>CSR Factor
DRC-nSec Factor</t>
    <phoneticPr fontId="1" type="noConversion"/>
  </si>
  <si>
    <t>CM Factor vertex</t>
    <phoneticPr fontId="1" type="noConversion"/>
  </si>
  <si>
    <t>CM Factor Basis</t>
    <phoneticPr fontId="1" type="noConversion"/>
  </si>
  <si>
    <t>ZMR_BASE_ISSU(발행인정보)</t>
    <phoneticPr fontId="1" type="noConversion"/>
  </si>
  <si>
    <t>NOTL_CCY</t>
    <phoneticPr fontId="1" type="noConversion"/>
  </si>
  <si>
    <t>GIRR버킷</t>
    <phoneticPr fontId="1" type="noConversion"/>
  </si>
  <si>
    <t>UNDER_CCY</t>
    <phoneticPr fontId="1" type="noConversion"/>
  </si>
  <si>
    <t>FX버킷</t>
    <phoneticPr fontId="1" type="noConversion"/>
  </si>
  <si>
    <t>SPOT/REPO</t>
    <phoneticPr fontId="1" type="noConversion"/>
  </si>
  <si>
    <t>좌측에서참조</t>
    <phoneticPr fontId="1" type="noConversion"/>
  </si>
  <si>
    <t>EQ Factor Basis</t>
    <phoneticPr fontId="1" type="noConversion"/>
  </si>
  <si>
    <t>EQ Factor</t>
    <phoneticPr fontId="1" type="noConversion"/>
  </si>
  <si>
    <t>CM Factor</t>
    <phoneticPr fontId="1" type="noConversion"/>
  </si>
  <si>
    <t>GIRR Factor Basis (IR/IF/BS)</t>
    <phoneticPr fontId="1" type="noConversion"/>
  </si>
  <si>
    <t>CSR Factor Basis (BD/CDS)</t>
    <phoneticPr fontId="1" type="noConversion"/>
  </si>
  <si>
    <t>버킷 및 위험요소 참조</t>
    <phoneticPr fontId="1" type="noConversion"/>
  </si>
  <si>
    <t>* 중복자료 관리없이 한곳에서 집중적으로 관리할 수 있도록 함.</t>
    <phoneticPr fontId="1" type="noConversion"/>
  </si>
  <si>
    <t>포지션SEQ</t>
    <phoneticPr fontId="1" type="noConversion"/>
  </si>
  <si>
    <t xml:space="preserve">PROD_CD + PROD_ID + DEAL_NO </t>
    <phoneticPr fontId="1" type="noConversion"/>
  </si>
  <si>
    <t>포지션 고유ID로 상품/종목/거래정보를 파악할 수 있도록 아래조합으로 구성함</t>
    <phoneticPr fontId="1" type="noConversion"/>
  </si>
  <si>
    <t>단일인 경우는 000</t>
    <phoneticPr fontId="1" type="noConversion"/>
  </si>
  <si>
    <t>SWAP등 Leg가 여러 개이거나 여러 개의 기초자산으로 구성된 경우 001, 002, nnn 형태로 부여</t>
    <phoneticPr fontId="1" type="noConversion"/>
  </si>
  <si>
    <t>KRW</t>
    <phoneticPr fontId="1" type="noConversion"/>
  </si>
  <si>
    <t>USD</t>
    <phoneticPr fontId="1" type="noConversion"/>
  </si>
  <si>
    <t>1415,23</t>
    <phoneticPr fontId="1" type="noConversion"/>
  </si>
  <si>
    <t>소매고객여부</t>
    <phoneticPr fontId="1" type="noConversion"/>
  </si>
  <si>
    <t>RETL_CUS_YN</t>
    <phoneticPr fontId="1" type="noConversion"/>
  </si>
  <si>
    <t>이자유형</t>
    <phoneticPr fontId="1" type="noConversion"/>
  </si>
  <si>
    <t>4</t>
    <phoneticPr fontId="1" type="noConversion"/>
  </si>
  <si>
    <t>이표채</t>
    <phoneticPr fontId="1" type="noConversion"/>
  </si>
  <si>
    <t>분할상환채</t>
    <phoneticPr fontId="1" type="noConversion"/>
  </si>
  <si>
    <t>Zero Coupon</t>
    <phoneticPr fontId="1" type="noConversion"/>
  </si>
  <si>
    <t>Fixed Rate</t>
    <phoneticPr fontId="1" type="noConversion"/>
  </si>
  <si>
    <t>Floating Rate</t>
    <phoneticPr fontId="1" type="noConversion"/>
  </si>
  <si>
    <t>Amontizing</t>
    <phoneticPr fontId="1" type="noConversion"/>
  </si>
  <si>
    <t>JTD산출용</t>
    <phoneticPr fontId="1" type="noConversion"/>
  </si>
  <si>
    <t>표면금리</t>
  </si>
  <si>
    <t>표면금리일자산출방식</t>
  </si>
  <si>
    <t>최종이자지급일자</t>
  </si>
  <si>
    <t>이자지급결정방식</t>
  </si>
  <si>
    <t>최종확정이자율</t>
  </si>
  <si>
    <t>시장가격금리</t>
  </si>
  <si>
    <t>Stepping_Spread</t>
  </si>
  <si>
    <t>Stepping_Rate</t>
  </si>
  <si>
    <t>Stepping_Date</t>
  </si>
  <si>
    <t>전환청구시작일</t>
  </si>
  <si>
    <t>전환청구종료일</t>
  </si>
  <si>
    <t>전환가격</t>
  </si>
  <si>
    <t>전환율</t>
  </si>
  <si>
    <t>만기할증율</t>
  </si>
  <si>
    <t>손실시작점</t>
  </si>
  <si>
    <t>손실종료점</t>
  </si>
  <si>
    <t>인플레이션율(물가연동계수)</t>
  </si>
  <si>
    <t>Nth_to_Default</t>
  </si>
  <si>
    <t>전환대상주식종목ID</t>
  </si>
  <si>
    <t>LST_COUP_DT</t>
  </si>
  <si>
    <t>SPRD</t>
  </si>
  <si>
    <t>LST_RESET_RATE</t>
  </si>
  <si>
    <t>NXT_RESET_RATE</t>
  </si>
  <si>
    <t>SPOT_PRIC_YLD</t>
  </si>
  <si>
    <t>STEP_SPRD</t>
  </si>
  <si>
    <t>STEP_RATE</t>
  </si>
  <si>
    <t>STEP_DT</t>
  </si>
  <si>
    <t>CONV_YN</t>
    <phoneticPr fontId="1" type="noConversion"/>
  </si>
  <si>
    <t>PRE_AT_END</t>
  </si>
  <si>
    <t>LOSS_STR_P</t>
  </si>
  <si>
    <t>LOSS_END_P</t>
  </si>
  <si>
    <t>NTH_DEF</t>
  </si>
  <si>
    <t>COUP_PREP</t>
  </si>
  <si>
    <t>CONV_PROD_ID</t>
  </si>
  <si>
    <t>CONV_SRT_DT</t>
  </si>
  <si>
    <t>CONV_END_DT</t>
  </si>
  <si>
    <t>CONV_PRIC</t>
  </si>
  <si>
    <t>CONC_RATE</t>
  </si>
  <si>
    <t>INFL_BOND_RATE</t>
  </si>
  <si>
    <t>DAYC_BASIS [ACT/365..]</t>
    <phoneticPr fontId="1" type="noConversion"/>
  </si>
  <si>
    <t>DAYC_BASIS</t>
    <phoneticPr fontId="1" type="noConversion"/>
  </si>
  <si>
    <t>ACT/ACT</t>
    <phoneticPr fontId="1" type="noConversion"/>
  </si>
  <si>
    <t>ACT/365</t>
    <phoneticPr fontId="1" type="noConversion"/>
  </si>
  <si>
    <t>ACT/360</t>
    <phoneticPr fontId="1" type="noConversion"/>
  </si>
  <si>
    <t>30/360</t>
    <phoneticPr fontId="1" type="noConversion"/>
  </si>
  <si>
    <t>COUP_COMP_TYPE</t>
    <phoneticPr fontId="1" type="noConversion"/>
  </si>
  <si>
    <t>COMP_TYPE [SMP,..]</t>
    <phoneticPr fontId="1" type="noConversion"/>
  </si>
  <si>
    <t>Acture/Acture</t>
    <phoneticPr fontId="1" type="noConversion"/>
  </si>
  <si>
    <t>Acture/365</t>
    <phoneticPr fontId="1" type="noConversion"/>
  </si>
  <si>
    <t>Acture/360</t>
    <phoneticPr fontId="1" type="noConversion"/>
  </si>
  <si>
    <t>COMP_TYPE</t>
    <phoneticPr fontId="1" type="noConversion"/>
  </si>
  <si>
    <t>SMP</t>
    <phoneticPr fontId="1" type="noConversion"/>
  </si>
  <si>
    <t>DISC</t>
    <phoneticPr fontId="1" type="noConversion"/>
  </si>
  <si>
    <t>CONT</t>
    <phoneticPr fontId="1" type="noConversion"/>
  </si>
  <si>
    <t>Simple</t>
  </si>
  <si>
    <t>Simple</t>
    <phoneticPr fontId="1" type="noConversion"/>
  </si>
  <si>
    <t>Discrete</t>
    <phoneticPr fontId="1" type="noConversion"/>
  </si>
  <si>
    <t>Continuous</t>
  </si>
  <si>
    <t>Continuous</t>
    <phoneticPr fontId="1" type="noConversion"/>
  </si>
  <si>
    <t>COUP_GEN_METH</t>
    <phoneticPr fontId="1" type="noConversion"/>
  </si>
  <si>
    <t>표면금리이자산출방식</t>
    <phoneticPr fontId="1" type="noConversion"/>
  </si>
  <si>
    <t>이자산출방식(CompoundingType)</t>
    <phoneticPr fontId="1" type="noConversion"/>
  </si>
  <si>
    <t>일자산출방식(DayCount Basis)</t>
    <phoneticPr fontId="1" type="noConversion"/>
  </si>
  <si>
    <t>이자지급주기</t>
    <phoneticPr fontId="1" type="noConversion"/>
  </si>
  <si>
    <t>GEN_TETH</t>
    <phoneticPr fontId="1" type="noConversion"/>
  </si>
  <si>
    <t>이자계산방식 (Generation Method)</t>
    <phoneticPr fontId="1" type="noConversion"/>
  </si>
  <si>
    <t>B</t>
    <phoneticPr fontId="1" type="noConversion"/>
  </si>
  <si>
    <t>F</t>
    <phoneticPr fontId="1" type="noConversion"/>
  </si>
  <si>
    <t>Backward</t>
    <phoneticPr fontId="1" type="noConversion"/>
  </si>
  <si>
    <t>Forward</t>
    <phoneticPr fontId="1" type="noConversion"/>
  </si>
  <si>
    <t>U</t>
    <phoneticPr fontId="1" type="noConversion"/>
  </si>
  <si>
    <t>User Schedule</t>
    <phoneticPr fontId="1" type="noConversion"/>
  </si>
  <si>
    <t>Discrete Compound</t>
    <phoneticPr fontId="1" type="noConversion"/>
  </si>
  <si>
    <t>GEN_METH [B,F,U]</t>
    <phoneticPr fontId="1" type="noConversion"/>
  </si>
  <si>
    <t>COUP_PROR</t>
    <phoneticPr fontId="1" type="noConversion"/>
  </si>
  <si>
    <t>이자지급계산방식(Coupon prepay)</t>
    <phoneticPr fontId="1" type="noConversion"/>
  </si>
  <si>
    <t>Discount</t>
    <phoneticPr fontId="1" type="noConversion"/>
  </si>
  <si>
    <t>In Fine</t>
    <phoneticPr fontId="1" type="noConversion"/>
  </si>
  <si>
    <t>In Arrears</t>
    <phoneticPr fontId="1" type="noConversion"/>
  </si>
  <si>
    <t>A</t>
    <phoneticPr fontId="1" type="noConversion"/>
  </si>
  <si>
    <t>NOTI_AT</t>
    <phoneticPr fontId="1" type="noConversion"/>
  </si>
  <si>
    <t>NOTI_AT [I,M,N]</t>
    <phoneticPr fontId="1" type="noConversion"/>
  </si>
  <si>
    <t>NOTI_AT</t>
    <phoneticPr fontId="1" type="noConversion"/>
  </si>
  <si>
    <t>원금발생시점</t>
    <phoneticPr fontId="1" type="noConversion"/>
  </si>
  <si>
    <t>I</t>
    <phoneticPr fontId="1" type="noConversion"/>
  </si>
  <si>
    <t>M</t>
  </si>
  <si>
    <t>없음</t>
    <phoneticPr fontId="1" type="noConversion"/>
  </si>
  <si>
    <t>만기시</t>
    <phoneticPr fontId="1" type="noConversion"/>
  </si>
  <si>
    <t>발생시</t>
    <phoneticPr fontId="1" type="noConversion"/>
  </si>
  <si>
    <t>Issu</t>
    <phoneticPr fontId="1" type="noConversion"/>
  </si>
  <si>
    <t>Maturity</t>
    <phoneticPr fontId="1" type="noConversion"/>
  </si>
  <si>
    <t>문자</t>
    <phoneticPr fontId="1" type="noConversion"/>
  </si>
  <si>
    <t>별도스케줄유무</t>
    <phoneticPr fontId="1" type="noConversion"/>
  </si>
  <si>
    <t>SCHE_YN</t>
    <phoneticPr fontId="1" type="noConversion"/>
  </si>
  <si>
    <t>FUND_TYPE</t>
    <phoneticPr fontId="1" type="noConversion"/>
  </si>
  <si>
    <t>STOCK_RATE</t>
    <phoneticPr fontId="1" type="noConversion"/>
  </si>
  <si>
    <t>수취지급구분</t>
    <phoneticPr fontId="1" type="noConversion"/>
  </si>
  <si>
    <t>고정변동구분</t>
    <phoneticPr fontId="1" type="noConversion"/>
  </si>
  <si>
    <t>FIX,FLO</t>
    <phoneticPr fontId="1" type="noConversion"/>
  </si>
  <si>
    <t>LEG_PAY_FG</t>
    <phoneticPr fontId="1" type="noConversion"/>
  </si>
  <si>
    <t>LEG_INT_FG</t>
    <phoneticPr fontId="1" type="noConversion"/>
  </si>
  <si>
    <t>OPTN_TYPE</t>
    <phoneticPr fontId="1" type="noConversion"/>
  </si>
  <si>
    <t>P</t>
    <phoneticPr fontId="1" type="noConversion"/>
  </si>
  <si>
    <t>콜옵션</t>
    <phoneticPr fontId="1" type="noConversion"/>
  </si>
  <si>
    <t>풋옵션</t>
    <phoneticPr fontId="1" type="noConversion"/>
  </si>
  <si>
    <t>EU</t>
    <phoneticPr fontId="1" type="noConversion"/>
  </si>
  <si>
    <t>American</t>
  </si>
  <si>
    <t>European</t>
  </si>
  <si>
    <t>Asian</t>
  </si>
  <si>
    <t>Bermudan</t>
  </si>
  <si>
    <t>Call Option</t>
    <phoneticPr fontId="1" type="noConversion"/>
  </si>
  <si>
    <t>Put Option</t>
    <phoneticPr fontId="1" type="noConversion"/>
  </si>
  <si>
    <t>옵션유형</t>
    <phoneticPr fontId="1" type="noConversion"/>
  </si>
  <si>
    <t>기초지산유형</t>
    <phoneticPr fontId="1" type="noConversion"/>
  </si>
  <si>
    <t>SE</t>
    <phoneticPr fontId="1" type="noConversion"/>
  </si>
  <si>
    <t>금리</t>
    <phoneticPr fontId="1" type="noConversion"/>
  </si>
  <si>
    <t>채권</t>
    <phoneticPr fontId="1" type="noConversion"/>
  </si>
  <si>
    <t>주식</t>
    <phoneticPr fontId="1" type="noConversion"/>
  </si>
  <si>
    <t xml:space="preserve">일반상품 </t>
    <phoneticPr fontId="1" type="noConversion"/>
  </si>
  <si>
    <t>지수</t>
    <phoneticPr fontId="1" type="noConversion"/>
  </si>
  <si>
    <t>외환</t>
    <phoneticPr fontId="1" type="noConversion"/>
  </si>
  <si>
    <t>IR</t>
    <phoneticPr fontId="1" type="noConversion"/>
  </si>
  <si>
    <t>Bond</t>
    <phoneticPr fontId="1" type="noConversion"/>
  </si>
  <si>
    <t>Equity</t>
    <phoneticPr fontId="1" type="noConversion"/>
  </si>
  <si>
    <t>Commodity</t>
    <phoneticPr fontId="1" type="noConversion"/>
  </si>
  <si>
    <t>Stock Index</t>
    <phoneticPr fontId="1" type="noConversion"/>
  </si>
  <si>
    <t>Foriegn</t>
    <phoneticPr fontId="1" type="noConversion"/>
  </si>
  <si>
    <t>포지션추가정보</t>
    <phoneticPr fontId="1" type="noConversion"/>
  </si>
  <si>
    <t>ZMR_POSI_ADDI</t>
    <phoneticPr fontId="1" type="noConversion"/>
  </si>
  <si>
    <t>DIV_CF_YN</t>
    <phoneticPr fontId="1" type="noConversion"/>
  </si>
  <si>
    <t>우선주전환권유무</t>
    <phoneticPr fontId="1" type="noConversion"/>
  </si>
  <si>
    <t>PST_CVS_EN</t>
    <phoneticPr fontId="1" type="noConversion"/>
  </si>
  <si>
    <t>시장기본-포지션정보</t>
    <phoneticPr fontId="1" type="noConversion"/>
  </si>
  <si>
    <t>UNDER_PRIC</t>
    <phoneticPr fontId="1" type="noConversion"/>
  </si>
  <si>
    <t>기초자산금액</t>
    <phoneticPr fontId="1" type="noConversion"/>
  </si>
  <si>
    <t>VOL_CURV_ID</t>
    <phoneticPr fontId="1" type="noConversion"/>
  </si>
  <si>
    <t>기준커브ID</t>
    <phoneticPr fontId="1" type="noConversion"/>
  </si>
  <si>
    <t>BASE_CURV_ID</t>
    <phoneticPr fontId="1" type="noConversion"/>
  </si>
  <si>
    <t>기초자산통화</t>
    <phoneticPr fontId="1" type="noConversion"/>
  </si>
  <si>
    <t>UNDER_MATU_DT</t>
    <phoneticPr fontId="1" type="noConversion"/>
  </si>
  <si>
    <t>STRI_PRIC</t>
    <phoneticPr fontId="1" type="noConversion"/>
  </si>
  <si>
    <t>STRI_SRT_DT</t>
    <phoneticPr fontId="1" type="noConversion"/>
  </si>
  <si>
    <t>STRI_END_DT</t>
    <phoneticPr fontId="1" type="noConversion"/>
  </si>
  <si>
    <t>OPTN_STRI_YN</t>
    <phoneticPr fontId="1" type="noConversion"/>
  </si>
  <si>
    <t>이색상품평가에 필요한 추가정보(전환사채, 비정형상품 등)</t>
    <phoneticPr fontId="1" type="noConversion"/>
  </si>
  <si>
    <t>옵션콜풋구분</t>
    <phoneticPr fontId="1" type="noConversion"/>
  </si>
  <si>
    <t>OPTN_FG</t>
    <phoneticPr fontId="1" type="noConversion"/>
  </si>
  <si>
    <t>스케줄금액</t>
    <phoneticPr fontId="1" type="noConversion"/>
  </si>
  <si>
    <t>SCHE_AMT</t>
    <phoneticPr fontId="1" type="noConversion"/>
  </si>
  <si>
    <t>문자변수값</t>
    <phoneticPr fontId="1" type="noConversion"/>
  </si>
  <si>
    <t>숫자변수값</t>
    <phoneticPr fontId="1" type="noConversion"/>
  </si>
  <si>
    <t>SCHE_CVAL</t>
    <phoneticPr fontId="1" type="noConversion"/>
  </si>
  <si>
    <t>SCHE_NVAL</t>
    <phoneticPr fontId="1" type="noConversion"/>
  </si>
  <si>
    <t>계약크기</t>
    <phoneticPr fontId="1" type="noConversion"/>
  </si>
  <si>
    <t>CONT_SIZE</t>
    <phoneticPr fontId="1" type="noConversion"/>
  </si>
  <si>
    <t>RISK_Factor</t>
    <phoneticPr fontId="1" type="noConversion"/>
  </si>
  <si>
    <t>산환순위</t>
    <phoneticPr fontId="1" type="noConversion"/>
  </si>
  <si>
    <t>Other</t>
    <phoneticPr fontId="1" type="noConversion"/>
  </si>
  <si>
    <t>GIRR_RISK_YN</t>
  </si>
  <si>
    <t>CSR_RISK_YN</t>
  </si>
  <si>
    <t>EQ_RISK_YN</t>
  </si>
  <si>
    <t>FX_RISK_YN</t>
  </si>
  <si>
    <t>CM_RISK_YN</t>
  </si>
  <si>
    <t>DRC_RISK_YN</t>
  </si>
  <si>
    <t>RRAO_RISK_YN</t>
  </si>
  <si>
    <t>GIRR 대상여부</t>
  </si>
  <si>
    <t>CSR 대상여부</t>
  </si>
  <si>
    <t>EQ 대상여부</t>
  </si>
  <si>
    <t>FX 대상여부</t>
  </si>
  <si>
    <t>CM 대상여부</t>
  </si>
  <si>
    <t>DRC 대상여부</t>
  </si>
  <si>
    <t>잔여위험여부</t>
  </si>
  <si>
    <t>잔여위험버킷</t>
  </si>
  <si>
    <t>잔여위험요소</t>
  </si>
  <si>
    <t>보유여부</t>
    <phoneticPr fontId="1" type="noConversion"/>
  </si>
  <si>
    <t>ColumnInfo</t>
  </si>
  <si>
    <t>ColumnInfo</t>
    <phoneticPr fontId="1" type="noConversion"/>
  </si>
  <si>
    <t>Calendar</t>
  </si>
  <si>
    <t>SouthKorea</t>
  </si>
  <si>
    <t>Glossary</t>
    <phoneticPr fontId="1" type="noConversion"/>
  </si>
  <si>
    <t>DayCounter</t>
    <phoneticPr fontId="1" type="noConversion"/>
  </si>
  <si>
    <t>Actual365Fixed</t>
  </si>
  <si>
    <t>Actual360</t>
  </si>
  <si>
    <t>Actual364</t>
  </si>
  <si>
    <t>Actual36525</t>
  </si>
  <si>
    <t>Actual366</t>
  </si>
  <si>
    <t>ActualActual</t>
  </si>
  <si>
    <t>Business252</t>
  </si>
  <si>
    <t>one</t>
  </si>
  <si>
    <t>simpleDayCounter</t>
  </si>
  <si>
    <t>Interpolator</t>
    <phoneticPr fontId="1" type="noConversion"/>
  </si>
  <si>
    <t>Interpolator</t>
  </si>
  <si>
    <t>Linear</t>
  </si>
  <si>
    <t>Compounding</t>
    <phoneticPr fontId="1" type="noConversion"/>
  </si>
  <si>
    <t>Compounded</t>
  </si>
  <si>
    <t>SimpleThenCompounded</t>
  </si>
  <si>
    <t>CompoundedThenSimple</t>
  </si>
  <si>
    <t>Frequency</t>
  </si>
  <si>
    <t>Annual</t>
  </si>
  <si>
    <t>Semiannual</t>
  </si>
  <si>
    <t>Quarterly</t>
  </si>
  <si>
    <t>Monthly</t>
  </si>
  <si>
    <t>Bimonthly</t>
  </si>
  <si>
    <t>Weekly</t>
  </si>
  <si>
    <t>Biweekly</t>
  </si>
  <si>
    <t>Daily</t>
  </si>
  <si>
    <t>NoFrequency</t>
  </si>
  <si>
    <t>Once</t>
  </si>
  <si>
    <t>EveryFourthMonth</t>
  </si>
  <si>
    <t>EveryFourthWeek</t>
  </si>
  <si>
    <t>BusinessDayConvention</t>
  </si>
  <si>
    <t>ModifiedFollowing</t>
  </si>
  <si>
    <t>Following</t>
  </si>
  <si>
    <t>Preceding</t>
  </si>
  <si>
    <t>ModifiedPreceding</t>
  </si>
  <si>
    <t>Unadjusted</t>
  </si>
  <si>
    <t>HalfMonthModifiedFollowing</t>
  </si>
  <si>
    <t>Nearest</t>
  </si>
  <si>
    <t>Bool</t>
    <phoneticPr fontId="1" type="noConversion"/>
  </si>
  <si>
    <t>VolatilityType</t>
  </si>
  <si>
    <t>ShiftedLognormal</t>
  </si>
  <si>
    <t>Normal</t>
  </si>
  <si>
    <t>RateAveragingType</t>
  </si>
  <si>
    <t>Compound</t>
  </si>
  <si>
    <t>SwapType</t>
  </si>
  <si>
    <t>PAY</t>
  </si>
  <si>
    <t>RCV</t>
  </si>
  <si>
    <t>OptionOwner</t>
  </si>
  <si>
    <t>Them</t>
  </si>
  <si>
    <t>Us</t>
  </si>
  <si>
    <t>Period</t>
  </si>
  <si>
    <t>평가</t>
    <phoneticPr fontId="1" type="noConversion"/>
  </si>
  <si>
    <t>TERM1</t>
    <phoneticPr fontId="1" type="noConversion"/>
  </si>
  <si>
    <t>TERM2</t>
    <phoneticPr fontId="1" type="noConversion"/>
  </si>
  <si>
    <t>CurveID</t>
    <phoneticPr fontId="1" type="noConversion"/>
  </si>
  <si>
    <t>3.Glossary Code</t>
    <phoneticPr fontId="1" type="noConversion"/>
  </si>
  <si>
    <t>2.Column Info</t>
    <phoneticPr fontId="1" type="noConversion"/>
  </si>
  <si>
    <t>ColumnInfo</t>
    <phoneticPr fontId="1" type="noConversion"/>
  </si>
  <si>
    <t>STAT_CD</t>
    <phoneticPr fontId="1" type="noConversion"/>
  </si>
  <si>
    <t>통계상태코드</t>
    <phoneticPr fontId="1" type="noConversion"/>
  </si>
  <si>
    <t>EWMA</t>
    <phoneticPr fontId="1" type="noConversion"/>
  </si>
  <si>
    <t>E</t>
    <phoneticPr fontId="1" type="noConversion"/>
  </si>
  <si>
    <t>?</t>
    <phoneticPr fontId="1" type="noConversion"/>
  </si>
  <si>
    <t>VAR_TYPE</t>
    <phoneticPr fontId="1" type="noConversion"/>
  </si>
  <si>
    <t>RM</t>
    <phoneticPr fontId="1" type="noConversion"/>
  </si>
  <si>
    <t>HS</t>
    <phoneticPr fontId="1" type="noConversion"/>
  </si>
  <si>
    <t>MC</t>
    <phoneticPr fontId="1" type="noConversion"/>
  </si>
  <si>
    <t>Risk Metrics</t>
    <phoneticPr fontId="1" type="noConversion"/>
  </si>
  <si>
    <t>Historical VaR</t>
    <phoneticPr fontId="1" type="noConversion"/>
  </si>
  <si>
    <t>Montecarlo VaR</t>
    <phoneticPr fontId="1" type="noConversion"/>
  </si>
  <si>
    <t>파라메틱 VaR</t>
    <phoneticPr fontId="1" type="noConversion"/>
  </si>
  <si>
    <t>히스토리컬 VaR</t>
    <phoneticPr fontId="1" type="noConversion"/>
  </si>
  <si>
    <t>몬테칼로 VaR</t>
    <phoneticPr fontId="1" type="noConversion"/>
  </si>
  <si>
    <t>상품시트 참조</t>
    <phoneticPr fontId="1" type="noConversion"/>
  </si>
  <si>
    <t>코드_시장시트 참조</t>
    <phoneticPr fontId="1" type="noConversion"/>
  </si>
  <si>
    <t>커브시트 참조</t>
    <phoneticPr fontId="1" type="noConversion"/>
  </si>
  <si>
    <t>계정과목 입수</t>
    <phoneticPr fontId="1" type="noConversion"/>
  </si>
  <si>
    <t>입수자료 (예시)</t>
    <phoneticPr fontId="1" type="noConversion"/>
  </si>
  <si>
    <t>ACC_CODE.csv</t>
    <phoneticPr fontId="1" type="noConversion"/>
  </si>
  <si>
    <t>UI명</t>
    <phoneticPr fontId="1" type="noConversion"/>
  </si>
  <si>
    <t>IRKRW_IRS</t>
    <phoneticPr fontId="1" type="noConversion"/>
  </si>
  <si>
    <t>Zero Curve</t>
    <phoneticPr fontId="1" type="noConversion"/>
  </si>
  <si>
    <t>FRB</t>
    <phoneticPr fontId="1" type="noConversion"/>
  </si>
  <si>
    <t>유가증권</t>
    <phoneticPr fontId="1" type="noConversion"/>
  </si>
  <si>
    <t>보유포지션여부</t>
    <phoneticPr fontId="1" type="noConversion"/>
  </si>
  <si>
    <t>채권상품</t>
    <phoneticPr fontId="1" type="noConversion"/>
  </si>
  <si>
    <t>IR0101</t>
    <phoneticPr fontId="1" type="noConversion"/>
  </si>
  <si>
    <t>산업분류입수/편집/가공</t>
    <phoneticPr fontId="1" type="noConversion"/>
  </si>
  <si>
    <t>선박및보트건조업</t>
    <phoneticPr fontId="1" type="noConversion"/>
  </si>
  <si>
    <t>C31100</t>
    <phoneticPr fontId="1" type="noConversion"/>
  </si>
  <si>
    <t>제조업(10-34)</t>
    <phoneticPr fontId="1" type="noConversion"/>
  </si>
  <si>
    <t>기타운송장비제조업</t>
    <phoneticPr fontId="1" type="noConversion"/>
  </si>
  <si>
    <t>KSIC.csv</t>
    <phoneticPr fontId="1" type="noConversion"/>
  </si>
  <si>
    <t>KOSDAQ150</t>
    <phoneticPr fontId="1" type="noConversion"/>
  </si>
  <si>
    <t>KR7000250001</t>
    <phoneticPr fontId="1" type="noConversion"/>
  </si>
  <si>
    <t>H03030000</t>
    <phoneticPr fontId="1" type="noConversion"/>
  </si>
  <si>
    <t>LTA_under.csv</t>
    <phoneticPr fontId="1" type="noConversion"/>
  </si>
  <si>
    <t>H03031000</t>
    <phoneticPr fontId="1" type="noConversion"/>
  </si>
  <si>
    <t>X기업</t>
    <phoneticPr fontId="1" type="noConversion"/>
  </si>
  <si>
    <t>CORP</t>
    <phoneticPr fontId="1" type="noConversion"/>
  </si>
  <si>
    <t>Book.csv</t>
    <phoneticPr fontId="1" type="noConversion"/>
  </si>
  <si>
    <t>입수후 포지션집계</t>
    <phoneticPr fontId="1" type="noConversion"/>
  </si>
  <si>
    <t>포지션집계후 입력</t>
    <phoneticPr fontId="1" type="noConversion"/>
  </si>
  <si>
    <t>IRS.Z.KRW.M003</t>
  </si>
  <si>
    <t>IRS.Z.KRW</t>
    <phoneticPr fontId="1" type="noConversion"/>
  </si>
  <si>
    <t>KRW.USD</t>
  </si>
  <si>
    <t>KRW.USD</t>
    <phoneticPr fontId="1" type="noConversion"/>
  </si>
  <si>
    <t>VOL-USD-SWT</t>
    <phoneticPr fontId="1" type="noConversion"/>
  </si>
  <si>
    <t>M096</t>
    <phoneticPr fontId="1" type="noConversion"/>
  </si>
  <si>
    <t>VOL-USD.SWT.M120.M096</t>
    <phoneticPr fontId="1" type="noConversion"/>
  </si>
  <si>
    <t>KR7000070003</t>
    <phoneticPr fontId="1" type="noConversion"/>
  </si>
  <si>
    <t>KRX</t>
    <phoneticPr fontId="1" type="noConversion"/>
  </si>
  <si>
    <t>유형&gt;EQ</t>
    <phoneticPr fontId="1" type="noConversion"/>
  </si>
  <si>
    <t>유형&gt;BOND</t>
    <phoneticPr fontId="1" type="noConversion"/>
  </si>
  <si>
    <t>유형&gt;FUND</t>
    <phoneticPr fontId="1" type="noConversion"/>
  </si>
  <si>
    <t>KR3502102010</t>
    <phoneticPr fontId="1" type="noConversion"/>
  </si>
  <si>
    <t>H0000</t>
    <phoneticPr fontId="1" type="noConversion"/>
  </si>
  <si>
    <t>C03101</t>
    <phoneticPr fontId="1" type="noConversion"/>
  </si>
  <si>
    <t>KR600000</t>
    <phoneticPr fontId="1" type="noConversion"/>
  </si>
  <si>
    <t>KR41130000</t>
    <phoneticPr fontId="1" type="noConversion"/>
  </si>
  <si>
    <t>KR3520000</t>
    <phoneticPr fontId="1" type="noConversion"/>
  </si>
  <si>
    <t>NY</t>
    <phoneticPr fontId="1" type="noConversion"/>
  </si>
  <si>
    <t>CM.GOLD</t>
    <phoneticPr fontId="1" type="noConversion"/>
  </si>
  <si>
    <t>GOLD</t>
    <phoneticPr fontId="1" type="noConversion"/>
  </si>
  <si>
    <t>커브정보 + 마켓정보</t>
    <phoneticPr fontId="1" type="noConversion"/>
  </si>
  <si>
    <t>CST_KR7001030_D001</t>
    <phoneticPr fontId="1" type="noConversion"/>
  </si>
  <si>
    <t>KR7001030</t>
    <phoneticPr fontId="1" type="noConversion"/>
  </si>
  <si>
    <t>XX회사</t>
    <phoneticPr fontId="1" type="noConversion"/>
  </si>
  <si>
    <t>H10000100</t>
    <phoneticPr fontId="1" type="noConversion"/>
  </si>
  <si>
    <t>상품&gt;FFW</t>
    <phoneticPr fontId="1" type="noConversion"/>
  </si>
  <si>
    <t>상품&gt;ZCB</t>
    <phoneticPr fontId="1" type="noConversion"/>
  </si>
  <si>
    <t>상품&gt;FRB</t>
    <phoneticPr fontId="1" type="noConversion"/>
  </si>
  <si>
    <t>상품&gt;FBS</t>
    <phoneticPr fontId="1" type="noConversion"/>
  </si>
  <si>
    <t>20XXXX</t>
    <phoneticPr fontId="1" type="noConversion"/>
  </si>
  <si>
    <t>ZCB</t>
    <phoneticPr fontId="1" type="noConversion"/>
  </si>
  <si>
    <t>ISW</t>
    <phoneticPr fontId="1" type="noConversion"/>
  </si>
  <si>
    <t>상품&gt;ISW-FIX</t>
    <phoneticPr fontId="1" type="noConversion"/>
  </si>
  <si>
    <t>상품&gt;ISW-FLO</t>
    <phoneticPr fontId="1" type="noConversion"/>
  </si>
  <si>
    <t>Gover</t>
    <phoneticPr fontId="1" type="noConversion"/>
  </si>
  <si>
    <t>IRUSD_RFR</t>
    <phoneticPr fontId="1" type="noConversion"/>
  </si>
  <si>
    <t>IRKRW_AAA.CRS</t>
    <phoneticPr fontId="1" type="noConversion"/>
  </si>
  <si>
    <t>포지션데이터 입수전 종목.발행인정보 처리필요</t>
    <phoneticPr fontId="1" type="noConversion"/>
  </si>
  <si>
    <t>MATU</t>
    <phoneticPr fontId="1" type="noConversion"/>
  </si>
  <si>
    <t>PAY</t>
    <phoneticPr fontId="1" type="noConversion"/>
  </si>
  <si>
    <t>RCV</t>
    <phoneticPr fontId="1" type="noConversion"/>
  </si>
  <si>
    <t>FLO</t>
    <phoneticPr fontId="1" type="noConversion"/>
  </si>
  <si>
    <t>IRKRW_M003</t>
    <phoneticPr fontId="1" type="noConversion"/>
  </si>
  <si>
    <t>TOT_VAR_SID</t>
    <phoneticPr fontId="1" type="noConversion"/>
  </si>
  <si>
    <t>IR_VAR_SID</t>
    <phoneticPr fontId="1" type="noConversion"/>
  </si>
  <si>
    <t>EQ_VAR_SID</t>
    <phoneticPr fontId="1" type="noConversion"/>
  </si>
  <si>
    <t>FX_VAR_SID</t>
    <phoneticPr fontId="1" type="noConversion"/>
  </si>
  <si>
    <t>CM_VAR_SID</t>
    <phoneticPr fontId="1" type="noConversion"/>
  </si>
  <si>
    <t>VL_VAR_SID</t>
    <phoneticPr fontId="1" type="noConversion"/>
  </si>
  <si>
    <t>VC</t>
  </si>
  <si>
    <t>VL_CM</t>
  </si>
  <si>
    <t>VOL-SX5E</t>
  </si>
  <si>
    <t>VL</t>
  </si>
  <si>
    <t>VL_IR_ABOD</t>
  </si>
  <si>
    <t>VOL-EUR-SWT</t>
  </si>
  <si>
    <t>VL_FX</t>
  </si>
  <si>
    <t>VOL-EUR-USD-FX</t>
  </si>
  <si>
    <t>VL_IR_KRW</t>
  </si>
  <si>
    <t>VOL-KRW-SWT-N</t>
  </si>
  <si>
    <t>VOL-KRW-SWT-N.M003.M012</t>
  </si>
  <si>
    <t>VOL-KRW-SWT</t>
  </si>
  <si>
    <t>CM_KRW</t>
  </si>
  <si>
    <t>CM_ABOD</t>
  </si>
  <si>
    <t>FXUSD</t>
  </si>
  <si>
    <t>IR_CSR_ABOD_BD_TR</t>
  </si>
  <si>
    <t>IREUR-Treasury-DE</t>
  </si>
  <si>
    <t>IRUSD-Treasury</t>
  </si>
  <si>
    <t>IR_CSR_KRW_BD_AA</t>
  </si>
  <si>
    <t>IRKRW-FAA3</t>
  </si>
  <si>
    <t>IRKRW-Treasury</t>
  </si>
  <si>
    <t>IR_CSR_KRW_BD_A</t>
  </si>
  <si>
    <t>IRKRW-CPA1</t>
  </si>
  <si>
    <t>IR_GIRR_ABOD</t>
  </si>
  <si>
    <t>IRCNY-CRS</t>
  </si>
  <si>
    <t>IRUSD-RFR</t>
  </si>
  <si>
    <t>IR_CSR_KRW_BD</t>
  </si>
  <si>
    <t>IRJPY-RFR</t>
  </si>
  <si>
    <t>IR_GIRR_KRW</t>
  </si>
  <si>
    <t>IRKRW-RFR</t>
  </si>
  <si>
    <t>IC-KRBQ36130013</t>
  </si>
  <si>
    <t>IC-SH0000000000</t>
  </si>
  <si>
    <t>IC-US0010551028</t>
  </si>
  <si>
    <t>IC-KOSPI200</t>
  </si>
  <si>
    <t>EQ.KR7069500007</t>
  </si>
  <si>
    <t>IC-KR7069500007</t>
  </si>
  <si>
    <t>EQ.US46090E1038</t>
  </si>
  <si>
    <t>IC-US46090E1038</t>
  </si>
  <si>
    <t>KRW.CNH</t>
  </si>
  <si>
    <t>FXCNH</t>
  </si>
  <si>
    <t>KRW.CNY</t>
  </si>
  <si>
    <t>FXCNY</t>
  </si>
  <si>
    <t>KRW.EUR</t>
  </si>
  <si>
    <t>FXEUR</t>
  </si>
  <si>
    <t>KRW.KRW</t>
  </si>
  <si>
    <t>FXKRW</t>
  </si>
  <si>
    <t>KRW.XAU</t>
  </si>
  <si>
    <t>FXXAU</t>
  </si>
  <si>
    <t>IR_CSR_KRW_BD_TR</t>
  </si>
  <si>
    <t>IRKRW-NHB1</t>
  </si>
  <si>
    <t>IR_CSR_KRW_BD_IB</t>
  </si>
  <si>
    <t>IRKRW-RDB</t>
  </si>
  <si>
    <t>IR_CSR_KRW_BD_AAA</t>
  </si>
  <si>
    <t>IRKRW-SAAA</t>
  </si>
  <si>
    <t>IRKRW-SAA</t>
  </si>
  <si>
    <t>IRKRW-SGO</t>
  </si>
  <si>
    <t>IRKRW-MSB</t>
  </si>
  <si>
    <t>IRKRW-KDB</t>
  </si>
  <si>
    <t>IRKRW-IBK</t>
  </si>
  <si>
    <t>IRKRW-BAAA</t>
  </si>
  <si>
    <t>IRKRW-FA1</t>
  </si>
  <si>
    <t>IRKRW-CAAA</t>
  </si>
  <si>
    <t>IRKRW-CAA1</t>
  </si>
  <si>
    <t>IRKRW-CAA3</t>
  </si>
  <si>
    <t>IRKRW-CA1</t>
  </si>
  <si>
    <t>IRKRW-CA2</t>
  </si>
  <si>
    <t>IRKRW-CA3</t>
  </si>
  <si>
    <t>IR_CSR_KRW_BD_BBB</t>
  </si>
  <si>
    <t>IRKRW-CBBB3</t>
  </si>
  <si>
    <t>IRKRW-CPA22</t>
  </si>
  <si>
    <t>IREUR-CRS</t>
  </si>
  <si>
    <t>IRKRW-CRS</t>
  </si>
  <si>
    <t>IRKRW-IRS</t>
  </si>
  <si>
    <t>IREUR-RFR</t>
  </si>
  <si>
    <t>VOL-EUR-JPY-FX.D000.D007</t>
  </si>
  <si>
    <t>VOL-EUR-JPY-FX</t>
  </si>
  <si>
    <t>VOL-EUR-KRW-FX.D000.D007</t>
  </si>
  <si>
    <t>VOL-EUR-KRW-FX</t>
  </si>
  <si>
    <t>VOL-EUR-USD-FX.D000.D007</t>
  </si>
  <si>
    <t>VOL-KRW-CAP.D000.M012</t>
  </si>
  <si>
    <t>VOL-KRW-CAP</t>
  </si>
  <si>
    <t>VOL-KRW-SWT.M003.M012</t>
  </si>
  <si>
    <t>CO</t>
  </si>
  <si>
    <t>EQ.COPPER</t>
  </si>
  <si>
    <t>Index-COPPER</t>
  </si>
  <si>
    <t>USD.XAU</t>
  </si>
  <si>
    <t>Index-GOLD</t>
  </si>
  <si>
    <t>VOL-KOSPI200.M080.M001</t>
  </si>
  <si>
    <t>VOL-KOSPI200</t>
  </si>
  <si>
    <t>VOL-S&amp;P500.M100.M001</t>
  </si>
  <si>
    <t>VOL-S&amp;P500</t>
  </si>
  <si>
    <t>VOL-SX5E.M100.M001</t>
  </si>
  <si>
    <t>IC-KRBB15430001</t>
  </si>
  <si>
    <t>VOL-EUR-CAP.D000.M012</t>
  </si>
  <si>
    <t>VOL-EUR-CAP</t>
  </si>
  <si>
    <t>VOL-EUR-SWT.M001.M012</t>
  </si>
  <si>
    <t>RISK_GRP</t>
    <phoneticPr fontId="1" type="noConversion"/>
  </si>
  <si>
    <t>RIC</t>
  </si>
  <si>
    <t>USE_RF</t>
    <phoneticPr fontId="1" type="noConversion"/>
  </si>
  <si>
    <t>Fast Zero Curve</t>
  </si>
  <si>
    <t>IC-KRB025960004</t>
    <phoneticPr fontId="1" type="noConversion"/>
  </si>
  <si>
    <t>IC-US00287Y1091</t>
    <phoneticPr fontId="1" type="noConversion"/>
  </si>
  <si>
    <t>Exchange Rate Curve</t>
  </si>
  <si>
    <t>Market Index</t>
  </si>
  <si>
    <t>Volatility - Time</t>
  </si>
  <si>
    <t>Volatility - Time/Time</t>
    <phoneticPr fontId="1" type="noConversion"/>
  </si>
  <si>
    <t>CURVEIDX_KRW_IRS 1M</t>
  </si>
  <si>
    <t>CURVEIDX_KRW_IRS 6M-CAP</t>
  </si>
  <si>
    <t>CURVE Index</t>
    <phoneticPr fontId="1" type="noConversion"/>
  </si>
  <si>
    <t>REF_ID이용</t>
    <phoneticPr fontId="1" type="noConversion"/>
  </si>
  <si>
    <t>EQ.KRB025960004</t>
    <phoneticPr fontId="1" type="noConversion"/>
  </si>
  <si>
    <t>EQ.KRBB15430001</t>
    <phoneticPr fontId="1" type="noConversion"/>
  </si>
  <si>
    <t>EQ.KRBQ36130013</t>
    <phoneticPr fontId="1" type="noConversion"/>
  </si>
  <si>
    <t>EQ.SH0000000000</t>
    <phoneticPr fontId="1" type="noConversion"/>
  </si>
  <si>
    <t>EQ.US0010551028</t>
    <phoneticPr fontId="1" type="noConversion"/>
  </si>
  <si>
    <t>EQ.US00287Y1091</t>
    <phoneticPr fontId="1" type="noConversion"/>
  </si>
  <si>
    <t>RFR</t>
    <phoneticPr fontId="1" type="noConversion"/>
  </si>
  <si>
    <t>IR_CSR_ABOD_BD</t>
    <phoneticPr fontId="1" type="noConversion"/>
  </si>
  <si>
    <t>CS-FRB_USY52758AC63</t>
    <phoneticPr fontId="1" type="noConversion"/>
  </si>
  <si>
    <t>CSR-FRB_USY52758AC63</t>
    <phoneticPr fontId="1" type="noConversion"/>
  </si>
  <si>
    <t>위험그룹</t>
    <phoneticPr fontId="1" type="noConversion"/>
  </si>
  <si>
    <t>커브일X</t>
    <phoneticPr fontId="1" type="noConversion"/>
  </si>
  <si>
    <t>커브일Y</t>
    <phoneticPr fontId="1" type="noConversion"/>
  </si>
  <si>
    <t>커브그룹화</t>
    <phoneticPr fontId="1" type="noConversion"/>
  </si>
  <si>
    <t>ACM_RULE</t>
  </si>
  <si>
    <t>DISC_CURV</t>
  </si>
  <si>
    <t>CURV_FUNC</t>
  </si>
  <si>
    <t>IRKRW_RFR</t>
    <phoneticPr fontId="1" type="noConversion"/>
  </si>
  <si>
    <t>1010000DE.EUR.M006</t>
  </si>
  <si>
    <t>1010000.KRW.M012</t>
  </si>
  <si>
    <t>5030110.KRW.M006</t>
  </si>
  <si>
    <t>7010131.KRW.M006</t>
  </si>
  <si>
    <t>7010132.KRW.M006</t>
  </si>
  <si>
    <t>7010133.KRW.M006</t>
  </si>
  <si>
    <t>7010121.KRW.M006</t>
  </si>
  <si>
    <t>7010123.KRW.M006</t>
  </si>
  <si>
    <t>7010110.KRW.M006</t>
  </si>
  <si>
    <t>7010213.KRW.M006</t>
  </si>
  <si>
    <t>7011122.KRW.M006</t>
  </si>
  <si>
    <t>7022000.KRW.M006</t>
  </si>
  <si>
    <t>6010131.KRW.M006</t>
  </si>
  <si>
    <t>6010123.KRW.M006</t>
  </si>
  <si>
    <t>5020110.KRW.M006</t>
  </si>
  <si>
    <t>5010110.KRW.M006</t>
  </si>
  <si>
    <t>4000000.KRW.M006</t>
  </si>
  <si>
    <t>1030000.KRW.M006</t>
  </si>
  <si>
    <t>2020000.KRW.M006</t>
  </si>
  <si>
    <t>3040120.KRW.M006</t>
  </si>
  <si>
    <t>3030110.KRW.M006</t>
  </si>
  <si>
    <t>3070000.KRW.M006</t>
  </si>
  <si>
    <t>1010000.USD.M006</t>
  </si>
  <si>
    <t>CRS.Z.CNY.M003</t>
  </si>
  <si>
    <t>CRS.Z.EUR.M003</t>
  </si>
  <si>
    <t>RFR.Z.EUR.M003</t>
  </si>
  <si>
    <t>RFR.Z.JPY.M003</t>
  </si>
  <si>
    <t>RFR.Z.KRW.M003</t>
  </si>
  <si>
    <t>CRS.Z.KRW.M003</t>
  </si>
  <si>
    <t>RFR.Z.USD.M003</t>
  </si>
  <si>
    <t>IRKRW-Treasury-CS</t>
    <phoneticPr fontId="1" type="noConversion"/>
  </si>
  <si>
    <t>CS-KRW-TR</t>
    <phoneticPr fontId="1" type="noConversion"/>
  </si>
  <si>
    <t>입수데이터</t>
    <phoneticPr fontId="1" type="noConversion"/>
  </si>
  <si>
    <t>생성데이터</t>
    <phoneticPr fontId="1" type="noConversion"/>
  </si>
  <si>
    <t>국내채권 CS 금리 생성방법</t>
    <phoneticPr fontId="1" type="noConversion"/>
  </si>
  <si>
    <t>&gt; 입수된 유형/등급별 채권이용하여 커브 생성</t>
    <phoneticPr fontId="1" type="noConversion"/>
  </si>
  <si>
    <t>&gt; 입수된 자료없을 경우 생성방법은?</t>
    <phoneticPr fontId="1" type="noConversion"/>
  </si>
  <si>
    <t>커브 예시자료</t>
    <phoneticPr fontId="1" type="noConversion"/>
  </si>
  <si>
    <t>IRS, CRS커브는 외부에서 입수됨</t>
    <phoneticPr fontId="1" type="noConversion"/>
  </si>
  <si>
    <t>외화채권의 경우</t>
    <phoneticPr fontId="1" type="noConversion"/>
  </si>
  <si>
    <t>상품코드 예시</t>
    <phoneticPr fontId="1" type="noConversion"/>
  </si>
  <si>
    <t>현재 보유하고/적용할 상품에 대해서만 등록?</t>
    <phoneticPr fontId="1" type="noConversion"/>
  </si>
  <si>
    <t>커브정보를 이용하여</t>
    <phoneticPr fontId="1" type="noConversion"/>
  </si>
  <si>
    <t>GIRR/CSR 등 커브정보 분류</t>
    <phoneticPr fontId="1" type="noConversion"/>
  </si>
  <si>
    <t>뮈럼험커브, 인플레이션커브 등</t>
    <phoneticPr fontId="1" type="noConversion"/>
  </si>
  <si>
    <t>커브유형 분류</t>
    <phoneticPr fontId="1" type="noConversion"/>
  </si>
  <si>
    <t>포지션정보에서는 종목ID만 관리하고</t>
    <phoneticPr fontId="1" type="noConversion"/>
  </si>
  <si>
    <t>좌측 유가증권정보를 이용해</t>
    <phoneticPr fontId="1" type="noConversion"/>
  </si>
  <si>
    <t>버킷, 발행인 등의 정보를 정의한다.</t>
    <phoneticPr fontId="1" type="noConversion"/>
  </si>
  <si>
    <t>유가증권정보는 버킷과 발행인을 정의하는 기준임으로</t>
    <phoneticPr fontId="1" type="noConversion"/>
  </si>
  <si>
    <t>포지션에서 사용하는 모든 종목정보는</t>
    <phoneticPr fontId="1" type="noConversion"/>
  </si>
  <si>
    <t>반드시 관리되어야 한다.</t>
    <phoneticPr fontId="1" type="noConversion"/>
  </si>
  <si>
    <t>12,8</t>
    <phoneticPr fontId="1" type="noConversion"/>
  </si>
  <si>
    <t>문자</t>
    <phoneticPr fontId="1" type="noConversion"/>
  </si>
  <si>
    <t>REF1</t>
    <phoneticPr fontId="1" type="noConversion"/>
  </si>
  <si>
    <t>REF2</t>
    <phoneticPr fontId="1" type="noConversion"/>
  </si>
  <si>
    <t>REF3</t>
    <phoneticPr fontId="1" type="noConversion"/>
  </si>
  <si>
    <t>REF4</t>
    <phoneticPr fontId="1" type="noConversion"/>
  </si>
  <si>
    <t>입수데이터에 대한 점검</t>
    <phoneticPr fontId="1" type="noConversion"/>
  </si>
  <si>
    <t>ZSB_BASE_CODE</t>
  </si>
  <si>
    <t>ZSB_BASE_CONF</t>
  </si>
  <si>
    <t>ZSB_BASE_PORT</t>
  </si>
  <si>
    <t>ZSB_LOGS_PROC</t>
  </si>
  <si>
    <t>ZSB_BASE_POSI</t>
  </si>
  <si>
    <t>ZSB_BASE_BOOK</t>
  </si>
  <si>
    <t>ZSB_BASE_CURV</t>
  </si>
  <si>
    <t>ZSB_PORT_POSI</t>
  </si>
  <si>
    <t>ZSB_PORT_STRU</t>
  </si>
  <si>
    <t>ZSB_RISK_BASE</t>
  </si>
  <si>
    <t>ZSB_RISK_PORT</t>
  </si>
  <si>
    <t>ZSB_LOGS_OFFS</t>
  </si>
  <si>
    <t>ZSB_LOGS_OFFT</t>
  </si>
  <si>
    <t>ZSB_LOGS_EVAL</t>
  </si>
  <si>
    <t>ZSB_LOGS_DIVB</t>
  </si>
  <si>
    <t>ZSB_LOGS_DIVD</t>
  </si>
  <si>
    <t>ZSB_LOGS_VIEW</t>
  </si>
  <si>
    <t>ZSB_BASE_DCHK</t>
  </si>
  <si>
    <t>ZSB_BASE_POSI 등</t>
  </si>
  <si>
    <t>ZSB_LOGS_DCHK</t>
  </si>
  <si>
    <t>STRT_DT</t>
    <phoneticPr fontId="36" type="noConversion"/>
  </si>
  <si>
    <t>DATA_ID</t>
  </si>
  <si>
    <t>DATA_KEY</t>
  </si>
  <si>
    <t>CDAT1</t>
  </si>
  <si>
    <t>CDAT2</t>
  </si>
  <si>
    <t>CDAT3</t>
  </si>
  <si>
    <t>CDAT4</t>
  </si>
  <si>
    <t>PAMT_NM</t>
    <phoneticPr fontId="36" type="noConversion"/>
  </si>
  <si>
    <t>RAMT_NM</t>
    <phoneticPr fontId="36" type="noConversion"/>
  </si>
  <si>
    <t>RATE_NM</t>
    <phoneticPr fontId="36" type="noConversion"/>
  </si>
  <si>
    <t>DATA_DESC</t>
  </si>
  <si>
    <t>1</t>
    <phoneticPr fontId="36" type="noConversion"/>
  </si>
  <si>
    <t>2</t>
    <phoneticPr fontId="36" type="noConversion"/>
  </si>
  <si>
    <t>3</t>
    <phoneticPr fontId="36" type="noConversion"/>
  </si>
  <si>
    <t>DATA</t>
    <phoneticPr fontId="36" type="noConversion"/>
  </si>
  <si>
    <t>4</t>
    <phoneticPr fontId="36" type="noConversion"/>
  </si>
  <si>
    <t>5</t>
    <phoneticPr fontId="36" type="noConversion"/>
  </si>
  <si>
    <t>6</t>
    <phoneticPr fontId="36" type="noConversion"/>
  </si>
  <si>
    <t>7</t>
    <phoneticPr fontId="36" type="noConversion"/>
  </si>
  <si>
    <t>31</t>
  </si>
  <si>
    <t>총포지션|충족포지션|미충족포지션</t>
    <phoneticPr fontId="1" type="noConversion"/>
  </si>
  <si>
    <t>총위험액|충족위험액|미충족위험액</t>
    <phoneticPr fontId="1" type="noConversion"/>
  </si>
  <si>
    <t>충족위험율|미충족위험율</t>
    <phoneticPr fontId="36" type="noConversion"/>
  </si>
  <si>
    <t>Y</t>
    <phoneticPr fontId="36" type="noConversion"/>
  </si>
  <si>
    <t>총포지션|주식포지션|지수포지션</t>
    <phoneticPr fontId="1" type="noConversion"/>
  </si>
  <si>
    <t>총위험액|주식위험액|지수위험액</t>
    <phoneticPr fontId="1" type="noConversion"/>
  </si>
  <si>
    <t>위험가중치</t>
    <phoneticPr fontId="36" type="noConversion"/>
  </si>
  <si>
    <t>주식시장별 보유포지션의 8%적용, 대상자료 (SD_FG_MR:11~16)</t>
    <phoneticPr fontId="36" type="noConversion"/>
  </si>
  <si>
    <t>MKT_AREA</t>
    <phoneticPr fontId="36" type="noConversion"/>
  </si>
  <si>
    <t xml:space="preserve"> </t>
    <phoneticPr fontId="36" type="noConversion"/>
  </si>
  <si>
    <t>채권유형별 가중치부여</t>
    <phoneticPr fontId="36" type="noConversion"/>
  </si>
  <si>
    <t>(3%이상구간종료개월)</t>
    <phoneticPr fontId="36" type="noConversion"/>
  </si>
  <si>
    <t>(3%이만구간종료개월)</t>
    <phoneticPr fontId="36" type="noConversion"/>
  </si>
  <si>
    <t>SPC</t>
    <phoneticPr fontId="36" type="noConversion"/>
  </si>
  <si>
    <t>통화별 구간분석</t>
    <phoneticPr fontId="36" type="noConversion"/>
  </si>
  <si>
    <t>CCY</t>
    <phoneticPr fontId="36" type="noConversion"/>
  </si>
  <si>
    <t>상계가중포지션|매입포지션|매도포지션|가중매입포지션|가중매도포지션|잔여포지션</t>
    <phoneticPr fontId="36" type="noConversion"/>
  </si>
  <si>
    <t>위험자본액</t>
    <phoneticPr fontId="36" type="noConversion"/>
  </si>
  <si>
    <t>가중치|위험율</t>
    <phoneticPr fontId="36" type="noConversion"/>
  </si>
  <si>
    <t>통화별위험액, 합산은 ALL</t>
    <phoneticPr fontId="36" type="noConversion"/>
  </si>
  <si>
    <t>D01</t>
    <phoneticPr fontId="36" type="noConversion"/>
  </si>
  <si>
    <t>G01</t>
    <phoneticPr fontId="36" type="noConversion"/>
  </si>
  <si>
    <t>D02</t>
    <phoneticPr fontId="36" type="noConversion"/>
  </si>
  <si>
    <t>D03</t>
    <phoneticPr fontId="36" type="noConversion"/>
  </si>
  <si>
    <t>D04</t>
    <phoneticPr fontId="36" type="noConversion"/>
  </si>
  <si>
    <t>D05</t>
    <phoneticPr fontId="36" type="noConversion"/>
  </si>
  <si>
    <t>G02</t>
    <phoneticPr fontId="36" type="noConversion"/>
  </si>
  <si>
    <t>D06</t>
    <phoneticPr fontId="36" type="noConversion"/>
  </si>
  <si>
    <t>D07</t>
    <phoneticPr fontId="36" type="noConversion"/>
  </si>
  <si>
    <t>D08</t>
    <phoneticPr fontId="36" type="noConversion"/>
  </si>
  <si>
    <t>G03</t>
    <phoneticPr fontId="36" type="noConversion"/>
  </si>
  <si>
    <t>D09</t>
    <phoneticPr fontId="36" type="noConversion"/>
  </si>
  <si>
    <t>D10</t>
    <phoneticPr fontId="36" type="noConversion"/>
  </si>
  <si>
    <t>D11</t>
    <phoneticPr fontId="36" type="noConversion"/>
  </si>
  <si>
    <t>D12</t>
    <phoneticPr fontId="36" type="noConversion"/>
  </si>
  <si>
    <t>D13</t>
    <phoneticPr fontId="36" type="noConversion"/>
  </si>
  <si>
    <t>D14</t>
    <phoneticPr fontId="36" type="noConversion"/>
  </si>
  <si>
    <t>D15</t>
    <phoneticPr fontId="36" type="noConversion"/>
  </si>
  <si>
    <t>상계포지션|매입포지션|매도포지션|매임반여포지션|매도잔여포지션|잔여포지션</t>
    <phoneticPr fontId="36" type="noConversion"/>
  </si>
  <si>
    <t>위험율</t>
    <phoneticPr fontId="36" type="noConversion"/>
  </si>
  <si>
    <t>T12</t>
    <phoneticPr fontId="36" type="noConversion"/>
  </si>
  <si>
    <t>상계포지션|그룹1잔여매입|그룹1잔여매도|그룹2잔여매입|그룹2잔여매도</t>
    <phoneticPr fontId="36" type="noConversion"/>
  </si>
  <si>
    <t>T23</t>
    <phoneticPr fontId="36" type="noConversion"/>
  </si>
  <si>
    <t>상계포지션|그룹2잔여매입|그룹2잔여매도|그룹3잔여매입|그룹3잔여매도</t>
    <phoneticPr fontId="36" type="noConversion"/>
  </si>
  <si>
    <t>T31</t>
    <phoneticPr fontId="36" type="noConversion"/>
  </si>
  <si>
    <t>상계포지션|그룹1잔여매입|그룹1잔여매도|그룹3잔여매입|그룹3잔여매도</t>
    <phoneticPr fontId="36" type="noConversion"/>
  </si>
  <si>
    <t>X00</t>
    <phoneticPr fontId="36" type="noConversion"/>
  </si>
  <si>
    <t>잔여포지션</t>
    <phoneticPr fontId="36" type="noConversion"/>
  </si>
  <si>
    <t>313</t>
  </si>
  <si>
    <t>매입포지션|매도포지션|순매입|순매도|원화순매입|원화순매도</t>
    <phoneticPr fontId="36" type="noConversion"/>
  </si>
  <si>
    <t>위험율|환율</t>
    <phoneticPr fontId="36" type="noConversion"/>
  </si>
  <si>
    <t>통화별 MAX(순매입_순매도) + 금포지션에 가중치적용</t>
    <phoneticPr fontId="36" type="noConversion"/>
  </si>
  <si>
    <t>1_USD</t>
    <phoneticPr fontId="36" type="noConversion"/>
  </si>
  <si>
    <t>USD</t>
    <phoneticPr fontId="36" type="noConversion"/>
  </si>
  <si>
    <t>2_JPY</t>
    <phoneticPr fontId="36" type="noConversion"/>
  </si>
  <si>
    <t>JPY</t>
    <phoneticPr fontId="36" type="noConversion"/>
  </si>
  <si>
    <t>3_EUR</t>
    <phoneticPr fontId="36" type="noConversion"/>
  </si>
  <si>
    <t>EUR</t>
    <phoneticPr fontId="36" type="noConversion"/>
  </si>
  <si>
    <t>4_GBP</t>
    <phoneticPr fontId="36" type="noConversion"/>
  </si>
  <si>
    <t>GBP</t>
    <phoneticPr fontId="36" type="noConversion"/>
  </si>
  <si>
    <t>5_HKD</t>
    <phoneticPr fontId="36" type="noConversion"/>
  </si>
  <si>
    <t>HKD</t>
    <phoneticPr fontId="36" type="noConversion"/>
  </si>
  <si>
    <t>6_VND</t>
    <phoneticPr fontId="36" type="noConversion"/>
  </si>
  <si>
    <t>VND</t>
    <phoneticPr fontId="36" type="noConversion"/>
  </si>
  <si>
    <t>7_CNY</t>
    <phoneticPr fontId="36" type="noConversion"/>
  </si>
  <si>
    <t>CNY</t>
    <phoneticPr fontId="36" type="noConversion"/>
  </si>
  <si>
    <t>8_CNH</t>
    <phoneticPr fontId="36" type="noConversion"/>
  </si>
  <si>
    <t>CNH</t>
    <phoneticPr fontId="36" type="noConversion"/>
  </si>
  <si>
    <t>O_CCY</t>
    <phoneticPr fontId="36" type="noConversion"/>
  </si>
  <si>
    <t>OTH</t>
    <phoneticPr fontId="36" type="noConversion"/>
  </si>
  <si>
    <t>SUM</t>
    <phoneticPr fontId="36" type="noConversion"/>
  </si>
  <si>
    <t>X_XAU</t>
    <phoneticPr fontId="36" type="noConversion"/>
  </si>
  <si>
    <t>XAU</t>
    <phoneticPr fontId="36" type="noConversion"/>
  </si>
  <si>
    <t>상품별 구간분석</t>
    <phoneticPr fontId="36" type="noConversion"/>
  </si>
  <si>
    <t>구간(이하)</t>
    <phoneticPr fontId="36" type="noConversion"/>
  </si>
  <si>
    <t>이월매입|이월매도|매입|매도|상계금액|이월금액</t>
    <phoneticPr fontId="36" type="noConversion"/>
  </si>
  <si>
    <t>위험액|상계위험액|이월위험액</t>
    <phoneticPr fontId="36" type="noConversion"/>
  </si>
  <si>
    <t>상계위험율|이월위험율</t>
    <phoneticPr fontId="36" type="noConversion"/>
  </si>
  <si>
    <t>UNDER</t>
    <phoneticPr fontId="36" type="noConversion"/>
  </si>
  <si>
    <t>기초자산별, 전체는 ALL</t>
    <phoneticPr fontId="36" type="noConversion"/>
  </si>
  <si>
    <t>포지션</t>
    <phoneticPr fontId="1" type="noConversion"/>
  </si>
  <si>
    <t>위험액|델타위험액|감마위험액|베가위험액</t>
    <phoneticPr fontId="36" type="noConversion"/>
  </si>
  <si>
    <t>상정변동폭|일반위험</t>
    <phoneticPr fontId="36" type="noConversion"/>
  </si>
  <si>
    <t>구간은 금리일반위험에 준함. 금리는 상정금리변동폭(RATE1), 채권의 경우는 해당위험값(RATE2)적용, 개별위험은 3121적용(단순델타정보로 의미 없음)</t>
    <phoneticPr fontId="36" type="noConversion"/>
  </si>
  <si>
    <t>상정변동폭|일반위험|개별위험</t>
    <phoneticPr fontId="36" type="noConversion"/>
  </si>
  <si>
    <t>AREA</t>
    <phoneticPr fontId="36" type="noConversion"/>
  </si>
  <si>
    <t>델타위험액|감마위험액|베가위험액</t>
    <phoneticPr fontId="36" type="noConversion"/>
  </si>
  <si>
    <t>바젤2 분석용 설정내역</t>
    <phoneticPr fontId="1" type="noConversion"/>
  </si>
  <si>
    <t>참고정보1</t>
    <phoneticPr fontId="1" type="noConversion"/>
  </si>
  <si>
    <t>참고정보2</t>
    <phoneticPr fontId="1" type="noConversion"/>
  </si>
  <si>
    <t>참고정보3</t>
  </si>
  <si>
    <t>참고정보4</t>
  </si>
  <si>
    <t>AAA,AA+,AA,AA-,Aaa,Aa1,Aa2,Aa3</t>
  </si>
  <si>
    <t>A+,A,A-,BBB+,BBB,BBB-,A1,A2,A3,Baa1,Baa2,Baa3</t>
  </si>
  <si>
    <t>BB+,BB,BB-,B+,B,B-,Ba1,Ba2,Ba3,B1,B2,B3</t>
  </si>
  <si>
    <t>CCC,CC,C,Caa,Ca</t>
  </si>
  <si>
    <t>N/A</t>
  </si>
  <si>
    <t>AAA,AA+,AA,AA-,Aaa,Aa1,Aa2,Aa3,A+,A,A-,BBB+,BBB,BBB-,A1,A2,A3,Baa1,Baa2,Baa3</t>
  </si>
  <si>
    <t>BB+,BB,BB-,Ba1,Ba2,Ba3</t>
  </si>
  <si>
    <t>B+,B,B-,B1,B2,B3,CCC,CC,C,Caa,Ca</t>
  </si>
  <si>
    <t>A+,A,A-,A1,A2,A3</t>
  </si>
  <si>
    <t>BBB+,BBB,BBB-,Baa1,Baa2,Baa3</t>
  </si>
  <si>
    <t>B+,B,B-,B1,B2,B3,CCC,CC,C,Caa,Ca,N/A</t>
  </si>
  <si>
    <t>A2,P2</t>
  </si>
  <si>
    <t>A3,P3</t>
  </si>
  <si>
    <t>(Desciption)</t>
  </si>
  <si>
    <t>금리위험의 델타위험가중치는 Vertex별로 관리함</t>
  </si>
  <si>
    <t>(Exception)</t>
  </si>
  <si>
    <t>Inflation커브와 Basis커브는 별도의 위험가중치 부여</t>
  </si>
  <si>
    <t>(Special)</t>
  </si>
  <si>
    <t>고유동성 통화의 경우는 SQRT(2)를 나누어 적용</t>
  </si>
  <si>
    <t>EBS</t>
  </si>
  <si>
    <t>EIF</t>
  </si>
  <si>
    <t>P_SCCY</t>
  </si>
  <si>
    <t>AUD,CAD,EUR,GBP,JPY,KRW,SEK,USD</t>
  </si>
  <si>
    <t>V0.25</t>
  </si>
  <si>
    <t>Vertex 0.25</t>
  </si>
  <si>
    <t>V0.5</t>
  </si>
  <si>
    <t>Vertex 0.5</t>
  </si>
  <si>
    <t>V1</t>
  </si>
  <si>
    <t>Vertex 1</t>
  </si>
  <si>
    <t>V10</t>
  </si>
  <si>
    <t>Vertex 10</t>
  </si>
  <si>
    <t>V15</t>
  </si>
  <si>
    <t>Vertex 15</t>
  </si>
  <si>
    <t>V2</t>
  </si>
  <si>
    <t>Vertex 2</t>
  </si>
  <si>
    <t>V20</t>
  </si>
  <si>
    <t>Vertex 20</t>
  </si>
  <si>
    <t>V3</t>
  </si>
  <si>
    <t>Vertex 3</t>
  </si>
  <si>
    <t>V30</t>
  </si>
  <si>
    <t>Vertex 30</t>
  </si>
  <si>
    <t>V5</t>
  </si>
  <si>
    <t>Vertex 5</t>
  </si>
  <si>
    <t>V0</t>
  </si>
  <si>
    <t>Delta위험가중치중 최대값적용</t>
  </si>
  <si>
    <t>유동성시계를 이용하여 위험가중치 적용</t>
  </si>
  <si>
    <t>RW = min{Sigma*Sqrt(LH/10), 100% } Sigma=0.55</t>
  </si>
  <si>
    <t>ALL</t>
  </si>
  <si>
    <t>유동성시계</t>
  </si>
  <si>
    <t>신용유동화위험의 델타위험가중치는 Bucket별 관리</t>
  </si>
  <si>
    <t>커버드본드이면서 AA-이상인 경우 별도의 가중치관리</t>
  </si>
  <si>
    <t>B01</t>
  </si>
  <si>
    <t>Bucket 01</t>
  </si>
  <si>
    <t>B02</t>
  </si>
  <si>
    <t>Bucket 02</t>
  </si>
  <si>
    <t>B03</t>
  </si>
  <si>
    <t>Bucket 03</t>
  </si>
  <si>
    <t>B04</t>
  </si>
  <si>
    <t>Bucket 04</t>
  </si>
  <si>
    <t>B05</t>
  </si>
  <si>
    <t>Bucket 05</t>
  </si>
  <si>
    <t>B06</t>
  </si>
  <si>
    <t>Bucket 06</t>
  </si>
  <si>
    <t>B07</t>
  </si>
  <si>
    <t>Bucket 07</t>
  </si>
  <si>
    <t>B08</t>
  </si>
  <si>
    <t>Bucket 08</t>
  </si>
  <si>
    <t>B09</t>
  </si>
  <si>
    <t>Bucket 09</t>
  </si>
  <si>
    <t>Bucket 10</t>
  </si>
  <si>
    <t>Bucket 11</t>
  </si>
  <si>
    <t>Bucket 12</t>
  </si>
  <si>
    <t>Bucket 13</t>
  </si>
  <si>
    <t>Bucket 14</t>
  </si>
  <si>
    <t>Bucket 15</t>
  </si>
  <si>
    <t>Bucket 16</t>
  </si>
  <si>
    <t>Bucket 17</t>
  </si>
  <si>
    <t>Bucket 18</t>
  </si>
  <si>
    <t>S08</t>
  </si>
  <si>
    <t>Bucket 08 (AA이상)</t>
  </si>
  <si>
    <t>신용유동화nonCtp위험의 위험가중치는 Bucket별 관리</t>
  </si>
  <si>
    <t>09..24의 경우는 01..08의 1.25 또는 1.75의 배수적용</t>
  </si>
  <si>
    <t>B19</t>
  </si>
  <si>
    <t>Bucket 19</t>
  </si>
  <si>
    <t>B20</t>
  </si>
  <si>
    <t>Bucket 20</t>
  </si>
  <si>
    <t>B21</t>
  </si>
  <si>
    <t>Bucket 21</t>
  </si>
  <si>
    <t>B22</t>
  </si>
  <si>
    <t>Bucket 22</t>
  </si>
  <si>
    <t>B23</t>
  </si>
  <si>
    <t>Bucket 23</t>
  </si>
  <si>
    <t>B24</t>
  </si>
  <si>
    <t>Bucket 24</t>
  </si>
  <si>
    <t>B25</t>
  </si>
  <si>
    <t>Bucket 25</t>
  </si>
  <si>
    <t>신용유동화Ctp위험의 위험가중치는 Bucket별 관리</t>
  </si>
  <si>
    <t>Bucket별 위험가중치 부여</t>
  </si>
  <si>
    <t>Repo의 경우 /100의 위험가중치 적용</t>
  </si>
  <si>
    <t>S01</t>
  </si>
  <si>
    <t>Bucket 01 (Repo)</t>
  </si>
  <si>
    <t>S02</t>
  </si>
  <si>
    <t>Bucket 02 (Repo)</t>
  </si>
  <si>
    <t>S03</t>
  </si>
  <si>
    <t>Bucket 03 (Repo)</t>
  </si>
  <si>
    <t>S04</t>
  </si>
  <si>
    <t>Bucket 04 (Repo)</t>
  </si>
  <si>
    <t>S05</t>
  </si>
  <si>
    <t>Bucket 05 (Repo)</t>
  </si>
  <si>
    <t>S06</t>
  </si>
  <si>
    <t>Bucket 06 (Repo)</t>
  </si>
  <si>
    <t>S07</t>
  </si>
  <si>
    <t>Bucket 07 (Repo)</t>
  </si>
  <si>
    <t>Bucket 08 (Repo)</t>
  </si>
  <si>
    <t>S09</t>
  </si>
  <si>
    <t>Bucket 09 (Repo)</t>
  </si>
  <si>
    <t>S10</t>
  </si>
  <si>
    <t>Bucket 10 (Repo)</t>
  </si>
  <si>
    <t>S11</t>
  </si>
  <si>
    <t>Bucket 11 (Repo)</t>
  </si>
  <si>
    <t>S12</t>
  </si>
  <si>
    <t>Bucket 12 (Repo)</t>
  </si>
  <si>
    <t>S13</t>
  </si>
  <si>
    <t>Bucket 13 (Repo)</t>
  </si>
  <si>
    <t>B01..08</t>
  </si>
  <si>
    <t>bucket 01..08 유동성시계</t>
  </si>
  <si>
    <t>B09..11</t>
  </si>
  <si>
    <t>bucket 09..11 유동성시계</t>
  </si>
  <si>
    <t>B12..13</t>
  </si>
  <si>
    <t>bucket 12..13 유동성시계</t>
  </si>
  <si>
    <t>고정위험가중치 부여</t>
  </si>
  <si>
    <t>고유동성 통화짝의 경우 SQRT(2)를 나누어 적용</t>
  </si>
  <si>
    <t>AUD,BRL,CAD,CHF,CNY,GBP,HKD,INR,JPY,KRW,MXN,NOK,NZD,RUB,SEK,SGD,TRY,ZAR,EUR,USD</t>
  </si>
  <si>
    <t>RW = min{Sigma*Sqrt(LH/10), 100% } Sigma=0.55</t>
    <phoneticPr fontId="1" type="noConversion"/>
  </si>
  <si>
    <t>발행자 등급별 위험가중치 적용</t>
  </si>
  <si>
    <t>국공채 RiskFree 처리시</t>
  </si>
  <si>
    <t>옵션유형별 위험가중치 부여</t>
  </si>
  <si>
    <t>Exotic옵션</t>
  </si>
  <si>
    <t>기타옵션</t>
  </si>
  <si>
    <t>Refrence (Vega)</t>
    <phoneticPr fontId="1" type="noConversion"/>
  </si>
  <si>
    <t>LH</t>
    <phoneticPr fontId="1" type="noConversion"/>
  </si>
  <si>
    <t>CSR-nSec</t>
    <phoneticPr fontId="1" type="noConversion"/>
  </si>
  <si>
    <t>CSR-nCtp</t>
    <phoneticPr fontId="1" type="noConversion"/>
  </si>
  <si>
    <t>CSR-Ctp</t>
    <phoneticPr fontId="1" type="noConversion"/>
  </si>
  <si>
    <t>B01</t>
    <phoneticPr fontId="1" type="noConversion"/>
  </si>
  <si>
    <t>B02</t>
    <phoneticPr fontId="1" type="noConversion"/>
  </si>
  <si>
    <t>Refrence</t>
    <phoneticPr fontId="1" type="noConversion"/>
  </si>
  <si>
    <t>_Desc</t>
  </si>
  <si>
    <t>외부신용등급법 적용하여 트렌치구조의 유동화자산의 위험가중치산출</t>
  </si>
  <si>
    <t>_Exception</t>
  </si>
  <si>
    <t>단순정보임. 선순위 트렌치에 대한 위험가중치 정보</t>
  </si>
  <si>
    <t>_Special</t>
  </si>
  <si>
    <t>RW = RW선형 * ( 1 - min( T, 50% ) )   T:트렌치두께</t>
  </si>
  <si>
    <t>P_Mt</t>
  </si>
  <si>
    <t xml:space="preserve">CSR평가시 신용전이 위험을 기반영했음으로 Mt는 하한 1을 적용 </t>
  </si>
  <si>
    <t>P_RW선형</t>
  </si>
  <si>
    <t>RW선형=RW5-(5-Mt)/(5-1)*(RW5-RW1) Mt:트렌치잔여유효만기</t>
  </si>
  <si>
    <t>A-</t>
  </si>
  <si>
    <t>AA+</t>
  </si>
  <si>
    <t>AA-</t>
  </si>
  <si>
    <t>B+</t>
  </si>
  <si>
    <t>B-</t>
  </si>
  <si>
    <t>BB+</t>
  </si>
  <si>
    <t>BB-</t>
  </si>
  <si>
    <t>BBB+</t>
  </si>
  <si>
    <t>BBB-</t>
  </si>
  <si>
    <t>CCC+</t>
  </si>
  <si>
    <t>CCC-</t>
  </si>
  <si>
    <t>Orher</t>
  </si>
  <si>
    <t>DRC-nCtpCP</t>
  </si>
  <si>
    <t>외부신용등급법 적용하여 유동화CP의 위험가중치산출</t>
  </si>
  <si>
    <t>단순정보임. DRC의 위험가중치는 포지션정보 투입시 입수</t>
  </si>
  <si>
    <t>Option 정보수록 (보고통화외)</t>
  </si>
  <si>
    <t>P_CNH_CNY</t>
  </si>
  <si>
    <t>CNH통화 CNY로 처리  - Yes(1), No(0)</t>
  </si>
  <si>
    <t>Yes</t>
  </si>
  <si>
    <t>P_EQRW</t>
  </si>
  <si>
    <t>주식(지분) 만기 Scale</t>
  </si>
  <si>
    <t>P_High</t>
  </si>
  <si>
    <t>min{ 100%, 125%*p }</t>
  </si>
  <si>
    <t>P_Low</t>
  </si>
  <si>
    <t>min{ 75%*p, 2p-100% }</t>
  </si>
  <si>
    <t>P_MATU</t>
    <phoneticPr fontId="1" type="noConversion"/>
  </si>
  <si>
    <t>만기일자 NULL의 경우 만기 Scale</t>
  </si>
  <si>
    <t>P_RCCY</t>
  </si>
  <si>
    <t>Report Currency</t>
  </si>
  <si>
    <t>KRW</t>
  </si>
  <si>
    <t>P_RiskFree</t>
  </si>
  <si>
    <t>국공채 Riskfree처리여부 - Yes(1), No(0)</t>
  </si>
  <si>
    <t>No</t>
  </si>
  <si>
    <t>P_RiskFree_Gover</t>
    <phoneticPr fontId="1" type="noConversion"/>
  </si>
  <si>
    <t>부도 정부버킷분류 발행인 무위험처리- Yes(1), No(0)</t>
  </si>
  <si>
    <t>P_RiskFree_LocGover</t>
  </si>
  <si>
    <t>부도 지방정부버킷분류 발행인 무위험처리 - Yes(1), No(0)</t>
  </si>
  <si>
    <t>IB</t>
  </si>
  <si>
    <t>커브(B) * 구간(T)</t>
  </si>
  <si>
    <t>Infaltion과 Basis커브는 별도의 상관계수 적용</t>
  </si>
  <si>
    <t>구간간 상관계수=max{40%, exp(-Theta*( |Tk-Tl| )/min(Tk,Tl) )}</t>
  </si>
  <si>
    <t>P_Theta</t>
  </si>
  <si>
    <t>Theta</t>
  </si>
  <si>
    <t>P_ULimit</t>
  </si>
  <si>
    <t>Limit</t>
  </si>
  <si>
    <t>DB</t>
  </si>
  <si>
    <t>Difference Basis (Curvetype)</t>
  </si>
  <si>
    <t>DN</t>
  </si>
  <si>
    <t>Diffrence Name (curve)</t>
  </si>
  <si>
    <t>DT?vs?</t>
  </si>
  <si>
    <t>Difference Tenor 산식= max{40%, exp(-Theta*( |Tk-Tl| )/min(Tk,Tl) )}</t>
  </si>
  <si>
    <t>EXBSvsBS</t>
  </si>
  <si>
    <t>Exception처리  Basis커브간</t>
  </si>
  <si>
    <t>EXBSvsIF</t>
  </si>
  <si>
    <t>Exception처리  Basis커브와 Inflation커브간</t>
  </si>
  <si>
    <t>EXBSvsIR</t>
  </si>
  <si>
    <t>Exception처리  Basis커브와 무위험커브간</t>
  </si>
  <si>
    <t>EXIFvsIF</t>
  </si>
  <si>
    <t>Exception처리  Inflation커브와 Inflation커브간</t>
  </si>
  <si>
    <t>EXIFvsIR</t>
  </si>
  <si>
    <t>Exception처리  Inflation커브와 무위험커브간</t>
  </si>
  <si>
    <t>버킷(B)</t>
  </si>
  <si>
    <t>Diffrence Bucket</t>
  </si>
  <si>
    <t>발행자(N) * 채권유형(B) * 구간(T)</t>
  </si>
  <si>
    <t>기타버킷 16은 단순 합산 Sum|WSk|</t>
  </si>
  <si>
    <t>Difference Basis (Bond type)</t>
  </si>
  <si>
    <t>DN01..15</t>
  </si>
  <si>
    <t>Difference Name Bucket 01..15</t>
  </si>
  <si>
    <t>DN17</t>
  </si>
  <si>
    <t>Difference Name Bucket 17</t>
  </si>
  <si>
    <t>DN18</t>
  </si>
  <si>
    <t>Difference Name Bucket 18</t>
  </si>
  <si>
    <t>DT</t>
  </si>
  <si>
    <t>Difference Tenor</t>
  </si>
  <si>
    <t>EX16</t>
  </si>
  <si>
    <t>Sum</t>
  </si>
  <si>
    <t>신용도(R)*버킷(B)</t>
  </si>
  <si>
    <t>버킷 09..15은 버킷 01..07와 동일</t>
  </si>
  <si>
    <t>DB01vs02</t>
  </si>
  <si>
    <t>Between Bucket 01vs02</t>
  </si>
  <si>
    <t>DB01vs03</t>
  </si>
  <si>
    <t>Between Bucket 01vs03</t>
  </si>
  <si>
    <t>DB01vs04</t>
  </si>
  <si>
    <t>Between Bucket 01vs04</t>
  </si>
  <si>
    <t>DB01vs05</t>
  </si>
  <si>
    <t>Between Bucket 01vs05</t>
  </si>
  <si>
    <t>DB01vs06</t>
  </si>
  <si>
    <t>Between Bucket 01vs06</t>
  </si>
  <si>
    <t>DB01vs07</t>
  </si>
  <si>
    <t>Between Bucket 01vs07</t>
  </si>
  <si>
    <t>DB01vs08</t>
  </si>
  <si>
    <t>Between Bucket 01vs08</t>
  </si>
  <si>
    <t>DB01vs16</t>
  </si>
  <si>
    <t>Between Bucket 01vs16</t>
  </si>
  <si>
    <t>DB01vs17</t>
  </si>
  <si>
    <t>Between Bucket 01vs17</t>
  </si>
  <si>
    <t>DB01vs18</t>
  </si>
  <si>
    <t>Between Bucket 01vs18</t>
  </si>
  <si>
    <t>DB02vs03</t>
  </si>
  <si>
    <t>Between Bucket 02vs03</t>
  </si>
  <si>
    <t>DB02vs04</t>
  </si>
  <si>
    <t>Between Bucket 02vs04</t>
  </si>
  <si>
    <t>DB02vs05</t>
  </si>
  <si>
    <t>Between Bucket 02vs05</t>
  </si>
  <si>
    <t>DB02vs06</t>
  </si>
  <si>
    <t>Between Bucket 02vs06</t>
  </si>
  <si>
    <t>DB02vs07</t>
  </si>
  <si>
    <t>Between Bucket 02vs07</t>
  </si>
  <si>
    <t>DB02vs08</t>
  </si>
  <si>
    <t>Between Bucket 02vs08</t>
  </si>
  <si>
    <t>DB02vs16</t>
  </si>
  <si>
    <t>Between Bucket 02vs16</t>
  </si>
  <si>
    <t>DB02vs17</t>
  </si>
  <si>
    <t>Between Bucket 02vs17</t>
  </si>
  <si>
    <t>DB02vs18</t>
  </si>
  <si>
    <t>Between Bucket 02vs18</t>
  </si>
  <si>
    <t>DB03vs04</t>
  </si>
  <si>
    <t>Between Bucket 03vs04</t>
  </si>
  <si>
    <t>DB03vs05</t>
  </si>
  <si>
    <t>Between Bucket 03vs05</t>
  </si>
  <si>
    <t>DB03vs06</t>
  </si>
  <si>
    <t>Between Bucket 03vs06</t>
  </si>
  <si>
    <t>DB03vs07</t>
  </si>
  <si>
    <t>Between Bucket 03vs07</t>
  </si>
  <si>
    <t>DB03vs08</t>
  </si>
  <si>
    <t>Between Bucket 03vs08</t>
  </si>
  <si>
    <t>DB03vs16</t>
  </si>
  <si>
    <t>Between Bucket 03vs16</t>
  </si>
  <si>
    <t>DB03vs17</t>
  </si>
  <si>
    <t>Between Bucket 03vs17</t>
  </si>
  <si>
    <t>DB03vs18</t>
  </si>
  <si>
    <t>Between Bucket 03vs18</t>
  </si>
  <si>
    <t>DB04vs05</t>
  </si>
  <si>
    <t>Between Bucket 04vs05</t>
  </si>
  <si>
    <t>DB04vs06</t>
  </si>
  <si>
    <t>Between Bucket 04vs06</t>
  </si>
  <si>
    <t>DB04vs07</t>
  </si>
  <si>
    <t>Between Bucket 04vs07</t>
  </si>
  <si>
    <t>DB04vs08</t>
  </si>
  <si>
    <t>Between Bucket 04vs08</t>
  </si>
  <si>
    <t>DB04vs16</t>
  </si>
  <si>
    <t>Between Bucket 04vs16</t>
  </si>
  <si>
    <t>DB04vs17</t>
  </si>
  <si>
    <t>Between Bucket 04vs17</t>
  </si>
  <si>
    <t>DB04vs18</t>
  </si>
  <si>
    <t>Between Bucket 04vs18</t>
  </si>
  <si>
    <t>DB05vs06</t>
  </si>
  <si>
    <t>Between Bucket 05vs06</t>
  </si>
  <si>
    <t>DB05vs07</t>
  </si>
  <si>
    <t>Between Bucket 05vs07</t>
  </si>
  <si>
    <t>DB05vs08</t>
  </si>
  <si>
    <t>Between Bucket 05vs08</t>
  </si>
  <si>
    <t>DB05vs16</t>
  </si>
  <si>
    <t>Between Bucket 05vs16</t>
  </si>
  <si>
    <t>DB05vs17</t>
  </si>
  <si>
    <t>Between Bucket 05vs17</t>
  </si>
  <si>
    <t>DB05vs18</t>
  </si>
  <si>
    <t>Between Bucket 05vs18</t>
  </si>
  <si>
    <t>DB06vs07</t>
  </si>
  <si>
    <t>Between Bucket 06vs07</t>
  </si>
  <si>
    <t>DB06vs08</t>
  </si>
  <si>
    <t>Between Bucket 06vs08</t>
  </si>
  <si>
    <t>DB06vs16</t>
  </si>
  <si>
    <t>Between Bucket 06vs16</t>
  </si>
  <si>
    <t>DB06vs17</t>
  </si>
  <si>
    <t>Between Bucket 06vs17</t>
  </si>
  <si>
    <t>DB06vs18</t>
  </si>
  <si>
    <t>Between Bucket 06vs18</t>
  </si>
  <si>
    <t>DB07vs08</t>
  </si>
  <si>
    <t>Between Bucket 07vs08</t>
  </si>
  <si>
    <t>DB07vs16</t>
  </si>
  <si>
    <t>Between Bucket 07vs16</t>
  </si>
  <si>
    <t>DB07vs17</t>
  </si>
  <si>
    <t>Between Bucket 07vs17</t>
  </si>
  <si>
    <t>DB07vs18</t>
  </si>
  <si>
    <t>Between Bucket 07vs18</t>
  </si>
  <si>
    <t>DB08vs16</t>
  </si>
  <si>
    <t>Between Bucket 08vs16</t>
  </si>
  <si>
    <t>DB08vs17</t>
  </si>
  <si>
    <t>Between Bucket 08vs17</t>
  </si>
  <si>
    <t>DB08vs18</t>
  </si>
  <si>
    <t>Between Bucket 08vs18</t>
  </si>
  <si>
    <t>DB16vs17</t>
  </si>
  <si>
    <t>Between Bucket 16vs17</t>
  </si>
  <si>
    <t>DB16vs18</t>
  </si>
  <si>
    <t>Between Bucket 16vs18</t>
  </si>
  <si>
    <t>DB17vs18</t>
  </si>
  <si>
    <t>Between Bucket 17vs18</t>
  </si>
  <si>
    <t>DR01..15</t>
  </si>
  <si>
    <t>Diffrence Ratio (신용도)</t>
  </si>
  <si>
    <t xml:space="preserve">Difference Name </t>
  </si>
  <si>
    <t>Bucket 17,18을 제외하고 신용비유동화와 동일</t>
  </si>
  <si>
    <t>발행자/트렌체(N) * 채권유형(B) * 구간(T)</t>
  </si>
  <si>
    <t>기타버킷 25는 단순 합산 Sum|WSk|</t>
  </si>
  <si>
    <t>Difference Name (Tranche)</t>
  </si>
  <si>
    <t>EX25</t>
  </si>
  <si>
    <t>1.24버킷이면 0이고 25는 단순합산</t>
  </si>
  <si>
    <t>DB01..24</t>
  </si>
  <si>
    <t>Difference Bucket (Bucket 01..24)</t>
  </si>
  <si>
    <t>발행자/종목(N) * Spot/Repo(B)</t>
  </si>
  <si>
    <t>기타버킷 11은 단순 합산 Sum|WSk|</t>
  </si>
  <si>
    <t>Difference Basis (SPOT/REPO)</t>
  </si>
  <si>
    <t>DN01</t>
  </si>
  <si>
    <t>Difference Name Bucket 01</t>
  </si>
  <si>
    <t>DN02</t>
  </si>
  <si>
    <t>Difference Name Bucket 02</t>
  </si>
  <si>
    <t>DN03</t>
  </si>
  <si>
    <t>Difference Name Bucket 03</t>
  </si>
  <si>
    <t>DN04</t>
  </si>
  <si>
    <t>Difference Name Bucket 04</t>
  </si>
  <si>
    <t>DN05</t>
  </si>
  <si>
    <t>Difference Name Bucket 05</t>
  </si>
  <si>
    <t>DN06</t>
  </si>
  <si>
    <t>Difference Name Bucket 06</t>
  </si>
  <si>
    <t>DN07</t>
  </si>
  <si>
    <t>Difference Name Bucket 07</t>
  </si>
  <si>
    <t>DN08</t>
  </si>
  <si>
    <t>Difference Name Bucket 08</t>
  </si>
  <si>
    <t>DN09</t>
  </si>
  <si>
    <t>Difference Name Bucket 09</t>
  </si>
  <si>
    <t>DN10</t>
  </si>
  <si>
    <t>Difference Name Bucket 10</t>
  </si>
  <si>
    <t>DN12</t>
  </si>
  <si>
    <t>Difference Name Bucket 12</t>
  </si>
  <si>
    <t>DN13</t>
  </si>
  <si>
    <t>Difference Name Bucket 13</t>
  </si>
  <si>
    <t>EX11</t>
  </si>
  <si>
    <t>Difference Bucket  (아래 별도정의 외)</t>
  </si>
  <si>
    <t>DB01..10</t>
  </si>
  <si>
    <t>Difference Bucket (Bucket 01..10)</t>
  </si>
  <si>
    <t>DB11vs?</t>
  </si>
  <si>
    <t>Between  Bucket (Bucket 11.과 Other Bucket간)</t>
  </si>
  <si>
    <t>DB12vs13</t>
  </si>
  <si>
    <t>Between  Bucket (Bucket 12.와 13간)</t>
  </si>
  <si>
    <t>상품(N) * 지역(B) * 구간(T)</t>
  </si>
  <si>
    <t>Difference Basis (location)</t>
  </si>
  <si>
    <t>Difference name(cty) Bucket 01</t>
  </si>
  <si>
    <t>Difference name(cty) Bucket 02</t>
  </si>
  <si>
    <t>Difference name(cty) Bucket 03</t>
  </si>
  <si>
    <t>Difference name(cty) Bucket 04</t>
  </si>
  <si>
    <t>Difference name(cty) Bucket 05</t>
  </si>
  <si>
    <t>Difference name(cty) Bucket 06</t>
  </si>
  <si>
    <t>Difference name(cty) Bucket 07</t>
  </si>
  <si>
    <t>Difference name(cty) Bucket 08</t>
  </si>
  <si>
    <t>Difference name(cty) Bucket 09</t>
  </si>
  <si>
    <t>Difference name(cty) Bucket 10</t>
  </si>
  <si>
    <t>DN11</t>
  </si>
  <si>
    <t>Difference name(cty) Bucket 11</t>
  </si>
  <si>
    <t>Between Bucket  (Bucket11과 Other간)</t>
  </si>
  <si>
    <t>위험요소와 버킷이 동일함으로 상관계수 없음</t>
  </si>
  <si>
    <t xml:space="preserve">Difference Bucket </t>
  </si>
  <si>
    <t>델타상관계수의 제곱</t>
  </si>
  <si>
    <t>GIRR=min(옵션만기상관계수*기초자산만기상관계수,100%), 이외=(델타상관계수*옵션만기상관계수,100%)</t>
  </si>
  <si>
    <t>만기상관계수 = EXP( -alpha * |Tk-Tl|/min(Tk,Tl) )</t>
  </si>
  <si>
    <t>P_alpha</t>
  </si>
  <si>
    <t>델타리스크 버킷간 상관계수와 동일</t>
  </si>
  <si>
    <t>바젤3 분석용 설정내역</t>
    <phoneticPr fontId="1" type="noConversion"/>
  </si>
  <si>
    <t>CD_RISK_CD</t>
  </si>
  <si>
    <t>CM0202</t>
  </si>
  <si>
    <t>CM0901</t>
  </si>
  <si>
    <t>EQ0301</t>
  </si>
  <si>
    <t>EQ0302</t>
  </si>
  <si>
    <t>EQ0912</t>
  </si>
  <si>
    <t>EQ0921</t>
  </si>
  <si>
    <t>EQ0922</t>
  </si>
  <si>
    <t>EQ0952</t>
  </si>
  <si>
    <t>FD0103</t>
  </si>
  <si>
    <t>FX0202</t>
  </si>
  <si>
    <t>FX0910</t>
  </si>
  <si>
    <t>FX0920</t>
  </si>
  <si>
    <t>FX0930</t>
  </si>
  <si>
    <t>FX0940</t>
  </si>
  <si>
    <t>IR020A</t>
  </si>
  <si>
    <t>IR020B</t>
  </si>
  <si>
    <t>IR020C</t>
  </si>
  <si>
    <t>IR020D</t>
  </si>
  <si>
    <t>IR0910</t>
  </si>
  <si>
    <t>IR0911</t>
  </si>
  <si>
    <t>IR0912</t>
  </si>
  <si>
    <t>IR0913</t>
  </si>
  <si>
    <t>IR0918</t>
  </si>
  <si>
    <t>IR0919</t>
  </si>
  <si>
    <t>IR0920</t>
  </si>
  <si>
    <t>IR0930</t>
  </si>
  <si>
    <t>IR0931</t>
  </si>
  <si>
    <t>IR0940</t>
  </si>
  <si>
    <t>IR0950</t>
  </si>
  <si>
    <t>표준모형 위험 분류</t>
  </si>
  <si>
    <t>상품선물</t>
  </si>
  <si>
    <t>상품스왑</t>
  </si>
  <si>
    <t>상품분해</t>
  </si>
  <si>
    <t>주식현물</t>
  </si>
  <si>
    <t>지수선물/스왑</t>
  </si>
  <si>
    <t>주식선물/스왑</t>
  </si>
  <si>
    <t>차익거래지수</t>
  </si>
  <si>
    <t>차익거래바스켓</t>
  </si>
  <si>
    <t>주식형전환사채</t>
  </si>
  <si>
    <t>지수선물/옵션 분해내역</t>
  </si>
  <si>
    <t>주식선물/옵션 분해내역, 주식형 우선주, 주식형전환사채</t>
  </si>
  <si>
    <t>주식형 수익증권</t>
  </si>
  <si>
    <t>주식/채권비율 수익증권</t>
  </si>
  <si>
    <t>투기등급비율 집합증권</t>
  </si>
  <si>
    <t>부동산등 집합증권</t>
  </si>
  <si>
    <t>FX BS포지션</t>
  </si>
  <si>
    <t>현물환</t>
  </si>
  <si>
    <t>선물환,FX스왑</t>
  </si>
  <si>
    <t>금리포지션 분해내역</t>
  </si>
  <si>
    <t>주가포지션 분해내역</t>
  </si>
  <si>
    <t>FX포지션 분해</t>
  </si>
  <si>
    <t>상품포지션 분해</t>
  </si>
  <si>
    <t>분할상환채</t>
  </si>
  <si>
    <t>전환/교환사채</t>
  </si>
  <si>
    <t>국채선물</t>
  </si>
  <si>
    <t>금리선도(FRA)</t>
  </si>
  <si>
    <t>통화선도</t>
  </si>
  <si>
    <t>금리스왑고정</t>
  </si>
  <si>
    <t>금리스왑변동</t>
  </si>
  <si>
    <t>통화스왑고정</t>
  </si>
  <si>
    <t>통화스왑변동</t>
  </si>
  <si>
    <t>신용연계채권</t>
  </si>
  <si>
    <t>총부채스왑</t>
  </si>
  <si>
    <t>금리분해</t>
  </si>
  <si>
    <t>금리등가분해</t>
  </si>
  <si>
    <t>채권분해</t>
  </si>
  <si>
    <t>신용분해</t>
  </si>
  <si>
    <t>금리일반만 적용</t>
  </si>
  <si>
    <t>금리개별만 적용</t>
  </si>
  <si>
    <t>주식파생, 전환권이 없는 우선주</t>
  </si>
  <si>
    <t>FX금리분해</t>
  </si>
  <si>
    <t>FX금리분해(선도환)</t>
  </si>
  <si>
    <t>FX상품분해</t>
  </si>
  <si>
    <t>집합증권분해,채권형수익증권</t>
  </si>
  <si>
    <t>FLR</t>
  </si>
  <si>
    <t>X</t>
  </si>
  <si>
    <t>?</t>
  </si>
  <si>
    <t>N</t>
  </si>
  <si>
    <t>집합</t>
  </si>
  <si>
    <t>분해여부</t>
  </si>
  <si>
    <t>금리</t>
  </si>
  <si>
    <t>SR_OPTION</t>
  </si>
  <si>
    <t>SR_OPTION</t>
    <phoneticPr fontId="36" type="noConversion"/>
  </si>
  <si>
    <t>A5_FD01</t>
  </si>
  <si>
    <t>A5_FD02</t>
  </si>
  <si>
    <t>A2_EQ01</t>
  </si>
  <si>
    <t>A1_IR01</t>
  </si>
  <si>
    <t>A1_IR02</t>
  </si>
  <si>
    <t>A1_IR03</t>
  </si>
  <si>
    <t>VERSION_1</t>
  </si>
  <si>
    <t>VERSION_2</t>
  </si>
  <si>
    <t>A2_EQ04</t>
  </si>
  <si>
    <t>A2_EQ02</t>
  </si>
  <si>
    <t>A2_EQ03</t>
  </si>
  <si>
    <t>수익증권-기본채권분류</t>
  </si>
  <si>
    <t>수익증권_기본적용신용등급</t>
  </si>
  <si>
    <t>주식_일반위험집계</t>
  </si>
  <si>
    <t>금리위험_전환사채처리방법</t>
  </si>
  <si>
    <t>금리위험_국공채국가별신용등급적용</t>
  </si>
  <si>
    <t>금리위험_국공채KRW통화적용신용등급</t>
  </si>
  <si>
    <t>변동금리채 개별위험산정시 만기일 적용(Y), 차기확정일 적용(N)</t>
  </si>
  <si>
    <t>금리/통화스왑 상계시 차기금리확정일이 아닌 만기일로 적용(Y)</t>
  </si>
  <si>
    <t>우선주 기본채권분류</t>
  </si>
  <si>
    <t>우선주 기본신용등급</t>
  </si>
  <si>
    <t>우선주 기본만기년수</t>
  </si>
  <si>
    <t>포지션분류</t>
    <phoneticPr fontId="1" type="noConversion"/>
  </si>
  <si>
    <t>POSI_GB</t>
    <phoneticPr fontId="1" type="noConversion"/>
  </si>
  <si>
    <t>POSI_GB</t>
    <phoneticPr fontId="1" type="noConversion"/>
  </si>
  <si>
    <t>주가지수목록(유동성구분)</t>
    <phoneticPr fontId="1" type="noConversion"/>
  </si>
  <si>
    <t>EOE25</t>
  </si>
  <si>
    <t>SNP200</t>
  </si>
  <si>
    <t>ATX</t>
  </si>
  <si>
    <t>BEL20</t>
  </si>
  <si>
    <t>CAC40</t>
  </si>
  <si>
    <t>DAX</t>
  </si>
  <si>
    <t>DOW</t>
  </si>
  <si>
    <t>NASDAQ</t>
  </si>
  <si>
    <t>EURO50</t>
  </si>
  <si>
    <t>FTSE250</t>
  </si>
  <si>
    <t>FTSE100</t>
  </si>
  <si>
    <t>HANGSENG33</t>
  </si>
  <si>
    <t>I.HSCE</t>
  </si>
  <si>
    <t>IBEX35</t>
  </si>
  <si>
    <t>KOSPI200</t>
  </si>
  <si>
    <t>KOSTAR</t>
  </si>
  <si>
    <t>NIKKEI225</t>
  </si>
  <si>
    <t>TOPIX</t>
  </si>
  <si>
    <t>OMX</t>
  </si>
  <si>
    <t>SNP500</t>
  </si>
  <si>
    <t>SMI</t>
  </si>
  <si>
    <t>Straits</t>
  </si>
  <si>
    <t>TSE60</t>
  </si>
  <si>
    <t>KOSPI</t>
  </si>
  <si>
    <t>KOSDAQ</t>
  </si>
  <si>
    <t>KOSDAQ50</t>
  </si>
  <si>
    <t>유동성</t>
    <phoneticPr fontId="1" type="noConversion"/>
  </si>
  <si>
    <t>EUR</t>
  </si>
  <si>
    <t>NLG_EOE 25</t>
  </si>
  <si>
    <t>AUD_SNP ASX 200 Index</t>
  </si>
  <si>
    <t>ATS_ATX</t>
  </si>
  <si>
    <t>BEF_BEL20</t>
  </si>
  <si>
    <t>FRF_CAC40</t>
  </si>
  <si>
    <t>DEM_DAX</t>
  </si>
  <si>
    <t>USD_DowJones</t>
  </si>
  <si>
    <t>USD_Nasdaq Composite Index</t>
  </si>
  <si>
    <t>EUR_EURO STOXX５0</t>
  </si>
  <si>
    <t>GBP_FTSE MID-250</t>
  </si>
  <si>
    <t>GBP_FTSE100</t>
  </si>
  <si>
    <t>HKD_HANGSENG33</t>
  </si>
  <si>
    <t>HKD_I.HSCE</t>
  </si>
  <si>
    <t>ESP_IBEX35</t>
  </si>
  <si>
    <t>KRW_KOSPI200</t>
  </si>
  <si>
    <t>KRW_KOSTAR</t>
  </si>
  <si>
    <t>JPY_NIKKEI225</t>
  </si>
  <si>
    <t>JPY_TOPIX Index</t>
  </si>
  <si>
    <t>SEK_OMX</t>
  </si>
  <si>
    <t>USD_SNP500</t>
  </si>
  <si>
    <t>CHF_SMI</t>
  </si>
  <si>
    <t>SGD_Straits Times Index</t>
  </si>
  <si>
    <t>CAD_TSE60</t>
  </si>
  <si>
    <t>포지션구분</t>
    <phoneticPr fontId="1" type="noConversion"/>
  </si>
  <si>
    <t>110</t>
  </si>
  <si>
    <t>120</t>
  </si>
  <si>
    <t>130</t>
  </si>
  <si>
    <t>1NA</t>
  </si>
  <si>
    <t>우량채</t>
  </si>
  <si>
    <t>기타채(회사채)</t>
  </si>
  <si>
    <t>유동화자산</t>
  </si>
  <si>
    <t>재유동화자산</t>
  </si>
  <si>
    <t>유동화CP</t>
  </si>
  <si>
    <t>재유동화CP</t>
  </si>
  <si>
    <t>전환권무,배당금확정</t>
  </si>
  <si>
    <t>전환권유</t>
  </si>
  <si>
    <t>비상장주식</t>
  </si>
  <si>
    <t>일반가격</t>
  </si>
  <si>
    <t>평균가격</t>
  </si>
  <si>
    <t>동종스왑</t>
  </si>
  <si>
    <t>이종스왑</t>
  </si>
  <si>
    <t>주식/채권 비율</t>
  </si>
  <si>
    <t>등급비율이용</t>
  </si>
  <si>
    <t>액면가적용</t>
  </si>
  <si>
    <t>계약크기적용</t>
  </si>
  <si>
    <t>FRB</t>
  </si>
  <si>
    <t>TESTFFWPOSI</t>
  </si>
  <si>
    <t>TESTFRBPOSI</t>
  </si>
  <si>
    <t>TESTFRBCPSCH</t>
  </si>
  <si>
    <t>FXF_XX</t>
    <phoneticPr fontId="1" type="noConversion"/>
  </si>
  <si>
    <t>FRB_YYY</t>
    <phoneticPr fontId="1" type="noConversion"/>
  </si>
  <si>
    <t>년환산일수X</t>
    <phoneticPr fontId="1" type="noConversion"/>
  </si>
  <si>
    <t>년환산일수Y</t>
    <phoneticPr fontId="1" type="noConversion"/>
  </si>
  <si>
    <t>포트폴리오11</t>
    <phoneticPr fontId="1" type="noConversion"/>
  </si>
  <si>
    <t>포트폴리오12</t>
  </si>
  <si>
    <t>포트폴리오13</t>
  </si>
  <si>
    <t>포트폴리오14</t>
  </si>
  <si>
    <t>포트폴리오15</t>
  </si>
  <si>
    <t>포트폴리오16</t>
  </si>
  <si>
    <t>포트폴리오17</t>
  </si>
  <si>
    <t>포트폴리오18</t>
  </si>
  <si>
    <t>포트폴리오19</t>
  </si>
  <si>
    <t>포트폴리오20</t>
  </si>
  <si>
    <t>시장기본_설정정보</t>
  </si>
  <si>
    <t>포지션수량</t>
    <phoneticPr fontId="1" type="noConversion"/>
  </si>
  <si>
    <t>숫자</t>
    <phoneticPr fontId="1" type="noConversion"/>
  </si>
  <si>
    <t>POSI_QTY</t>
    <phoneticPr fontId="1" type="noConversion"/>
  </si>
  <si>
    <t>평가엔진 입수 및 결과</t>
    <phoneticPr fontId="1" type="noConversion"/>
  </si>
  <si>
    <t>필요결과</t>
    <phoneticPr fontId="1" type="noConversion"/>
  </si>
  <si>
    <t>위험Basis</t>
    <phoneticPr fontId="1" type="noConversion"/>
  </si>
  <si>
    <t>DRC</t>
    <phoneticPr fontId="1" type="noConversion"/>
  </si>
  <si>
    <t>입수</t>
    <phoneticPr fontId="1" type="noConversion"/>
  </si>
  <si>
    <t>결과</t>
    <phoneticPr fontId="1" type="noConversion"/>
  </si>
  <si>
    <t>IR/BS/IF</t>
    <phoneticPr fontId="1" type="noConversion"/>
  </si>
  <si>
    <t>Delta, Vega, CvrUo, CvrDn</t>
    <phoneticPr fontId="1" type="noConversion"/>
  </si>
  <si>
    <t>입수한 GIRR커브 및 약속된 베이시스커브</t>
    <phoneticPr fontId="1" type="noConversion"/>
  </si>
  <si>
    <t>입수자료와의 관계</t>
  </si>
  <si>
    <t>입수필요</t>
    <phoneticPr fontId="1" type="noConversion"/>
  </si>
  <si>
    <t>커브</t>
    <phoneticPr fontId="1" type="noConversion"/>
  </si>
  <si>
    <t>무위험커브 일 경우만 사용됨</t>
    <phoneticPr fontId="1" type="noConversion"/>
  </si>
  <si>
    <t>Vega일 경우 기초자산 구간</t>
    <phoneticPr fontId="1" type="noConversion"/>
  </si>
  <si>
    <t>평가결과 이용</t>
    <phoneticPr fontId="1" type="noConversion"/>
  </si>
  <si>
    <t>커브/발행인</t>
    <phoneticPr fontId="1" type="noConversion"/>
  </si>
  <si>
    <t>BD/CR</t>
    <phoneticPr fontId="1" type="noConversion"/>
  </si>
  <si>
    <t>CSR-Nsec</t>
    <phoneticPr fontId="1" type="noConversion"/>
  </si>
  <si>
    <t>입수할 GIRR커브 통화 이용</t>
    <phoneticPr fontId="1" type="noConversion"/>
  </si>
  <si>
    <t>커브ID로 bond와 cds 분류? 또는 입수</t>
    <phoneticPr fontId="1" type="noConversion"/>
  </si>
  <si>
    <t>X</t>
    <phoneticPr fontId="1" type="noConversion"/>
  </si>
  <si>
    <t>01~13</t>
    <phoneticPr fontId="1" type="noConversion"/>
  </si>
  <si>
    <t>종목(기초자산)</t>
    <phoneticPr fontId="1" type="noConversion"/>
  </si>
  <si>
    <t>01~11</t>
    <phoneticPr fontId="1" type="noConversion"/>
  </si>
  <si>
    <t>지역</t>
    <phoneticPr fontId="1" type="noConversion"/>
  </si>
  <si>
    <r>
      <t xml:space="preserve">무위험커브와 BASIS커브는 평가결과이용 처리
커브유형입수? 또는 커브ID로 인플레이션커브 분류? 또는 </t>
    </r>
    <r>
      <rPr>
        <b/>
        <sz val="9"/>
        <color theme="1"/>
        <rFont val="나눔바른펜"/>
        <family val="3"/>
        <charset val="129"/>
      </rPr>
      <t>입수</t>
    </r>
    <phoneticPr fontId="1" type="noConversion"/>
  </si>
  <si>
    <r>
      <t xml:space="preserve">커브ID로 bond와 cds 분류? 또는 </t>
    </r>
    <r>
      <rPr>
        <b/>
        <sz val="9"/>
        <color theme="1"/>
        <rFont val="나눔바른펜"/>
        <family val="3"/>
        <charset val="129"/>
      </rPr>
      <t>입수</t>
    </r>
    <phoneticPr fontId="1" type="noConversion"/>
  </si>
  <si>
    <t>입수한 커브 이용</t>
    <phoneticPr fontId="1" type="noConversion"/>
  </si>
  <si>
    <t>버킷과 동일</t>
    <phoneticPr fontId="1" type="noConversion"/>
  </si>
  <si>
    <t>Vega인 경우만 평가결과 이용</t>
    <phoneticPr fontId="1" type="noConversion"/>
  </si>
  <si>
    <t>종목입수</t>
    <phoneticPr fontId="1" type="noConversion"/>
  </si>
  <si>
    <t>필요항목</t>
    <phoneticPr fontId="1" type="noConversion"/>
  </si>
  <si>
    <t>GIRR커브ID</t>
    <phoneticPr fontId="1" type="noConversion"/>
  </si>
  <si>
    <t xml:space="preserve">  FFW의 경우  FX리스트와 GIRR리스크에 위험요소는 무위험커브와 베이시스 커브에 대한 산출됨</t>
    <phoneticPr fontId="1" type="noConversion"/>
  </si>
  <si>
    <t xml:space="preserve">  상품인경우 CM리스크 산출됨</t>
    <phoneticPr fontId="1" type="noConversion"/>
  </si>
  <si>
    <t xml:space="preserve">  주식의 경우 EQ리스크와 DRC리스크 산출됨</t>
    <phoneticPr fontId="1" type="noConversion"/>
  </si>
  <si>
    <t xml:space="preserve">  IRS/CRS의 경우 GIRR리스크 산출됨</t>
    <phoneticPr fontId="1" type="noConversion"/>
  </si>
  <si>
    <t xml:space="preserve">  FRB의 경우  GIRR리스크와 CSR리스크, DRC리스크 산출됨</t>
    <phoneticPr fontId="1" type="noConversion"/>
  </si>
  <si>
    <t>모듈내에서 위험군은 관리가능?</t>
    <phoneticPr fontId="1" type="noConversion"/>
  </si>
  <si>
    <t>* FX리스크는 포지션의 거래통화가 외화인 경우 산출됨 (옵션을 주어야 하나?)</t>
    <phoneticPr fontId="1" type="noConversion"/>
  </si>
  <si>
    <t>GIRR커브유형</t>
    <phoneticPr fontId="1" type="noConversion"/>
  </si>
  <si>
    <t>CSR커브유형</t>
    <phoneticPr fontId="1" type="noConversion"/>
  </si>
  <si>
    <t>FX커브ID</t>
    <phoneticPr fontId="1" type="noConversion"/>
  </si>
  <si>
    <t xml:space="preserve">발행인 입수 필요 </t>
    <phoneticPr fontId="1" type="noConversion"/>
  </si>
  <si>
    <t>01~18
정부/지방정부/회사</t>
    <phoneticPr fontId="1" type="noConversion"/>
  </si>
  <si>
    <t>버킷(CSR)
버킷(DRC)</t>
    <phoneticPr fontId="1" type="noConversion"/>
  </si>
  <si>
    <t>CSR버킷
DRC버킷</t>
    <phoneticPr fontId="1" type="noConversion"/>
  </si>
  <si>
    <t>01~25
인덱스</t>
    <phoneticPr fontId="1" type="noConversion"/>
  </si>
  <si>
    <t>01~16
기업,자산군_지역</t>
    <phoneticPr fontId="1" type="noConversion"/>
  </si>
  <si>
    <t>위험요소(CSR)
위험요소(DRC)</t>
    <phoneticPr fontId="1" type="noConversion"/>
  </si>
  <si>
    <t>발행인
패밀리시리즈+트렌체</t>
    <phoneticPr fontId="1" type="noConversion"/>
  </si>
  <si>
    <t>발행인
DRC위험요소</t>
    <phoneticPr fontId="1" type="noConversion"/>
  </si>
  <si>
    <t>발행인
기초자산POOL</t>
    <phoneticPr fontId="1" type="noConversion"/>
  </si>
  <si>
    <t>EQ유형</t>
    <phoneticPr fontId="1" type="noConversion"/>
  </si>
  <si>
    <t>무위험커브 일 경우만 사용됨(IF/BSX)</t>
    <phoneticPr fontId="1" type="noConversion"/>
  </si>
  <si>
    <t>위험요소(EQ)
위험요소(DRC)</t>
    <phoneticPr fontId="1" type="noConversion"/>
  </si>
  <si>
    <t>종목
발행인</t>
    <phoneticPr fontId="1" type="noConversion"/>
  </si>
  <si>
    <t>발행인 입수 필요
DRC정보 입수필요</t>
    <phoneticPr fontId="1" type="noConversion"/>
  </si>
  <si>
    <t>발행인
DRC정보 입수필요</t>
    <phoneticPr fontId="1" type="noConversion"/>
  </si>
  <si>
    <t>종목입수
발행인 입수</t>
    <phoneticPr fontId="1" type="noConversion"/>
  </si>
  <si>
    <t>종목ID
발헹인ID</t>
    <phoneticPr fontId="1" type="noConversion"/>
  </si>
  <si>
    <t>* 부도 비유동화 평가를 위해서 발행인 정보는 신용등급이 필수적으로 관리되어야 함.   (신용등급 함께 입수 또는 별도의 발행인정보 관리)</t>
    <phoneticPr fontId="1" type="noConversion"/>
  </si>
  <si>
    <t>* 부도 유동화에 대한 위험가중치 처리는 복잡한 과정을 거쳐야 하는데 외부에서 입수되는 형태로 처리 (그렇다면 위험가중치 정보도 입수항목으로 관리되어야 함)</t>
    <phoneticPr fontId="1" type="noConversion"/>
  </si>
  <si>
    <t>* 부도위험 산출울 위한 JTD산출로직도 평가시스템에 반영되어야 함.  (주식, 채권, 주식파생, 채권파생 상품 )</t>
    <phoneticPr fontId="1" type="noConversion"/>
  </si>
  <si>
    <t>상품커브ID</t>
    <phoneticPr fontId="1" type="noConversion"/>
  </si>
  <si>
    <t>CURVE_CM_SPOT</t>
    <phoneticPr fontId="1" type="noConversion"/>
  </si>
  <si>
    <t>버킷ID</t>
    <phoneticPr fontId="1" type="noConversion"/>
  </si>
  <si>
    <t>부도버킷ID</t>
    <phoneticPr fontId="1" type="noConversion"/>
  </si>
  <si>
    <t>부도위험요소ID</t>
    <phoneticPr fontId="1" type="noConversion"/>
  </si>
  <si>
    <t>* 커버처Shock의 경우는 위험군/버킷마다 상이함으로 입수데이터로 처리하여야 함. (또는 엔진에서 관리하여야 함)</t>
    <phoneticPr fontId="1" type="noConversion"/>
  </si>
  <si>
    <t>옵션상품</t>
    <phoneticPr fontId="1" type="noConversion"/>
  </si>
  <si>
    <t>민감도Sjock</t>
    <phoneticPr fontId="1" type="noConversion"/>
  </si>
  <si>
    <t>부도유동화 RW</t>
    <phoneticPr fontId="1" type="noConversion"/>
  </si>
  <si>
    <t>커버처Shock</t>
    <phoneticPr fontId="1" type="noConversion"/>
  </si>
  <si>
    <t>위험군/버킷마다 상이함으로 입수필요</t>
    <phoneticPr fontId="1" type="noConversion"/>
  </si>
  <si>
    <t>유동화자산의 위험가중치 산정은 정형화가 되어 있지 않음으로 입수자료에 의존함.</t>
    <phoneticPr fontId="1" type="noConversion"/>
  </si>
  <si>
    <t>&gt;&gt; GIRR/FX의 경우는 버킷정보를 커브등 입수정보를 이용하여 관리가능함으로 별도의 버킷정보를 정의하지 않음?</t>
    <phoneticPr fontId="1" type="noConversion"/>
  </si>
  <si>
    <t>CSR채권유형</t>
    <phoneticPr fontId="1" type="noConversion"/>
  </si>
  <si>
    <t>IR/IF/BS</t>
    <phoneticPr fontId="1" type="noConversion"/>
  </si>
  <si>
    <t>GIRR금리유형</t>
    <phoneticPr fontId="1" type="noConversion"/>
  </si>
  <si>
    <t>CM지역</t>
    <phoneticPr fontId="1" type="noConversion"/>
  </si>
  <si>
    <t>NY..</t>
    <phoneticPr fontId="1" type="noConversion"/>
  </si>
  <si>
    <t>EQ/CM에 사용</t>
    <phoneticPr fontId="1" type="noConversion"/>
  </si>
  <si>
    <t>CSR/EQ/CM에 사용</t>
    <phoneticPr fontId="1" type="noConversion"/>
  </si>
  <si>
    <t>CSR/DRC-nSec에 사용</t>
    <phoneticPr fontId="1" type="noConversion"/>
  </si>
  <si>
    <t>유동화위험가중치</t>
    <phoneticPr fontId="1" type="noConversion"/>
  </si>
  <si>
    <t>BUCKET</t>
    <phoneticPr fontId="1" type="noConversion"/>
  </si>
  <si>
    <t>GIRR_CURV_TYPE</t>
    <phoneticPr fontId="1" type="noConversion"/>
  </si>
  <si>
    <t>CSR_CURV_TYPE</t>
    <phoneticPr fontId="1" type="noConversion"/>
  </si>
  <si>
    <t>DRC_FACTOR</t>
    <phoneticPr fontId="1" type="noConversion"/>
  </si>
  <si>
    <t>SEC_RW</t>
    <phoneticPr fontId="1" type="noConversion"/>
  </si>
  <si>
    <t>발행인등급</t>
    <phoneticPr fontId="1" type="noConversion"/>
  </si>
  <si>
    <t>CSR금리커브ID</t>
    <phoneticPr fontId="1" type="noConversion"/>
  </si>
  <si>
    <t>ISSU_CRD_CD</t>
    <phoneticPr fontId="1" type="noConversion"/>
  </si>
  <si>
    <t>ZSB_LOGS_DCHK</t>
    <phoneticPr fontId="1" type="noConversion"/>
  </si>
  <si>
    <t>MREQ_001</t>
  </si>
  <si>
    <t>위험산출 대상에서 제외됨</t>
  </si>
  <si>
    <t>ZNS_BASE_POSI</t>
  </si>
  <si>
    <t>SD_DATA||SD_R1</t>
  </si>
  <si>
    <t>MREQ</t>
  </si>
  <si>
    <t>CODE</t>
  </si>
  <si>
    <t>SD_FG_MR:EQ</t>
  </si>
  <si>
    <t>SCEN_ID||POSI_ID</t>
  </si>
  <si>
    <t>MREQ_002</t>
  </si>
  <si>
    <t>주식시장</t>
  </si>
  <si>
    <t>W</t>
  </si>
  <si>
    <t>기준통화로 대체됨</t>
  </si>
  <si>
    <t>SD_MKT_AREA</t>
  </si>
  <si>
    <t>MREQ_003</t>
  </si>
  <si>
    <t>유동성구분</t>
  </si>
  <si>
    <t>N으로 대체됨</t>
  </si>
  <si>
    <t>LIST</t>
  </si>
  <si>
    <t>Y,N</t>
  </si>
  <si>
    <t>MREQ_004</t>
  </si>
  <si>
    <t>기초자산이용 상계불가</t>
  </si>
  <si>
    <t>SD_DATA||SD_R2</t>
  </si>
  <si>
    <t>MREQ02</t>
  </si>
  <si>
    <t>MRIR_003</t>
  </si>
  <si>
    <t>채권분류</t>
  </si>
  <si>
    <t>MRIR01</t>
  </si>
  <si>
    <t>MRIR_004</t>
  </si>
  <si>
    <t>SD_DATA||SD_R3</t>
  </si>
  <si>
    <t>MRIR0202</t>
  </si>
  <si>
    <t>MRIR_005</t>
  </si>
  <si>
    <t>상계영향</t>
  </si>
  <si>
    <t>SD_DATA||SD_R2||INT_TYPE</t>
  </si>
  <si>
    <t>MRIR03</t>
  </si>
  <si>
    <t>MRIR_006</t>
  </si>
  <si>
    <t>상계/산출영향</t>
  </si>
  <si>
    <t>MRIR_007</t>
  </si>
  <si>
    <t>차기확정금리</t>
  </si>
  <si>
    <t>MRIR_008</t>
  </si>
  <si>
    <t>MRIR0206</t>
  </si>
  <si>
    <t>ZERO</t>
  </si>
  <si>
    <t>MRIR_009</t>
  </si>
  <si>
    <t>MRIR0201</t>
  </si>
  <si>
    <t>MRIR_010</t>
  </si>
  <si>
    <t>프리미엄산출 안됨</t>
  </si>
  <si>
    <t>SD_DATA||SD_R3||CR_ORD</t>
  </si>
  <si>
    <t>MRIR0301000</t>
  </si>
  <si>
    <t>MRIR_011</t>
  </si>
  <si>
    <t>금리구간</t>
  </si>
  <si>
    <t>MRIR_012</t>
  </si>
  <si>
    <t>MRIR_001</t>
  </si>
  <si>
    <t>매입(L)로 처리</t>
  </si>
  <si>
    <t>MRIR</t>
  </si>
  <si>
    <t>L,S</t>
  </si>
  <si>
    <t>MRIR_002</t>
  </si>
  <si>
    <t>DCHK_ID</t>
  </si>
  <si>
    <t>DCHK_NM</t>
  </si>
  <si>
    <t>DCHK_LEV</t>
  </si>
  <si>
    <t>DCHK_MEMO</t>
  </si>
  <si>
    <t>DCHK_TAB</t>
  </si>
  <si>
    <t>DCHK_TCOL</t>
  </si>
  <si>
    <t>DCHK_TVAL</t>
  </si>
  <si>
    <t>DCHK_COL</t>
  </si>
  <si>
    <t>DCHK_FG</t>
  </si>
  <si>
    <t>DCHK_CODE</t>
  </si>
  <si>
    <t>DCHK_SVAL</t>
  </si>
  <si>
    <t>DCHK_EVAL</t>
  </si>
  <si>
    <t>DCHK_RCOL</t>
  </si>
  <si>
    <t>정합성점검 설정테이블  (바젤2예시)</t>
    <phoneticPr fontId="1" type="noConversion"/>
  </si>
  <si>
    <t>DSTK_10206020401_10838_1665_000</t>
  </si>
  <si>
    <t>DSTK_10206020401_10844_1982_000</t>
  </si>
  <si>
    <t>DSTK_10206020401_10783_3151_000</t>
  </si>
  <si>
    <t>DSTK_10206020401_10783_0671_000</t>
  </si>
  <si>
    <t>DSTK_10206020401_10783_0340_000</t>
  </si>
  <si>
    <t>DSTK_10206020401_10783_0636_000</t>
  </si>
  <si>
    <t>DSTK_10206020401_10783_0269_000</t>
  </si>
  <si>
    <t>DSTK_10206020401_10783_0470_000</t>
  </si>
  <si>
    <t>DSTK_10206020401_10783_0234_000</t>
  </si>
  <si>
    <t>DSTK_10206020401_10783_0541_000</t>
  </si>
  <si>
    <t>DSTK_10206020401_10783_0435_000</t>
  </si>
  <si>
    <t>DCFD_KR7005380001_1_1_C_000</t>
  </si>
  <si>
    <t>DCFD_KR7005380001_2_1_U_000</t>
  </si>
  <si>
    <t>DKR4116VA0009_12101_1_000</t>
  </si>
  <si>
    <t>DKR4119VA0006_12101_1_000</t>
  </si>
  <si>
    <t>DKR4128VA0005_10100_1_000</t>
  </si>
  <si>
    <t>DKR7005380001_47047_1_000</t>
  </si>
  <si>
    <t>DKR7005380001_47048_1_000</t>
  </si>
  <si>
    <t>DKR7005380001_47049_1_000</t>
  </si>
  <si>
    <t>DKR7005380001_47002_1_000</t>
  </si>
  <si>
    <t>DKR7005380001_47007_1_000</t>
  </si>
  <si>
    <t>DKR7005380001_47009_1_000</t>
  </si>
  <si>
    <t>DKR7005380001_47041_1_000</t>
  </si>
  <si>
    <t>DKR7005380001_47045_1_000</t>
  </si>
  <si>
    <t>DKR7036460004_47002_1_000</t>
  </si>
  <si>
    <t>DKR7036460004_47007_1_000</t>
  </si>
  <si>
    <t>DKR7036460004_47009_1_000</t>
  </si>
  <si>
    <t>DKR7036460004_47017_1_000</t>
  </si>
  <si>
    <t>DKR7036460004_47041_1_000</t>
  </si>
  <si>
    <t>DKR7036460004_47045_1_000</t>
  </si>
  <si>
    <t>DKR7036460004_47047_1_000</t>
  </si>
  <si>
    <t>DKR7036460004_47049_1_000</t>
  </si>
  <si>
    <t>DKR7000270009_47002_1_000</t>
  </si>
  <si>
    <t>DKR7000270009_47007_1_000</t>
  </si>
  <si>
    <t>DKR7000270009_47009_1_000</t>
  </si>
  <si>
    <t>DKR7000270009_47041_1_000</t>
  </si>
  <si>
    <t>DKR7000270009_47045_1_000</t>
  </si>
  <si>
    <t>DKR7000270009_47047_1_000</t>
  </si>
  <si>
    <t>DKR7000270009_47048_1_000</t>
  </si>
  <si>
    <t>DKR7000270009_47049_1_000</t>
  </si>
  <si>
    <t>DSTK_10206020401_10783_0742_000</t>
  </si>
  <si>
    <t>DSTK_8313110000_10783_2289_000</t>
  </si>
  <si>
    <t>DSTK_10206020401_10833_1449_000</t>
  </si>
  <si>
    <t>DSTK_8313110000_10783_2490_000</t>
  </si>
  <si>
    <t>DSTK_8313110000_10783_2395_000</t>
  </si>
  <si>
    <t>DSTK_10206020401_10844_1911_000</t>
  </si>
  <si>
    <t>DSTK_10206020401_10791_0883_000</t>
  </si>
  <si>
    <t>DSTK_8313110000_10783_2324_000</t>
  </si>
  <si>
    <t>DSTK_10206020401_10783_3045_000</t>
  </si>
  <si>
    <t>DSTK_10206020401_10783_2950_000</t>
  </si>
  <si>
    <t>DSTK_10206020401_10843_1860_000</t>
  </si>
  <si>
    <t>DSTK_10206020401_10843_1862_000</t>
  </si>
  <si>
    <t>DSTK_10206020401_10833_1414_000</t>
  </si>
  <si>
    <t>DSTK_10206020401_10838_1771_000</t>
  </si>
  <si>
    <t>DSTK_10206020401_10833_1520_000</t>
  </si>
  <si>
    <t>DSTK_10206020401_10783_3080_000</t>
  </si>
  <si>
    <t>DSTK_10206020401_10844_1876_000</t>
  </si>
  <si>
    <t>DSTK_10206020401_10783_2844_000</t>
  </si>
  <si>
    <t>DSTK_8313110000_10783_2596_000</t>
  </si>
  <si>
    <t>DSTK_10206020401_10783_2879_000</t>
  </si>
  <si>
    <t>DSTK_8313110000_10783_2525_000</t>
  </si>
  <si>
    <t>DSTK_10206020401_10838_1700_000</t>
  </si>
  <si>
    <t>DP0419M070184P0419O070037_003</t>
  </si>
  <si>
    <t>DP0419M070185P0419O070038_002</t>
  </si>
  <si>
    <t>DP0419M070185P0419O070038_003</t>
  </si>
  <si>
    <t>DP0419M060071P0419O060008_002</t>
  </si>
  <si>
    <t>DP0419M060071P0419O060008_003</t>
  </si>
  <si>
    <t>DP0419M040294P0419O040048_002</t>
  </si>
  <si>
    <t>DP0419M040295P0419O040049_002</t>
  </si>
  <si>
    <t>DP0419M070184P0419O070037_002</t>
  </si>
  <si>
    <t>DP0419M040296P0419O040050_002</t>
  </si>
  <si>
    <t>DP0419M040304P0419O040051_002</t>
  </si>
  <si>
    <t>DP0419M040308P0419O040053_002</t>
  </si>
  <si>
    <t>DP0420M026202P0420O020217_002</t>
  </si>
  <si>
    <t>DP0420M026202P0420O020217_003</t>
  </si>
  <si>
    <t>DP0420M026421P0420O020231_002</t>
  </si>
  <si>
    <t>DP0420M026421P0420O020231_003</t>
  </si>
  <si>
    <t>DP0420M034023P0420O030182_002</t>
  </si>
  <si>
    <t>DP0420M025293P0420O020173_002</t>
  </si>
  <si>
    <t>DP0420M025293P0420O020173_003</t>
  </si>
  <si>
    <t>DP0420M054849P0420O050321_002</t>
  </si>
  <si>
    <t>DP0420M054849P0420O050321_003</t>
  </si>
  <si>
    <t>DP0420M026201P0420O020216_002</t>
  </si>
  <si>
    <t>DP0420M026201P0420O020216_003</t>
  </si>
  <si>
    <t>DP0423M040380P0423O040377_001</t>
  </si>
  <si>
    <t>DP0424M010348P0424O010527_001</t>
  </si>
  <si>
    <t>DP0424M010348P0424O010527_002</t>
  </si>
  <si>
    <t>DP0424M010348P0424O010527_005</t>
  </si>
  <si>
    <t>DP0424M040060P0424O040101_001</t>
  </si>
  <si>
    <t>DP0424M010349P0424O010528_001</t>
  </si>
  <si>
    <t>DP0424M010349P0424O010528_002</t>
  </si>
  <si>
    <t>DP0424M010349P0424O010528_005</t>
  </si>
  <si>
    <t>DP0424M020046P0424O020071_001</t>
  </si>
  <si>
    <t>DP0424M020046P0424O020071_002</t>
  </si>
  <si>
    <t>DP0424M020046P0424O020071_005</t>
  </si>
  <si>
    <t>DCHK_RKEY</t>
  </si>
  <si>
    <t>DCHK_INFO</t>
  </si>
  <si>
    <t>정합성점검 결과 예시 (ZNS_LOGS_DCHK)</t>
    <phoneticPr fontId="1" type="noConversion"/>
  </si>
  <si>
    <t>정합성점검 설정 예시 (ZNS_BASE_DCHK)</t>
    <phoneticPr fontId="1" type="noConversion"/>
  </si>
  <si>
    <t>상기설정된 정합성 점검대상에 대해</t>
    <phoneticPr fontId="1" type="noConversion"/>
  </si>
  <si>
    <t>정형적인 질의어를 이용하여 좌측의 데이터를 추출함.</t>
    <phoneticPr fontId="1" type="noConversion"/>
  </si>
  <si>
    <t>Critical, Warning</t>
    <phoneticPr fontId="1" type="noConversion"/>
  </si>
  <si>
    <t>Code참조, 값누락(Null, Zero)</t>
    <phoneticPr fontId="1" type="noConversion"/>
  </si>
  <si>
    <t>ZNS_BASE_DCHK별로 검출된 건수 및 세부포지션정보 보고서로 구성</t>
    <phoneticPr fontId="1" type="noConversion"/>
  </si>
  <si>
    <t>SPOT_PRIC</t>
    <phoneticPr fontId="1" type="noConversion"/>
  </si>
  <si>
    <t>19,8</t>
    <phoneticPr fontId="1" type="noConversion"/>
  </si>
  <si>
    <t>SCHE_FG</t>
    <phoneticPr fontId="1" type="noConversion"/>
  </si>
  <si>
    <t>SCHE_SEQ</t>
    <phoneticPr fontId="1" type="noConversion"/>
  </si>
  <si>
    <t>커브드본드의 경우 등급에 따라 동일버킷이라도 위험가중치가 상이함으로 입수 필요</t>
    <phoneticPr fontId="1" type="noConversion"/>
  </si>
  <si>
    <t>1,2,3</t>
    <phoneticPr fontId="1" type="noConversion"/>
  </si>
  <si>
    <t>부도위험인 경우는 상계처리를 위해 상환우선순위가 관리되어야 함.</t>
    <phoneticPr fontId="1" type="noConversion"/>
  </si>
  <si>
    <t>BOND_CRD_CD</t>
    <phoneticPr fontId="1" type="noConversion"/>
  </si>
  <si>
    <t>&gt; 프로젝트팀</t>
    <phoneticPr fontId="1" type="noConversion"/>
  </si>
  <si>
    <t>&gt; 기술연구소</t>
    <phoneticPr fontId="1" type="noConversion"/>
  </si>
  <si>
    <t xml:space="preserve">  공통코드</t>
    <phoneticPr fontId="1" type="noConversion"/>
  </si>
  <si>
    <t xml:space="preserve">  커브정보</t>
    <phoneticPr fontId="1" type="noConversion"/>
  </si>
  <si>
    <t xml:space="preserve">  설정정보</t>
    <phoneticPr fontId="1" type="noConversion"/>
  </si>
  <si>
    <t xml:space="preserve">  포트폴리오정보</t>
    <phoneticPr fontId="1" type="noConversion"/>
  </si>
  <si>
    <t xml:space="preserve">   포지션정보</t>
    <phoneticPr fontId="1" type="noConversion"/>
  </si>
  <si>
    <t xml:space="preserve">   마켓정보</t>
    <phoneticPr fontId="1" type="noConversion"/>
  </si>
  <si>
    <t xml:space="preserve">  인스트루먼트 생성</t>
    <phoneticPr fontId="1" type="noConversion"/>
  </si>
  <si>
    <t xml:space="preserve">  바젤2표준모형 자료 생성</t>
    <phoneticPr fontId="1" type="noConversion"/>
  </si>
  <si>
    <t xml:space="preserve">  발젤3표준모형 자료 생성</t>
    <phoneticPr fontId="1" type="noConversion"/>
  </si>
  <si>
    <t xml:space="preserve">   발행인 자료</t>
    <phoneticPr fontId="1" type="noConversion"/>
  </si>
  <si>
    <t xml:space="preserve">   산업분류 자료</t>
    <phoneticPr fontId="1" type="noConversion"/>
  </si>
  <si>
    <t>&gt; 기초자료 입수용 질의어</t>
    <phoneticPr fontId="1" type="noConversion"/>
  </si>
  <si>
    <t>&gt; 포지션, 마켓데이터 입수후 프로세스</t>
    <phoneticPr fontId="1" type="noConversion"/>
  </si>
  <si>
    <t>&gt; 자료연계 및 분석작업</t>
    <phoneticPr fontId="1" type="noConversion"/>
  </si>
  <si>
    <t>&gt; 고객사 요구 보고서 작업</t>
    <phoneticPr fontId="1" type="noConversion"/>
  </si>
  <si>
    <t xml:space="preserve">초기데이터 입수 및 역할 </t>
    <phoneticPr fontId="1" type="noConversion"/>
  </si>
  <si>
    <t xml:space="preserve">  테이블생성, 자료이관, 보고서 작업</t>
    <phoneticPr fontId="1" type="noConversion"/>
  </si>
  <si>
    <t>&lt; 프로젝트팀 기초정보 활용
     &gt; 조직/상품/기타 등으로 현행 분석 포트폴리오 및 코드정보</t>
    <phoneticPr fontId="1" type="noConversion"/>
  </si>
  <si>
    <t>&lt; 1년이상 데이터 (RM VaR를 위한 변동성/상관계수 생성위함)
&gt; IRS,CRS,등급별 금리 입수여부
&gt; CSR금리 산출방법 ( 입수되는 등급별 금리, 외화채권등 등급별 금리가 입수되지 않을 경우 )</t>
    <phoneticPr fontId="1" type="noConversion"/>
  </si>
  <si>
    <t>&gt; 평가프로세스</t>
    <phoneticPr fontId="1" type="noConversion"/>
  </si>
  <si>
    <t>JTD산출 방법 (평가엔진, 외부)</t>
    <phoneticPr fontId="1" type="noConversion"/>
  </si>
  <si>
    <t>&lt; 프로젝트팀 기초정보 활용
  &gt; 커브ID 부여 및 관리 방법 협의 (입수금리 및 CS금리)</t>
    <phoneticPr fontId="1" type="noConversion"/>
  </si>
  <si>
    <t xml:space="preserve">   유가증권 자료</t>
    <phoneticPr fontId="1" type="noConversion"/>
  </si>
  <si>
    <t>등급관리</t>
    <phoneticPr fontId="1" type="noConversion"/>
  </si>
  <si>
    <t>섹터관리 기준</t>
    <phoneticPr fontId="1" type="noConversion"/>
  </si>
  <si>
    <t xml:space="preserve">   일반상품자료</t>
    <phoneticPr fontId="1" type="noConversion"/>
  </si>
  <si>
    <t>버킷관리</t>
    <phoneticPr fontId="1" type="noConversion"/>
  </si>
  <si>
    <t>발행인, 등급, 산업분류, 상환순위, 버킷 등 정보 관리 기준</t>
    <phoneticPr fontId="1" type="noConversion"/>
  </si>
  <si>
    <t>대상상품 입수</t>
    <phoneticPr fontId="1" type="noConversion"/>
  </si>
  <si>
    <t>&gt; IRS Spot
&gt; 등급</t>
    <phoneticPr fontId="1" type="noConversion"/>
  </si>
  <si>
    <t xml:space="preserve">&gt; Zero 
구현로직 </t>
    <phoneticPr fontId="1" type="noConversion"/>
  </si>
  <si>
    <r>
      <t>JOB_</t>
    </r>
    <r>
      <rPr>
        <b/>
        <sz val="9"/>
        <color theme="1"/>
        <rFont val="맑은 고딕"/>
        <family val="3"/>
        <charset val="129"/>
      </rPr>
      <t>ID</t>
    </r>
    <phoneticPr fontId="1" type="noConversion"/>
  </si>
  <si>
    <r>
      <t>작업</t>
    </r>
    <r>
      <rPr>
        <b/>
        <sz val="9"/>
        <color theme="1"/>
        <rFont val="맑은 고딕"/>
        <family val="3"/>
        <charset val="129"/>
      </rPr>
      <t>ID</t>
    </r>
    <phoneticPr fontId="1" type="noConversion"/>
  </si>
  <si>
    <t>VOLA_VAL</t>
    <phoneticPr fontId="1" type="noConversion"/>
  </si>
  <si>
    <t>VOLA_VAL_Y</t>
    <phoneticPr fontId="1" type="noConversion"/>
  </si>
  <si>
    <t>통계코드</t>
    <phoneticPr fontId="1" type="noConversion"/>
  </si>
  <si>
    <t>TERM_X</t>
  </si>
  <si>
    <t>TERM_Y</t>
  </si>
  <si>
    <t>ZRP_BASE_CURV</t>
    <phoneticPr fontId="1" type="noConversion"/>
  </si>
  <si>
    <r>
      <t>ZRP_BASE_SC</t>
    </r>
    <r>
      <rPr>
        <sz val="10"/>
        <color theme="1"/>
        <rFont val="맑은 고딕"/>
        <family val="3"/>
        <charset val="129"/>
      </rPr>
      <t>FG</t>
    </r>
    <phoneticPr fontId="1" type="noConversion"/>
  </si>
  <si>
    <r>
      <t>ZRP_BASE_SC</t>
    </r>
    <r>
      <rPr>
        <b/>
        <sz val="9"/>
        <color theme="1"/>
        <rFont val="맑은 고딕"/>
        <family val="3"/>
        <charset val="129"/>
      </rPr>
      <t>FG</t>
    </r>
    <phoneticPr fontId="1" type="noConversion"/>
  </si>
  <si>
    <t>ZRP_BASE_SERV</t>
    <phoneticPr fontId="1" type="noConversion"/>
  </si>
  <si>
    <t>ZRP_LOGS_SERV</t>
    <phoneticPr fontId="1" type="noConversion"/>
  </si>
  <si>
    <r>
      <t>ZRP_BASE_MOD</t>
    </r>
    <r>
      <rPr>
        <sz val="10"/>
        <color theme="1"/>
        <rFont val="맑은 고딕"/>
        <family val="3"/>
        <charset val="129"/>
      </rPr>
      <t>L</t>
    </r>
    <r>
      <rPr>
        <sz val="10"/>
        <color theme="1"/>
        <rFont val="나눔바른펜"/>
        <family val="3"/>
        <charset val="129"/>
      </rPr>
      <t>_ATTR</t>
    </r>
    <phoneticPr fontId="1" type="noConversion"/>
  </si>
  <si>
    <r>
      <t>ZRP_BASE_MOD</t>
    </r>
    <r>
      <rPr>
        <b/>
        <sz val="9"/>
        <color theme="1"/>
        <rFont val="맑은 고딕"/>
        <family val="3"/>
        <charset val="129"/>
      </rPr>
      <t>L</t>
    </r>
    <r>
      <rPr>
        <b/>
        <sz val="9"/>
        <color theme="1"/>
        <rFont val="나눔바른펜"/>
        <family val="3"/>
        <charset val="129"/>
      </rPr>
      <t>_ATTR</t>
    </r>
    <phoneticPr fontId="1" type="noConversion"/>
  </si>
  <si>
    <r>
      <t>ZRP_BASE_COUP_SCH</t>
    </r>
    <r>
      <rPr>
        <b/>
        <sz val="9"/>
        <color theme="1"/>
        <rFont val="맑은 고딕"/>
        <family val="3"/>
        <charset val="129"/>
      </rPr>
      <t>E</t>
    </r>
    <phoneticPr fontId="1" type="noConversion"/>
  </si>
  <si>
    <t>ZRP_BASE_PROD_MODL</t>
    <phoneticPr fontId="1" type="noConversion"/>
  </si>
  <si>
    <t>ZRP_BASE_COUP_SCHE</t>
    <phoneticPr fontId="1" type="noConversion"/>
  </si>
  <si>
    <r>
      <t>ZRP_BASE_PROD_MO</t>
    </r>
    <r>
      <rPr>
        <b/>
        <sz val="9"/>
        <color theme="1"/>
        <rFont val="맑은 고딕"/>
        <family val="3"/>
        <charset val="129"/>
      </rPr>
      <t>DL</t>
    </r>
    <phoneticPr fontId="1" type="noConversion"/>
  </si>
  <si>
    <t>CURV_ID</t>
    <phoneticPr fontId="1" type="noConversion"/>
  </si>
  <si>
    <t>SCEN_VAL</t>
    <phoneticPr fontId="1" type="noConversion"/>
  </si>
  <si>
    <t>RM시나리오유형</t>
    <phoneticPr fontId="1" type="noConversion"/>
  </si>
  <si>
    <t>RM시나리오</t>
    <phoneticPr fontId="1" type="noConversion"/>
  </si>
  <si>
    <t>RM위험요인값</t>
    <phoneticPr fontId="1" type="noConversion"/>
  </si>
  <si>
    <t>RM위험요조정값</t>
    <phoneticPr fontId="1" type="noConversion"/>
  </si>
  <si>
    <t>RM_SCE_TYPE</t>
    <phoneticPr fontId="1" type="noConversion"/>
  </si>
  <si>
    <t>RM_SCE_VAL</t>
    <phoneticPr fontId="1" type="noConversion"/>
  </si>
  <si>
    <t>RM_RF_VAL</t>
    <phoneticPr fontId="1" type="noConversion"/>
  </si>
  <si>
    <t>RM_RF_VAL_T</t>
    <phoneticPr fontId="1" type="noConversion"/>
  </si>
  <si>
    <t>6,4</t>
    <phoneticPr fontId="1" type="noConversion"/>
  </si>
  <si>
    <t>R</t>
    <phoneticPr fontId="1" type="noConversion"/>
  </si>
  <si>
    <t>BASE이론가</t>
    <phoneticPr fontId="1" type="noConversion"/>
  </si>
  <si>
    <t>VaRMap</t>
    <phoneticPr fontId="1" type="noConversion"/>
  </si>
  <si>
    <t>BASE_THEO_VAL</t>
    <phoneticPr fontId="1" type="noConversion"/>
  </si>
  <si>
    <t>RM_VAR_MAP</t>
    <phoneticPr fontId="1" type="noConversion"/>
  </si>
  <si>
    <t>포트폴리오별 현금흐름정보</t>
    <phoneticPr fontId="1" type="noConversion"/>
  </si>
  <si>
    <t>ZRP_PORT_CF</t>
    <phoneticPr fontId="1" type="noConversion"/>
  </si>
  <si>
    <t>포트폴리오별 원금/이자등 현금흐름정보</t>
    <phoneticPr fontId="1" type="noConversion"/>
  </si>
  <si>
    <t>포지션별 현금흐름정보</t>
    <phoneticPr fontId="1" type="noConversion"/>
  </si>
  <si>
    <t>포지션별 원금.이자 등 현금흐름정보</t>
    <phoneticPr fontId="1" type="noConversion"/>
  </si>
  <si>
    <t>ZRP_POSI_CF</t>
    <phoneticPr fontId="1" type="noConversion"/>
  </si>
  <si>
    <t>현금흐름구분</t>
    <phoneticPr fontId="1" type="noConversion"/>
  </si>
  <si>
    <t>현금흐름일자</t>
    <phoneticPr fontId="1" type="noConversion"/>
  </si>
  <si>
    <t>SCHE_DT</t>
    <phoneticPr fontId="1" type="noConversion"/>
  </si>
  <si>
    <t>현금흐름금액</t>
    <phoneticPr fontId="1" type="noConversion"/>
  </si>
  <si>
    <t>CF_VAL</t>
    <phoneticPr fontId="1" type="noConversion"/>
  </si>
  <si>
    <t>현금흐름자료1</t>
    <phoneticPr fontId="1" type="noConversion"/>
  </si>
  <si>
    <t>현금흐름자료2</t>
    <phoneticPr fontId="1" type="noConversion"/>
  </si>
  <si>
    <t>현금흐름자료3</t>
    <phoneticPr fontId="1" type="noConversion"/>
  </si>
  <si>
    <t>CF_VAL1</t>
    <phoneticPr fontId="1" type="noConversion"/>
  </si>
  <si>
    <t>CF_VAL2</t>
    <phoneticPr fontId="1" type="noConversion"/>
  </si>
  <si>
    <t>CF_FLG</t>
    <phoneticPr fontId="1" type="noConversion"/>
  </si>
  <si>
    <t>ZMR_BASE_ATTR</t>
    <phoneticPr fontId="1" type="noConversion"/>
  </si>
  <si>
    <t>시장리스크 관리상품 항목에 대한 정보</t>
    <phoneticPr fontId="1" type="noConversion"/>
  </si>
  <si>
    <t>상품별 속성정보</t>
    <phoneticPr fontId="1" type="noConversion"/>
  </si>
  <si>
    <t>ZMR_BASE_PROD_ATTR</t>
    <phoneticPr fontId="1" type="noConversion"/>
  </si>
  <si>
    <t>상품 속성정보</t>
    <phoneticPr fontId="1" type="noConversion"/>
  </si>
  <si>
    <t>시장리스크 상품별 관리항목에 대한 정보</t>
    <phoneticPr fontId="1" type="noConversion"/>
  </si>
  <si>
    <t>CO</t>
    <phoneticPr fontId="1" type="noConversion"/>
  </si>
  <si>
    <t>상품별평가모델정보</t>
    <phoneticPr fontId="1" type="noConversion"/>
  </si>
  <si>
    <t>평가모델별속성정보</t>
  </si>
  <si>
    <t>평가모델별속성정보</t>
    <phoneticPr fontId="1" type="noConversion"/>
  </si>
  <si>
    <t>ZMR_BASE_PROD</t>
  </si>
  <si>
    <t>상품코드정보</t>
  </si>
  <si>
    <t>ZMR_BASE_PROD_ATTR</t>
    <phoneticPr fontId="36" type="noConversion"/>
  </si>
  <si>
    <t>상품별 속성정보</t>
    <phoneticPr fontId="36" type="noConversion"/>
  </si>
  <si>
    <t>ZMR_BASE_ATTR</t>
    <phoneticPr fontId="36" type="noConversion"/>
  </si>
  <si>
    <t>상품속성정보</t>
    <phoneticPr fontId="36" type="noConversion"/>
  </si>
  <si>
    <t>상품별 평가에 사용하는 속성정보 및 산출되는 평가속성 정보로
상품별 UI 구성에 사용함.</t>
    <phoneticPr fontId="36" type="noConversion"/>
  </si>
  <si>
    <t>평가 및 결과에 사용하는 속성정보</t>
    <phoneticPr fontId="36" type="noConversion"/>
  </si>
  <si>
    <t>PROD_CD</t>
    <phoneticPr fontId="36" type="noConversion"/>
  </si>
  <si>
    <t>상품코드</t>
    <phoneticPr fontId="36" type="noConversion"/>
  </si>
  <si>
    <t>ATTR_ID</t>
    <phoneticPr fontId="36" type="noConversion"/>
  </si>
  <si>
    <t>속성ID</t>
    <phoneticPr fontId="36" type="noConversion"/>
  </si>
  <si>
    <t>ATTR_NM</t>
    <phoneticPr fontId="36" type="noConversion"/>
  </si>
  <si>
    <t>속성명</t>
    <phoneticPr fontId="36" type="noConversion"/>
  </si>
  <si>
    <t>FLAT과 INST컬럼이용 정의</t>
    <phoneticPr fontId="36" type="noConversion"/>
  </si>
  <si>
    <t>IO_FG</t>
    <phoneticPr fontId="36" type="noConversion"/>
  </si>
  <si>
    <t>IO구분</t>
    <phoneticPr fontId="36" type="noConversion"/>
  </si>
  <si>
    <t>IO_SEQ</t>
    <phoneticPr fontId="36" type="noConversion"/>
  </si>
  <si>
    <t>IO순번</t>
    <phoneticPr fontId="36" type="noConversion"/>
  </si>
  <si>
    <t>FLAT_COL_NM</t>
    <phoneticPr fontId="36" type="noConversion"/>
  </si>
  <si>
    <t>FLAT컬럼정보</t>
    <phoneticPr fontId="36" type="noConversion"/>
  </si>
  <si>
    <t>INST_COL_NM</t>
    <phoneticPr fontId="36" type="noConversion"/>
  </si>
  <si>
    <t>보유포지션여부</t>
  </si>
  <si>
    <t>INST컬럼정보</t>
    <phoneticPr fontId="36" type="noConversion"/>
  </si>
  <si>
    <t>FLAT_COL_TYPE</t>
    <phoneticPr fontId="36" type="noConversion"/>
  </si>
  <si>
    <t>바젤2위험분류</t>
  </si>
  <si>
    <t>REQ_YN</t>
    <phoneticPr fontId="36" type="noConversion"/>
  </si>
  <si>
    <t>필수여부</t>
    <phoneticPr fontId="36" type="noConversion"/>
  </si>
  <si>
    <t>INST_COL_TYPE</t>
    <phoneticPr fontId="36" type="noConversion"/>
  </si>
  <si>
    <t>OPTN_YN</t>
  </si>
  <si>
    <t>옵션여부</t>
  </si>
  <si>
    <t>BASE_VAL</t>
    <phoneticPr fontId="36" type="noConversion"/>
  </si>
  <si>
    <t>기본값</t>
    <phoneticPr fontId="36" type="noConversion"/>
  </si>
  <si>
    <t>ABS_FG</t>
  </si>
  <si>
    <t>유동화구분</t>
  </si>
  <si>
    <t>FLAT_COL_EXAM</t>
    <phoneticPr fontId="36" type="noConversion"/>
  </si>
  <si>
    <t>FLAT컬럼예시</t>
    <phoneticPr fontId="36" type="noConversion"/>
  </si>
  <si>
    <t>FLAT_TAB</t>
  </si>
  <si>
    <t>FLAT테이블</t>
  </si>
  <si>
    <t>INST_COL_EXAM</t>
    <phoneticPr fontId="36" type="noConversion"/>
  </si>
  <si>
    <t>INST컬럼예시</t>
    <phoneticPr fontId="36" type="noConversion"/>
  </si>
  <si>
    <t>DATA_SRC</t>
  </si>
  <si>
    <t>원천자료명</t>
  </si>
  <si>
    <t>DATA_CFG</t>
  </si>
  <si>
    <t>자료관리구분</t>
  </si>
  <si>
    <t>ZRP_BASE_PROD_MODL</t>
    <phoneticPr fontId="36" type="noConversion"/>
  </si>
  <si>
    <t>상품별 평가모델정보</t>
    <phoneticPr fontId="36" type="noConversion"/>
  </si>
  <si>
    <t>ZRP_BASE_MODL_ATTR</t>
    <phoneticPr fontId="36" type="noConversion"/>
  </si>
  <si>
    <t>ZPP_BASE_MODL</t>
    <phoneticPr fontId="36" type="noConversion"/>
  </si>
  <si>
    <t>평가모델정보</t>
    <phoneticPr fontId="36" type="noConversion"/>
  </si>
  <si>
    <t>매핑ID</t>
  </si>
  <si>
    <t>MOD_FG</t>
  </si>
  <si>
    <t>모듈코드</t>
  </si>
  <si>
    <t>MOD_FG</t>
    <phoneticPr fontId="36" type="noConversion"/>
  </si>
  <si>
    <t>모듈ID</t>
    <phoneticPr fontId="36" type="noConversion"/>
  </si>
  <si>
    <t>PROD_DIV</t>
  </si>
  <si>
    <t>상품분류코드</t>
  </si>
  <si>
    <t>ANAL_MOD</t>
  </si>
  <si>
    <t>분석모듈명</t>
  </si>
  <si>
    <t>MOD_NM</t>
    <phoneticPr fontId="36" type="noConversion"/>
  </si>
  <si>
    <t>평가모듈명</t>
    <phoneticPr fontId="36" type="noConversion"/>
  </si>
  <si>
    <t>SEQ</t>
  </si>
  <si>
    <t>순번</t>
  </si>
  <si>
    <t>MOD_GRP</t>
    <phoneticPr fontId="36" type="noConversion"/>
  </si>
  <si>
    <t>모듈그룹</t>
    <phoneticPr fontId="36" type="noConversion"/>
  </si>
  <si>
    <t>PRIC_MODEL</t>
    <phoneticPr fontId="36" type="noConversion"/>
  </si>
  <si>
    <t>평가모델</t>
    <phoneticPr fontId="36" type="noConversion"/>
  </si>
  <si>
    <t>PRIC_METHOD</t>
    <phoneticPr fontId="36" type="noConversion"/>
  </si>
  <si>
    <t>평가방법론</t>
    <phoneticPr fontId="36" type="noConversion"/>
  </si>
  <si>
    <t>IO_FG</t>
  </si>
  <si>
    <t>입출력구분</t>
  </si>
  <si>
    <t>MOD_DESC</t>
    <phoneticPr fontId="36" type="noConversion"/>
  </si>
  <si>
    <t>평가모델설명</t>
    <phoneticPr fontId="36" type="noConversion"/>
  </si>
  <si>
    <t>모듈명</t>
  </si>
  <si>
    <t>ATT_NM</t>
  </si>
  <si>
    <t>속성명</t>
  </si>
  <si>
    <t>VER_FG</t>
  </si>
  <si>
    <t>버전</t>
  </si>
  <si>
    <t>DOM_NM</t>
  </si>
  <si>
    <t>도메인명</t>
  </si>
  <si>
    <t>인덱스값</t>
  </si>
  <si>
    <t>속성타입</t>
  </si>
  <si>
    <t>속성설명</t>
  </si>
  <si>
    <t>소스구분</t>
  </si>
  <si>
    <t>널커브허용여부</t>
  </si>
  <si>
    <t>INST데이터사용여부</t>
  </si>
  <si>
    <t>커브구간</t>
  </si>
  <si>
    <t>커부구간갯수</t>
  </si>
  <si>
    <t>커브구간2</t>
  </si>
  <si>
    <t>커브구간2갯수</t>
  </si>
  <si>
    <t>계산식</t>
  </si>
  <si>
    <t>계산식널여부</t>
  </si>
  <si>
    <t>디폴트값</t>
  </si>
  <si>
    <t>속성예시</t>
  </si>
  <si>
    <t>ZRP_BASE_INST.COL_NM</t>
    <phoneticPr fontId="1" type="noConversion"/>
  </si>
  <si>
    <t>ZMR_POSI_BASE.COL_NM</t>
    <phoneticPr fontId="1" type="noConversion"/>
  </si>
  <si>
    <t>ZMR_POSI_SCHE.COL_NM</t>
    <phoneticPr fontId="1" type="noConversion"/>
  </si>
  <si>
    <t>ZRP_BASE_COUP_SCHE.COL_NM</t>
    <phoneticPr fontId="1" type="noConversion"/>
  </si>
  <si>
    <t>FLAT속성유형</t>
    <phoneticPr fontId="1" type="noConversion"/>
  </si>
  <si>
    <t>INST속성유형</t>
    <phoneticPr fontId="1" type="noConversion"/>
  </si>
  <si>
    <t>스케줄정보에서 관리하는 자료의 컬럼ID 약속 : I_CF_CF유형</t>
    <phoneticPr fontId="36" type="noConversion"/>
  </si>
  <si>
    <t>15,8</t>
    <phoneticPr fontId="1" type="noConversion"/>
  </si>
  <si>
    <t>시작일</t>
    <phoneticPr fontId="1" type="noConversion"/>
  </si>
  <si>
    <t>종료일</t>
    <phoneticPr fontId="1" type="noConversion"/>
  </si>
  <si>
    <t>지급일</t>
    <phoneticPr fontId="1" type="noConversion"/>
  </si>
  <si>
    <t>SRT_DT</t>
    <phoneticPr fontId="1" type="noConversion"/>
  </si>
  <si>
    <t>END_DT</t>
    <phoneticPr fontId="1" type="noConversion"/>
  </si>
  <si>
    <t>PAY_DT</t>
    <phoneticPr fontId="1" type="noConversion"/>
  </si>
  <si>
    <t>상한범위</t>
    <phoneticPr fontId="1" type="noConversion"/>
  </si>
  <si>
    <t>하한범위</t>
    <phoneticPr fontId="1" type="noConversion"/>
  </si>
  <si>
    <t>범위내적용값</t>
    <phoneticPr fontId="1" type="noConversion"/>
  </si>
  <si>
    <t>범위외적용값</t>
    <phoneticPr fontId="1" type="noConversion"/>
  </si>
  <si>
    <t>행사가격</t>
    <phoneticPr fontId="1" type="noConversion"/>
  </si>
  <si>
    <t>UP_RANGE</t>
    <phoneticPr fontId="1" type="noConversion"/>
  </si>
  <si>
    <t>DN_RANGE</t>
    <phoneticPr fontId="1" type="noConversion"/>
  </si>
  <si>
    <t>IN_RG_RATE</t>
    <phoneticPr fontId="1" type="noConversion"/>
  </si>
  <si>
    <t>OUT_RG_RATE</t>
    <phoneticPr fontId="1" type="noConversion"/>
  </si>
  <si>
    <t>10,2</t>
    <phoneticPr fontId="1" type="noConversion"/>
  </si>
  <si>
    <t>19,2</t>
    <phoneticPr fontId="1" type="noConversion"/>
  </si>
  <si>
    <t>25,8</t>
    <phoneticPr fontId="1" type="noConversion"/>
  </si>
  <si>
    <t>ZRP_POSI_SENT_FRTB</t>
    <phoneticPr fontId="1" type="noConversion"/>
  </si>
  <si>
    <t>포지션별 민감도 분석정보(FRTB)</t>
    <phoneticPr fontId="1" type="noConversion"/>
  </si>
  <si>
    <t>포지션별  바젤3용 FRTB 민감도 평가정보</t>
    <phoneticPr fontId="1" type="noConversion"/>
  </si>
  <si>
    <t>포지션별 민감도평가정보</t>
    <phoneticPr fontId="1" type="noConversion"/>
  </si>
  <si>
    <t xml:space="preserve">기초자산 </t>
    <phoneticPr fontId="1" type="noConversion"/>
  </si>
  <si>
    <t>현금흐름자료4</t>
    <phoneticPr fontId="1" type="noConversion"/>
  </si>
  <si>
    <t>CF_VAL3</t>
    <phoneticPr fontId="1" type="noConversion"/>
  </si>
  <si>
    <t>CF_VAL4</t>
    <phoneticPr fontId="1" type="noConversion"/>
  </si>
  <si>
    <t>1110</t>
  </si>
  <si>
    <t>1121</t>
  </si>
  <si>
    <t>1122</t>
  </si>
  <si>
    <t>1123</t>
  </si>
  <si>
    <t>1130</t>
  </si>
  <si>
    <t>1140</t>
  </si>
  <si>
    <t>1190</t>
  </si>
  <si>
    <t>3220</t>
  </si>
  <si>
    <t>3290</t>
  </si>
  <si>
    <t>5110</t>
  </si>
  <si>
    <t>5120</t>
  </si>
  <si>
    <t>5130</t>
  </si>
  <si>
    <t>5140</t>
  </si>
  <si>
    <t>5190</t>
  </si>
  <si>
    <t>5210</t>
  </si>
  <si>
    <t>5220</t>
  </si>
  <si>
    <t>5230</t>
  </si>
  <si>
    <t>5290</t>
  </si>
  <si>
    <t xml:space="preserve">            구간01 (1개월이하)</t>
    <phoneticPr fontId="36" type="noConversion"/>
  </si>
  <si>
    <t xml:space="preserve">            구간02 (1-3개월)</t>
    <phoneticPr fontId="36" type="noConversion"/>
  </si>
  <si>
    <t xml:space="preserve">            구간03 (3-6개월)</t>
    <phoneticPr fontId="36" type="noConversion"/>
  </si>
  <si>
    <t xml:space="preserve">            구간04 (6-12개월)</t>
    <phoneticPr fontId="36" type="noConversion"/>
  </si>
  <si>
    <t xml:space="preserve">            구간05 (~2년/~1.9년)</t>
    <phoneticPr fontId="36" type="noConversion"/>
  </si>
  <si>
    <t xml:space="preserve">            구간06 (~3년/ ~2.8년)</t>
    <phoneticPr fontId="36" type="noConversion"/>
  </si>
  <si>
    <t xml:space="preserve">            구간07 (~4년/ ~3.6년)</t>
    <phoneticPr fontId="36" type="noConversion"/>
  </si>
  <si>
    <t xml:space="preserve">            구간08 (~5년/ ~4.3년)</t>
    <phoneticPr fontId="36" type="noConversion"/>
  </si>
  <si>
    <t xml:space="preserve">            구간09 (~7년/ ~5.7년)</t>
    <phoneticPr fontId="36" type="noConversion"/>
  </si>
  <si>
    <t xml:space="preserve">            구간10 (~10년/ ~7.3년)</t>
    <phoneticPr fontId="36" type="noConversion"/>
  </si>
  <si>
    <t xml:space="preserve">            구간11 (~15년/ ~9.3년)</t>
    <phoneticPr fontId="36" type="noConversion"/>
  </si>
  <si>
    <t xml:space="preserve">            구간12 (~20년/ ~10.6년)</t>
    <phoneticPr fontId="36" type="noConversion"/>
  </si>
  <si>
    <t xml:space="preserve">            구간13 (20년초과/~12년)</t>
    <phoneticPr fontId="36" type="noConversion"/>
  </si>
  <si>
    <t xml:space="preserve">            구간14 (   /20년)</t>
    <phoneticPr fontId="36" type="noConversion"/>
  </si>
  <si>
    <t xml:space="preserve">            구간15 (   /20년초과)</t>
    <phoneticPr fontId="36" type="noConversion"/>
  </si>
  <si>
    <t xml:space="preserve">            소그룹1 (01~04)</t>
    <phoneticPr fontId="36" type="noConversion"/>
  </si>
  <si>
    <t xml:space="preserve">            소그룹2 (05~07)</t>
    <phoneticPr fontId="36" type="noConversion"/>
  </si>
  <si>
    <t xml:space="preserve">            소그룹3 (08~15)</t>
    <phoneticPr fontId="36" type="noConversion"/>
  </si>
  <si>
    <t xml:space="preserve">            인접그룹 (G01vsG02)</t>
    <phoneticPr fontId="36" type="noConversion"/>
  </si>
  <si>
    <t xml:space="preserve">            인접그룹 (G02vsG03)</t>
    <phoneticPr fontId="36" type="noConversion"/>
  </si>
  <si>
    <t xml:space="preserve">            비인접그룹 (G01vsG03)</t>
    <phoneticPr fontId="36" type="noConversion"/>
  </si>
  <si>
    <t xml:space="preserve">            잔여</t>
    <phoneticPr fontId="36" type="noConversion"/>
  </si>
  <si>
    <t xml:space="preserve">        일반상품위험</t>
    <phoneticPr fontId="36" type="noConversion"/>
  </si>
  <si>
    <t xml:space="preserve">           기초자산별</t>
    <phoneticPr fontId="36" type="noConversion"/>
  </si>
  <si>
    <t xml:space="preserve">            0~1개월 이하</t>
    <phoneticPr fontId="36" type="noConversion"/>
  </si>
  <si>
    <t xml:space="preserve">            1~3개월 이하</t>
    <phoneticPr fontId="36" type="noConversion"/>
  </si>
  <si>
    <t xml:space="preserve">            3~6개월 이하</t>
    <phoneticPr fontId="36" type="noConversion"/>
  </si>
  <si>
    <t xml:space="preserve">            6~12개월 이하</t>
    <phoneticPr fontId="36" type="noConversion"/>
  </si>
  <si>
    <t xml:space="preserve">            1~2년 이하</t>
    <phoneticPr fontId="36" type="noConversion"/>
  </si>
  <si>
    <t xml:space="preserve">            2~3년 이하</t>
    <phoneticPr fontId="36" type="noConversion"/>
  </si>
  <si>
    <t xml:space="preserve">            3년 초과</t>
    <phoneticPr fontId="36" type="noConversion"/>
  </si>
  <si>
    <t xml:space="preserve">    바. 옵션위험액</t>
    <phoneticPr fontId="36" type="noConversion"/>
  </si>
  <si>
    <t xml:space="preserve">        금리옵션위험</t>
    <phoneticPr fontId="36" type="noConversion"/>
  </si>
  <si>
    <t xml:space="preserve">            구간05 (~1.9년)</t>
    <phoneticPr fontId="36" type="noConversion"/>
  </si>
  <si>
    <t xml:space="preserve">            구간06 ( ~2.8년)</t>
    <phoneticPr fontId="36" type="noConversion"/>
  </si>
  <si>
    <t xml:space="preserve">            구간07 (~3.6년)</t>
    <phoneticPr fontId="36" type="noConversion"/>
  </si>
  <si>
    <t xml:space="preserve">            구간08 ( ~4.3년)</t>
    <phoneticPr fontId="36" type="noConversion"/>
  </si>
  <si>
    <t xml:space="preserve">            구간09 (~5.7년)</t>
    <phoneticPr fontId="36" type="noConversion"/>
  </si>
  <si>
    <t xml:space="preserve">            구간10 (~7.3년)</t>
    <phoneticPr fontId="36" type="noConversion"/>
  </si>
  <si>
    <t xml:space="preserve">            구간11 (~9.3년)</t>
    <phoneticPr fontId="36" type="noConversion"/>
  </si>
  <si>
    <t xml:space="preserve">            구간12 (~10.6년)</t>
    <phoneticPr fontId="36" type="noConversion"/>
  </si>
  <si>
    <t xml:space="preserve">            구간13 (~12년)</t>
    <phoneticPr fontId="36" type="noConversion"/>
  </si>
  <si>
    <t xml:space="preserve">            구간14 ( 20년)</t>
    <phoneticPr fontId="36" type="noConversion"/>
  </si>
  <si>
    <t xml:space="preserve">            구간15 ( 20년초과)</t>
    <phoneticPr fontId="36" type="noConversion"/>
  </si>
  <si>
    <t xml:space="preserve">        주식옵션위험</t>
    <phoneticPr fontId="36" type="noConversion"/>
  </si>
  <si>
    <t xml:space="preserve">            MKT_AREA</t>
    <phoneticPr fontId="36" type="noConversion"/>
  </si>
  <si>
    <t xml:space="preserve">                UNDER</t>
    <phoneticPr fontId="36" type="noConversion"/>
  </si>
  <si>
    <t xml:space="preserve">        외환옵션위험</t>
    <phoneticPr fontId="36" type="noConversion"/>
  </si>
  <si>
    <t xml:space="preserve">            CCY</t>
    <phoneticPr fontId="36" type="noConversion"/>
  </si>
  <si>
    <t xml:space="preserve">        상품옵션위험</t>
    <phoneticPr fontId="36" type="noConversion"/>
  </si>
  <si>
    <t xml:space="preserve">            UNDER</t>
    <phoneticPr fontId="36" type="noConversion"/>
  </si>
  <si>
    <t xml:space="preserve">        주식개별위험</t>
    <phoneticPr fontId="36" type="noConversion"/>
  </si>
  <si>
    <t xml:space="preserve">            주식</t>
    <phoneticPr fontId="36" type="noConversion"/>
  </si>
  <si>
    <t xml:space="preserve">            지수</t>
    <phoneticPr fontId="1" type="noConversion"/>
  </si>
  <si>
    <t xml:space="preserve">        주식일반위험액</t>
    <phoneticPr fontId="36" type="noConversion"/>
  </si>
  <si>
    <t xml:space="preserve">            주식시장별(NVL(MKT_AREA,CCY)</t>
    <phoneticPr fontId="36" type="noConversion"/>
  </si>
  <si>
    <t xml:space="preserve">    금리개별위험액</t>
    <phoneticPr fontId="36" type="noConversion"/>
  </si>
  <si>
    <t xml:space="preserve">        정부채 AAA-AA~</t>
    <phoneticPr fontId="36" type="noConversion"/>
  </si>
  <si>
    <t xml:space="preserve">        정부채 A+ ~BBB- (6월이하)</t>
    <phoneticPr fontId="36" type="noConversion"/>
  </si>
  <si>
    <t xml:space="preserve">        정부채 A+ ~BBB- (6~24월이하)</t>
    <phoneticPr fontId="36" type="noConversion"/>
  </si>
  <si>
    <t xml:space="preserve">        정부채 A+ ~BBB- (24월초과)</t>
    <phoneticPr fontId="36" type="noConversion"/>
  </si>
  <si>
    <t xml:space="preserve">        정부채 BB+~B-</t>
    <phoneticPr fontId="36" type="noConversion"/>
  </si>
  <si>
    <t xml:space="preserve">        정부채 B-미만</t>
    <phoneticPr fontId="36" type="noConversion"/>
  </si>
  <si>
    <t xml:space="preserve">        정부채 무등급</t>
    <phoneticPr fontId="36" type="noConversion"/>
  </si>
  <si>
    <t xml:space="preserve">        우량채 AAA~BBB- (6월이하)</t>
    <phoneticPr fontId="36" type="noConversion"/>
  </si>
  <si>
    <t xml:space="preserve">        우량채 AAA~BBB- (6~24월이하)</t>
    <phoneticPr fontId="36" type="noConversion"/>
  </si>
  <si>
    <t xml:space="preserve">        우량채 AAA~BBB- (24월초과)</t>
    <phoneticPr fontId="36" type="noConversion"/>
  </si>
  <si>
    <t xml:space="preserve">        기타채권 BB+~BB-</t>
    <phoneticPr fontId="36" type="noConversion"/>
  </si>
  <si>
    <t xml:space="preserve">        기타채권 BB-미만</t>
    <phoneticPr fontId="36" type="noConversion"/>
  </si>
  <si>
    <t xml:space="preserve">        기타채권 무등급</t>
    <phoneticPr fontId="36" type="noConversion"/>
  </si>
  <si>
    <t xml:space="preserve">        유동화자산 AAA~AA-</t>
    <phoneticPr fontId="36" type="noConversion"/>
  </si>
  <si>
    <t xml:space="preserve">        유동화자산 A+~A-</t>
    <phoneticPr fontId="36" type="noConversion"/>
  </si>
  <si>
    <t xml:space="preserve">        유동화자산 BBB+~BBB-</t>
    <phoneticPr fontId="36" type="noConversion"/>
  </si>
  <si>
    <t xml:space="preserve">        유동화자산 BB+~BB- </t>
    <phoneticPr fontId="36" type="noConversion"/>
  </si>
  <si>
    <t xml:space="preserve">        유동화자산 B+이하,무등급 (자기자본차감)</t>
    <phoneticPr fontId="36" type="noConversion"/>
  </si>
  <si>
    <t xml:space="preserve">        유동화 CP  A1</t>
    <phoneticPr fontId="36" type="noConversion"/>
  </si>
  <si>
    <t xml:space="preserve">        유동화 CP  A2/P2</t>
    <phoneticPr fontId="36" type="noConversion"/>
  </si>
  <si>
    <t xml:space="preserve">        유동화 CP  A3/P3</t>
    <phoneticPr fontId="36" type="noConversion"/>
  </si>
  <si>
    <t xml:space="preserve">        유동화 CP  기타  (자기자본차감)</t>
    <phoneticPr fontId="36" type="noConversion"/>
  </si>
  <si>
    <t xml:space="preserve">    금리일반위험액</t>
    <phoneticPr fontId="36" type="noConversion"/>
  </si>
  <si>
    <t xml:space="preserve">        통화별위험액</t>
    <phoneticPr fontId="36" type="noConversion"/>
  </si>
  <si>
    <t xml:space="preserve">    외환위험액(통화별)</t>
    <phoneticPr fontId="36" type="noConversion"/>
  </si>
  <si>
    <t xml:space="preserve">        미국달러</t>
    <phoneticPr fontId="36" type="noConversion"/>
  </si>
  <si>
    <t xml:space="preserve">        일본엔</t>
    <phoneticPr fontId="36" type="noConversion"/>
  </si>
  <si>
    <t xml:space="preserve">        유로</t>
    <phoneticPr fontId="36" type="noConversion"/>
  </si>
  <si>
    <t xml:space="preserve">        영국파운드</t>
    <phoneticPr fontId="36" type="noConversion"/>
  </si>
  <si>
    <t xml:space="preserve">        홍콩달러</t>
    <phoneticPr fontId="36" type="noConversion"/>
  </si>
  <si>
    <t xml:space="preserve">        베트남달러</t>
    <phoneticPr fontId="36" type="noConversion"/>
  </si>
  <si>
    <t xml:space="preserve">        중국위안</t>
    <phoneticPr fontId="36" type="noConversion"/>
  </si>
  <si>
    <t xml:space="preserve">        중국CNH</t>
    <phoneticPr fontId="36" type="noConversion"/>
  </si>
  <si>
    <t xml:space="preserve">        기타통화</t>
    <phoneticPr fontId="36" type="noConversion"/>
  </si>
  <si>
    <t xml:space="preserve">        통화계</t>
    <phoneticPr fontId="36" type="noConversion"/>
  </si>
  <si>
    <t xml:space="preserve">        금</t>
    <phoneticPr fontId="36" type="noConversion"/>
  </si>
  <si>
    <t>시장위험액계</t>
    <phoneticPr fontId="36" type="noConversion"/>
  </si>
  <si>
    <t>3112CCY</t>
  </si>
  <si>
    <t>주식위험액</t>
    <phoneticPr fontId="36" type="noConversion"/>
  </si>
  <si>
    <t>금리위험액</t>
    <phoneticPr fontId="36" type="noConversion"/>
  </si>
  <si>
    <t>외환위험액</t>
    <phoneticPr fontId="36" type="noConversion"/>
  </si>
  <si>
    <t>상품위험액</t>
    <phoneticPr fontId="36" type="noConversion"/>
  </si>
  <si>
    <t>3141UNDER</t>
  </si>
  <si>
    <t>3152AREA</t>
  </si>
  <si>
    <t>매입매도구분</t>
    <phoneticPr fontId="1" type="noConversion"/>
  </si>
  <si>
    <t>CalKRW</t>
    <phoneticPr fontId="1" type="noConversion"/>
  </si>
  <si>
    <t>전환일1</t>
    <phoneticPr fontId="36" type="noConversion"/>
  </si>
  <si>
    <t>전환일2</t>
    <phoneticPr fontId="36" type="noConversion"/>
  </si>
  <si>
    <t>비중1</t>
    <phoneticPr fontId="36" type="noConversion"/>
  </si>
  <si>
    <t>전환사채 비중 및 수익증권채권비중</t>
    <phoneticPr fontId="1" type="noConversion"/>
  </si>
  <si>
    <t>비중2</t>
    <phoneticPr fontId="36" type="noConversion"/>
  </si>
  <si>
    <t>수익증권적격주식비중</t>
    <phoneticPr fontId="1" type="noConversion"/>
  </si>
  <si>
    <t>비중3</t>
    <phoneticPr fontId="36" type="noConversion"/>
  </si>
  <si>
    <t>수익증권비적격주식비중</t>
    <phoneticPr fontId="1" type="noConversion"/>
  </si>
  <si>
    <t>기초자산포지션분류</t>
    <phoneticPr fontId="1" type="noConversion"/>
  </si>
  <si>
    <t>우선주 채권전환시 포지션분류</t>
    <phoneticPr fontId="1" type="noConversion"/>
  </si>
  <si>
    <t>CONT_DT1</t>
    <phoneticPr fontId="36" type="noConversion"/>
  </si>
  <si>
    <t>CONT_DT2</t>
    <phoneticPr fontId="36" type="noConversion"/>
  </si>
  <si>
    <t>CONT_RT1</t>
    <phoneticPr fontId="36" type="noConversion"/>
  </si>
  <si>
    <t>CONT_RT2</t>
    <phoneticPr fontId="36" type="noConversion"/>
  </si>
  <si>
    <t>CONT_RT3</t>
    <phoneticPr fontId="36" type="noConversion"/>
  </si>
  <si>
    <t>UNDER_POSI_GB</t>
    <phoneticPr fontId="1" type="noConversion"/>
  </si>
  <si>
    <t>BASE</t>
    <phoneticPr fontId="1" type="noConversion"/>
  </si>
  <si>
    <t>INSERT INTO ZSB_BASE_CODE (CD_FLG,CD,LASTID,CD_NO,CD_NM,CD_ENM,CD_PFLG,CD_PCD,CD_GRP,CD_CVAL,CD_NVAL) VALUES</t>
    <phoneticPr fontId="1" type="noConversion"/>
  </si>
  <si>
    <t>Sort 기준(I,D,C)</t>
    <phoneticPr fontId="1" type="noConversion"/>
  </si>
  <si>
    <t>본지점</t>
    <phoneticPr fontId="1" type="noConversion"/>
  </si>
  <si>
    <t>트레이딩</t>
    <phoneticPr fontId="1" type="noConversion"/>
  </si>
  <si>
    <t>원/외화</t>
    <phoneticPr fontId="1" type="noConversion"/>
  </si>
  <si>
    <t>본/지점</t>
    <phoneticPr fontId="1" type="noConversion"/>
  </si>
  <si>
    <t>부서</t>
    <phoneticPr fontId="1" type="noConversion"/>
  </si>
  <si>
    <t>FFW</t>
    <phoneticPr fontId="1" type="noConversion"/>
  </si>
  <si>
    <t>FRB</t>
    <phoneticPr fontId="1" type="noConversion"/>
  </si>
  <si>
    <t>IRS</t>
    <phoneticPr fontId="1" type="noConversion"/>
  </si>
  <si>
    <t>CRS</t>
    <phoneticPr fontId="1" type="noConversion"/>
  </si>
  <si>
    <t>ZCB</t>
    <phoneticPr fontId="1" type="noConversion"/>
  </si>
  <si>
    <t>선물환</t>
    <phoneticPr fontId="1" type="noConversion"/>
  </si>
  <si>
    <t>FBS</t>
    <phoneticPr fontId="1" type="noConversion"/>
  </si>
  <si>
    <t>외환포지션</t>
    <phoneticPr fontId="1" type="noConversion"/>
  </si>
  <si>
    <t>FRN</t>
    <phoneticPr fontId="1" type="noConversion"/>
  </si>
  <si>
    <t>원화</t>
    <phoneticPr fontId="1" type="noConversion"/>
  </si>
  <si>
    <t>외화</t>
    <phoneticPr fontId="1" type="noConversion"/>
  </si>
  <si>
    <t>F</t>
    <phoneticPr fontId="1" type="noConversion"/>
  </si>
  <si>
    <t>K</t>
    <phoneticPr fontId="1" type="noConversion"/>
  </si>
  <si>
    <t>Y</t>
    <phoneticPr fontId="1" type="noConversion"/>
  </si>
  <si>
    <t>N</t>
    <phoneticPr fontId="1" type="noConversion"/>
  </si>
  <si>
    <t>비트레이딩</t>
    <phoneticPr fontId="1" type="noConversion"/>
  </si>
  <si>
    <t>DEPT1</t>
    <phoneticPr fontId="1" type="noConversion"/>
  </si>
  <si>
    <t>DEPT2</t>
    <phoneticPr fontId="1" type="noConversion"/>
  </si>
  <si>
    <t>부서1</t>
    <phoneticPr fontId="1" type="noConversion"/>
  </si>
  <si>
    <t>부서2</t>
    <phoneticPr fontId="1" type="noConversion"/>
  </si>
  <si>
    <t>본부1</t>
    <phoneticPr fontId="1" type="noConversion"/>
  </si>
  <si>
    <t>본부2</t>
    <phoneticPr fontId="1" type="noConversion"/>
  </si>
  <si>
    <t>BR1</t>
    <phoneticPr fontId="1" type="noConversion"/>
  </si>
  <si>
    <t>BR2</t>
    <phoneticPr fontId="1" type="noConversion"/>
  </si>
  <si>
    <t>본점</t>
    <phoneticPr fontId="1" type="noConversion"/>
  </si>
  <si>
    <t>해외지점</t>
    <phoneticPr fontId="1" type="noConversion"/>
  </si>
  <si>
    <t>BASE</t>
    <phoneticPr fontId="1" type="noConversion"/>
  </si>
  <si>
    <t>JJ01</t>
    <phoneticPr fontId="1" type="noConversion"/>
  </si>
  <si>
    <t>GRP01</t>
    <phoneticPr fontId="1" type="noConversion"/>
  </si>
  <si>
    <t>GRP02</t>
    <phoneticPr fontId="1" type="noConversion"/>
  </si>
  <si>
    <t>GRP03</t>
    <phoneticPr fontId="1" type="noConversion"/>
  </si>
  <si>
    <t>GRP04</t>
    <phoneticPr fontId="1" type="noConversion"/>
  </si>
  <si>
    <t>GRP05</t>
    <phoneticPr fontId="1" type="noConversion"/>
  </si>
  <si>
    <t>총포지션|일반|재유동화</t>
    <phoneticPr fontId="1" type="noConversion"/>
  </si>
  <si>
    <t>총위험액|일반|재유동화</t>
    <phoneticPr fontId="1" type="noConversion"/>
  </si>
  <si>
    <t>일반|재유동화</t>
    <phoneticPr fontId="1" type="noConversion"/>
  </si>
  <si>
    <t>INSERT INTO ZSB_BASE_CONF (STRT_DT,DATA_ID,DATA_KEY,DATA_NM,CDAT1,CDAT2,CDAT3,CDAT4,RATE1,RATE2,RATE3,RATE4,PAMT_NM,RAMT_NM,RATE_NM,DATA_DESC,REF1,REF2,REF3,REF4,UNTL_DT,LASTID) VALUES</t>
    <phoneticPr fontId="1" type="noConversion"/>
  </si>
  <si>
    <t>집계자료분류5</t>
    <phoneticPr fontId="1" type="noConversion"/>
  </si>
  <si>
    <t>집계자료분류6</t>
    <phoneticPr fontId="1" type="noConversion"/>
  </si>
  <si>
    <t>집계자료분류7</t>
    <phoneticPr fontId="1" type="noConversion"/>
  </si>
  <si>
    <t>CDAT5</t>
    <phoneticPr fontId="1" type="noConversion"/>
  </si>
  <si>
    <t>CDAT6</t>
    <phoneticPr fontId="1" type="noConversion"/>
  </si>
  <si>
    <t>CDAT7</t>
    <phoneticPr fontId="1" type="noConversion"/>
  </si>
  <si>
    <t>신용등급</t>
    <phoneticPr fontId="36" type="noConversion"/>
  </si>
  <si>
    <t>POSI_GB</t>
    <phoneticPr fontId="36" type="noConversion"/>
  </si>
  <si>
    <t>만기일반영</t>
    <phoneticPr fontId="36" type="noConversion"/>
  </si>
  <si>
    <t>COUP_PREP[F,A,D]</t>
    <phoneticPr fontId="1" type="noConversion"/>
  </si>
  <si>
    <t>COUP_PREP</t>
    <phoneticPr fontId="1" type="noConversion"/>
  </si>
  <si>
    <t>만기</t>
    <phoneticPr fontId="1" type="noConversion"/>
  </si>
  <si>
    <t>COUP_TERM</t>
    <phoneticPr fontId="1" type="noConversion"/>
  </si>
  <si>
    <t>SOY</t>
    <phoneticPr fontId="1" type="noConversion"/>
  </si>
  <si>
    <t>SpreadOverYield</t>
    <phoneticPr fontId="1" type="noConversion"/>
  </si>
  <si>
    <t>10,8</t>
    <phoneticPr fontId="1" type="noConversion"/>
  </si>
  <si>
    <t>COUP_DAYC_BASIS</t>
    <phoneticPr fontId="1" type="noConversion"/>
  </si>
  <si>
    <t>이자생성방식</t>
    <phoneticPr fontId="1" type="noConversion"/>
  </si>
  <si>
    <t>숫자</t>
    <phoneticPr fontId="1" type="noConversion"/>
  </si>
  <si>
    <t>SET_NM</t>
    <phoneticPr fontId="1" type="noConversion"/>
  </si>
  <si>
    <t>SET_SEQ</t>
    <phoneticPr fontId="1" type="noConversion"/>
  </si>
  <si>
    <t>일자산출방식</t>
    <phoneticPr fontId="44" type="noConversion"/>
  </si>
  <si>
    <t>금리산출방식</t>
    <phoneticPr fontId="44" type="noConversion"/>
  </si>
  <si>
    <t>복리주기</t>
    <phoneticPr fontId="44" type="noConversion"/>
  </si>
  <si>
    <t>보간방식</t>
    <phoneticPr fontId="44" type="noConversion"/>
  </si>
  <si>
    <t>DAYC_BASIS</t>
    <phoneticPr fontId="44" type="noConversion"/>
  </si>
  <si>
    <t>COMP_TERM</t>
    <phoneticPr fontId="44" type="noConversion"/>
  </si>
  <si>
    <t>INTP_TYPE</t>
    <phoneticPr fontId="44" type="noConversion"/>
  </si>
  <si>
    <t>act/365</t>
    <phoneticPr fontId="44" type="noConversion"/>
  </si>
  <si>
    <t>COMP_TERM(ANNU)</t>
    <phoneticPr fontId="44" type="noConversion"/>
  </si>
  <si>
    <t>COMP_TYPE(SMP/CONT)</t>
    <phoneticPr fontId="44" type="noConversion"/>
  </si>
  <si>
    <t>LN</t>
    <phoneticPr fontId="44" type="noConversion"/>
  </si>
  <si>
    <t>COMP_TERM</t>
    <phoneticPr fontId="1" type="noConversion"/>
  </si>
  <si>
    <t>ANNU</t>
    <phoneticPr fontId="1" type="noConversion"/>
  </si>
  <si>
    <t>SEMI</t>
    <phoneticPr fontId="1" type="noConversion"/>
  </si>
  <si>
    <t>QURT</t>
    <phoneticPr fontId="1" type="noConversion"/>
  </si>
  <si>
    <t>MON</t>
    <phoneticPr fontId="1" type="noConversion"/>
  </si>
  <si>
    <t>월</t>
    <phoneticPr fontId="1" type="noConversion"/>
  </si>
  <si>
    <t>분기</t>
    <phoneticPr fontId="1" type="noConversion"/>
  </si>
  <si>
    <t>반기</t>
    <phoneticPr fontId="1" type="noConversion"/>
  </si>
  <si>
    <t>Annual</t>
    <phoneticPr fontId="1" type="noConversion"/>
  </si>
  <si>
    <t>Semi</t>
    <phoneticPr fontId="1" type="noConversion"/>
  </si>
  <si>
    <t>Qurt</t>
    <phoneticPr fontId="1" type="noConversion"/>
  </si>
  <si>
    <t>Month</t>
    <phoneticPr fontId="1" type="noConversion"/>
  </si>
  <si>
    <t>INTP_TYPE</t>
    <phoneticPr fontId="1" type="noConversion"/>
  </si>
  <si>
    <t>보간방식</t>
    <phoneticPr fontId="1" type="noConversion"/>
  </si>
  <si>
    <t>LN</t>
    <phoneticPr fontId="1" type="noConversion"/>
  </si>
  <si>
    <t>선형보간</t>
    <phoneticPr fontId="1" type="noConversion"/>
  </si>
  <si>
    <t>Linear</t>
    <phoneticPr fontId="1" type="noConversion"/>
  </si>
  <si>
    <t>기초인덱스갯수</t>
    <phoneticPr fontId="1" type="noConversion"/>
  </si>
  <si>
    <t>기초자산</t>
    <phoneticPr fontId="1" type="noConversion"/>
  </si>
  <si>
    <t>기초자산명목금액</t>
    <phoneticPr fontId="1" type="noConversion"/>
  </si>
  <si>
    <r>
      <t>기초자산명목금액</t>
    </r>
    <r>
      <rPr>
        <b/>
        <sz val="9"/>
        <color theme="1"/>
        <rFont val="맑은 고딕"/>
        <family val="3"/>
        <charset val="129"/>
      </rPr>
      <t>지급일</t>
    </r>
    <phoneticPr fontId="1" type="noConversion"/>
  </si>
  <si>
    <t>기초자산할인커브ID</t>
    <phoneticPr fontId="1" type="noConversion"/>
  </si>
  <si>
    <t>쿠폰지급주기코드</t>
    <phoneticPr fontId="1" type="noConversion"/>
  </si>
  <si>
    <t>UNDER_NOTI_AMT</t>
    <phoneticPr fontId="1" type="noConversion"/>
  </si>
  <si>
    <t>CURVE_IR_UNDER_DC</t>
    <phoneticPr fontId="1" type="noConversion"/>
  </si>
  <si>
    <t>D,M, U01..</t>
    <phoneticPr fontId="1" type="noConversion"/>
  </si>
  <si>
    <t>POSI_FG</t>
    <phoneticPr fontId="1" type="noConversion"/>
  </si>
  <si>
    <t>트레이딩구분</t>
    <phoneticPr fontId="1" type="noConversion"/>
  </si>
  <si>
    <t>원/외화</t>
    <phoneticPr fontId="1" type="noConversion"/>
  </si>
  <si>
    <t>상품구분</t>
    <phoneticPr fontId="1" type="noConversion"/>
  </si>
  <si>
    <t>듀레이션민감도</t>
    <phoneticPr fontId="1" type="noConversion"/>
  </si>
  <si>
    <t>컨백서티민감도</t>
    <phoneticPr fontId="1" type="noConversion"/>
  </si>
  <si>
    <t>PV01민감도</t>
    <phoneticPr fontId="1" type="noConversion"/>
  </si>
  <si>
    <t>DURATION_AMT</t>
    <phoneticPr fontId="1" type="noConversion"/>
  </si>
  <si>
    <t>CONEXITY_AMT</t>
    <phoneticPr fontId="1" type="noConversion"/>
  </si>
  <si>
    <t>PV01_AMT</t>
    <phoneticPr fontId="1" type="noConversion"/>
  </si>
  <si>
    <t>NCR시장코드 참조  (GROUP을 츠리로구성)</t>
    <phoneticPr fontId="1" type="noConversion"/>
  </si>
  <si>
    <t>하나의스프래드</t>
    <phoneticPr fontId="1" type="noConversion"/>
  </si>
  <si>
    <t>FRTB환경설정참조  (커브유형-커브ID를 트리로구성) - 커브유형/커브ID정보도 시트에 표현</t>
    <phoneticPr fontId="1" type="noConversion"/>
  </si>
  <si>
    <t>"</t>
    <phoneticPr fontId="1" type="noConversion"/>
  </si>
  <si>
    <t>일자별 관리 (일자콤보. Editable)</t>
    <phoneticPr fontId="1" type="noConversion"/>
  </si>
  <si>
    <t>LTA목록을 하나의 스프래드로</t>
    <phoneticPr fontId="1" type="noConversion"/>
  </si>
  <si>
    <t>LTA목록별 기초자산 정보</t>
    <phoneticPr fontId="1" type="noConversion"/>
  </si>
  <si>
    <t>발행인정보 (표준산업분류 트리구성?)</t>
    <phoneticPr fontId="1" type="noConversion"/>
  </si>
  <si>
    <t>기준일. 시작일 추이 그래프 (커브유형,커브ID 트리)  일자별커브값 및 그래프</t>
    <phoneticPr fontId="1" type="noConversion"/>
  </si>
  <si>
    <t>기준일. 시작일 추이 그래프  일자별커브값 및 그래프</t>
    <phoneticPr fontId="1" type="noConversion"/>
  </si>
  <si>
    <t>PMT_DLY_DAYS</t>
    <phoneticPr fontId="1" type="noConversion"/>
  </si>
  <si>
    <t>숫자</t>
    <phoneticPr fontId="1" type="noConversion"/>
  </si>
  <si>
    <t>COUP_GEN_METH_CD</t>
    <phoneticPr fontId="1" type="noConversion"/>
  </si>
  <si>
    <t>Currency</t>
    <phoneticPr fontId="1" type="noConversion"/>
  </si>
  <si>
    <t>CompoundingRule</t>
    <phoneticPr fontId="1" type="noConversion"/>
  </si>
  <si>
    <t>IMatIM</t>
  </si>
  <si>
    <t>IMatI</t>
  </si>
  <si>
    <t>IatIplusM</t>
  </si>
  <si>
    <t>IatIM</t>
  </si>
  <si>
    <t>IatIMplusM</t>
  </si>
  <si>
    <t>NoCompounding</t>
  </si>
  <si>
    <t>IM1atIM2</t>
  </si>
  <si>
    <t>OptionType</t>
    <phoneticPr fontId="1" type="noConversion"/>
  </si>
  <si>
    <t>Call</t>
    <phoneticPr fontId="1" type="noConversion"/>
  </si>
  <si>
    <t>Put</t>
    <phoneticPr fontId="1" type="noConversion"/>
  </si>
  <si>
    <t>StrikeType</t>
    <phoneticPr fontId="1" type="noConversion"/>
  </si>
  <si>
    <t>FixedStrike</t>
    <phoneticPr fontId="1" type="noConversion"/>
  </si>
  <si>
    <t>FloatingStrike</t>
    <phoneticPr fontId="1" type="noConversion"/>
  </si>
  <si>
    <t>AverageType</t>
    <phoneticPr fontId="1" type="noConversion"/>
  </si>
  <si>
    <t>AccumulationDirection</t>
  </si>
  <si>
    <t>BarrierType</t>
    <phoneticPr fontId="1" type="noConversion"/>
  </si>
  <si>
    <t>StrikedTypePayoff</t>
  </si>
  <si>
    <t>Thirty365</t>
    <phoneticPr fontId="1" type="noConversion"/>
  </si>
  <si>
    <t>Calendar</t>
    <phoneticPr fontId="1" type="noConversion"/>
  </si>
  <si>
    <t>Frequency</t>
    <phoneticPr fontId="1" type="noConversion"/>
  </si>
  <si>
    <t>BusinessDayConvention</t>
    <phoneticPr fontId="1" type="noConversion"/>
  </si>
  <si>
    <t>VolatilityType</t>
    <phoneticPr fontId="1" type="noConversion"/>
  </si>
  <si>
    <t>RateAveragingType</t>
    <phoneticPr fontId="1" type="noConversion"/>
  </si>
  <si>
    <t>SwapType</t>
    <phoneticPr fontId="1" type="noConversion"/>
  </si>
  <si>
    <t>OptionOwner</t>
    <phoneticPr fontId="1" type="noConversion"/>
  </si>
  <si>
    <t>Period</t>
    <phoneticPr fontId="1" type="noConversion"/>
  </si>
  <si>
    <t>CompoundingRule</t>
    <phoneticPr fontId="1" type="noConversion"/>
  </si>
  <si>
    <t>OptionType</t>
    <phoneticPr fontId="1" type="noConversion"/>
  </si>
  <si>
    <t>StrikeType</t>
    <phoneticPr fontId="1" type="noConversion"/>
  </si>
  <si>
    <t>AverageType</t>
    <phoneticPr fontId="1" type="noConversion"/>
  </si>
  <si>
    <t>AccumulationDirection</t>
    <phoneticPr fontId="1" type="noConversion"/>
  </si>
  <si>
    <t>BarrierType</t>
    <phoneticPr fontId="1" type="noConversion"/>
  </si>
  <si>
    <t>StrikedTypePayoff</t>
    <phoneticPr fontId="1" type="noConversion"/>
  </si>
  <si>
    <t>Arithmetic</t>
    <phoneticPr fontId="1" type="noConversion"/>
  </si>
  <si>
    <t>Geometric</t>
    <phoneticPr fontId="1" type="noConversion"/>
  </si>
  <si>
    <t>ProfitOnly</t>
    <phoneticPr fontId="1" type="noConversion"/>
  </si>
  <si>
    <t>LossOnly</t>
    <phoneticPr fontId="1" type="noConversion"/>
  </si>
  <si>
    <t>DownIn</t>
    <phoneticPr fontId="1" type="noConversion"/>
  </si>
  <si>
    <t>UpIn</t>
    <phoneticPr fontId="1" type="noConversion"/>
  </si>
  <si>
    <t>DownOut</t>
    <phoneticPr fontId="1" type="noConversion"/>
  </si>
  <si>
    <t>UpOut</t>
    <phoneticPr fontId="1" type="noConversion"/>
  </si>
  <si>
    <t>None</t>
    <phoneticPr fontId="1" type="noConversion"/>
  </si>
  <si>
    <t>PlainVanilla</t>
    <phoneticPr fontId="1" type="noConversion"/>
  </si>
  <si>
    <t>PercentageStrike</t>
    <phoneticPr fontId="1" type="noConversion"/>
  </si>
  <si>
    <t>AssetOrNothing</t>
    <phoneticPr fontId="1" type="noConversion"/>
  </si>
  <si>
    <t>CashOrNothing</t>
    <phoneticPr fontId="1" type="noConversion"/>
  </si>
  <si>
    <t>Gap</t>
    <phoneticPr fontId="1" type="noConversion"/>
  </si>
  <si>
    <t>SuperFund</t>
    <phoneticPr fontId="1" type="noConversion"/>
  </si>
  <si>
    <t>SuperShare</t>
    <phoneticPr fontId="1" type="noConversion"/>
  </si>
  <si>
    <t>UnitedStates::Settlement</t>
  </si>
  <si>
    <t>UnitedStates::NYSE</t>
  </si>
  <si>
    <t>UnitedStates::GovernmentBond</t>
  </si>
  <si>
    <t>UnitedStates::NERC</t>
  </si>
  <si>
    <t>UnitedStates::LiborImpact</t>
  </si>
  <si>
    <t>UnitedStates::FederalReserve</t>
  </si>
  <si>
    <t>UnitedStates::SOFR</t>
  </si>
  <si>
    <t>Thirty360::USA</t>
  </si>
  <si>
    <t>Thirty360::BondBasis</t>
  </si>
  <si>
    <t>Thirty360::European</t>
  </si>
  <si>
    <t>Thirty360::EurobondBasis</t>
  </si>
  <si>
    <t>Thirty360::Italian</t>
  </si>
  <si>
    <t>Thirty360::German</t>
  </si>
  <si>
    <t>Thirty360::ISMA</t>
  </si>
  <si>
    <t>Thirty360::ISDA</t>
  </si>
  <si>
    <t>Thirty360::NASD</t>
  </si>
  <si>
    <t>검토사항</t>
    <phoneticPr fontId="36" type="noConversion"/>
  </si>
  <si>
    <t>컬럼명에서는 _AMT제외 검토</t>
    <phoneticPr fontId="36" type="noConversion"/>
  </si>
  <si>
    <r>
      <t xml:space="preserve">엔티티명 조정검토 : </t>
    </r>
    <r>
      <rPr>
        <strike/>
        <sz val="9"/>
        <color theme="1"/>
        <rFont val="나눔바른펜"/>
        <family val="3"/>
        <charset val="129"/>
      </rPr>
      <t>평가</t>
    </r>
    <r>
      <rPr>
        <sz val="9"/>
        <color theme="1"/>
        <rFont val="나눔바른펜"/>
        <family val="3"/>
        <charset val="129"/>
      </rPr>
      <t>정보</t>
    </r>
    <phoneticPr fontId="36" type="noConversion"/>
  </si>
  <si>
    <r>
      <t xml:space="preserve">엔티티명 조정검토 : </t>
    </r>
    <r>
      <rPr>
        <strike/>
        <sz val="9"/>
        <color theme="1"/>
        <rFont val="나눔바른펜"/>
        <family val="3"/>
        <charset val="129"/>
      </rPr>
      <t>분석</t>
    </r>
    <r>
      <rPr>
        <sz val="9"/>
        <color theme="1"/>
        <rFont val="나눔바른펜"/>
        <family val="3"/>
        <charset val="129"/>
      </rPr>
      <t>정보</t>
    </r>
    <phoneticPr fontId="36" type="noConversion"/>
  </si>
  <si>
    <t>SEC_TYPE</t>
    <phoneticPr fontId="36" type="noConversion"/>
  </si>
  <si>
    <t>포지션 인스트루먼트정보</t>
    <phoneticPr fontId="36" type="noConversion"/>
  </si>
  <si>
    <t>포지션별 이론가정보</t>
    <phoneticPr fontId="36" type="noConversion"/>
  </si>
  <si>
    <t>포지션별 민감도정보</t>
    <phoneticPr fontId="36" type="noConversion"/>
  </si>
  <si>
    <t>컬럼명</t>
    <phoneticPr fontId="36" type="noConversion"/>
  </si>
  <si>
    <t>포지션별 민감도정보(FRTB)</t>
    <phoneticPr fontId="36" type="noConversion"/>
  </si>
  <si>
    <t xml:space="preserve">DECODE( NVL(ABS_FG,'N'), 'N', 'NSEC', DECODE(CTP_YN, 'Y', 'CTP', NCTP') </t>
    <phoneticPr fontId="36" type="noConversion"/>
  </si>
  <si>
    <t>ZRP_POSI_THEO</t>
  </si>
  <si>
    <t>ZRP_POSI_SENT</t>
    <phoneticPr fontId="36" type="noConversion"/>
  </si>
  <si>
    <t>ZRP_POSI_SENT_FRTB</t>
    <phoneticPr fontId="36" type="noConversion"/>
  </si>
  <si>
    <t>FRTB_DELTA_GIRR</t>
    <phoneticPr fontId="36" type="noConversion"/>
  </si>
  <si>
    <t>FRTB_DELTA_CSR</t>
    <phoneticPr fontId="36" type="noConversion"/>
  </si>
  <si>
    <t>FRTB_DELTA_FX</t>
    <phoneticPr fontId="36" type="noConversion"/>
  </si>
  <si>
    <t>FRTB_DELTA_EQ</t>
    <phoneticPr fontId="36" type="noConversion"/>
  </si>
  <si>
    <t>FRTB_DELTA_CM</t>
    <phoneticPr fontId="36" type="noConversion"/>
  </si>
  <si>
    <t>FRTB_JTD</t>
    <phoneticPr fontId="36" type="noConversion"/>
  </si>
  <si>
    <t>BASE_DT</t>
    <phoneticPr fontId="36" type="noConversion"/>
  </si>
  <si>
    <t>기준일</t>
    <phoneticPr fontId="36" type="noConversion"/>
  </si>
  <si>
    <t xml:space="preserve">BASE_DT </t>
    <phoneticPr fontId="36" type="noConversion"/>
  </si>
  <si>
    <t>FRTB_VEGA_GIRR</t>
  </si>
  <si>
    <t>FRTB_VEGA_FX</t>
  </si>
  <si>
    <t>FRTB_VEGA_EQ</t>
  </si>
  <si>
    <t>FRTB_VEGA_CM</t>
  </si>
  <si>
    <t>SCEN_ID</t>
    <phoneticPr fontId="36" type="noConversion"/>
  </si>
  <si>
    <t>시나리오</t>
    <phoneticPr fontId="36" type="noConversion"/>
  </si>
  <si>
    <t>FRTB_CVR_GIRR</t>
    <phoneticPr fontId="36" type="noConversion"/>
  </si>
  <si>
    <t>FRTB_CVR_CSR</t>
    <phoneticPr fontId="36" type="noConversion"/>
  </si>
  <si>
    <t>FRTB_CVR_FX</t>
    <phoneticPr fontId="36" type="noConversion"/>
  </si>
  <si>
    <t>FRTB_CVR_EQ</t>
    <phoneticPr fontId="36" type="noConversion"/>
  </si>
  <si>
    <t>FRTB_CVR_CM</t>
    <phoneticPr fontId="36" type="noConversion"/>
  </si>
  <si>
    <t>POSI_ID</t>
    <phoneticPr fontId="36" type="noConversion"/>
  </si>
  <si>
    <t>포지션ID</t>
    <phoneticPr fontId="36" type="noConversion"/>
  </si>
  <si>
    <t>Basis Curve</t>
    <phoneticPr fontId="36" type="noConversion"/>
  </si>
  <si>
    <r>
      <rPr>
        <b/>
        <sz val="9"/>
        <color theme="1"/>
        <rFont val="나눔바른펜"/>
        <family val="3"/>
        <charset val="129"/>
      </rPr>
      <t>SEC_TYPE</t>
    </r>
    <r>
      <rPr>
        <sz val="9"/>
        <color theme="1"/>
        <rFont val="나눔바른펜"/>
        <family val="3"/>
        <charset val="129"/>
      </rPr>
      <t>=NSEC</t>
    </r>
    <phoneticPr fontId="36" type="noConversion"/>
  </si>
  <si>
    <t>=CTP</t>
    <phoneticPr fontId="36" type="noConversion"/>
  </si>
  <si>
    <t>=NCTP</t>
    <phoneticPr fontId="36" type="noConversion"/>
  </si>
  <si>
    <t>UNDER_ASSET</t>
    <phoneticPr fontId="36" type="noConversion"/>
  </si>
  <si>
    <t>위험군</t>
    <phoneticPr fontId="36" type="noConversion"/>
  </si>
  <si>
    <t>RISK_CLS</t>
    <phoneticPr fontId="36" type="noConversion"/>
  </si>
  <si>
    <t>GIRR</t>
    <phoneticPr fontId="36" type="noConversion"/>
  </si>
  <si>
    <t>CSR-nSec</t>
    <phoneticPr fontId="36" type="noConversion"/>
  </si>
  <si>
    <t>CSR-Ctp</t>
    <phoneticPr fontId="36" type="noConversion"/>
  </si>
  <si>
    <t>CSR-nCtp</t>
    <phoneticPr fontId="36" type="noConversion"/>
  </si>
  <si>
    <t>FX</t>
    <phoneticPr fontId="36" type="noConversion"/>
  </si>
  <si>
    <t>EQ</t>
    <phoneticPr fontId="36" type="noConversion"/>
  </si>
  <si>
    <t>CM</t>
    <phoneticPr fontId="36" type="noConversion"/>
  </si>
  <si>
    <t>DRC-nSec</t>
    <phoneticPr fontId="36" type="noConversion"/>
  </si>
  <si>
    <t>DRC-Ctp</t>
    <phoneticPr fontId="36" type="noConversion"/>
  </si>
  <si>
    <t>DRC-nCtp</t>
    <phoneticPr fontId="36" type="noConversion"/>
  </si>
  <si>
    <t>민감도구분</t>
    <phoneticPr fontId="36" type="noConversion"/>
  </si>
  <si>
    <t>SENT_CLS</t>
    <phoneticPr fontId="36" type="noConversion"/>
  </si>
  <si>
    <t>Delta</t>
    <phoneticPr fontId="36" type="noConversion"/>
  </si>
  <si>
    <t>Jtd</t>
    <phoneticPr fontId="36" type="noConversion"/>
  </si>
  <si>
    <t>Vega</t>
    <phoneticPr fontId="36" type="noConversion"/>
  </si>
  <si>
    <t>CvrUp/CvrDn</t>
    <phoneticPr fontId="36" type="noConversion"/>
  </si>
  <si>
    <t>위험요소</t>
    <phoneticPr fontId="36" type="noConversion"/>
  </si>
  <si>
    <t>RISK_FACTOR</t>
    <phoneticPr fontId="36" type="noConversion"/>
  </si>
  <si>
    <t>INST.Curve_ID</t>
    <phoneticPr fontId="36" type="noConversion"/>
  </si>
  <si>
    <t>INST.Curve_ID || '_B'</t>
    <phoneticPr fontId="36" type="noConversion"/>
  </si>
  <si>
    <t>INST_Curve_ID</t>
    <phoneticPr fontId="36" type="noConversion"/>
  </si>
  <si>
    <t>INST.DRC_FACTOR</t>
    <phoneticPr fontId="36" type="noConversion"/>
  </si>
  <si>
    <t>CURVE_IR_ZERO</t>
    <phoneticPr fontId="36" type="noConversion"/>
  </si>
  <si>
    <t>CURVE_IR_ZERO || '_B'</t>
    <phoneticPr fontId="36" type="noConversion"/>
  </si>
  <si>
    <t>CURVE_IR_CSR</t>
    <phoneticPr fontId="36" type="noConversion"/>
  </si>
  <si>
    <t>CURVE_FX_VAL</t>
    <phoneticPr fontId="36" type="noConversion"/>
  </si>
  <si>
    <t>CURVE_EQ_SPOT</t>
    <phoneticPr fontId="36" type="noConversion"/>
  </si>
  <si>
    <t>CURVE_CM_SPOT</t>
    <phoneticPr fontId="36" type="noConversion"/>
  </si>
  <si>
    <t>CURVE_VL_VOL</t>
    <phoneticPr fontId="36" type="noConversion"/>
  </si>
  <si>
    <t>VCURVE_VL_VOL</t>
    <phoneticPr fontId="36" type="noConversion"/>
  </si>
  <si>
    <t>CURVE_IR_CSR</t>
  </si>
  <si>
    <t>구간1</t>
    <phoneticPr fontId="36" type="noConversion"/>
  </si>
  <si>
    <t>TERM1</t>
    <phoneticPr fontId="36" type="noConversion"/>
  </si>
  <si>
    <t>Dela( BS(Basis), IF(Inflation) 의 경우,  EQ, CM의 경우 0, CM의 경우는 0이 아닐수도 있음.), Vega의 경우 입수됨. Curvature의 경우 0,</t>
    <phoneticPr fontId="36" type="noConversion"/>
  </si>
  <si>
    <t>구간2</t>
    <phoneticPr fontId="36" type="noConversion"/>
  </si>
  <si>
    <t>TERM2</t>
    <phoneticPr fontId="36" type="noConversion"/>
  </si>
  <si>
    <t>VEGA GIRR 일 경우만 TERM2 가 있음, 그외는 0</t>
    <phoneticPr fontId="36" type="noConversion"/>
  </si>
  <si>
    <t>THEO/Value</t>
    <phoneticPr fontId="1" type="noConversion"/>
  </si>
  <si>
    <t>THEO_VAL</t>
    <phoneticPr fontId="36" type="noConversion"/>
  </si>
  <si>
    <t>DELTA</t>
    <phoneticPr fontId="36" type="noConversion"/>
  </si>
  <si>
    <t>델타</t>
    <phoneticPr fontId="36" type="noConversion"/>
  </si>
  <si>
    <t>VEGA</t>
    <phoneticPr fontId="36" type="noConversion"/>
  </si>
  <si>
    <t>베가</t>
    <phoneticPr fontId="36" type="noConversion"/>
  </si>
  <si>
    <t>Gamma</t>
    <phoneticPr fontId="1" type="noConversion"/>
  </si>
  <si>
    <t>GAMMA</t>
    <phoneticPr fontId="36" type="noConversion"/>
  </si>
  <si>
    <t>감마</t>
    <phoneticPr fontId="36" type="noConversion"/>
  </si>
  <si>
    <t>Duration</t>
    <phoneticPr fontId="1" type="noConversion"/>
  </si>
  <si>
    <t>DURATION</t>
    <phoneticPr fontId="36" type="noConversion"/>
  </si>
  <si>
    <t>듀레이션</t>
    <phoneticPr fontId="36" type="noConversion"/>
  </si>
  <si>
    <t>Convexity</t>
    <phoneticPr fontId="1" type="noConversion"/>
  </si>
  <si>
    <t>Convecity</t>
    <phoneticPr fontId="36" type="noConversion"/>
  </si>
  <si>
    <t>컨벡서티</t>
    <phoneticPr fontId="36" type="noConversion"/>
  </si>
  <si>
    <t>PV01</t>
    <phoneticPr fontId="1" type="noConversion"/>
  </si>
  <si>
    <t>PV01</t>
    <phoneticPr fontId="36" type="noConversion"/>
  </si>
  <si>
    <t>민감도</t>
    <phoneticPr fontId="36" type="noConversion"/>
  </si>
  <si>
    <t>SENT_VAL</t>
    <phoneticPr fontId="36" type="noConversion"/>
  </si>
  <si>
    <t>CASHFLOW</t>
    <phoneticPr fontId="36" type="noConversion"/>
  </si>
  <si>
    <t>SOY</t>
    <phoneticPr fontId="36" type="noConversion"/>
  </si>
  <si>
    <t>채권등급</t>
    <phoneticPr fontId="36" type="noConversion"/>
  </si>
  <si>
    <t>BOND_CRD_CD</t>
    <phoneticPr fontId="36" type="noConversion"/>
  </si>
  <si>
    <t>INST.BOND_CRD_CD</t>
    <phoneticPr fontId="36" type="noConversion"/>
  </si>
  <si>
    <t>상환순위</t>
    <phoneticPr fontId="36" type="noConversion"/>
  </si>
  <si>
    <t>REPAY_RANK</t>
    <phoneticPr fontId="36" type="noConversion"/>
  </si>
  <si>
    <t>INST.REPAY_RANK</t>
    <phoneticPr fontId="36" type="noConversion"/>
  </si>
  <si>
    <t>버킷ID</t>
    <phoneticPr fontId="36" type="noConversion"/>
  </si>
  <si>
    <t>BUCKET</t>
    <phoneticPr fontId="36" type="noConversion"/>
  </si>
  <si>
    <t>INST.CSR_BUCKET</t>
    <phoneticPr fontId="36" type="noConversion"/>
  </si>
  <si>
    <t>INST.EQ_BUCKET</t>
    <phoneticPr fontId="36" type="noConversion"/>
  </si>
  <si>
    <t>INST.CM_BUCKET</t>
    <phoneticPr fontId="36" type="noConversion"/>
  </si>
  <si>
    <t>INST.DRC_BUCKET</t>
    <phoneticPr fontId="36" type="noConversion"/>
  </si>
  <si>
    <t>발행인ID</t>
    <phoneticPr fontId="36" type="noConversion"/>
  </si>
  <si>
    <t>ISSU_ID</t>
    <phoneticPr fontId="36" type="noConversion"/>
  </si>
  <si>
    <t>INST_ISSU_ID</t>
    <phoneticPr fontId="36" type="noConversion"/>
  </si>
  <si>
    <t>발행인신용등급</t>
    <phoneticPr fontId="36" type="noConversion"/>
  </si>
  <si>
    <t>ISSU_CRD_CD</t>
    <phoneticPr fontId="36" type="noConversion"/>
  </si>
  <si>
    <t>종목ID</t>
    <phoneticPr fontId="36" type="noConversion"/>
  </si>
  <si>
    <t>PROD_ID</t>
    <phoneticPr fontId="36" type="noConversion"/>
  </si>
  <si>
    <t>INST.PROD_ID</t>
    <phoneticPr fontId="36" type="noConversion"/>
  </si>
  <si>
    <t>유동화위험가중치</t>
    <phoneticPr fontId="36" type="noConversion"/>
  </si>
  <si>
    <t>SEC_RW</t>
    <phoneticPr fontId="36" type="noConversion"/>
  </si>
  <si>
    <t>INST.SEC_RW</t>
    <phoneticPr fontId="36" type="noConversion"/>
  </si>
  <si>
    <t>GIRR금리유형</t>
    <phoneticPr fontId="36" type="noConversion"/>
  </si>
  <si>
    <t>GIRR_CURV_FG</t>
    <phoneticPr fontId="36" type="noConversion"/>
  </si>
  <si>
    <t>INST.GIRR_CURV_FG</t>
    <phoneticPr fontId="36" type="noConversion"/>
  </si>
  <si>
    <t>BS</t>
    <phoneticPr fontId="36" type="noConversion"/>
  </si>
  <si>
    <t>CRS채권유형</t>
    <phoneticPr fontId="36" type="noConversion"/>
  </si>
  <si>
    <t>CSR_CURV_FG</t>
    <phoneticPr fontId="36" type="noConversion"/>
  </si>
  <si>
    <t>INST.CSR_CURV_FG</t>
    <phoneticPr fontId="36" type="noConversion"/>
  </si>
  <si>
    <t>EQ유형</t>
    <phoneticPr fontId="36" type="noConversion"/>
  </si>
  <si>
    <t>EQ_TYPE</t>
    <phoneticPr fontId="36" type="noConversion"/>
  </si>
  <si>
    <t>INST.EQ_TYPE</t>
    <phoneticPr fontId="36" type="noConversion"/>
  </si>
  <si>
    <t>CM지역</t>
    <phoneticPr fontId="36" type="noConversion"/>
  </si>
  <si>
    <t>CM_LOCA</t>
    <phoneticPr fontId="36" type="noConversion"/>
  </si>
  <si>
    <t>INST.CM_LOCA</t>
    <phoneticPr fontId="36" type="noConversion"/>
  </si>
  <si>
    <t>환율척용</t>
    <phoneticPr fontId="36" type="noConversion"/>
  </si>
  <si>
    <t>산출되는 값은 해당통화의 값임. 그래서 원화환산해서 데이터를 관리해야 함.</t>
    <phoneticPr fontId="36" type="noConversion"/>
  </si>
  <si>
    <t>FX상품의 경우는 모듈에서 FX델타값이 Return되어 원화환산만 하면 됨.</t>
    <phoneticPr fontId="36" type="noConversion"/>
  </si>
  <si>
    <t>FX상품이 아닌경우 통화가 KRW가 아닌경우(예를 들어 외화채권) FRTB_DELTA_FX를 생성해야함. (Default 생성, 옵션으로 생성 안할수 있음)</t>
    <phoneticPr fontId="36" type="noConversion"/>
  </si>
  <si>
    <t xml:space="preserve">   &gt; 왜냐하면 은행 FX관리차원에서 FX잔액을 별도로 집계하여 관리할 수 있음. 바3에서는 포지션별 산출이 기본임.</t>
    <phoneticPr fontId="36" type="noConversion"/>
  </si>
  <si>
    <t>환율적용시 일반분석은 해당환율을 적용하면되고, 시나리오분석은 시나리오에 해당하는 환율 적용(?)</t>
    <phoneticPr fontId="36" type="noConversion"/>
  </si>
  <si>
    <t>INST 추가 컬럼</t>
    <phoneticPr fontId="1" type="noConversion"/>
  </si>
  <si>
    <t>주식분석시</t>
    <phoneticPr fontId="36" type="noConversion"/>
  </si>
  <si>
    <t>시나리오분석작업시 어떻게 작동되는지 확인 필요</t>
    <phoneticPr fontId="36" type="noConversion"/>
  </si>
  <si>
    <t>FX_DELTA_YN</t>
    <phoneticPr fontId="1" type="noConversion"/>
  </si>
  <si>
    <t>JTD산출</t>
    <phoneticPr fontId="36" type="noConversion"/>
  </si>
  <si>
    <t>LGD</t>
    <phoneticPr fontId="1" type="noConversion"/>
  </si>
  <si>
    <t>JTDlong = max{ 0, LGD*명목원금 + 시가평가손익 }</t>
    <phoneticPr fontId="36" type="noConversion"/>
  </si>
  <si>
    <t>&lt;- 주식 OR 채권(비선순위)</t>
    <phoneticPr fontId="36" type="noConversion"/>
  </si>
  <si>
    <t>JTD_CMP_CD</t>
    <phoneticPr fontId="1" type="noConversion"/>
  </si>
  <si>
    <t>JTDshort = min{0, LGD*명목원금 + 시가평가손익}</t>
    <phoneticPr fontId="36" type="noConversion"/>
  </si>
  <si>
    <t>&lt;- 채권</t>
    <phoneticPr fontId="36" type="noConversion"/>
  </si>
  <si>
    <t>&lt;- 채권이면서 08버킷</t>
    <phoneticPr fontId="36" type="noConversion"/>
  </si>
  <si>
    <t>JTD산출구분코드</t>
    <phoneticPr fontId="1" type="noConversion"/>
  </si>
  <si>
    <t>명목원금</t>
    <phoneticPr fontId="36" type="noConversion"/>
  </si>
  <si>
    <t>시가평가손익</t>
    <phoneticPr fontId="36" type="noConversion"/>
  </si>
  <si>
    <t>LGD</t>
    <phoneticPr fontId="36" type="noConversion"/>
  </si>
  <si>
    <t>지분.비선순위상품 100%</t>
    <phoneticPr fontId="36" type="noConversion"/>
  </si>
  <si>
    <r>
      <t>채권</t>
    </r>
    <r>
      <rPr>
        <sz val="9"/>
        <color theme="1"/>
        <rFont val="맑은 고딕"/>
        <family val="3"/>
        <charset val="129"/>
      </rPr>
      <t>(주식)</t>
    </r>
    <phoneticPr fontId="36" type="noConversion"/>
  </si>
  <si>
    <t>액면금액</t>
    <phoneticPr fontId="36" type="noConversion"/>
  </si>
  <si>
    <t>시장가치-액면금액</t>
    <phoneticPr fontId="36" type="noConversion"/>
  </si>
  <si>
    <t>선순위상품 : 75%</t>
    <phoneticPr fontId="36" type="noConversion"/>
  </si>
  <si>
    <t>CDS</t>
    <phoneticPr fontId="36" type="noConversion"/>
  </si>
  <si>
    <t>-시가평가가치</t>
    <phoneticPr fontId="36" type="noConversion"/>
  </si>
  <si>
    <t>커버드본드 : 25%</t>
    <phoneticPr fontId="36" type="noConversion"/>
  </si>
  <si>
    <t>채권풋옵션매도</t>
    <phoneticPr fontId="36" type="noConversion"/>
  </si>
  <si>
    <t>행사가격-|시가평가가치|-명목원금</t>
    <phoneticPr fontId="36" type="noConversion"/>
  </si>
  <si>
    <t>하이브리드… : 0%</t>
    <phoneticPr fontId="36" type="noConversion"/>
  </si>
  <si>
    <t>채권콜옵션매입</t>
    <phoneticPr fontId="36" type="noConversion"/>
  </si>
  <si>
    <t>시가평가가치</t>
    <phoneticPr fontId="36" type="noConversion"/>
  </si>
  <si>
    <t>주식</t>
    <phoneticPr fontId="36" type="noConversion"/>
  </si>
  <si>
    <t>시장가치</t>
    <phoneticPr fontId="36" type="noConversion"/>
  </si>
  <si>
    <t>채권</t>
    <phoneticPr fontId="36" type="noConversion"/>
  </si>
  <si>
    <t>LGD*액면 + (이론가-액면금액)</t>
    <phoneticPr fontId="36" type="noConversion"/>
  </si>
  <si>
    <t>매입/매도에 따른 JTD처리 상이</t>
    <phoneticPr fontId="36" type="noConversion"/>
  </si>
  <si>
    <t>CURV_FG.ZMR_BASE_CURV</t>
  </si>
  <si>
    <t>CURVE_FG</t>
  </si>
  <si>
    <t>커브구분코드</t>
  </si>
  <si>
    <t>무위험커브</t>
  </si>
  <si>
    <t>베이시스커브</t>
  </si>
  <si>
    <t>인플레이커브</t>
  </si>
  <si>
    <t>채권커브</t>
  </si>
  <si>
    <t>CDS커브</t>
  </si>
  <si>
    <t>주가커브</t>
  </si>
  <si>
    <t>외환커브</t>
  </si>
  <si>
    <t>변동성커브</t>
  </si>
  <si>
    <t>상품커브</t>
  </si>
  <si>
    <t>NVL(CURV_FG.ZMR_BASE_CURV,IR)</t>
    <phoneticPr fontId="36" type="noConversion"/>
  </si>
  <si>
    <t>NVL(CURV_FG,'BD')</t>
    <phoneticPr fontId="36" type="noConversion"/>
  </si>
  <si>
    <t>GIRR_CURV_TYPE</t>
    <phoneticPr fontId="36" type="noConversion"/>
  </si>
  <si>
    <t>CURFG로 통합</t>
    <phoneticPr fontId="36" type="noConversion"/>
  </si>
  <si>
    <t>CSR_CURV_TYPPE</t>
    <phoneticPr fontId="36" type="noConversion"/>
  </si>
  <si>
    <t>원금지급여부</t>
    <phoneticPr fontId="1" type="noConversion"/>
  </si>
  <si>
    <t>추가</t>
    <phoneticPr fontId="1" type="noConversion"/>
  </si>
  <si>
    <t>추가(LEG)</t>
    <phoneticPr fontId="1" type="noConversion"/>
  </si>
  <si>
    <t>NOTI_EXCHANGE_YN</t>
    <phoneticPr fontId="1" type="noConversion"/>
  </si>
  <si>
    <t>숫자</t>
    <phoneticPr fontId="1" type="noConversion"/>
  </si>
  <si>
    <t>CURVE_DC_EQUAL_YN</t>
    <phoneticPr fontId="1" type="noConversion"/>
  </si>
  <si>
    <t>할인커브동일여부</t>
    <phoneticPr fontId="1" type="noConversion"/>
  </si>
  <si>
    <t>금리확정일수</t>
    <phoneticPr fontId="1" type="noConversion"/>
  </si>
  <si>
    <t>FIXING_DAYS</t>
    <phoneticPr fontId="1" type="noConversion"/>
  </si>
  <si>
    <t>추가(Floating)</t>
    <phoneticPr fontId="1" type="noConversion"/>
  </si>
  <si>
    <t>참여율</t>
    <phoneticPr fontId="1" type="noConversion"/>
  </si>
  <si>
    <t>직전확정금리</t>
    <phoneticPr fontId="1" type="noConversion"/>
  </si>
  <si>
    <t>차기확정금리</t>
    <phoneticPr fontId="1" type="noConversion"/>
  </si>
  <si>
    <t>GEARING</t>
    <phoneticPr fontId="1" type="noConversion"/>
  </si>
  <si>
    <t>LAST_RESET_RATE</t>
    <phoneticPr fontId="1" type="noConversion"/>
  </si>
  <si>
    <t>NEXT_RESET_RATE</t>
    <phoneticPr fontId="1" type="noConversion"/>
  </si>
  <si>
    <t>UNDER_PAY_DT</t>
    <phoneticPr fontId="1" type="noConversion"/>
  </si>
  <si>
    <t>지급일지연일수</t>
    <phoneticPr fontId="1" type="noConversion"/>
  </si>
  <si>
    <t>UNDER_FIXING_DAYS</t>
    <phoneticPr fontId="1" type="noConversion"/>
  </si>
  <si>
    <t>UNDER_EOM_CD</t>
    <phoneticPr fontId="1" type="noConversion"/>
  </si>
  <si>
    <t>6,2</t>
    <phoneticPr fontId="1" type="noConversion"/>
  </si>
  <si>
    <t>CSR_CVR_SHOCK</t>
    <phoneticPr fontId="1" type="noConversion"/>
  </si>
  <si>
    <t>GIRR_CVR_SHOCK</t>
    <phoneticPr fontId="1" type="noConversion"/>
  </si>
  <si>
    <t>CSR CVR위험가중치</t>
    <phoneticPr fontId="1" type="noConversion"/>
  </si>
  <si>
    <t>GIRR CVR위험가중치</t>
    <phoneticPr fontId="1" type="noConversion"/>
  </si>
  <si>
    <t>종목 CVR위험가중치</t>
    <phoneticPr fontId="1" type="noConversion"/>
  </si>
  <si>
    <t>PROD_CVR_SHOCK</t>
    <phoneticPr fontId="1" type="noConversion"/>
  </si>
  <si>
    <t>수정</t>
    <phoneticPr fontId="1" type="noConversion"/>
  </si>
  <si>
    <t>증권유형</t>
    <phoneticPr fontId="1" type="noConversion"/>
  </si>
  <si>
    <t>문자</t>
    <phoneticPr fontId="1" type="noConversion"/>
  </si>
  <si>
    <t>SEC_TYPE</t>
    <phoneticPr fontId="1" type="noConversion"/>
  </si>
  <si>
    <t>기초자산금리확정일수</t>
    <phoneticPr fontId="1" type="noConversion"/>
  </si>
  <si>
    <t>환율델타여부</t>
    <phoneticPr fontId="1" type="noConversion"/>
  </si>
  <si>
    <t>FX_DELTA_YN</t>
    <phoneticPr fontId="1" type="noConversion"/>
  </si>
  <si>
    <t>부도손실율</t>
    <phoneticPr fontId="1" type="noConversion"/>
  </si>
  <si>
    <t>LGD</t>
    <phoneticPr fontId="1" type="noConversion"/>
  </si>
  <si>
    <t>JTD_CMP_CD</t>
    <phoneticPr fontId="1" type="noConversion"/>
  </si>
  <si>
    <t>JTD산출구분코드</t>
    <phoneticPr fontId="1" type="noConversion"/>
  </si>
  <si>
    <t>3,2</t>
    <phoneticPr fontId="1" type="noConversion"/>
  </si>
  <si>
    <t xml:space="preserve"> </t>
    <phoneticPr fontId="1" type="noConversion"/>
  </si>
  <si>
    <t>0:N,1:Y</t>
    <phoneticPr fontId="1" type="noConversion"/>
  </si>
  <si>
    <t>채권(주식)</t>
    <phoneticPr fontId="1" type="noConversion"/>
  </si>
  <si>
    <t>CDS</t>
    <phoneticPr fontId="1" type="noConversion"/>
  </si>
  <si>
    <t>채권풋옵션매도</t>
    <phoneticPr fontId="1" type="noConversion"/>
  </si>
  <si>
    <t>채권콜옵션매입</t>
    <phoneticPr fontId="1" type="noConversion"/>
  </si>
  <si>
    <t>VALUE</t>
    <phoneticPr fontId="1" type="noConversion"/>
  </si>
  <si>
    <t>명목원금</t>
    <phoneticPr fontId="1" type="noConversion"/>
  </si>
  <si>
    <t>시가평가손익</t>
    <phoneticPr fontId="1" type="noConversion"/>
  </si>
  <si>
    <t>액면금액</t>
    <phoneticPr fontId="1" type="noConversion"/>
  </si>
  <si>
    <t>시장가치-액면금액</t>
    <phoneticPr fontId="1" type="noConversion"/>
  </si>
  <si>
    <t>명목원금</t>
    <phoneticPr fontId="1" type="noConversion"/>
  </si>
  <si>
    <t>-시가평가가치</t>
    <phoneticPr fontId="1" type="noConversion"/>
  </si>
  <si>
    <t>행사가격-|시가평가가치|-명목원금</t>
    <phoneticPr fontId="1" type="noConversion"/>
  </si>
  <si>
    <t>시가평가가치</t>
    <phoneticPr fontId="1" type="noConversion"/>
  </si>
  <si>
    <t>유동화CTP여부</t>
    <phoneticPr fontId="1" type="noConversion"/>
  </si>
  <si>
    <t>사용자정의금액01</t>
    <phoneticPr fontId="1" type="noConversion"/>
  </si>
  <si>
    <t>사용자정의금액02</t>
    <phoneticPr fontId="1" type="noConversion"/>
  </si>
  <si>
    <t>사용자정의금액03</t>
  </si>
  <si>
    <t>사용자정의금액04</t>
  </si>
  <si>
    <t>사용자정의금액05</t>
  </si>
  <si>
    <t>사용자정의금액06</t>
  </si>
  <si>
    <t>사용자정의금액07</t>
  </si>
  <si>
    <t>사용자정의금액08</t>
  </si>
  <si>
    <t>사용자정의금액09</t>
  </si>
  <si>
    <t>사용자정의금액10</t>
  </si>
  <si>
    <t>본점/해외지점</t>
    <phoneticPr fontId="1" type="noConversion"/>
  </si>
  <si>
    <t>트에이딩구분</t>
    <phoneticPr fontId="1" type="noConversion"/>
  </si>
  <si>
    <t>원/원화구분</t>
    <phoneticPr fontId="1" type="noConversion"/>
  </si>
  <si>
    <t>한도용(상품/외환)</t>
    <phoneticPr fontId="1" type="noConversion"/>
  </si>
  <si>
    <t>한도용(조직)</t>
    <phoneticPr fontId="1" type="noConversion"/>
  </si>
  <si>
    <t>한도용(VaR/외결)</t>
    <phoneticPr fontId="1" type="noConversion"/>
  </si>
  <si>
    <t>한도용(원/외/외결구분)</t>
    <phoneticPr fontId="1" type="noConversion"/>
  </si>
  <si>
    <t>CTP_YN</t>
    <phoneticPr fontId="1" type="noConversion"/>
  </si>
  <si>
    <t>UD_AMT01</t>
    <phoneticPr fontId="1" type="noConversion"/>
  </si>
  <si>
    <t>UD_AMT02</t>
    <phoneticPr fontId="1" type="noConversion"/>
  </si>
  <si>
    <t>UD_AMT03</t>
    <phoneticPr fontId="1" type="noConversion"/>
  </si>
  <si>
    <t>UD_AMT05</t>
    <phoneticPr fontId="1" type="noConversion"/>
  </si>
  <si>
    <t>UD_AMT04</t>
    <phoneticPr fontId="1" type="noConversion"/>
  </si>
  <si>
    <t>UD_AMT06</t>
    <phoneticPr fontId="1" type="noConversion"/>
  </si>
  <si>
    <t>UD_AMT07</t>
    <phoneticPr fontId="1" type="noConversion"/>
  </si>
  <si>
    <t>UD_AMT08</t>
    <phoneticPr fontId="1" type="noConversion"/>
  </si>
  <si>
    <t>UD_AMT09</t>
    <phoneticPr fontId="1" type="noConversion"/>
  </si>
  <si>
    <t>UD_AMT10</t>
    <phoneticPr fontId="1" type="noConversion"/>
  </si>
  <si>
    <t>EVALU_DT</t>
  </si>
  <si>
    <t>평가일</t>
  </si>
  <si>
    <t>PAY_DT</t>
  </si>
  <si>
    <t>NOTI_EXCHANGE_YN</t>
  </si>
  <si>
    <t>원금지급여부</t>
  </si>
  <si>
    <t>UNDER_CNT</t>
  </si>
  <si>
    <t>기초인덱스갯수</t>
  </si>
  <si>
    <t>UNDER_CCY</t>
  </si>
  <si>
    <t>기초자산통화</t>
  </si>
  <si>
    <t>UNDER_NOTI_AMT</t>
  </si>
  <si>
    <t>기초자산명목금액</t>
  </si>
  <si>
    <t>UNDER_PAY_DT</t>
  </si>
  <si>
    <t>기초자산명목금액지급일</t>
  </si>
  <si>
    <t>UNDER_FIXING_DAYS</t>
  </si>
  <si>
    <t>기초자산금리확정일수</t>
  </si>
  <si>
    <t>UNDER_EOM_CD</t>
  </si>
  <si>
    <t>기초자산월말여부</t>
  </si>
  <si>
    <t>CURVE_IR_UNDER_DC</t>
  </si>
  <si>
    <t>기초자산할인커브ID</t>
  </si>
  <si>
    <t>CURVE_DC_EQUAL_YN</t>
  </si>
  <si>
    <t>할인커브동일여부</t>
  </si>
  <si>
    <t>지급일지연일수</t>
  </si>
  <si>
    <t>쿠폰일수산출방식코드</t>
  </si>
  <si>
    <t>쿠폰지급주기코드</t>
  </si>
  <si>
    <t>COUP_GEN_METH_CD</t>
  </si>
  <si>
    <t>쿠폰생성방식</t>
  </si>
  <si>
    <t>CURVE_IR_ZERO</t>
  </si>
  <si>
    <t>FIXING_DAYS</t>
  </si>
  <si>
    <t>금리확정일수</t>
  </si>
  <si>
    <t>GEARING</t>
  </si>
  <si>
    <t>참여율</t>
  </si>
  <si>
    <t>LAST_RESET_RATE</t>
  </si>
  <si>
    <t>직전확정금리</t>
  </si>
  <si>
    <t>NEXT_RESET_RATE</t>
  </si>
  <si>
    <t>CURVE_FX_VAL</t>
  </si>
  <si>
    <t>환율커브ID</t>
  </si>
  <si>
    <t>CURVE_EQ_SPOT</t>
  </si>
  <si>
    <t>주식커브ID</t>
  </si>
  <si>
    <t>CURVE_CM_SPOT</t>
  </si>
  <si>
    <t>상품커브ID</t>
  </si>
  <si>
    <t>CURVE_VL_VOL</t>
  </si>
  <si>
    <t>변동성커브ID</t>
  </si>
  <si>
    <t>CSR금리커브ID</t>
  </si>
  <si>
    <t>CSR_CVR_SHOCK</t>
  </si>
  <si>
    <t>CSR CVR위험가중치</t>
  </si>
  <si>
    <t>GIRR_CVR_SHOCK</t>
  </si>
  <si>
    <t>GIRR CVR위험가중치</t>
  </si>
  <si>
    <t>PROD_CVR_SHOCK</t>
  </si>
  <si>
    <t>종목 CVR위험가중치</t>
  </si>
  <si>
    <t>버킷ID</t>
  </si>
  <si>
    <t>ISSU_ID</t>
  </si>
  <si>
    <t>발행인ID</t>
  </si>
  <si>
    <t>ISSU_CRD_CD</t>
  </si>
  <si>
    <t>발행인등급</t>
  </si>
  <si>
    <t>BOND_CRD_CD</t>
  </si>
  <si>
    <t>REPAY_RANK</t>
  </si>
  <si>
    <t>GIRR금리유형</t>
  </si>
  <si>
    <t>CSR채권유형</t>
  </si>
  <si>
    <t>EQ유형</t>
  </si>
  <si>
    <t>CM_LOCA</t>
  </si>
  <si>
    <t>CM지역</t>
  </si>
  <si>
    <t>부도버킷ID</t>
  </si>
  <si>
    <t>부도위험요소ID</t>
  </si>
  <si>
    <t>SEC_RW</t>
  </si>
  <si>
    <t>유동화위험가중치</t>
  </si>
  <si>
    <t>SEC_TYPE</t>
  </si>
  <si>
    <t>증권유형</t>
  </si>
  <si>
    <t>FX_DELTA_YN</t>
  </si>
  <si>
    <t>환율델타여부</t>
  </si>
  <si>
    <t>LGD</t>
  </si>
  <si>
    <t>부도손실율</t>
  </si>
  <si>
    <t>JTD_CMP_CD</t>
  </si>
  <si>
    <t>JTD산출구분코드</t>
  </si>
  <si>
    <t>SOY</t>
  </si>
  <si>
    <t>SpreadOverYield</t>
  </si>
  <si>
    <t>NO</t>
    <phoneticPr fontId="1" type="noConversion"/>
  </si>
  <si>
    <t>Name</t>
    <phoneticPr fontId="1" type="noConversion"/>
  </si>
  <si>
    <t>Code</t>
    <phoneticPr fontId="1" type="noConversion"/>
  </si>
  <si>
    <t>Module</t>
    <phoneticPr fontId="1" type="noConversion"/>
  </si>
  <si>
    <t>주식베타</t>
    <phoneticPr fontId="1" type="noConversion"/>
  </si>
  <si>
    <t>STOCK_BETA</t>
    <phoneticPr fontId="1" type="noConversion"/>
  </si>
  <si>
    <t>주식베타</t>
    <phoneticPr fontId="1" type="noConversion"/>
  </si>
  <si>
    <t>STOCK_BETA</t>
    <phoneticPr fontId="1" type="noConversion"/>
  </si>
  <si>
    <t>-1:매도, 1:매입</t>
    <phoneticPr fontId="1" type="noConversion"/>
  </si>
  <si>
    <t>Fixed Rate Bond</t>
    <phoneticPr fontId="1" type="noConversion"/>
  </si>
  <si>
    <t>bond.dll</t>
    <phoneticPr fontId="1" type="noConversion"/>
  </si>
  <si>
    <t>Fx Forward</t>
    <phoneticPr fontId="1" type="noConversion"/>
  </si>
  <si>
    <t>OtStock.dll</t>
    <phoneticPr fontId="1" type="noConversion"/>
  </si>
  <si>
    <t>Preferred Stock</t>
    <phoneticPr fontId="1" type="noConversion"/>
  </si>
  <si>
    <t>Interest Swap</t>
    <phoneticPr fontId="1" type="noConversion"/>
  </si>
  <si>
    <t>Currency Swap</t>
    <phoneticPr fontId="1" type="noConversion"/>
  </si>
  <si>
    <t>Zero Coupon Bond</t>
    <phoneticPr fontId="1" type="noConversion"/>
  </si>
  <si>
    <t>Floating Rate Note</t>
    <phoneticPr fontId="1" type="noConversion"/>
  </si>
  <si>
    <t>leg.dll</t>
    <phoneticPr fontId="1" type="noConversion"/>
  </si>
  <si>
    <t>FSP</t>
    <phoneticPr fontId="1" type="noConversion"/>
  </si>
  <si>
    <t>fxForward.dll, leg.dll</t>
    <phoneticPr fontId="1" type="noConversion"/>
  </si>
  <si>
    <t>1개 포지션, 2개 포지션</t>
    <phoneticPr fontId="1" type="noConversion"/>
  </si>
  <si>
    <t>FSW</t>
    <phoneticPr fontId="1" type="noConversion"/>
  </si>
  <si>
    <t>Fx Spot</t>
    <phoneticPr fontId="1" type="noConversion"/>
  </si>
  <si>
    <t>Fx Swap</t>
    <phoneticPr fontId="1" type="noConversion"/>
  </si>
  <si>
    <t>{R:1}PRICE</t>
  </si>
  <si>
    <t>{R:1}VEGA</t>
  </si>
  <si>
    <t>{R:1}GAMMA</t>
  </si>
  <si>
    <t>{R:1}DURATION</t>
  </si>
  <si>
    <t>{R:1}CONVEXITY</t>
  </si>
  <si>
    <t>{R:1}SPREADOVERYIELD</t>
  </si>
  <si>
    <t>{R:1}PV01</t>
  </si>
  <si>
    <t>{R:1}FRTB_DELTA_GIRR</t>
  </si>
  <si>
    <t>{R:1}FRTB_DELTA_CSR</t>
  </si>
  <si>
    <t>{R:1}FRTB_DELTA_FX</t>
  </si>
  <si>
    <t>{R:1}FRTB_DELTA_EQ</t>
  </si>
  <si>
    <t>{R:1}FRTB_DELTA_CM</t>
  </si>
  <si>
    <t>{R:1}FRTB_VEGA_GIRR</t>
  </si>
  <si>
    <t>{R:1}FRTB_VEGA_FX</t>
  </si>
  <si>
    <t>{R:1}FRTB_VEGA_EQ</t>
  </si>
  <si>
    <t>{R:1}FRTB_VEGA_CM</t>
  </si>
  <si>
    <t>{R:1}FRTB_CVR_GIRR</t>
  </si>
  <si>
    <t>{R:1}FRTB_CVR_FX</t>
  </si>
  <si>
    <t>{R:1}FRTB_CVR_EQ</t>
  </si>
  <si>
    <t>{R:1}FRTB_CVR_CM</t>
  </si>
  <si>
    <t>{R:1}CASHFLOW</t>
  </si>
  <si>
    <t>{R:1}DELTA</t>
    <phoneticPr fontId="1" type="noConversion"/>
  </si>
  <si>
    <t>가격</t>
    <phoneticPr fontId="1" type="noConversion"/>
  </si>
  <si>
    <t>듀레이션</t>
    <phoneticPr fontId="1" type="noConversion"/>
  </si>
  <si>
    <t>FRTB GIRR 델타</t>
    <phoneticPr fontId="1" type="noConversion"/>
  </si>
  <si>
    <t>FRTB CSR 델타</t>
    <phoneticPr fontId="1" type="noConversion"/>
  </si>
  <si>
    <t>FRTB FX 델타</t>
    <phoneticPr fontId="1" type="noConversion"/>
  </si>
  <si>
    <t>FRTB GIRR 베가</t>
    <phoneticPr fontId="1" type="noConversion"/>
  </si>
  <si>
    <t>FRTB FX 베가</t>
    <phoneticPr fontId="1" type="noConversion"/>
  </si>
  <si>
    <t>FRTB EQ 델타</t>
    <phoneticPr fontId="1" type="noConversion"/>
  </si>
  <si>
    <t>FRTB CM 델타</t>
    <phoneticPr fontId="1" type="noConversion"/>
  </si>
  <si>
    <t>FRTB EQ 베가</t>
    <phoneticPr fontId="1" type="noConversion"/>
  </si>
  <si>
    <t>FRTB CM 베가</t>
    <phoneticPr fontId="1" type="noConversion"/>
  </si>
  <si>
    <t>FRTB GIRR 커버처</t>
    <phoneticPr fontId="1" type="noConversion"/>
  </si>
  <si>
    <t>FRTB FX 커버처</t>
    <phoneticPr fontId="1" type="noConversion"/>
  </si>
  <si>
    <t>FRTB EQ 커버처</t>
    <phoneticPr fontId="1" type="noConversion"/>
  </si>
  <si>
    <t>FRTB CM 커버처</t>
    <phoneticPr fontId="1" type="noConversion"/>
  </si>
  <si>
    <t>%PRICE%*%CURVE_FX_RATE%*%DEAL_KIND%*%BOOK_QTY%</t>
  </si>
  <si>
    <t>%DELTA%*%CURVE_FX_RATE%*%DEAL_KIND%</t>
  </si>
  <si>
    <t>%GAMMA%*%CURVE_FX_RATE%*%DEAL_KIND%</t>
  </si>
  <si>
    <t>%DURATION%*%CURVE_FX_RATE%*%DEAL_KIND%</t>
  </si>
  <si>
    <t>컨벡시티</t>
    <phoneticPr fontId="1" type="noConversion"/>
  </si>
  <si>
    <t>%PV01%*%CURVE_FX_RATE%*%DEAL_KIND%</t>
  </si>
  <si>
    <t>%FRTB_DELTA_GIRR%*%CURVE_FX_RATE%*%DEAL_KIND%</t>
  </si>
  <si>
    <t>%FRTB_CVR_GIRR%*%CURVE_FX_RATE%*%DEAL_KIND%</t>
  </si>
  <si>
    <t>%PRICE%*%DEAL_KIND%</t>
  </si>
  <si>
    <t>%DELTA%*%CURVE_FX_RATE%*%DEAL_KIND%</t>
    <phoneticPr fontId="1" type="noConversion"/>
  </si>
  <si>
    <t>%SPREADOVERYIELD%*100</t>
    <phoneticPr fontId="1" type="noConversion"/>
  </si>
  <si>
    <t>%PV01%*%CURVE_FX_RATE%*%DEAL_KIND%</t>
    <phoneticPr fontId="1" type="noConversion"/>
  </si>
  <si>
    <t>%FRTB_DELTA_CSR%*%CURVE_FX_RATE%*%DEAL_KIND%</t>
    <phoneticPr fontId="1" type="noConversion"/>
  </si>
  <si>
    <t xml:space="preserve">	%FRTB_CVR_GIRR%*%CURVE_FX_RATE%*%DEAL_KIND%</t>
    <phoneticPr fontId="1" type="noConversion"/>
  </si>
  <si>
    <t>쿠폰표면금리일수산출방식코드</t>
    <phoneticPr fontId="1" type="noConversion"/>
  </si>
  <si>
    <t>COUP_TERM_CD</t>
    <phoneticPr fontId="1" type="noConversion"/>
  </si>
  <si>
    <t>기초자산휴일조정방식코드</t>
    <phoneticPr fontId="1" type="noConversion"/>
  </si>
  <si>
    <t>기초자산월말여부코드</t>
    <phoneticPr fontId="1" type="noConversion"/>
  </si>
  <si>
    <t>쿠폰이자생성방식코드</t>
    <phoneticPr fontId="1" type="noConversion"/>
  </si>
  <si>
    <t>기초자산휴일조정방식달력코드</t>
    <phoneticPr fontId="1" type="noConversion"/>
  </si>
  <si>
    <t>BDAY_RULE_CD</t>
    <phoneticPr fontId="1" type="noConversion"/>
  </si>
  <si>
    <t>UNDER_BDAY_RULE_CD</t>
    <phoneticPr fontId="1" type="noConversion"/>
  </si>
  <si>
    <t>휴일조정방식달력코드</t>
    <phoneticPr fontId="1" type="noConversion"/>
  </si>
  <si>
    <t>BDAY_CALEN_CD</t>
    <phoneticPr fontId="1" type="noConversion"/>
  </si>
  <si>
    <t>UNDER_BDAY_CALEN_CD</t>
    <phoneticPr fontId="1" type="noConversion"/>
  </si>
  <si>
    <t>휴일조정방식코드</t>
    <phoneticPr fontId="1" type="noConversion"/>
  </si>
  <si>
    <t>&lt;참고&gt;GlossaryCode - Calendar</t>
    <phoneticPr fontId="1" type="noConversion"/>
  </si>
  <si>
    <t>&lt;참고&gt;GlossaryCode - Frequency</t>
    <phoneticPr fontId="1" type="noConversion"/>
  </si>
  <si>
    <t>&lt;참고&gt;GlossaryCode - BusinessDayConvention</t>
    <phoneticPr fontId="1" type="noConversion"/>
  </si>
  <si>
    <t>정의 필요</t>
  </si>
  <si>
    <t>정의 필요</t>
    <phoneticPr fontId="1" type="noConversion"/>
  </si>
  <si>
    <t>DCB_CD</t>
    <phoneticPr fontId="1" type="noConversion"/>
  </si>
  <si>
    <t>COMP_TYPE_CD</t>
    <phoneticPr fontId="1" type="noConversion"/>
  </si>
  <si>
    <t>COMP_TERM_CD</t>
    <phoneticPr fontId="1" type="noConversion"/>
  </si>
  <si>
    <t>INTP_TYPE_CD</t>
    <phoneticPr fontId="1" type="noConversion"/>
  </si>
  <si>
    <t>일자산출방식코드</t>
    <phoneticPr fontId="1" type="noConversion"/>
  </si>
  <si>
    <t>금리산출방식코드</t>
    <phoneticPr fontId="1" type="noConversion"/>
  </si>
  <si>
    <t>복리주기코드</t>
    <phoneticPr fontId="1" type="noConversion"/>
  </si>
  <si>
    <t>보간방식코드</t>
    <phoneticPr fontId="1" type="noConversion"/>
  </si>
  <si>
    <t>숫자</t>
    <phoneticPr fontId="1" type="noConversion"/>
  </si>
  <si>
    <t>기본값 0</t>
    <phoneticPr fontId="1" type="noConversion"/>
  </si>
  <si>
    <t>기본값 0, &lt;참고&gt;GlossaryCode - Compounding</t>
    <phoneticPr fontId="1" type="noConversion"/>
  </si>
  <si>
    <t>기본값 0, &lt;참고&gt;GlossaryCode - Frequency</t>
    <phoneticPr fontId="1" type="noConversion"/>
  </si>
  <si>
    <t>기본값 0, &lt;참고&gt;GlossaryCode - Interpolator</t>
    <phoneticPr fontId="1" type="noConversion"/>
  </si>
  <si>
    <t>기본값 0 ,&lt;참고&gt;GlossaryCode - DayCounter</t>
    <phoneticPr fontId="1" type="noConversion"/>
  </si>
  <si>
    <t>커브일자산출방식</t>
    <phoneticPr fontId="1" type="noConversion"/>
  </si>
  <si>
    <t>커브금리산출방식</t>
    <phoneticPr fontId="1" type="noConversion"/>
  </si>
  <si>
    <t>커브복리주기</t>
    <phoneticPr fontId="1" type="noConversion"/>
  </si>
  <si>
    <t>커브보간방식</t>
    <phoneticPr fontId="1" type="noConversion"/>
  </si>
  <si>
    <t>DCB_CD_COL</t>
    <phoneticPr fontId="1" type="noConversion"/>
  </si>
  <si>
    <t>COMP_TYPE_CD_COL</t>
    <phoneticPr fontId="1" type="noConversion"/>
  </si>
  <si>
    <t>COMP_TERM_CD_COL</t>
    <phoneticPr fontId="1" type="noConversion"/>
  </si>
  <si>
    <t>INTP_TYPE_CD_COL</t>
    <phoneticPr fontId="1" type="noConversion"/>
  </si>
  <si>
    <t>GIRR_CURV_FG</t>
    <phoneticPr fontId="1" type="noConversion"/>
  </si>
  <si>
    <t>CSR_CURV_FG</t>
    <phoneticPr fontId="1" type="noConversion"/>
  </si>
  <si>
    <t>커브구간갯수</t>
    <phoneticPr fontId="1" type="noConversion"/>
  </si>
  <si>
    <t>CURVE_IR_UNDER_IDX</t>
    <phoneticPr fontId="1" type="noConversion"/>
  </si>
  <si>
    <t>기초자산인덱스커브ID</t>
    <phoneticPr fontId="1" type="noConversion"/>
  </si>
  <si>
    <t>CST(ZCB)</t>
    <phoneticPr fontId="1" type="noConversion"/>
  </si>
  <si>
    <t>작업중</t>
    <phoneticPr fontId="1" type="noConversion"/>
  </si>
  <si>
    <t>%PRICE%*%CURVE_FX_RATE%*%DEAL_KIND%*%BOOK_QTY%</t>
    <phoneticPr fontId="1" type="noConversion"/>
  </si>
  <si>
    <t>%GAMMA%*%CURVE_FX_RATE%*%DEAL_KIND%</t>
    <phoneticPr fontId="1" type="noConversion"/>
  </si>
  <si>
    <t>%DURATION%*%CURVE_FX_RATE%*%DEAL_KIND%</t>
    <phoneticPr fontId="1" type="noConversion"/>
  </si>
  <si>
    <t>%CONVEXITY%*%CURVE_FX_RATE%*%DEAL_KIND%</t>
    <phoneticPr fontId="1" type="noConversion"/>
  </si>
  <si>
    <t>%FRTB_DELTA_GIRR%*%CURVE_FX_RATE%*%DEAL_KIND%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</si>
</sst>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</numFmts>
  <fonts count="54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57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나눔바른펜"/>
      <family val="3"/>
      <charset val="129"/>
    </font>
    <font>
      <sz val="9"/>
      <color theme="1"/>
      <name val="나눔바른펜"/>
      <family val="3"/>
      <charset val="129"/>
    </font>
    <font>
      <b/>
      <sz val="9"/>
      <color theme="1"/>
      <name val="나눔바른펜"/>
      <family val="3"/>
      <charset val="129"/>
    </font>
    <font>
      <b/>
      <sz val="10"/>
      <color theme="1"/>
      <name val="나눔바른펜"/>
      <family val="3"/>
      <charset val="129"/>
    </font>
    <font>
      <sz val="10"/>
      <color indexed="8"/>
      <name val="맑은 고딕"/>
      <family val="3"/>
      <charset val="129"/>
    </font>
    <font>
      <sz val="10"/>
      <name val="나눔바른펜"/>
      <family val="3"/>
      <charset val="129"/>
    </font>
    <font>
      <b/>
      <sz val="9"/>
      <color rgb="FF800000"/>
      <name val="나눔바른펜"/>
      <family val="3"/>
      <charset val="129"/>
    </font>
    <font>
      <sz val="11"/>
      <name val="돋움"/>
      <family val="3"/>
      <charset val="129"/>
    </font>
    <font>
      <sz val="9"/>
      <name val="나눔바른펜"/>
      <family val="3"/>
      <charset val="129"/>
    </font>
    <font>
      <sz val="8"/>
      <name val="돋움"/>
      <family val="3"/>
      <charset val="129"/>
    </font>
    <font>
      <sz val="9"/>
      <color theme="1"/>
      <name val="하나 UL"/>
      <family val="1"/>
      <charset val="129"/>
    </font>
    <font>
      <b/>
      <sz val="12"/>
      <color theme="1"/>
      <name val="나눔바른펜"/>
      <family val="3"/>
      <charset val="129"/>
    </font>
    <font>
      <sz val="8"/>
      <name val="나눔바른펜"/>
      <family val="2"/>
      <charset val="129"/>
    </font>
    <font>
      <b/>
      <sz val="9"/>
      <name val="나눔바른펜"/>
      <family val="3"/>
      <charset val="129"/>
    </font>
    <font>
      <b/>
      <sz val="11"/>
      <color theme="1"/>
      <name val="나눔바른펜"/>
      <family val="3"/>
      <charset val="129"/>
    </font>
    <font>
      <sz val="11"/>
      <color theme="1"/>
      <name val="나눔바른펜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rgb="FFFF0000"/>
      <name val="나눔바른펜"/>
      <family val="3"/>
      <charset val="129"/>
    </font>
    <font>
      <b/>
      <sz val="9"/>
      <color rgb="FFFF0000"/>
      <name val="나눔바른펜"/>
      <family val="3"/>
      <charset val="129"/>
    </font>
    <font>
      <sz val="8"/>
      <name val="맑은 고딕"/>
      <family val="3"/>
      <charset val="129"/>
      <scheme val="minor"/>
    </font>
    <font>
      <b/>
      <sz val="9"/>
      <color theme="4"/>
      <name val="나눔바른펜"/>
      <family val="3"/>
      <charset val="129"/>
    </font>
    <font>
      <strike/>
      <sz val="9"/>
      <color theme="1"/>
      <name val="나눔바른펜"/>
      <family val="3"/>
      <charset val="129"/>
    </font>
    <font>
      <sz val="9"/>
      <color theme="3" tint="0.249977111117893"/>
      <name val="나눔바른펜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theme="4"/>
      <name val="나눔바른펜"/>
      <family val="3"/>
      <charset val="129"/>
    </font>
    <font>
      <b/>
      <sz val="9"/>
      <color theme="9"/>
      <name val="나눔바른펜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0" borderId="0"/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32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5" fillId="2" borderId="0" xfId="0" applyFont="1" applyFill="1">
      <alignment vertical="center"/>
    </xf>
    <xf numFmtId="0" fontId="26" fillId="2" borderId="0" xfId="0" applyFont="1" applyFill="1">
      <alignment vertical="center"/>
    </xf>
    <xf numFmtId="0" fontId="27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7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horizontal="right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4" xfId="0" applyFont="1" applyFill="1" applyBorder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3" borderId="2" xfId="0" applyFont="1" applyFill="1" applyBorder="1">
      <alignment vertical="center"/>
    </xf>
    <xf numFmtId="0" fontId="27" fillId="3" borderId="3" xfId="0" applyFont="1" applyFill="1" applyBorder="1">
      <alignment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4" xfId="0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5" xfId="0" applyFont="1" applyFill="1" applyBorder="1">
      <alignment vertical="center"/>
    </xf>
    <xf numFmtId="0" fontId="24" fillId="2" borderId="14" xfId="0" applyFont="1" applyFill="1" applyBorder="1" applyAlignment="1">
      <alignment horizontal="right" vertical="center"/>
    </xf>
    <xf numFmtId="0" fontId="24" fillId="2" borderId="14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14" xfId="0" applyFont="1" applyBorder="1">
      <alignment vertical="center"/>
    </xf>
    <xf numFmtId="0" fontId="25" fillId="0" borderId="14" xfId="0" applyFont="1" applyBorder="1">
      <alignment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4" xfId="0" applyFont="1" applyFill="1" applyBorder="1">
      <alignment vertical="center"/>
    </xf>
    <xf numFmtId="0" fontId="25" fillId="2" borderId="14" xfId="0" quotePrefix="1" applyFont="1" applyFill="1" applyBorder="1" applyAlignment="1">
      <alignment horizontal="center" vertical="center"/>
    </xf>
    <xf numFmtId="0" fontId="25" fillId="0" borderId="15" xfId="0" applyFont="1" applyBorder="1">
      <alignment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5" xfId="0" applyFont="1" applyFill="1" applyBorder="1">
      <alignment vertical="center"/>
    </xf>
    <xf numFmtId="0" fontId="25" fillId="2" borderId="15" xfId="0" quotePrefix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4" fillId="0" borderId="14" xfId="0" applyFont="1" applyBorder="1" applyAlignment="1">
      <alignment horizontal="right" vertical="center"/>
    </xf>
    <xf numFmtId="0" fontId="25" fillId="2" borderId="0" xfId="0" applyFont="1" applyFill="1" applyAlignment="1">
      <alignment vertical="center" wrapText="1"/>
    </xf>
    <xf numFmtId="0" fontId="30" fillId="0" borderId="0" xfId="0" applyFont="1">
      <alignment vertical="center"/>
    </xf>
    <xf numFmtId="0" fontId="25" fillId="0" borderId="15" xfId="0" applyFont="1" applyBorder="1" applyAlignment="1">
      <alignment horizontal="center" vertical="center"/>
    </xf>
    <xf numFmtId="0" fontId="26" fillId="35" borderId="15" xfId="0" applyFont="1" applyFill="1" applyBorder="1" applyAlignment="1">
      <alignment horizontal="right" vertical="center"/>
    </xf>
    <xf numFmtId="0" fontId="24" fillId="0" borderId="15" xfId="0" applyFont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horizontal="right" vertical="center" wrapText="1"/>
    </xf>
    <xf numFmtId="0" fontId="26" fillId="2" borderId="0" xfId="0" applyFont="1" applyFill="1" applyAlignment="1">
      <alignment horizontal="right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 wrapText="1"/>
    </xf>
    <xf numFmtId="0" fontId="26" fillId="2" borderId="1" xfId="0" applyFont="1" applyFill="1" applyBorder="1">
      <alignment vertical="center"/>
    </xf>
    <xf numFmtId="0" fontId="26" fillId="2" borderId="4" xfId="0" applyFont="1" applyFill="1" applyBorder="1">
      <alignment vertical="center"/>
    </xf>
    <xf numFmtId="0" fontId="26" fillId="2" borderId="2" xfId="0" applyFont="1" applyFill="1" applyBorder="1" applyAlignment="1">
      <alignment horizontal="right" vertical="center"/>
    </xf>
    <xf numFmtId="0" fontId="26" fillId="3" borderId="3" xfId="0" applyFont="1" applyFill="1" applyBorder="1">
      <alignment vertical="center"/>
    </xf>
    <xf numFmtId="0" fontId="26" fillId="3" borderId="1" xfId="0" applyFont="1" applyFill="1" applyBorder="1">
      <alignment vertical="center"/>
    </xf>
    <xf numFmtId="0" fontId="26" fillId="3" borderId="4" xfId="0" applyFont="1" applyFill="1" applyBorder="1" applyAlignment="1">
      <alignment horizontal="right" vertical="center"/>
    </xf>
    <xf numFmtId="0" fontId="26" fillId="3" borderId="4" xfId="0" applyFont="1" applyFill="1" applyBorder="1">
      <alignment vertical="center"/>
    </xf>
    <xf numFmtId="0" fontId="26" fillId="3" borderId="0" xfId="0" applyFont="1" applyFill="1" applyAlignment="1">
      <alignment vertical="center" wrapText="1"/>
    </xf>
    <xf numFmtId="0" fontId="26" fillId="3" borderId="1" xfId="0" applyFont="1" applyFill="1" applyBorder="1" applyAlignment="1">
      <alignment horizontal="right" vertical="center"/>
    </xf>
    <xf numFmtId="0" fontId="26" fillId="0" borderId="14" xfId="0" applyFont="1" applyBorder="1">
      <alignment vertical="center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14" xfId="0" applyFont="1" applyBorder="1" applyAlignment="1">
      <alignment horizontal="right" vertical="center"/>
    </xf>
    <xf numFmtId="0" fontId="29" fillId="0" borderId="15" xfId="0" applyFont="1" applyBorder="1">
      <alignment vertical="center"/>
    </xf>
    <xf numFmtId="0" fontId="25" fillId="3" borderId="0" xfId="0" applyFont="1" applyFill="1">
      <alignment vertical="center"/>
    </xf>
    <xf numFmtId="0" fontId="26" fillId="3" borderId="14" xfId="0" applyFont="1" applyFill="1" applyBorder="1">
      <alignment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right" vertical="center"/>
    </xf>
    <xf numFmtId="0" fontId="26" fillId="3" borderId="14" xfId="0" applyFont="1" applyFill="1" applyBorder="1" applyAlignment="1">
      <alignment horizontal="right" vertical="center"/>
    </xf>
    <xf numFmtId="0" fontId="26" fillId="3" borderId="0" xfId="0" applyFont="1" applyFill="1">
      <alignment vertical="center"/>
    </xf>
    <xf numFmtId="0" fontId="24" fillId="36" borderId="4" xfId="0" applyFont="1" applyFill="1" applyBorder="1">
      <alignment vertical="center"/>
    </xf>
    <xf numFmtId="0" fontId="24" fillId="0" borderId="0" xfId="0" applyFont="1">
      <alignment vertical="center"/>
    </xf>
    <xf numFmtId="0" fontId="24" fillId="36" borderId="4" xfId="0" applyFont="1" applyFill="1" applyBorder="1" applyAlignment="1">
      <alignment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2" fillId="36" borderId="4" xfId="47" applyFont="1" applyFill="1" applyBorder="1" applyAlignment="1">
      <alignment horizontal="center" vertical="top" wrapText="1"/>
    </xf>
    <xf numFmtId="0" fontId="32" fillId="36" borderId="4" xfId="47" applyFont="1" applyFill="1" applyBorder="1" applyAlignment="1">
      <alignment vertical="top" wrapText="1"/>
    </xf>
    <xf numFmtId="49" fontId="32" fillId="36" borderId="4" xfId="47" applyNumberFormat="1" applyFont="1" applyFill="1" applyBorder="1" applyAlignment="1">
      <alignment horizontal="center" vertical="center"/>
    </xf>
    <xf numFmtId="0" fontId="32" fillId="36" borderId="4" xfId="47" applyFont="1" applyFill="1" applyBorder="1">
      <alignment vertical="center"/>
    </xf>
    <xf numFmtId="0" fontId="32" fillId="0" borderId="4" xfId="47" applyFont="1" applyBorder="1" applyAlignment="1">
      <alignment horizontal="left" vertical="top" wrapText="1"/>
    </xf>
    <xf numFmtId="0" fontId="32" fillId="0" borderId="4" xfId="47" applyFont="1" applyBorder="1" applyAlignment="1">
      <alignment horizontal="center" vertical="top" wrapText="1"/>
    </xf>
    <xf numFmtId="0" fontId="32" fillId="36" borderId="4" xfId="47" applyFont="1" applyFill="1" applyBorder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32" fillId="36" borderId="4" xfId="47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6" fillId="3" borderId="3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5" fillId="0" borderId="17" xfId="0" applyFont="1" applyBorder="1">
      <alignment vertical="center"/>
    </xf>
    <xf numFmtId="0" fontId="25" fillId="0" borderId="17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" borderId="0" xfId="0" quotePrefix="1" applyFont="1" applyFill="1">
      <alignment vertical="center"/>
    </xf>
    <xf numFmtId="49" fontId="26" fillId="3" borderId="4" xfId="0" applyNumberFormat="1" applyFont="1" applyFill="1" applyBorder="1" applyAlignment="1">
      <alignment horizontal="left" vertical="center"/>
    </xf>
    <xf numFmtId="0" fontId="34" fillId="2" borderId="0" xfId="0" applyFont="1" applyFill="1">
      <alignment vertical="center"/>
    </xf>
    <xf numFmtId="0" fontId="34" fillId="2" borderId="0" xfId="0" applyFont="1" applyFill="1" applyAlignment="1">
      <alignment horizontal="left" vertical="center"/>
    </xf>
    <xf numFmtId="0" fontId="26" fillId="0" borderId="14" xfId="0" applyFont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0" fontId="26" fillId="0" borderId="14" xfId="0" quotePrefix="1" applyFont="1" applyBorder="1" applyAlignment="1">
      <alignment horizontal="left" vertical="center" wrapText="1"/>
    </xf>
    <xf numFmtId="49" fontId="24" fillId="0" borderId="0" xfId="0" applyNumberFormat="1" applyFont="1" applyAlignment="1">
      <alignment horizontal="left" vertical="center"/>
    </xf>
    <xf numFmtId="0" fontId="25" fillId="0" borderId="18" xfId="0" applyFont="1" applyBorder="1">
      <alignment vertical="center"/>
    </xf>
    <xf numFmtId="0" fontId="25" fillId="0" borderId="19" xfId="0" applyFont="1" applyBorder="1">
      <alignment vertical="center"/>
    </xf>
    <xf numFmtId="0" fontId="25" fillId="0" borderId="20" xfId="0" applyFont="1" applyBorder="1">
      <alignment vertical="center"/>
    </xf>
    <xf numFmtId="0" fontId="26" fillId="0" borderId="15" xfId="0" applyFont="1" applyBorder="1" applyAlignment="1">
      <alignment horizontal="right" vertical="center"/>
    </xf>
    <xf numFmtId="0" fontId="25" fillId="2" borderId="1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6" fillId="36" borderId="0" xfId="0" applyFont="1" applyFill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3" borderId="14" xfId="0" applyFont="1" applyFill="1" applyBorder="1" applyAlignment="1">
      <alignment horizontal="left" vertical="center"/>
    </xf>
    <xf numFmtId="0" fontId="26" fillId="36" borderId="0" xfId="0" applyFont="1" applyFill="1" applyAlignment="1">
      <alignment horizontal="center" vertical="center"/>
    </xf>
    <xf numFmtId="0" fontId="26" fillId="0" borderId="14" xfId="0" quotePrefix="1" applyFont="1" applyBorder="1" applyAlignment="1">
      <alignment horizontal="left" vertical="center"/>
    </xf>
    <xf numFmtId="0" fontId="24" fillId="36" borderId="0" xfId="0" applyFont="1" applyFill="1">
      <alignment vertical="center"/>
    </xf>
    <xf numFmtId="0" fontId="26" fillId="36" borderId="4" xfId="0" applyFont="1" applyFill="1" applyBorder="1">
      <alignment vertical="center"/>
    </xf>
    <xf numFmtId="0" fontId="24" fillId="37" borderId="0" xfId="0" applyFont="1" applyFill="1">
      <alignment vertical="center"/>
    </xf>
    <xf numFmtId="0" fontId="24" fillId="37" borderId="0" xfId="0" applyFont="1" applyFill="1" applyAlignment="1">
      <alignment horizontal="center" vertical="center"/>
    </xf>
    <xf numFmtId="0" fontId="24" fillId="39" borderId="0" xfId="0" applyFont="1" applyFill="1">
      <alignment vertical="center"/>
    </xf>
    <xf numFmtId="0" fontId="24" fillId="39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>
      <alignment vertical="center"/>
    </xf>
    <xf numFmtId="0" fontId="35" fillId="0" borderId="0" xfId="0" applyFont="1" applyAlignment="1">
      <alignment horizontal="left" vertical="center"/>
    </xf>
    <xf numFmtId="176" fontId="25" fillId="0" borderId="0" xfId="48" applyNumberFormat="1" applyFont="1">
      <alignment vertical="center"/>
    </xf>
    <xf numFmtId="0" fontId="26" fillId="0" borderId="0" xfId="0" applyFont="1" applyAlignment="1">
      <alignment horizontal="left" vertical="center"/>
    </xf>
    <xf numFmtId="0" fontId="25" fillId="40" borderId="15" xfId="0" applyFont="1" applyFill="1" applyBorder="1">
      <alignment vertical="center"/>
    </xf>
    <xf numFmtId="176" fontId="25" fillId="2" borderId="15" xfId="48" applyNumberFormat="1" applyFont="1" applyFill="1" applyBorder="1">
      <alignment vertical="center"/>
    </xf>
    <xf numFmtId="0" fontId="26" fillId="3" borderId="0" xfId="0" applyFont="1" applyFill="1" applyAlignment="1">
      <alignment horizontal="left" vertical="center"/>
    </xf>
    <xf numFmtId="176" fontId="26" fillId="3" borderId="0" xfId="48" applyNumberFormat="1" applyFont="1" applyFill="1">
      <alignment vertical="center"/>
    </xf>
    <xf numFmtId="176" fontId="25" fillId="3" borderId="0" xfId="48" applyNumberFormat="1" applyFont="1" applyFill="1">
      <alignment vertical="center"/>
    </xf>
    <xf numFmtId="0" fontId="25" fillId="0" borderId="24" xfId="0" applyFont="1" applyBorder="1">
      <alignment vertical="center"/>
    </xf>
    <xf numFmtId="0" fontId="25" fillId="0" borderId="0" xfId="0" quotePrefix="1" applyFont="1" applyAlignment="1">
      <alignment horizontal="left" vertical="center"/>
    </xf>
    <xf numFmtId="49" fontId="25" fillId="2" borderId="0" xfId="0" applyNumberFormat="1" applyFont="1" applyFill="1">
      <alignment vertical="center"/>
    </xf>
    <xf numFmtId="49" fontId="25" fillId="2" borderId="0" xfId="48" applyNumberFormat="1" applyFont="1" applyFill="1">
      <alignment vertical="center"/>
    </xf>
    <xf numFmtId="177" fontId="25" fillId="2" borderId="0" xfId="48" applyNumberFormat="1" applyFont="1" applyFill="1">
      <alignment vertical="center"/>
    </xf>
    <xf numFmtId="177" fontId="25" fillId="2" borderId="0" xfId="0" applyNumberFormat="1" applyFont="1" applyFill="1">
      <alignment vertical="center"/>
    </xf>
    <xf numFmtId="0" fontId="26" fillId="36" borderId="2" xfId="0" applyFont="1" applyFill="1" applyBorder="1">
      <alignment vertical="center"/>
    </xf>
    <xf numFmtId="49" fontId="26" fillId="36" borderId="2" xfId="0" applyNumberFormat="1" applyFont="1" applyFill="1" applyBorder="1">
      <alignment vertical="center"/>
    </xf>
    <xf numFmtId="177" fontId="26" fillId="36" borderId="2" xfId="0" applyNumberFormat="1" applyFont="1" applyFill="1" applyBorder="1">
      <alignment vertical="center"/>
    </xf>
    <xf numFmtId="0" fontId="25" fillId="42" borderId="0" xfId="0" applyFont="1" applyFill="1">
      <alignment vertical="center"/>
    </xf>
    <xf numFmtId="0" fontId="25" fillId="40" borderId="0" xfId="0" applyFont="1" applyFill="1">
      <alignment vertical="center"/>
    </xf>
    <xf numFmtId="0" fontId="25" fillId="42" borderId="25" xfId="0" applyFont="1" applyFill="1" applyBorder="1">
      <alignment vertical="center"/>
    </xf>
    <xf numFmtId="0" fontId="25" fillId="40" borderId="24" xfId="0" applyFont="1" applyFill="1" applyBorder="1">
      <alignment vertical="center"/>
    </xf>
    <xf numFmtId="49" fontId="25" fillId="40" borderId="24" xfId="0" applyNumberFormat="1" applyFont="1" applyFill="1" applyBorder="1">
      <alignment vertical="center"/>
    </xf>
    <xf numFmtId="177" fontId="25" fillId="40" borderId="24" xfId="0" applyNumberFormat="1" applyFont="1" applyFill="1" applyBorder="1">
      <alignment vertical="center"/>
    </xf>
    <xf numFmtId="0" fontId="32" fillId="2" borderId="0" xfId="0" applyFont="1" applyFill="1">
      <alignment vertical="center"/>
    </xf>
    <xf numFmtId="49" fontId="32" fillId="2" borderId="0" xfId="0" quotePrefix="1" applyNumberFormat="1" applyFont="1" applyFill="1">
      <alignment vertical="center"/>
    </xf>
    <xf numFmtId="49" fontId="32" fillId="2" borderId="0" xfId="0" applyNumberFormat="1" applyFont="1" applyFill="1">
      <alignment vertical="center"/>
    </xf>
    <xf numFmtId="177" fontId="32" fillId="2" borderId="0" xfId="0" applyNumberFormat="1" applyFont="1" applyFill="1">
      <alignment vertical="center"/>
    </xf>
    <xf numFmtId="49" fontId="25" fillId="40" borderId="0" xfId="0" applyNumberFormat="1" applyFont="1" applyFill="1">
      <alignment vertical="center"/>
    </xf>
    <xf numFmtId="177" fontId="25" fillId="40" borderId="0" xfId="0" applyNumberFormat="1" applyFont="1" applyFill="1">
      <alignment vertical="center"/>
    </xf>
    <xf numFmtId="49" fontId="25" fillId="42" borderId="25" xfId="0" applyNumberFormat="1" applyFont="1" applyFill="1" applyBorder="1">
      <alignment vertical="center"/>
    </xf>
    <xf numFmtId="177" fontId="25" fillId="42" borderId="25" xfId="0" applyNumberFormat="1" applyFont="1" applyFill="1" applyBorder="1">
      <alignment vertical="center"/>
    </xf>
    <xf numFmtId="49" fontId="25" fillId="42" borderId="0" xfId="0" applyNumberFormat="1" applyFont="1" applyFill="1">
      <alignment vertical="center"/>
    </xf>
    <xf numFmtId="177" fontId="25" fillId="42" borderId="0" xfId="0" applyNumberFormat="1" applyFont="1" applyFill="1">
      <alignment vertical="center"/>
    </xf>
    <xf numFmtId="0" fontId="25" fillId="2" borderId="24" xfId="0" applyFont="1" applyFill="1" applyBorder="1">
      <alignment vertical="center"/>
    </xf>
    <xf numFmtId="49" fontId="25" fillId="2" borderId="24" xfId="0" applyNumberFormat="1" applyFont="1" applyFill="1" applyBorder="1">
      <alignment vertical="center"/>
    </xf>
    <xf numFmtId="177" fontId="25" fillId="2" borderId="24" xfId="0" applyNumberFormat="1" applyFont="1" applyFill="1" applyBorder="1">
      <alignment vertical="center"/>
    </xf>
    <xf numFmtId="0" fontId="25" fillId="43" borderId="25" xfId="0" applyFont="1" applyFill="1" applyBorder="1">
      <alignment vertical="center"/>
    </xf>
    <xf numFmtId="177" fontId="25" fillId="43" borderId="25" xfId="0" applyNumberFormat="1" applyFont="1" applyFill="1" applyBorder="1">
      <alignment vertical="center"/>
    </xf>
    <xf numFmtId="0" fontId="25" fillId="44" borderId="25" xfId="0" applyFont="1" applyFill="1" applyBorder="1">
      <alignment vertical="center"/>
    </xf>
    <xf numFmtId="49" fontId="25" fillId="44" borderId="25" xfId="0" applyNumberFormat="1" applyFont="1" applyFill="1" applyBorder="1">
      <alignment vertical="center"/>
    </xf>
    <xf numFmtId="0" fontId="25" fillId="44" borderId="0" xfId="0" applyFont="1" applyFill="1">
      <alignment vertical="center"/>
    </xf>
    <xf numFmtId="49" fontId="25" fillId="44" borderId="0" xfId="0" applyNumberFormat="1" applyFont="1" applyFill="1">
      <alignment vertical="center"/>
    </xf>
    <xf numFmtId="49" fontId="25" fillId="2" borderId="0" xfId="0" quotePrefix="1" applyNumberFormat="1" applyFont="1" applyFill="1">
      <alignment vertical="center"/>
    </xf>
    <xf numFmtId="0" fontId="25" fillId="41" borderId="0" xfId="0" applyFont="1" applyFill="1">
      <alignment vertical="center"/>
    </xf>
    <xf numFmtId="49" fontId="25" fillId="41" borderId="0" xfId="0" applyNumberFormat="1" applyFont="1" applyFill="1">
      <alignment vertical="center"/>
    </xf>
    <xf numFmtId="0" fontId="25" fillId="44" borderId="24" xfId="0" applyFont="1" applyFill="1" applyBorder="1">
      <alignment vertical="center"/>
    </xf>
    <xf numFmtId="49" fontId="25" fillId="44" borderId="24" xfId="0" applyNumberFormat="1" applyFont="1" applyFill="1" applyBorder="1">
      <alignment vertical="center"/>
    </xf>
    <xf numFmtId="0" fontId="26" fillId="0" borderId="0" xfId="0" applyFont="1">
      <alignment vertical="center"/>
    </xf>
    <xf numFmtId="0" fontId="25" fillId="0" borderId="4" xfId="0" applyFont="1" applyBorder="1">
      <alignment vertical="center"/>
    </xf>
    <xf numFmtId="0" fontId="25" fillId="38" borderId="18" xfId="0" applyFont="1" applyFill="1" applyBorder="1">
      <alignment vertical="center"/>
    </xf>
    <xf numFmtId="0" fontId="25" fillId="38" borderId="20" xfId="0" applyFont="1" applyFill="1" applyBorder="1">
      <alignment vertical="center"/>
    </xf>
    <xf numFmtId="0" fontId="25" fillId="0" borderId="22" xfId="0" applyFont="1" applyBorder="1">
      <alignment vertical="center"/>
    </xf>
    <xf numFmtId="0" fontId="25" fillId="0" borderId="23" xfId="0" applyFont="1" applyBorder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>
      <alignment vertical="center"/>
    </xf>
    <xf numFmtId="0" fontId="25" fillId="0" borderId="3" xfId="0" applyFont="1" applyBorder="1">
      <alignment vertical="center"/>
    </xf>
    <xf numFmtId="0" fontId="25" fillId="0" borderId="4" xfId="0" applyFont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49" fontId="37" fillId="36" borderId="4" xfId="47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5" fillId="0" borderId="0" xfId="0" applyFont="1" applyAlignment="1">
      <alignment vertical="center" wrapText="1"/>
    </xf>
    <xf numFmtId="0" fontId="26" fillId="0" borderId="4" xfId="0" applyFont="1" applyBorder="1">
      <alignment vertical="center"/>
    </xf>
    <xf numFmtId="0" fontId="25" fillId="0" borderId="4" xfId="0" applyFont="1" applyBorder="1" applyAlignment="1">
      <alignment vertical="center" wrapText="1"/>
    </xf>
    <xf numFmtId="0" fontId="26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5" fillId="0" borderId="4" xfId="0" quotePrefix="1" applyFont="1" applyBorder="1" applyAlignment="1">
      <alignment horizontal="left" vertical="center"/>
    </xf>
    <xf numFmtId="0" fontId="25" fillId="0" borderId="4" xfId="0" quotePrefix="1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2" xfId="0" applyFont="1" applyBorder="1">
      <alignment vertical="center"/>
    </xf>
    <xf numFmtId="0" fontId="0" fillId="0" borderId="4" xfId="0" applyBorder="1">
      <alignment vertical="center"/>
    </xf>
    <xf numFmtId="47" fontId="0" fillId="0" borderId="4" xfId="0" applyNumberFormat="1" applyBorder="1">
      <alignment vertical="center"/>
    </xf>
    <xf numFmtId="0" fontId="20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35" borderId="4" xfId="0" applyFont="1" applyFill="1" applyBorder="1" applyAlignment="1">
      <alignment horizontal="center" vertical="center"/>
    </xf>
    <xf numFmtId="0" fontId="20" fillId="35" borderId="4" xfId="0" applyFont="1" applyFill="1" applyBorder="1">
      <alignment vertical="center"/>
    </xf>
    <xf numFmtId="0" fontId="20" fillId="35" borderId="21" xfId="0" applyFont="1" applyFill="1" applyBorder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25" fillId="35" borderId="4" xfId="0" applyFont="1" applyFill="1" applyBorder="1">
      <alignment vertical="center"/>
    </xf>
    <xf numFmtId="0" fontId="25" fillId="35" borderId="4" xfId="0" applyFont="1" applyFill="1" applyBorder="1" applyAlignment="1">
      <alignment horizontal="left" vertical="center"/>
    </xf>
    <xf numFmtId="0" fontId="25" fillId="35" borderId="0" xfId="0" applyFont="1" applyFill="1">
      <alignment vertical="center"/>
    </xf>
    <xf numFmtId="0" fontId="25" fillId="35" borderId="4" xfId="0" applyFont="1" applyFill="1" applyBorder="1" applyAlignment="1">
      <alignment vertical="center" wrapText="1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4" xfId="0" applyFont="1" applyBorder="1">
      <alignment vertical="center"/>
    </xf>
    <xf numFmtId="0" fontId="39" fillId="0" borderId="1" xfId="0" applyFont="1" applyBorder="1">
      <alignment vertical="center"/>
    </xf>
    <xf numFmtId="0" fontId="39" fillId="0" borderId="3" xfId="0" applyFont="1" applyBorder="1">
      <alignment vertical="center"/>
    </xf>
    <xf numFmtId="0" fontId="38" fillId="35" borderId="22" xfId="0" applyFont="1" applyFill="1" applyBorder="1">
      <alignment vertical="center"/>
    </xf>
    <xf numFmtId="0" fontId="39" fillId="0" borderId="26" xfId="0" applyFont="1" applyBorder="1">
      <alignment vertical="center"/>
    </xf>
    <xf numFmtId="0" fontId="38" fillId="35" borderId="23" xfId="0" applyFont="1" applyFill="1" applyBorder="1">
      <alignment vertical="center"/>
    </xf>
    <xf numFmtId="0" fontId="39" fillId="0" borderId="27" xfId="0" applyFont="1" applyBorder="1">
      <alignment vertical="center"/>
    </xf>
    <xf numFmtId="0" fontId="38" fillId="35" borderId="1" xfId="0" applyFont="1" applyFill="1" applyBorder="1">
      <alignment vertical="center"/>
    </xf>
    <xf numFmtId="0" fontId="39" fillId="40" borderId="4" xfId="0" applyFont="1" applyFill="1" applyBorder="1">
      <alignment vertical="center"/>
    </xf>
    <xf numFmtId="0" fontId="39" fillId="40" borderId="4" xfId="0" applyFont="1" applyFill="1" applyBorder="1" applyAlignment="1">
      <alignment vertical="center" wrapText="1"/>
    </xf>
    <xf numFmtId="0" fontId="39" fillId="40" borderId="0" xfId="0" applyFont="1" applyFill="1">
      <alignment vertical="center"/>
    </xf>
    <xf numFmtId="0" fontId="24" fillId="42" borderId="15" xfId="0" applyFont="1" applyFill="1" applyBorder="1">
      <alignment vertical="center"/>
    </xf>
    <xf numFmtId="0" fontId="27" fillId="36" borderId="4" xfId="0" applyFont="1" applyFill="1" applyBorder="1">
      <alignment vertical="center"/>
    </xf>
    <xf numFmtId="0" fontId="27" fillId="35" borderId="4" xfId="0" applyFont="1" applyFill="1" applyBorder="1">
      <alignment vertical="center"/>
    </xf>
    <xf numFmtId="0" fontId="24" fillId="45" borderId="4" xfId="0" applyFont="1" applyFill="1" applyBorder="1">
      <alignment vertical="center"/>
    </xf>
    <xf numFmtId="0" fontId="24" fillId="0" borderId="4" xfId="0" applyFont="1" applyBorder="1">
      <alignment vertical="center"/>
    </xf>
    <xf numFmtId="0" fontId="24" fillId="0" borderId="19" xfId="0" applyFont="1" applyBorder="1">
      <alignment vertical="center"/>
    </xf>
    <xf numFmtId="0" fontId="24" fillId="2" borderId="4" xfId="0" applyFont="1" applyFill="1" applyBorder="1">
      <alignment vertical="center"/>
    </xf>
    <xf numFmtId="0" fontId="24" fillId="42" borderId="4" xfId="0" applyFont="1" applyFill="1" applyBorder="1">
      <alignment vertical="center"/>
    </xf>
    <xf numFmtId="0" fontId="27" fillId="42" borderId="4" xfId="0" applyFont="1" applyFill="1" applyBorder="1" applyAlignment="1">
      <alignment horizontal="center" vertical="center"/>
    </xf>
    <xf numFmtId="0" fontId="24" fillId="38" borderId="4" xfId="0" applyFont="1" applyFill="1" applyBorder="1">
      <alignment vertical="center"/>
    </xf>
    <xf numFmtId="0" fontId="27" fillId="38" borderId="4" xfId="0" applyFont="1" applyFill="1" applyBorder="1" applyAlignment="1">
      <alignment horizontal="center" vertical="center"/>
    </xf>
    <xf numFmtId="0" fontId="34" fillId="46" borderId="0" xfId="0" applyFont="1" applyFill="1" applyAlignment="1">
      <alignment horizontal="left" vertical="center"/>
    </xf>
    <xf numFmtId="0" fontId="26" fillId="2" borderId="2" xfId="0" applyFont="1" applyFill="1" applyBorder="1">
      <alignment vertical="center"/>
    </xf>
    <xf numFmtId="0" fontId="26" fillId="2" borderId="3" xfId="0" applyFont="1" applyFill="1" applyBorder="1">
      <alignment vertical="center"/>
    </xf>
    <xf numFmtId="0" fontId="43" fillId="0" borderId="14" xfId="0" applyFont="1" applyBorder="1">
      <alignment vertical="center"/>
    </xf>
    <xf numFmtId="0" fontId="43" fillId="0" borderId="14" xfId="0" applyFont="1" applyBorder="1" applyAlignment="1">
      <alignment horizontal="center" vertical="center"/>
    </xf>
    <xf numFmtId="0" fontId="43" fillId="35" borderId="15" xfId="0" applyFont="1" applyFill="1" applyBorder="1" applyAlignment="1">
      <alignment horizontal="right" vertical="center"/>
    </xf>
    <xf numFmtId="0" fontId="43" fillId="0" borderId="14" xfId="0" applyFont="1" applyBorder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43" fillId="0" borderId="14" xfId="0" applyFont="1" applyBorder="1" applyAlignment="1">
      <alignment horizontal="right" vertical="center"/>
    </xf>
    <xf numFmtId="0" fontId="42" fillId="2" borderId="0" xfId="0" applyFont="1" applyFill="1">
      <alignment vertical="center"/>
    </xf>
    <xf numFmtId="0" fontId="43" fillId="2" borderId="0" xfId="0" applyFont="1" applyFill="1">
      <alignment vertical="center"/>
    </xf>
    <xf numFmtId="0" fontId="43" fillId="0" borderId="14" xfId="0" applyFont="1" applyBorder="1" applyAlignment="1">
      <alignment horizontal="left" vertical="center"/>
    </xf>
    <xf numFmtId="3" fontId="25" fillId="0" borderId="0" xfId="0" quotePrefix="1" applyNumberFormat="1" applyFont="1" applyAlignment="1">
      <alignment horizontal="left" vertical="center"/>
    </xf>
    <xf numFmtId="0" fontId="37" fillId="0" borderId="14" xfId="0" applyFont="1" applyBorder="1">
      <alignment vertical="center"/>
    </xf>
    <xf numFmtId="0" fontId="37" fillId="0" borderId="14" xfId="0" applyFont="1" applyBorder="1" applyAlignment="1">
      <alignment horizontal="center" vertical="center"/>
    </xf>
    <xf numFmtId="0" fontId="37" fillId="35" borderId="15" xfId="0" applyFont="1" applyFill="1" applyBorder="1" applyAlignment="1">
      <alignment horizontal="right" vertical="center"/>
    </xf>
    <xf numFmtId="0" fontId="37" fillId="0" borderId="14" xfId="0" applyFont="1" applyBorder="1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32" fillId="0" borderId="14" xfId="0" applyFont="1" applyBorder="1">
      <alignment vertical="center"/>
    </xf>
    <xf numFmtId="0" fontId="37" fillId="0" borderId="14" xfId="0" applyFont="1" applyBorder="1" applyAlignment="1">
      <alignment horizontal="right" vertical="center"/>
    </xf>
    <xf numFmtId="0" fontId="37" fillId="2" borderId="0" xfId="0" applyFont="1" applyFill="1">
      <alignment vertical="center"/>
    </xf>
    <xf numFmtId="0" fontId="32" fillId="0" borderId="0" xfId="0" applyFont="1">
      <alignment vertical="center"/>
    </xf>
    <xf numFmtId="0" fontId="40" fillId="0" borderId="14" xfId="0" applyFont="1" applyBorder="1">
      <alignment vertical="center"/>
    </xf>
    <xf numFmtId="0" fontId="45" fillId="0" borderId="1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43" fillId="0" borderId="0" xfId="0" applyFont="1">
      <alignment vertical="center"/>
    </xf>
    <xf numFmtId="0" fontId="25" fillId="47" borderId="31" xfId="0" applyFont="1" applyFill="1" applyBorder="1">
      <alignment vertical="center"/>
    </xf>
    <xf numFmtId="0" fontId="25" fillId="42" borderId="28" xfId="0" applyFont="1" applyFill="1" applyBorder="1">
      <alignment vertical="center"/>
    </xf>
    <xf numFmtId="0" fontId="25" fillId="42" borderId="29" xfId="0" applyFont="1" applyFill="1" applyBorder="1" applyAlignment="1">
      <alignment horizontal="left" vertical="center"/>
    </xf>
    <xf numFmtId="0" fontId="25" fillId="42" borderId="30" xfId="0" applyFont="1" applyFill="1" applyBorder="1">
      <alignment vertical="center"/>
    </xf>
    <xf numFmtId="0" fontId="25" fillId="42" borderId="31" xfId="0" applyFont="1" applyFill="1" applyBorder="1">
      <alignment vertical="center"/>
    </xf>
    <xf numFmtId="0" fontId="25" fillId="0" borderId="28" xfId="0" applyFont="1" applyBorder="1">
      <alignment vertical="center"/>
    </xf>
    <xf numFmtId="0" fontId="25" fillId="0" borderId="30" xfId="0" applyFont="1" applyBorder="1">
      <alignment vertical="center"/>
    </xf>
    <xf numFmtId="0" fontId="25" fillId="0" borderId="29" xfId="0" applyFont="1" applyBorder="1">
      <alignment vertical="center"/>
    </xf>
    <xf numFmtId="0" fontId="25" fillId="45" borderId="28" xfId="0" applyFont="1" applyFill="1" applyBorder="1">
      <alignment vertical="center"/>
    </xf>
    <xf numFmtId="0" fontId="25" fillId="45" borderId="29" xfId="0" applyFont="1" applyFill="1" applyBorder="1" applyAlignment="1">
      <alignment horizontal="left" vertical="center"/>
    </xf>
    <xf numFmtId="0" fontId="25" fillId="45" borderId="30" xfId="0" applyFont="1" applyFill="1" applyBorder="1">
      <alignment vertical="center"/>
    </xf>
    <xf numFmtId="0" fontId="25" fillId="45" borderId="31" xfId="0" applyFont="1" applyFill="1" applyBorder="1">
      <alignment vertical="center"/>
    </xf>
    <xf numFmtId="0" fontId="25" fillId="37" borderId="32" xfId="0" applyFont="1" applyFill="1" applyBorder="1" applyAlignment="1">
      <alignment horizontal="left" vertical="center"/>
    </xf>
    <xf numFmtId="0" fontId="25" fillId="37" borderId="33" xfId="0" applyFont="1" applyFill="1" applyBorder="1" applyAlignment="1">
      <alignment horizontal="left" vertical="center"/>
    </xf>
    <xf numFmtId="0" fontId="25" fillId="37" borderId="32" xfId="0" applyFont="1" applyFill="1" applyBorder="1">
      <alignment vertical="center"/>
    </xf>
    <xf numFmtId="0" fontId="25" fillId="37" borderId="0" xfId="0" quotePrefix="1" applyFont="1" applyFill="1">
      <alignment vertical="center"/>
    </xf>
    <xf numFmtId="0" fontId="25" fillId="37" borderId="34" xfId="0" applyFont="1" applyFill="1" applyBorder="1">
      <alignment vertical="center"/>
    </xf>
    <xf numFmtId="0" fontId="25" fillId="37" borderId="33" xfId="0" quotePrefix="1" applyFont="1" applyFill="1" applyBorder="1">
      <alignment vertical="center"/>
    </xf>
    <xf numFmtId="0" fontId="25" fillId="0" borderId="35" xfId="0" applyFont="1" applyBorder="1">
      <alignment vertical="center"/>
    </xf>
    <xf numFmtId="0" fontId="25" fillId="0" borderId="36" xfId="0" applyFont="1" applyBorder="1">
      <alignment vertical="center"/>
    </xf>
    <xf numFmtId="0" fontId="25" fillId="0" borderId="37" xfId="0" applyFont="1" applyBorder="1">
      <alignment vertical="center"/>
    </xf>
    <xf numFmtId="0" fontId="25" fillId="47" borderId="35" xfId="0" applyFont="1" applyFill="1" applyBorder="1">
      <alignment vertical="center"/>
    </xf>
    <xf numFmtId="0" fontId="25" fillId="47" borderId="36" xfId="0" applyFont="1" applyFill="1" applyBorder="1">
      <alignment vertical="center"/>
    </xf>
    <xf numFmtId="0" fontId="25" fillId="47" borderId="4" xfId="0" applyFont="1" applyFill="1" applyBorder="1">
      <alignment vertical="center"/>
    </xf>
    <xf numFmtId="0" fontId="25" fillId="47" borderId="1" xfId="0" applyFont="1" applyFill="1" applyBorder="1">
      <alignment vertical="center"/>
    </xf>
    <xf numFmtId="0" fontId="25" fillId="47" borderId="37" xfId="0" applyFont="1" applyFill="1" applyBorder="1">
      <alignment vertical="center"/>
    </xf>
    <xf numFmtId="0" fontId="25" fillId="0" borderId="35" xfId="0" applyFont="1" applyBorder="1" applyAlignment="1">
      <alignment horizontal="left" vertical="center"/>
    </xf>
    <xf numFmtId="0" fontId="25" fillId="40" borderId="35" xfId="0" applyFont="1" applyFill="1" applyBorder="1" applyAlignment="1">
      <alignment horizontal="left" vertical="center"/>
    </xf>
    <xf numFmtId="0" fontId="25" fillId="40" borderId="36" xfId="0" applyFont="1" applyFill="1" applyBorder="1" applyAlignment="1">
      <alignment horizontal="left" vertical="center"/>
    </xf>
    <xf numFmtId="0" fontId="25" fillId="40" borderId="4" xfId="0" applyFont="1" applyFill="1" applyBorder="1" applyAlignment="1">
      <alignment horizontal="left" vertical="center"/>
    </xf>
    <xf numFmtId="0" fontId="25" fillId="40" borderId="1" xfId="0" applyFont="1" applyFill="1" applyBorder="1" applyAlignment="1">
      <alignment horizontal="left" vertical="center"/>
    </xf>
    <xf numFmtId="0" fontId="25" fillId="40" borderId="37" xfId="0" applyFont="1" applyFill="1" applyBorder="1" applyAlignment="1">
      <alignment horizontal="left" vertical="center"/>
    </xf>
    <xf numFmtId="0" fontId="25" fillId="0" borderId="36" xfId="0" applyFont="1" applyBorder="1" applyAlignment="1">
      <alignment horizontal="left" vertical="center"/>
    </xf>
    <xf numFmtId="0" fontId="25" fillId="45" borderId="35" xfId="0" applyFont="1" applyFill="1" applyBorder="1" applyAlignment="1">
      <alignment horizontal="left" vertical="center"/>
    </xf>
    <xf numFmtId="0" fontId="25" fillId="45" borderId="36" xfId="0" applyFont="1" applyFill="1" applyBorder="1" applyAlignment="1">
      <alignment horizontal="left" vertical="center"/>
    </xf>
    <xf numFmtId="0" fontId="25" fillId="45" borderId="4" xfId="0" applyFont="1" applyFill="1" applyBorder="1" applyAlignment="1">
      <alignment horizontal="left" vertical="center"/>
    </xf>
    <xf numFmtId="0" fontId="25" fillId="45" borderId="1" xfId="0" applyFont="1" applyFill="1" applyBorder="1" applyAlignment="1">
      <alignment horizontal="left" vertical="center"/>
    </xf>
    <xf numFmtId="0" fontId="25" fillId="45" borderId="37" xfId="0" applyFont="1" applyFill="1" applyBorder="1" applyAlignment="1">
      <alignment horizontal="left" vertical="center"/>
    </xf>
    <xf numFmtId="0" fontId="25" fillId="3" borderId="35" xfId="0" applyFont="1" applyFill="1" applyBorder="1">
      <alignment vertical="center"/>
    </xf>
    <xf numFmtId="0" fontId="25" fillId="3" borderId="36" xfId="0" applyFont="1" applyFill="1" applyBorder="1">
      <alignment vertical="center"/>
    </xf>
    <xf numFmtId="0" fontId="25" fillId="3" borderId="4" xfId="0" applyFont="1" applyFill="1" applyBorder="1">
      <alignment vertical="center"/>
    </xf>
    <xf numFmtId="0" fontId="25" fillId="3" borderId="1" xfId="0" applyFont="1" applyFill="1" applyBorder="1">
      <alignment vertical="center"/>
    </xf>
    <xf numFmtId="0" fontId="25" fillId="3" borderId="37" xfId="0" applyFont="1" applyFill="1" applyBorder="1">
      <alignment vertical="center"/>
    </xf>
    <xf numFmtId="0" fontId="25" fillId="47" borderId="3" xfId="0" applyFont="1" applyFill="1" applyBorder="1">
      <alignment vertical="center"/>
    </xf>
    <xf numFmtId="0" fontId="25" fillId="42" borderId="35" xfId="0" applyFont="1" applyFill="1" applyBorder="1">
      <alignment vertical="center"/>
    </xf>
    <xf numFmtId="0" fontId="25" fillId="42" borderId="2" xfId="0" applyFont="1" applyFill="1" applyBorder="1">
      <alignment vertical="center"/>
    </xf>
    <xf numFmtId="0" fontId="25" fillId="48" borderId="3" xfId="0" applyFont="1" applyFill="1" applyBorder="1">
      <alignment vertical="center"/>
    </xf>
    <xf numFmtId="0" fontId="25" fillId="48" borderId="2" xfId="0" applyFont="1" applyFill="1" applyBorder="1">
      <alignment vertical="center"/>
    </xf>
    <xf numFmtId="0" fontId="25" fillId="42" borderId="37" xfId="0" applyFont="1" applyFill="1" applyBorder="1">
      <alignment vertical="center"/>
    </xf>
    <xf numFmtId="0" fontId="25" fillId="45" borderId="35" xfId="0" applyFont="1" applyFill="1" applyBorder="1">
      <alignment vertical="center"/>
    </xf>
    <xf numFmtId="0" fontId="25" fillId="45" borderId="2" xfId="0" applyFont="1" applyFill="1" applyBorder="1">
      <alignment vertical="center"/>
    </xf>
    <xf numFmtId="0" fontId="25" fillId="49" borderId="3" xfId="0" applyFont="1" applyFill="1" applyBorder="1">
      <alignment vertical="center"/>
    </xf>
    <xf numFmtId="0" fontId="25" fillId="45" borderId="37" xfId="0" applyFont="1" applyFill="1" applyBorder="1">
      <alignment vertical="center"/>
    </xf>
    <xf numFmtId="0" fontId="25" fillId="3" borderId="2" xfId="0" applyFont="1" applyFill="1" applyBorder="1">
      <alignment vertical="center"/>
    </xf>
    <xf numFmtId="0" fontId="25" fillId="3" borderId="3" xfId="0" applyFont="1" applyFill="1" applyBorder="1">
      <alignment vertical="center"/>
    </xf>
    <xf numFmtId="0" fontId="25" fillId="3" borderId="4" xfId="0" applyFont="1" applyFill="1" applyBorder="1" applyAlignment="1">
      <alignment horizontal="center" vertical="center"/>
    </xf>
    <xf numFmtId="0" fontId="25" fillId="38" borderId="1" xfId="0" applyFont="1" applyFill="1" applyBorder="1">
      <alignment vertical="center"/>
    </xf>
    <xf numFmtId="0" fontId="25" fillId="0" borderId="37" xfId="0" applyFont="1" applyBorder="1" applyAlignment="1">
      <alignment horizontal="left" vertical="center"/>
    </xf>
    <xf numFmtId="0" fontId="25" fillId="44" borderId="1" xfId="0" applyFont="1" applyFill="1" applyBorder="1" applyAlignment="1">
      <alignment horizontal="left" vertical="center"/>
    </xf>
    <xf numFmtId="0" fontId="25" fillId="50" borderId="0" xfId="0" applyFont="1" applyFill="1">
      <alignment vertical="center"/>
    </xf>
    <xf numFmtId="0" fontId="26" fillId="50" borderId="0" xfId="0" applyFont="1" applyFill="1">
      <alignment vertical="center"/>
    </xf>
    <xf numFmtId="0" fontId="25" fillId="50" borderId="35" xfId="0" applyFont="1" applyFill="1" applyBorder="1" applyAlignment="1">
      <alignment horizontal="left" vertical="center"/>
    </xf>
    <xf numFmtId="0" fontId="25" fillId="50" borderId="36" xfId="0" applyFont="1" applyFill="1" applyBorder="1" applyAlignment="1">
      <alignment horizontal="left" vertical="center"/>
    </xf>
    <xf numFmtId="0" fontId="25" fillId="50" borderId="35" xfId="0" applyFont="1" applyFill="1" applyBorder="1">
      <alignment vertical="center"/>
    </xf>
    <xf numFmtId="0" fontId="25" fillId="50" borderId="4" xfId="0" applyFont="1" applyFill="1" applyBorder="1">
      <alignment vertical="center"/>
    </xf>
    <xf numFmtId="0" fontId="25" fillId="50" borderId="1" xfId="0" applyFont="1" applyFill="1" applyBorder="1">
      <alignment vertical="center"/>
    </xf>
    <xf numFmtId="0" fontId="25" fillId="50" borderId="37" xfId="0" applyFont="1" applyFill="1" applyBorder="1">
      <alignment vertical="center"/>
    </xf>
    <xf numFmtId="0" fontId="25" fillId="50" borderId="36" xfId="0" applyFont="1" applyFill="1" applyBorder="1">
      <alignment vertical="center"/>
    </xf>
    <xf numFmtId="0" fontId="47" fillId="0" borderId="35" xfId="0" applyFont="1" applyBorder="1">
      <alignment vertical="center"/>
    </xf>
    <xf numFmtId="0" fontId="47" fillId="0" borderId="4" xfId="0" applyFont="1" applyBorder="1">
      <alignment vertical="center"/>
    </xf>
    <xf numFmtId="0" fontId="47" fillId="0" borderId="1" xfId="0" applyFont="1" applyBorder="1">
      <alignment vertical="center"/>
    </xf>
    <xf numFmtId="0" fontId="47" fillId="0" borderId="37" xfId="0" applyFont="1" applyBorder="1">
      <alignment vertical="center"/>
    </xf>
    <xf numFmtId="0" fontId="25" fillId="50" borderId="38" xfId="0" applyFont="1" applyFill="1" applyBorder="1">
      <alignment vertical="center"/>
    </xf>
    <xf numFmtId="0" fontId="25" fillId="50" borderId="4" xfId="0" applyFont="1" applyFill="1" applyBorder="1" applyAlignment="1">
      <alignment horizontal="left" vertical="center"/>
    </xf>
    <xf numFmtId="0" fontId="25" fillId="50" borderId="1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39" xfId="0" applyFont="1" applyBorder="1">
      <alignment vertical="center"/>
    </xf>
    <xf numFmtId="0" fontId="25" fillId="0" borderId="41" xfId="0" applyFont="1" applyBorder="1">
      <alignment vertical="center"/>
    </xf>
    <xf numFmtId="0" fontId="25" fillId="0" borderId="42" xfId="0" applyFont="1" applyBorder="1">
      <alignment vertical="center"/>
    </xf>
    <xf numFmtId="0" fontId="25" fillId="0" borderId="43" xfId="0" applyFont="1" applyBorder="1">
      <alignment vertical="center"/>
    </xf>
    <xf numFmtId="0" fontId="25" fillId="0" borderId="40" xfId="0" applyFont="1" applyBorder="1">
      <alignment vertical="center"/>
    </xf>
    <xf numFmtId="0" fontId="40" fillId="0" borderId="4" xfId="0" applyFont="1" applyBorder="1">
      <alignment vertical="center"/>
    </xf>
    <xf numFmtId="0" fontId="48" fillId="0" borderId="4" xfId="0" applyFont="1" applyBorder="1">
      <alignment vertical="center"/>
    </xf>
    <xf numFmtId="0" fontId="49" fillId="3" borderId="4" xfId="0" applyFont="1" applyFill="1" applyBorder="1">
      <alignment vertical="center"/>
    </xf>
    <xf numFmtId="0" fontId="43" fillId="0" borderId="0" xfId="0" applyFont="1" applyAlignment="1">
      <alignment horizontal="right" vertical="center"/>
    </xf>
    <xf numFmtId="0" fontId="25" fillId="0" borderId="44" xfId="0" applyFont="1" applyBorder="1">
      <alignment vertical="center"/>
    </xf>
    <xf numFmtId="0" fontId="48" fillId="0" borderId="0" xfId="0" applyFont="1">
      <alignment vertical="center"/>
    </xf>
    <xf numFmtId="0" fontId="26" fillId="0" borderId="34" xfId="0" applyFont="1" applyBorder="1">
      <alignment vertical="center"/>
    </xf>
    <xf numFmtId="0" fontId="25" fillId="0" borderId="4" xfId="0" quotePrefix="1" applyFont="1" applyBorder="1">
      <alignment vertical="center"/>
    </xf>
    <xf numFmtId="0" fontId="25" fillId="0" borderId="34" xfId="0" applyFont="1" applyBorder="1">
      <alignment vertical="center"/>
    </xf>
    <xf numFmtId="0" fontId="25" fillId="0" borderId="45" xfId="0" applyFont="1" applyBorder="1">
      <alignment vertical="center"/>
    </xf>
    <xf numFmtId="0" fontId="25" fillId="3" borderId="4" xfId="0" applyFont="1" applyFill="1" applyBorder="1" applyAlignment="1">
      <alignment horizontal="left" vertical="center"/>
    </xf>
    <xf numFmtId="0" fontId="45" fillId="0" borderId="14" xfId="0" applyFont="1" applyBorder="1">
      <alignment vertical="center"/>
    </xf>
    <xf numFmtId="0" fontId="45" fillId="35" borderId="15" xfId="0" applyFont="1" applyFill="1" applyBorder="1" applyAlignment="1">
      <alignment horizontal="right" vertical="center"/>
    </xf>
    <xf numFmtId="0" fontId="45" fillId="0" borderId="0" xfId="0" applyFont="1" applyAlignment="1">
      <alignment vertical="center" wrapText="1"/>
    </xf>
    <xf numFmtId="0" fontId="45" fillId="0" borderId="14" xfId="0" applyFont="1" applyBorder="1" applyAlignment="1">
      <alignment horizontal="right" vertical="center"/>
    </xf>
    <xf numFmtId="0" fontId="50" fillId="2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0" fontId="51" fillId="0" borderId="14" xfId="0" applyFont="1" applyBorder="1">
      <alignment vertical="center"/>
    </xf>
    <xf numFmtId="0" fontId="51" fillId="0" borderId="14" xfId="0" applyFont="1" applyBorder="1" applyAlignment="1">
      <alignment horizontal="center" vertical="center"/>
    </xf>
    <xf numFmtId="0" fontId="51" fillId="35" borderId="15" xfId="0" applyFont="1" applyFill="1" applyBorder="1" applyAlignment="1">
      <alignment horizontal="right" vertical="center"/>
    </xf>
    <xf numFmtId="0" fontId="51" fillId="0" borderId="0" xfId="0" applyFont="1" applyAlignment="1">
      <alignment vertical="center" wrapText="1"/>
    </xf>
    <xf numFmtId="0" fontId="51" fillId="0" borderId="14" xfId="0" applyFont="1" applyBorder="1" applyAlignment="1">
      <alignment horizontal="right" vertical="center"/>
    </xf>
    <xf numFmtId="0" fontId="20" fillId="3" borderId="4" xfId="0" applyFont="1" applyFill="1" applyBorder="1" applyAlignment="1">
      <alignment horizontal="center" vertical="center"/>
    </xf>
    <xf numFmtId="0" fontId="0" fillId="49" borderId="4" xfId="0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52" fillId="41" borderId="4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53" fillId="0" borderId="4" xfId="0" applyFont="1" applyBorder="1">
      <alignment vertical="center"/>
    </xf>
    <xf numFmtId="0" fontId="23" fillId="0" borderId="4" xfId="0" applyFont="1" applyBorder="1">
      <alignment vertical="center"/>
    </xf>
    <xf numFmtId="0" fontId="0" fillId="0" borderId="19" xfId="0" applyBorder="1">
      <alignment vertical="center"/>
    </xf>
    <xf numFmtId="0" fontId="0" fillId="49" borderId="4" xfId="0" applyFill="1" applyBorder="1">
      <alignment vertical="center"/>
    </xf>
    <xf numFmtId="14" fontId="26" fillId="2" borderId="1" xfId="0" applyNumberFormat="1" applyFont="1" applyFill="1" applyBorder="1" applyAlignment="1">
      <alignment horizontal="left" vertical="center"/>
    </xf>
    <xf numFmtId="0" fontId="45" fillId="0" borderId="14" xfId="0" applyFont="1" applyBorder="1" applyAlignment="1">
      <alignment horizontal="left" vertical="center"/>
    </xf>
    <xf numFmtId="0" fontId="51" fillId="0" borderId="14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 vertical="center"/>
    </xf>
    <xf numFmtId="0" fontId="25" fillId="47" borderId="28" xfId="0" applyFont="1" applyFill="1" applyBorder="1" applyAlignment="1">
      <alignment horizontal="center" vertical="center"/>
    </xf>
    <xf numFmtId="0" fontId="25" fillId="47" borderId="29" xfId="0" applyFont="1" applyFill="1" applyBorder="1" applyAlignment="1">
      <alignment horizontal="center" vertical="center"/>
    </xf>
    <xf numFmtId="0" fontId="25" fillId="47" borderId="30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30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38" borderId="1" xfId="0" applyFont="1" applyFill="1" applyBorder="1" applyAlignment="1">
      <alignment horizontal="left" vertical="center"/>
    </xf>
    <xf numFmtId="0" fontId="25" fillId="38" borderId="3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38" borderId="4" xfId="0" applyFont="1" applyFill="1" applyBorder="1" applyAlignment="1">
      <alignment horizontal="left" vertical="center"/>
    </xf>
    <xf numFmtId="0" fontId="25" fillId="0" borderId="21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top"/>
    </xf>
    <xf numFmtId="0" fontId="25" fillId="0" borderId="19" xfId="0" applyFont="1" applyBorder="1" applyAlignment="1">
      <alignment horizontal="left" vertical="top"/>
    </xf>
    <xf numFmtId="0" fontId="25" fillId="0" borderId="20" xfId="0" applyFont="1" applyBorder="1" applyAlignment="1">
      <alignment horizontal="left" vertical="top"/>
    </xf>
    <xf numFmtId="0" fontId="26" fillId="3" borderId="4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0" fillId="48" borderId="24" xfId="0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 109" xfId="46" xr:uid="{832EF0F2-EB49-4B5B-B44D-900AE61C5F0F}"/>
    <cellStyle name="보통" xfId="8" builtinId="28" customBuiltin="1"/>
    <cellStyle name="설명 텍스트" xfId="16" builtinId="53" customBuiltin="1"/>
    <cellStyle name="셀 확인" xfId="13" builtinId="23" customBuiltin="1"/>
    <cellStyle name="쉼표 [0]" xfId="48" builtinId="6"/>
    <cellStyle name="쉼표 [0] 117" xfId="45" xr:uid="{224405E0-2B66-4F89-965B-9B8F0DCA6C16}"/>
    <cellStyle name="쉼표 [0] 2" xfId="44" xr:uid="{96AF76DA-06CE-47A5-9DF8-FA536BF03430}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30B752DC-10A9-4F25-AEB4-F1696C578853}"/>
    <cellStyle name="표준 3" xfId="43" xr:uid="{537F0520-20CD-4772-A2AE-1FA8B051630B}"/>
    <cellStyle name="표준_Sheet1" xfId="47" xr:uid="{7E43AF87-274D-4046-A1B2-DEE280EF3C17}"/>
  </cellStyles>
  <dxfs count="77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21772</xdr:colOff>
      <xdr:row>5</xdr:row>
      <xdr:rowOff>81643</xdr:rowOff>
    </xdr:from>
    <xdr:to>
      <xdr:col>4</xdr:col>
      <xdr:colOff>0</xdr:colOff>
      <xdr:row>5</xdr:row>
      <xdr:rowOff>87086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98EB484-22C8-4804-BDBC-A8D0663F5BE8}"/>
            </a:ext>
          </a:extLst>
        </xdr:cNvPr>
        <xdr:cNvCxnSpPr/>
      </xdr:nvCxnSpPr>
      <xdr:spPr>
        <a:xfrm flipV="1">
          <a:off x="2955472" y="1186543"/>
          <a:ext cx="326571" cy="5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1387928</xdr:colOff>
      <xdr:row>5</xdr:row>
      <xdr:rowOff>125186</xdr:rowOff>
    </xdr:from>
    <xdr:to>
      <xdr:col>3</xdr:col>
      <xdr:colOff>440872</xdr:colOff>
      <xdr:row>26</xdr:row>
      <xdr:rowOff>97972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32567A5-C1FF-4969-9958-4A7787EC20F9}"/>
            </a:ext>
          </a:extLst>
        </xdr:cNvPr>
        <xdr:cNvCxnSpPr/>
      </xdr:nvCxnSpPr>
      <xdr:spPr>
        <a:xfrm>
          <a:off x="2895599" y="1230086"/>
          <a:ext cx="386445" cy="3516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43543</xdr:colOff>
      <xdr:row>5</xdr:row>
      <xdr:rowOff>81643</xdr:rowOff>
    </xdr:from>
    <xdr:to>
      <xdr:col>6</xdr:col>
      <xdr:colOff>789214</xdr:colOff>
      <xdr:row>6</xdr:row>
      <xdr:rowOff>103414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9B8EA31A-F38E-44BB-ACCB-5F27EE10EFA0}"/>
            </a:ext>
          </a:extLst>
        </xdr:cNvPr>
        <xdr:cNvCxnSpPr/>
      </xdr:nvCxnSpPr>
      <xdr:spPr>
        <a:xfrm flipH="1">
          <a:off x="6177643" y="1186543"/>
          <a:ext cx="3810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26</xdr:row>
      <xdr:rowOff>114300</xdr:rowOff>
    </xdr:from>
    <xdr:to>
      <xdr:col>6</xdr:col>
      <xdr:colOff>789214</xdr:colOff>
      <xdr:row>28</xdr:row>
      <xdr:rowOff>59872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1ECE1DC-A31B-4661-A733-D13D69945CAC}"/>
            </a:ext>
          </a:extLst>
        </xdr:cNvPr>
        <xdr:cNvCxnSpPr/>
      </xdr:nvCxnSpPr>
      <xdr:spPr>
        <a:xfrm flipH="1">
          <a:off x="6172200" y="4762500"/>
          <a:ext cx="386443" cy="28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16329</xdr:colOff>
      <xdr:row>26</xdr:row>
      <xdr:rowOff>70757</xdr:rowOff>
    </xdr:from>
    <xdr:to>
      <xdr:col>10</xdr:col>
      <xdr:colOff>21772</xdr:colOff>
      <xdr:row>26</xdr:row>
      <xdr:rowOff>81643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1F63E24-688A-4FFE-A499-8C96A063E3EC}"/>
            </a:ext>
          </a:extLst>
        </xdr:cNvPr>
        <xdr:cNvCxnSpPr/>
      </xdr:nvCxnSpPr>
      <xdr:spPr>
        <a:xfrm flipH="1">
          <a:off x="9046029" y="4718957"/>
          <a:ext cx="527957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1426029</xdr:colOff>
      <xdr:row>9</xdr:row>
      <xdr:rowOff>125186</xdr:rowOff>
    </xdr:from>
    <xdr:to>
      <xdr:col>7</xdr:col>
      <xdr:colOff>70757</xdr:colOff>
      <xdr:row>10</xdr:row>
      <xdr:rowOff>125185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92691C3-9A45-4CFC-9AC7-C7392606A1F9}"/>
            </a:ext>
          </a:extLst>
        </xdr:cNvPr>
        <xdr:cNvCxnSpPr/>
      </xdr:nvCxnSpPr>
      <xdr:spPr>
        <a:xfrm flipH="1">
          <a:off x="6030686" y="1643743"/>
          <a:ext cx="549728" cy="168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658586</xdr:colOff>
      <xdr:row>21</xdr:row>
      <xdr:rowOff>5443</xdr:rowOff>
    </xdr:from>
    <xdr:to>
      <xdr:col>7</xdr:col>
      <xdr:colOff>658586</xdr:colOff>
      <xdr:row>32</xdr:row>
      <xdr:rowOff>87086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CE98CE71-8483-4B62-B850-5CC9C520BDC9}"/>
            </a:ext>
          </a:extLst>
        </xdr:cNvPr>
        <xdr:cNvCxnSpPr/>
      </xdr:nvCxnSpPr>
      <xdr:spPr>
        <a:xfrm>
          <a:off x="7168243" y="3548743"/>
          <a:ext cx="0" cy="1937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9</xdr:row>
      <xdr:rowOff>103414</xdr:rowOff>
    </xdr:from>
    <xdr:to>
      <xdr:col>7</xdr:col>
      <xdr:colOff>615043</xdr:colOff>
      <xdr:row>19</xdr:row>
      <xdr:rowOff>119743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3F7F068F-7242-4DC2-B0EB-BB9451C26FF4}"/>
            </a:ext>
          </a:extLst>
        </xdr:cNvPr>
        <xdr:cNvCxnSpPr/>
      </xdr:nvCxnSpPr>
      <xdr:spPr>
        <a:xfrm flipH="1" flipV="1">
          <a:off x="7043057" y="1621971"/>
          <a:ext cx="81643" cy="1703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941614</xdr:colOff>
      <xdr:row>8</xdr:row>
      <xdr:rowOff>97971</xdr:rowOff>
    </xdr:from>
    <xdr:to>
      <xdr:col>8</xdr:col>
      <xdr:colOff>555171</xdr:colOff>
      <xdr:row>18</xdr:row>
      <xdr:rowOff>163286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1966B4FC-C56D-410F-A9B0-33DEF12DB3F4}"/>
            </a:ext>
          </a:extLst>
        </xdr:cNvPr>
        <xdr:cNvCxnSpPr/>
      </xdr:nvCxnSpPr>
      <xdr:spPr>
        <a:xfrm flipH="1" flipV="1">
          <a:off x="7451271" y="1447800"/>
          <a:ext cx="876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\MyProj\7.HDS\&#54364;&#51456;\&#9733;NCR&#44160;&#51613;_201501_&#54869;&#51221;(&#52572;&#51333;).xlsm" TargetMode="External"/><Relationship Id="rId1" Type="http://schemas.openxmlformats.org/officeDocument/2006/relationships/externalLinkPath" Target="file:///C:\My\MyProj\7.HDS\&#54364;&#51456;\&#9733;NCR&#44160;&#51613;_201501_&#54869;&#51221;(&#52572;&#51333;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\MyProj\7.HDS\&#54364;&#51456;\&#9733;NCR&#44160;&#51613;_201501_&#54869;&#51221;(&#52572;&#51333;).xlsm" TargetMode="External"/><Relationship Id="rId1" Type="http://schemas.openxmlformats.org/officeDocument/2006/relationships/externalLinkPath" Target="/My/MyProj/7.HDS/&#54364;&#51456;/&#9733;NCR&#44160;&#51613;_201501_&#54869;&#51221;(&#52572;&#51333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D"/>
      <sheetName val="NCR_Report"/>
      <sheetName val="NCR"/>
      <sheetName val="CP"/>
      <sheetName val="2자본"/>
      <sheetName val="22차감"/>
      <sheetName val="23가산"/>
      <sheetName val="3위험"/>
      <sheetName val="MR"/>
      <sheetName val="311주식"/>
      <sheetName val="312금리개별"/>
      <sheetName val="312금리일반"/>
      <sheetName val="313외환"/>
      <sheetName val="314집합"/>
      <sheetName val="315상품"/>
      <sheetName val="316옵션"/>
      <sheetName val="MS"/>
      <sheetName val="CR"/>
      <sheetName val="32신용"/>
      <sheetName val="32개별"/>
      <sheetName val="32일반"/>
      <sheetName val="325상계전"/>
      <sheetName val="325상계후"/>
      <sheetName val="32B집중"/>
      <sheetName val="OR"/>
      <sheetName val="RAMS"/>
      <sheetName val="상계"/>
      <sheetName val="분해"/>
      <sheetName val="현가"/>
      <sheetName val="등가"/>
      <sheetName val="T.차감"/>
      <sheetName val="T.시장"/>
      <sheetName val="T.신용"/>
      <sheetName val="T.운영"/>
      <sheetName val="T.집중"/>
      <sheetName val="Log"/>
      <sheetName val="TB"/>
      <sheetName val="Sheet1"/>
      <sheetName val="Sheet2"/>
      <sheetName val="Sheet3"/>
      <sheetName val="Sheet4"/>
    </sheetNames>
    <sheetDataSet>
      <sheetData sheetId="0">
        <row r="14">
          <cell r="C14">
            <v>1000000</v>
          </cell>
        </row>
      </sheetData>
      <sheetData sheetId="1"/>
      <sheetData sheetId="2"/>
      <sheetData sheetId="3"/>
      <sheetData sheetId="4">
        <row r="1">
          <cell r="B1" t="str">
            <v>Capital Position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Credit Risk Position</v>
          </cell>
        </row>
      </sheetData>
      <sheetData sheetId="19"/>
      <sheetData sheetId="20">
        <row r="41">
          <cell r="I41">
            <v>1880425.138999</v>
          </cell>
        </row>
      </sheetData>
      <sheetData sheetId="21">
        <row r="9">
          <cell r="D9">
            <v>31837.071230472495</v>
          </cell>
        </row>
      </sheetData>
      <sheetData sheetId="22"/>
      <sheetData sheetId="23">
        <row r="4">
          <cell r="E4"/>
        </row>
      </sheetData>
      <sheetData sheetId="24">
        <row r="15">
          <cell r="K15">
            <v>15440.280909831499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D"/>
      <sheetName val="NCR_Report"/>
      <sheetName val="NCR"/>
      <sheetName val="CP"/>
      <sheetName val="2자본"/>
      <sheetName val="22차감"/>
      <sheetName val="23가산"/>
      <sheetName val="3위험"/>
      <sheetName val="MR"/>
      <sheetName val="311주식"/>
      <sheetName val="312금리개별"/>
      <sheetName val="312금리일반"/>
      <sheetName val="313외환"/>
      <sheetName val="314집합"/>
      <sheetName val="315상품"/>
      <sheetName val="316옵션"/>
      <sheetName val="MS"/>
      <sheetName val="CR"/>
      <sheetName val="32신용"/>
      <sheetName val="32개별"/>
      <sheetName val="32일반"/>
      <sheetName val="325상계전"/>
      <sheetName val="325상계후"/>
      <sheetName val="32B집중"/>
      <sheetName val="OR"/>
      <sheetName val="RAMS"/>
      <sheetName val="상계"/>
      <sheetName val="분해"/>
      <sheetName val="현가"/>
      <sheetName val="등가"/>
      <sheetName val="T.차감"/>
      <sheetName val="T.시장"/>
      <sheetName val="T.신용"/>
      <sheetName val="T.운영"/>
      <sheetName val="T.집중"/>
      <sheetName val="Log"/>
      <sheetName val="TB"/>
      <sheetName val="Sheet1"/>
      <sheetName val="Sheet2"/>
      <sheetName val="Sheet3"/>
      <sheetName val="Sheet4"/>
    </sheetNames>
    <sheetDataSet>
      <sheetData sheetId="0">
        <row r="14">
          <cell r="C14">
            <v>1000000</v>
          </cell>
        </row>
      </sheetData>
      <sheetData sheetId="1"/>
      <sheetData sheetId="2"/>
      <sheetData sheetId="3"/>
      <sheetData sheetId="4">
        <row r="1">
          <cell r="B1" t="str">
            <v>Capital Position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Credit Risk Position</v>
          </cell>
        </row>
      </sheetData>
      <sheetData sheetId="19"/>
      <sheetData sheetId="20">
        <row r="41">
          <cell r="I41">
            <v>1880425.138999</v>
          </cell>
        </row>
      </sheetData>
      <sheetData sheetId="21">
        <row r="9">
          <cell r="D9">
            <v>31837.071230472495</v>
          </cell>
        </row>
      </sheetData>
      <sheetData sheetId="22"/>
      <sheetData sheetId="23">
        <row r="4">
          <cell r="E4"/>
        </row>
      </sheetData>
      <sheetData sheetId="24">
        <row r="15">
          <cell r="K15">
            <v>15440.280909831499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EB32-CB35-44DA-B008-6697430D08F5}">
  <sheetPr codeName="Sheet1"/>
  <dimension ref="B2:F32"/>
  <sheetViews>
    <sheetView zoomScale="110" zoomScaleNormal="110" workbookViewId="0">
      <selection activeCell="F6" sqref="F6"/>
    </sheetView>
  </sheetViews>
  <sheetFormatPr defaultColWidth="9.28515625" defaultRowHeight="15.75"/>
  <cols>
    <col min="1" max="1" width="2.28515625" style="217" customWidth="1"/>
    <col min="2" max="2" width="13.28515625" style="217" customWidth="1"/>
    <col min="3" max="3" width="66.140625" style="217" customWidth="1"/>
    <col min="4" max="4" width="2.7109375" style="217" customWidth="1"/>
    <col min="5" max="5" width="15" style="217" customWidth="1"/>
    <col min="6" max="6" width="17.140625" style="217" customWidth="1"/>
    <col min="7" max="16384" width="9.28515625" style="217"/>
  </cols>
  <sheetData>
    <row r="2" spans="2:6">
      <c r="B2" s="216" t="s">
        <v>6404</v>
      </c>
    </row>
    <row r="4" spans="2:6" s="216" customFormat="1">
      <c r="B4" s="216" t="s">
        <v>6387</v>
      </c>
    </row>
    <row r="5" spans="2:6">
      <c r="B5" s="218" t="s">
        <v>6393</v>
      </c>
      <c r="C5" s="218" t="s">
        <v>6417</v>
      </c>
    </row>
    <row r="6" spans="2:6" s="228" customFormat="1" ht="63">
      <c r="B6" s="226" t="s">
        <v>6394</v>
      </c>
      <c r="C6" s="227" t="s">
        <v>6407</v>
      </c>
      <c r="E6" s="227" t="s">
        <v>6418</v>
      </c>
      <c r="F6" s="227" t="s">
        <v>6419</v>
      </c>
    </row>
    <row r="7" spans="2:6" s="228" customFormat="1">
      <c r="B7" s="226" t="s">
        <v>6398</v>
      </c>
      <c r="C7" s="226" t="s">
        <v>6412</v>
      </c>
      <c r="E7" s="226"/>
      <c r="F7" s="226"/>
    </row>
    <row r="8" spans="2:6" s="228" customFormat="1">
      <c r="B8" s="226" t="s">
        <v>6399</v>
      </c>
      <c r="C8" s="226" t="s">
        <v>6413</v>
      </c>
      <c r="E8" s="226"/>
      <c r="F8" s="226"/>
    </row>
    <row r="9" spans="2:6" s="228" customFormat="1">
      <c r="B9" s="226" t="s">
        <v>6411</v>
      </c>
      <c r="C9" s="226" t="s">
        <v>6416</v>
      </c>
      <c r="E9" s="226"/>
      <c r="F9" s="226"/>
    </row>
    <row r="10" spans="2:6">
      <c r="B10" s="218" t="s">
        <v>6414</v>
      </c>
      <c r="C10" s="218" t="s">
        <v>6415</v>
      </c>
    </row>
    <row r="12" spans="2:6" s="216" customFormat="1">
      <c r="B12" s="216" t="s">
        <v>6388</v>
      </c>
      <c r="C12" s="216" t="s">
        <v>6400</v>
      </c>
    </row>
    <row r="13" spans="2:6">
      <c r="B13" s="218" t="s">
        <v>6389</v>
      </c>
      <c r="C13" s="218"/>
    </row>
    <row r="14" spans="2:6" s="228" customFormat="1" ht="31.5">
      <c r="B14" s="226" t="s">
        <v>6390</v>
      </c>
      <c r="C14" s="227" t="s">
        <v>6410</v>
      </c>
      <c r="E14" s="226"/>
      <c r="F14" s="226"/>
    </row>
    <row r="15" spans="2:6">
      <c r="B15" s="218" t="s">
        <v>6391</v>
      </c>
      <c r="C15" s="218"/>
    </row>
    <row r="16" spans="2:6" s="228" customFormat="1" ht="31.5">
      <c r="B16" s="226" t="s">
        <v>6392</v>
      </c>
      <c r="C16" s="227" t="s">
        <v>6406</v>
      </c>
      <c r="E16" s="226"/>
      <c r="F16" s="226"/>
    </row>
    <row r="18" spans="2:3" s="216" customFormat="1">
      <c r="B18" s="216" t="s">
        <v>6402</v>
      </c>
      <c r="C18" s="216" t="s">
        <v>6401</v>
      </c>
    </row>
    <row r="19" spans="2:3">
      <c r="B19" s="218" t="s">
        <v>6395</v>
      </c>
      <c r="C19" s="218"/>
    </row>
    <row r="20" spans="2:3">
      <c r="B20" s="218" t="s">
        <v>6396</v>
      </c>
      <c r="C20" s="218"/>
    </row>
    <row r="21" spans="2:3">
      <c r="B21" s="218" t="s">
        <v>6397</v>
      </c>
      <c r="C21" s="218"/>
    </row>
    <row r="23" spans="2:3">
      <c r="B23" s="216" t="s">
        <v>6403</v>
      </c>
    </row>
    <row r="24" spans="2:3">
      <c r="B24" s="218" t="s">
        <v>6405</v>
      </c>
      <c r="C24" s="218"/>
    </row>
    <row r="26" spans="2:3">
      <c r="B26" s="216" t="s">
        <v>6408</v>
      </c>
    </row>
    <row r="27" spans="2:3">
      <c r="B27" s="219" t="s">
        <v>6409</v>
      </c>
      <c r="C27" s="220"/>
    </row>
    <row r="30" spans="2:3">
      <c r="B30" s="221" t="s">
        <v>4165</v>
      </c>
      <c r="C30" s="222"/>
    </row>
    <row r="31" spans="2:3">
      <c r="B31" s="223" t="s">
        <v>5104</v>
      </c>
      <c r="C31" s="224"/>
    </row>
    <row r="32" spans="2:3">
      <c r="B32" s="225" t="s">
        <v>5157</v>
      </c>
      <c r="C32" s="22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CF64-A0AE-4695-903E-8CA5E0D7CA37}">
  <sheetPr codeName="Sheet18"/>
  <dimension ref="B4:S113"/>
  <sheetViews>
    <sheetView workbookViewId="0">
      <selection activeCell="I42" sqref="I42"/>
    </sheetView>
  </sheetViews>
  <sheetFormatPr defaultColWidth="9.28515625" defaultRowHeight="13.5"/>
  <cols>
    <col min="1" max="1" width="6.7109375" style="77" customWidth="1"/>
    <col min="2" max="2" width="13.85546875" style="77" customWidth="1"/>
    <col min="3" max="3" width="20.140625" style="77" customWidth="1"/>
    <col min="4" max="4" width="4.85546875" style="77" customWidth="1"/>
    <col min="5" max="5" width="19.28515625" style="77" customWidth="1"/>
    <col min="6" max="6" width="20.85546875" style="77" customWidth="1"/>
    <col min="7" max="7" width="6" style="77" customWidth="1"/>
    <col min="8" max="8" width="17.85546875" style="77" customWidth="1"/>
    <col min="9" max="9" width="19.42578125" style="77" customWidth="1"/>
    <col min="10" max="10" width="9.28515625" style="77"/>
    <col min="11" max="11" width="12.28515625" style="77" customWidth="1"/>
    <col min="12" max="12" width="15.28515625" style="77" customWidth="1"/>
    <col min="13" max="16384" width="9.28515625" style="77"/>
  </cols>
  <sheetData>
    <row r="4" spans="2:10">
      <c r="B4" s="230" t="s">
        <v>6481</v>
      </c>
      <c r="C4" s="230" t="s">
        <v>6482</v>
      </c>
      <c r="E4" s="230" t="s">
        <v>6483</v>
      </c>
      <c r="F4" s="230" t="s">
        <v>6484</v>
      </c>
      <c r="H4" s="230" t="s">
        <v>6485</v>
      </c>
      <c r="I4" s="230" t="s">
        <v>6486</v>
      </c>
    </row>
    <row r="5" spans="2:10">
      <c r="B5" s="425"/>
      <c r="C5" s="426"/>
      <c r="E5" s="427" t="s">
        <v>6487</v>
      </c>
      <c r="F5" s="426"/>
      <c r="H5" s="425" t="s">
        <v>6488</v>
      </c>
      <c r="I5" s="426"/>
    </row>
    <row r="6" spans="2:10">
      <c r="B6" s="232" t="s">
        <v>1563</v>
      </c>
      <c r="C6" s="232" t="s">
        <v>709</v>
      </c>
      <c r="E6" s="232" t="s">
        <v>6489</v>
      </c>
      <c r="F6" s="232" t="s">
        <v>6490</v>
      </c>
      <c r="H6" s="232" t="s">
        <v>6491</v>
      </c>
      <c r="I6" s="232" t="s">
        <v>6492</v>
      </c>
    </row>
    <row r="7" spans="2:10">
      <c r="B7" s="233" t="s">
        <v>1570</v>
      </c>
      <c r="C7" s="233" t="s">
        <v>1564</v>
      </c>
      <c r="E7" s="232" t="s">
        <v>6491</v>
      </c>
      <c r="F7" s="232" t="s">
        <v>6492</v>
      </c>
      <c r="H7" s="233" t="s">
        <v>6493</v>
      </c>
      <c r="I7" s="233" t="s">
        <v>6494</v>
      </c>
      <c r="J7" s="234" t="s">
        <v>6495</v>
      </c>
    </row>
    <row r="8" spans="2:10">
      <c r="B8" s="233" t="s">
        <v>114</v>
      </c>
      <c r="C8" s="233" t="s">
        <v>416</v>
      </c>
      <c r="E8" s="233" t="s">
        <v>6496</v>
      </c>
      <c r="F8" s="233" t="s">
        <v>6497</v>
      </c>
      <c r="H8" s="233" t="s">
        <v>6496</v>
      </c>
      <c r="I8" s="233" t="s">
        <v>6497</v>
      </c>
    </row>
    <row r="9" spans="2:10">
      <c r="B9" s="233" t="s">
        <v>410</v>
      </c>
      <c r="C9" s="233" t="s">
        <v>2034</v>
      </c>
      <c r="E9" s="233" t="s">
        <v>6498</v>
      </c>
      <c r="F9" s="233" t="s">
        <v>6499</v>
      </c>
      <c r="H9" s="238" t="s">
        <v>6500</v>
      </c>
      <c r="I9" s="238" t="s">
        <v>6501</v>
      </c>
    </row>
    <row r="10" spans="2:10">
      <c r="B10" s="233" t="s">
        <v>2036</v>
      </c>
      <c r="C10" s="233" t="s">
        <v>2035</v>
      </c>
      <c r="E10" s="238" t="s">
        <v>6500</v>
      </c>
      <c r="F10" s="238" t="s">
        <v>6501</v>
      </c>
      <c r="H10" s="236" t="s">
        <v>6502</v>
      </c>
      <c r="I10" s="236" t="s">
        <v>6504</v>
      </c>
    </row>
    <row r="11" spans="2:10">
      <c r="B11" s="233" t="s">
        <v>2037</v>
      </c>
      <c r="C11" s="233" t="s">
        <v>6503</v>
      </c>
      <c r="E11" s="236" t="s">
        <v>6502</v>
      </c>
      <c r="F11" s="236" t="s">
        <v>6504</v>
      </c>
      <c r="H11" s="233" t="s">
        <v>6505</v>
      </c>
      <c r="I11" s="233" t="s">
        <v>6579</v>
      </c>
    </row>
    <row r="12" spans="2:10">
      <c r="B12" s="233" t="s">
        <v>725</v>
      </c>
      <c r="C12" s="233" t="s">
        <v>6506</v>
      </c>
      <c r="E12" s="233" t="s">
        <v>6507</v>
      </c>
      <c r="F12" s="233" t="s">
        <v>6508</v>
      </c>
      <c r="H12" s="233" t="s">
        <v>6509</v>
      </c>
      <c r="I12" s="233" t="s">
        <v>6580</v>
      </c>
    </row>
    <row r="13" spans="2:10">
      <c r="B13" s="233" t="s">
        <v>6510</v>
      </c>
      <c r="C13" s="233" t="s">
        <v>6511</v>
      </c>
      <c r="E13" s="233" t="s">
        <v>6512</v>
      </c>
      <c r="F13" s="233" t="s">
        <v>6513</v>
      </c>
      <c r="H13" s="233" t="s">
        <v>6512</v>
      </c>
      <c r="I13" s="233" t="s">
        <v>6513</v>
      </c>
    </row>
    <row r="14" spans="2:10">
      <c r="B14" s="233" t="s">
        <v>6514</v>
      </c>
      <c r="C14" s="233" t="s">
        <v>6515</v>
      </c>
      <c r="E14" s="233" t="s">
        <v>6516</v>
      </c>
      <c r="F14" s="233" t="s">
        <v>6517</v>
      </c>
      <c r="H14" s="233" t="s">
        <v>6516</v>
      </c>
      <c r="I14" s="233" t="s">
        <v>6517</v>
      </c>
    </row>
    <row r="15" spans="2:10">
      <c r="B15" s="233" t="s">
        <v>6518</v>
      </c>
      <c r="C15" s="233" t="s">
        <v>6519</v>
      </c>
      <c r="E15" s="233" t="s">
        <v>6520</v>
      </c>
      <c r="F15" s="233" t="s">
        <v>6521</v>
      </c>
      <c r="H15" s="233" t="s">
        <v>6520</v>
      </c>
      <c r="I15" s="233" t="s">
        <v>6521</v>
      </c>
    </row>
    <row r="16" spans="2:10">
      <c r="B16" s="233" t="s">
        <v>5000</v>
      </c>
      <c r="C16" s="233" t="s">
        <v>5007</v>
      </c>
      <c r="E16" s="233"/>
      <c r="F16" s="233"/>
      <c r="H16" s="233"/>
      <c r="I16" s="233"/>
    </row>
    <row r="17" spans="2:12">
      <c r="B17" s="233" t="s">
        <v>5001</v>
      </c>
      <c r="C17" s="233" t="s">
        <v>5008</v>
      </c>
      <c r="H17" s="233"/>
      <c r="I17" s="233"/>
    </row>
    <row r="18" spans="2:12">
      <c r="B18" s="233" t="s">
        <v>5002</v>
      </c>
      <c r="C18" s="233" t="s">
        <v>5009</v>
      </c>
      <c r="E18" s="77" t="s">
        <v>6581</v>
      </c>
    </row>
    <row r="19" spans="2:12">
      <c r="B19" s="233" t="s">
        <v>5003</v>
      </c>
      <c r="C19" s="233" t="s">
        <v>5010</v>
      </c>
    </row>
    <row r="20" spans="2:12">
      <c r="B20" s="233" t="s">
        <v>5004</v>
      </c>
      <c r="C20" s="233" t="s">
        <v>5011</v>
      </c>
      <c r="I20" s="239" t="s">
        <v>6576</v>
      </c>
    </row>
    <row r="21" spans="2:12">
      <c r="B21" s="233" t="s">
        <v>5005</v>
      </c>
      <c r="C21" s="233" t="s">
        <v>5012</v>
      </c>
      <c r="H21" s="237" t="s">
        <v>6575</v>
      </c>
      <c r="I21" s="239" t="s">
        <v>6577</v>
      </c>
    </row>
    <row r="22" spans="2:12">
      <c r="B22" s="233" t="s">
        <v>5006</v>
      </c>
      <c r="C22" s="233" t="s">
        <v>5013</v>
      </c>
      <c r="H22" s="237" t="s">
        <v>6578</v>
      </c>
    </row>
    <row r="23" spans="2:12">
      <c r="B23" s="233" t="s">
        <v>2532</v>
      </c>
      <c r="C23" s="233" t="s">
        <v>5014</v>
      </c>
    </row>
    <row r="24" spans="2:12">
      <c r="B24" s="233" t="s">
        <v>2536</v>
      </c>
      <c r="C24" s="233" t="s">
        <v>5015</v>
      </c>
    </row>
    <row r="25" spans="2:12">
      <c r="B25" s="233" t="s">
        <v>6522</v>
      </c>
      <c r="C25" s="233" t="s">
        <v>6523</v>
      </c>
    </row>
    <row r="26" spans="2:12">
      <c r="B26" s="233" t="s">
        <v>6524</v>
      </c>
      <c r="C26" s="233" t="s">
        <v>6525</v>
      </c>
      <c r="E26" s="230" t="s">
        <v>6526</v>
      </c>
      <c r="F26" s="230" t="s">
        <v>6527</v>
      </c>
      <c r="H26" s="231" t="s">
        <v>6528</v>
      </c>
      <c r="I26" s="231" t="s">
        <v>6479</v>
      </c>
      <c r="K26" s="231" t="s">
        <v>6529</v>
      </c>
      <c r="L26" s="231" t="s">
        <v>6530</v>
      </c>
    </row>
    <row r="27" spans="2:12">
      <c r="B27" s="233" t="s">
        <v>1553</v>
      </c>
      <c r="C27" s="233" t="s">
        <v>6531</v>
      </c>
      <c r="E27" s="232" t="s">
        <v>1563</v>
      </c>
      <c r="F27" s="232" t="s">
        <v>709</v>
      </c>
      <c r="H27" s="232" t="s">
        <v>6532</v>
      </c>
      <c r="I27" s="232" t="s">
        <v>6533</v>
      </c>
      <c r="K27" s="232" t="s">
        <v>6534</v>
      </c>
      <c r="L27" s="232" t="s">
        <v>6535</v>
      </c>
    </row>
    <row r="28" spans="2:12">
      <c r="E28" s="232" t="s">
        <v>6536</v>
      </c>
      <c r="F28" s="232" t="s">
        <v>6537</v>
      </c>
      <c r="H28" s="232" t="s">
        <v>6538</v>
      </c>
      <c r="I28" s="232" t="s">
        <v>6539</v>
      </c>
      <c r="K28" s="235" t="s">
        <v>6540</v>
      </c>
      <c r="L28" s="235" t="s">
        <v>6541</v>
      </c>
    </row>
    <row r="29" spans="2:12">
      <c r="E29" s="232" t="s">
        <v>6532</v>
      </c>
      <c r="F29" s="232" t="s">
        <v>6533</v>
      </c>
      <c r="H29" s="232" t="s">
        <v>6542</v>
      </c>
      <c r="I29" s="232" t="s">
        <v>6543</v>
      </c>
      <c r="K29" s="235" t="s">
        <v>6544</v>
      </c>
      <c r="L29" s="235" t="s">
        <v>6545</v>
      </c>
    </row>
    <row r="30" spans="2:12">
      <c r="E30" s="233" t="s">
        <v>46</v>
      </c>
      <c r="F30" s="233" t="s">
        <v>339</v>
      </c>
      <c r="H30" s="233" t="s">
        <v>46</v>
      </c>
      <c r="I30" s="233" t="s">
        <v>339</v>
      </c>
      <c r="K30" s="233" t="s">
        <v>6546</v>
      </c>
      <c r="L30" s="233" t="s">
        <v>6547</v>
      </c>
    </row>
    <row r="31" spans="2:12">
      <c r="E31" s="233" t="s">
        <v>47</v>
      </c>
      <c r="F31" s="233" t="s">
        <v>286</v>
      </c>
      <c r="H31" s="233" t="s">
        <v>47</v>
      </c>
      <c r="I31" s="233" t="s">
        <v>286</v>
      </c>
      <c r="K31" s="233" t="s">
        <v>6548</v>
      </c>
      <c r="L31" s="233" t="s">
        <v>6549</v>
      </c>
    </row>
    <row r="32" spans="2:12">
      <c r="E32" s="233" t="s">
        <v>2036</v>
      </c>
      <c r="F32" s="233" t="s">
        <v>2035</v>
      </c>
      <c r="H32" s="233" t="s">
        <v>6550</v>
      </c>
      <c r="I32" s="233" t="s">
        <v>6551</v>
      </c>
      <c r="K32" s="233" t="s">
        <v>6552</v>
      </c>
      <c r="L32" s="233" t="s">
        <v>6553</v>
      </c>
    </row>
    <row r="33" spans="5:12">
      <c r="E33" s="233" t="s">
        <v>6538</v>
      </c>
      <c r="F33" s="233" t="s">
        <v>6554</v>
      </c>
      <c r="H33" s="236" t="s">
        <v>6555</v>
      </c>
      <c r="I33" s="236" t="s">
        <v>6556</v>
      </c>
      <c r="K33" s="233"/>
      <c r="L33" s="233"/>
    </row>
    <row r="34" spans="5:12">
      <c r="E34" s="233" t="s">
        <v>6557</v>
      </c>
      <c r="F34" s="233" t="s">
        <v>6558</v>
      </c>
      <c r="H34" s="233" t="s">
        <v>6559</v>
      </c>
      <c r="I34" s="233" t="s">
        <v>6560</v>
      </c>
      <c r="K34" s="233"/>
      <c r="L34" s="233"/>
    </row>
    <row r="35" spans="5:12">
      <c r="E35" s="233"/>
      <c r="F35" s="233"/>
      <c r="H35" s="233" t="s">
        <v>2188</v>
      </c>
      <c r="I35" s="233" t="s">
        <v>6561</v>
      </c>
      <c r="K35" s="233"/>
      <c r="L35" s="233"/>
    </row>
    <row r="36" spans="5:12">
      <c r="E36" s="233"/>
      <c r="F36" s="233"/>
      <c r="H36" s="233" t="s">
        <v>2189</v>
      </c>
      <c r="I36" s="233" t="s">
        <v>6562</v>
      </c>
    </row>
    <row r="37" spans="5:12">
      <c r="E37" s="233"/>
      <c r="F37" s="233"/>
      <c r="H37" s="233" t="s">
        <v>2190</v>
      </c>
      <c r="I37" s="233" t="s">
        <v>6563</v>
      </c>
    </row>
    <row r="38" spans="5:12">
      <c r="H38" s="233" t="s">
        <v>2191</v>
      </c>
      <c r="I38" s="233" t="s">
        <v>6564</v>
      </c>
    </row>
    <row r="39" spans="5:12">
      <c r="H39" s="233" t="s">
        <v>2192</v>
      </c>
      <c r="I39" s="233" t="s">
        <v>6565</v>
      </c>
    </row>
    <row r="40" spans="5:12">
      <c r="H40" s="233" t="s">
        <v>2193</v>
      </c>
      <c r="I40" s="233" t="s">
        <v>6566</v>
      </c>
    </row>
    <row r="41" spans="5:12">
      <c r="H41" s="233" t="s">
        <v>2194</v>
      </c>
      <c r="I41" s="233" t="s">
        <v>489</v>
      </c>
    </row>
    <row r="42" spans="5:12">
      <c r="H42" s="233" t="s">
        <v>2195</v>
      </c>
      <c r="I42" s="233" t="s">
        <v>6567</v>
      </c>
    </row>
    <row r="43" spans="5:12">
      <c r="H43" s="233" t="s">
        <v>2196</v>
      </c>
      <c r="I43" s="233" t="s">
        <v>6568</v>
      </c>
    </row>
    <row r="44" spans="5:12">
      <c r="H44" s="233" t="s">
        <v>2197</v>
      </c>
      <c r="I44" s="233" t="s">
        <v>6569</v>
      </c>
    </row>
    <row r="45" spans="5:12">
      <c r="H45" s="233" t="s">
        <v>2198</v>
      </c>
      <c r="I45" s="233" t="s">
        <v>6570</v>
      </c>
    </row>
    <row r="46" spans="5:12">
      <c r="H46" s="233" t="s">
        <v>2199</v>
      </c>
      <c r="I46" s="233" t="s">
        <v>6571</v>
      </c>
    </row>
    <row r="47" spans="5:12">
      <c r="H47" s="233" t="s">
        <v>2200</v>
      </c>
      <c r="I47" s="233" t="s">
        <v>6572</v>
      </c>
    </row>
    <row r="48" spans="5:12">
      <c r="H48" s="233" t="s">
        <v>2201</v>
      </c>
      <c r="I48" s="233" t="s">
        <v>6573</v>
      </c>
    </row>
    <row r="49" spans="2:19">
      <c r="H49" s="233" t="s">
        <v>2202</v>
      </c>
      <c r="I49" s="233" t="s">
        <v>6574</v>
      </c>
    </row>
    <row r="52" spans="2:19">
      <c r="B52" s="125" t="s">
        <v>5343</v>
      </c>
      <c r="H52" s="88"/>
    </row>
    <row r="53" spans="2:19">
      <c r="C53" s="77" t="s">
        <v>5344</v>
      </c>
      <c r="H53" s="88"/>
    </row>
    <row r="54" spans="2:19">
      <c r="H54" s="88"/>
    </row>
    <row r="55" spans="2:19" s="80" customFormat="1" ht="27">
      <c r="B55" s="78" t="s">
        <v>114</v>
      </c>
      <c r="C55" s="78" t="s">
        <v>410</v>
      </c>
      <c r="D55" s="78" t="s">
        <v>1563</v>
      </c>
      <c r="E55" s="78" t="s">
        <v>1570</v>
      </c>
      <c r="F55" s="78" t="s">
        <v>2036</v>
      </c>
      <c r="G55" s="78" t="s">
        <v>2037</v>
      </c>
      <c r="H55" s="78" t="s">
        <v>4634</v>
      </c>
      <c r="I55" s="78" t="s">
        <v>4633</v>
      </c>
      <c r="J55" s="79" t="s">
        <v>725</v>
      </c>
      <c r="K55" s="78" t="s">
        <v>5000</v>
      </c>
      <c r="L55" s="78" t="s">
        <v>5001</v>
      </c>
      <c r="M55" s="78" t="s">
        <v>5002</v>
      </c>
      <c r="N55" s="78" t="s">
        <v>5003</v>
      </c>
      <c r="O55" s="78" t="s">
        <v>5004</v>
      </c>
      <c r="P55" s="78" t="s">
        <v>5005</v>
      </c>
      <c r="Q55" s="78" t="s">
        <v>5006</v>
      </c>
      <c r="R55" s="78" t="s">
        <v>2532</v>
      </c>
      <c r="S55" s="78" t="s">
        <v>2536</v>
      </c>
    </row>
    <row r="56" spans="2:19" s="80" customFormat="1" ht="27">
      <c r="B56" s="78" t="s">
        <v>416</v>
      </c>
      <c r="C56" s="78" t="s">
        <v>2034</v>
      </c>
      <c r="D56" s="78" t="s">
        <v>709</v>
      </c>
      <c r="E56" s="78" t="s">
        <v>1564</v>
      </c>
      <c r="F56" s="78" t="s">
        <v>2035</v>
      </c>
      <c r="G56" s="78" t="s">
        <v>5016</v>
      </c>
      <c r="H56" s="78" t="s">
        <v>3581</v>
      </c>
      <c r="I56" s="78" t="s">
        <v>4620</v>
      </c>
      <c r="J56" s="79" t="s">
        <v>2280</v>
      </c>
      <c r="K56" s="76" t="s">
        <v>5007</v>
      </c>
      <c r="L56" s="76" t="s">
        <v>5008</v>
      </c>
      <c r="M56" s="76" t="s">
        <v>5009</v>
      </c>
      <c r="N56" s="76" t="s">
        <v>5010</v>
      </c>
      <c r="O56" s="76" t="s">
        <v>5011</v>
      </c>
      <c r="P56" s="76" t="s">
        <v>5012</v>
      </c>
      <c r="Q56" s="76" t="s">
        <v>5013</v>
      </c>
      <c r="R56" s="76" t="s">
        <v>5014</v>
      </c>
      <c r="S56" s="76" t="s">
        <v>5015</v>
      </c>
    </row>
    <row r="57" spans="2:19">
      <c r="B57" s="81" t="s">
        <v>2281</v>
      </c>
      <c r="C57" s="82" t="s">
        <v>2282</v>
      </c>
      <c r="D57" s="83" t="s">
        <v>2283</v>
      </c>
      <c r="E57" s="84" t="s">
        <v>2284</v>
      </c>
      <c r="F57" s="85" t="s">
        <v>45</v>
      </c>
      <c r="G57" s="85"/>
      <c r="H57" s="85"/>
      <c r="I57" s="85"/>
      <c r="J57" s="86" t="s">
        <v>2285</v>
      </c>
      <c r="K57" s="85"/>
      <c r="L57" s="85"/>
      <c r="M57" s="85"/>
      <c r="N57" s="85"/>
      <c r="O57" s="85"/>
      <c r="P57" s="85"/>
      <c r="Q57" s="85"/>
      <c r="R57" s="85"/>
      <c r="S57" s="85"/>
    </row>
    <row r="58" spans="2:19">
      <c r="B58" s="81"/>
      <c r="C58" s="82"/>
      <c r="D58" s="83" t="s">
        <v>2286</v>
      </c>
      <c r="E58" s="84" t="s">
        <v>2287</v>
      </c>
      <c r="F58" s="85" t="s">
        <v>2288</v>
      </c>
      <c r="G58" s="85"/>
      <c r="H58" s="85"/>
      <c r="I58" s="85"/>
      <c r="J58" s="86" t="s">
        <v>2285</v>
      </c>
      <c r="K58" s="85"/>
      <c r="L58" s="85"/>
      <c r="M58" s="85"/>
      <c r="N58" s="85"/>
      <c r="O58" s="85"/>
      <c r="P58" s="85"/>
      <c r="Q58" s="85"/>
      <c r="R58" s="85"/>
      <c r="S58" s="85"/>
    </row>
    <row r="59" spans="2:19">
      <c r="B59" s="81"/>
      <c r="C59" s="82"/>
      <c r="D59" s="83" t="s">
        <v>2289</v>
      </c>
      <c r="E59" s="84" t="s">
        <v>2290</v>
      </c>
      <c r="F59" s="85" t="s">
        <v>2291</v>
      </c>
      <c r="G59" s="85"/>
      <c r="H59" s="85"/>
      <c r="I59" s="85"/>
      <c r="J59" s="86" t="s">
        <v>2285</v>
      </c>
      <c r="K59" s="85"/>
      <c r="L59" s="85"/>
      <c r="M59" s="85"/>
      <c r="N59" s="85"/>
      <c r="O59" s="85"/>
      <c r="P59" s="85"/>
      <c r="Q59" s="85"/>
      <c r="R59" s="85"/>
      <c r="S59" s="85"/>
    </row>
    <row r="60" spans="2:19">
      <c r="B60" s="81"/>
      <c r="C60" s="82"/>
      <c r="D60" s="83" t="s">
        <v>2292</v>
      </c>
      <c r="E60" s="84" t="s">
        <v>2293</v>
      </c>
      <c r="F60" s="85" t="s">
        <v>2294</v>
      </c>
      <c r="G60" s="85"/>
      <c r="H60" s="85"/>
      <c r="I60" s="85"/>
      <c r="J60" s="86" t="s">
        <v>2285</v>
      </c>
      <c r="K60" s="85"/>
      <c r="L60" s="85"/>
      <c r="M60" s="85"/>
      <c r="N60" s="85"/>
      <c r="O60" s="85"/>
      <c r="P60" s="85"/>
      <c r="Q60" s="85"/>
      <c r="R60" s="85"/>
      <c r="S60" s="85"/>
    </row>
    <row r="61" spans="2:19">
      <c r="B61" s="81"/>
      <c r="C61" s="82" t="s">
        <v>2295</v>
      </c>
      <c r="D61" s="83" t="s">
        <v>2296</v>
      </c>
      <c r="E61" s="84" t="s">
        <v>2297</v>
      </c>
      <c r="F61" s="85" t="s">
        <v>2297</v>
      </c>
      <c r="G61" s="85"/>
      <c r="H61" s="85"/>
      <c r="I61" s="85"/>
      <c r="J61" s="86" t="s">
        <v>2298</v>
      </c>
      <c r="K61" s="85"/>
      <c r="L61" s="85"/>
      <c r="M61" s="85"/>
      <c r="N61" s="85"/>
      <c r="O61" s="85"/>
      <c r="P61" s="85"/>
      <c r="Q61" s="85"/>
      <c r="R61" s="85"/>
      <c r="S61" s="85"/>
    </row>
    <row r="62" spans="2:19">
      <c r="B62" s="81"/>
      <c r="C62" s="82"/>
      <c r="D62" s="83" t="s">
        <v>2299</v>
      </c>
      <c r="E62" s="84" t="s">
        <v>2300</v>
      </c>
      <c r="F62" s="85" t="s">
        <v>2300</v>
      </c>
      <c r="G62" s="85"/>
      <c r="H62" s="85"/>
      <c r="I62" s="85"/>
      <c r="J62" s="86" t="s">
        <v>2298</v>
      </c>
      <c r="K62" s="85"/>
      <c r="L62" s="85"/>
      <c r="M62" s="85"/>
      <c r="N62" s="85"/>
      <c r="O62" s="85"/>
      <c r="P62" s="85"/>
      <c r="Q62" s="85"/>
      <c r="R62" s="85"/>
      <c r="S62" s="85"/>
    </row>
    <row r="63" spans="2:19">
      <c r="B63" s="81"/>
      <c r="C63" s="82"/>
      <c r="D63" s="83" t="s">
        <v>2301</v>
      </c>
      <c r="E63" s="84" t="s">
        <v>2302</v>
      </c>
      <c r="F63" s="85" t="s">
        <v>2303</v>
      </c>
      <c r="G63" s="85"/>
      <c r="H63" s="85"/>
      <c r="I63" s="85"/>
      <c r="J63" s="86" t="s">
        <v>2304</v>
      </c>
      <c r="K63" s="85"/>
      <c r="L63" s="85"/>
      <c r="M63" s="85"/>
      <c r="N63" s="85"/>
      <c r="O63" s="85"/>
      <c r="P63" s="85"/>
      <c r="Q63" s="85"/>
      <c r="R63" s="85"/>
      <c r="S63" s="85"/>
    </row>
    <row r="64" spans="2:19">
      <c r="B64" s="81" t="s">
        <v>2305</v>
      </c>
      <c r="C64" s="82" t="s">
        <v>2306</v>
      </c>
      <c r="D64" s="83" t="s">
        <v>2307</v>
      </c>
      <c r="E64" s="84" t="s">
        <v>2308</v>
      </c>
      <c r="F64" s="85" t="s">
        <v>2309</v>
      </c>
      <c r="G64" s="85"/>
      <c r="H64" s="85"/>
      <c r="I64" s="85"/>
      <c r="J64" s="86" t="s">
        <v>2310</v>
      </c>
      <c r="K64" s="85"/>
      <c r="L64" s="85"/>
      <c r="M64" s="85"/>
      <c r="N64" s="85"/>
      <c r="O64" s="85"/>
      <c r="P64" s="85"/>
      <c r="Q64" s="85"/>
      <c r="R64" s="85"/>
      <c r="S64" s="85"/>
    </row>
    <row r="65" spans="2:19">
      <c r="B65" s="81"/>
      <c r="C65" s="82"/>
      <c r="D65" s="186" t="s">
        <v>2311</v>
      </c>
      <c r="E65" s="84" t="s">
        <v>2312</v>
      </c>
      <c r="F65" s="85" t="s">
        <v>2313</v>
      </c>
      <c r="G65" s="85"/>
      <c r="H65" s="85"/>
      <c r="I65" s="85"/>
      <c r="J65" s="86" t="s">
        <v>2314</v>
      </c>
      <c r="K65" s="85"/>
      <c r="L65" s="85"/>
      <c r="M65" s="85"/>
      <c r="N65" s="85"/>
      <c r="O65" s="85"/>
      <c r="P65" s="85"/>
      <c r="Q65" s="85"/>
      <c r="R65" s="85"/>
      <c r="S65" s="85"/>
    </row>
    <row r="66" spans="2:19">
      <c r="B66" s="81"/>
      <c r="C66" s="82"/>
      <c r="D66" s="81" t="s">
        <v>2315</v>
      </c>
      <c r="E66" s="87" t="s">
        <v>2316</v>
      </c>
      <c r="F66" s="85" t="s">
        <v>2317</v>
      </c>
      <c r="G66" s="85"/>
      <c r="H66" s="85"/>
      <c r="I66" s="85"/>
      <c r="J66" s="86" t="s">
        <v>2314</v>
      </c>
      <c r="K66" s="85"/>
      <c r="L66" s="85"/>
      <c r="M66" s="85"/>
      <c r="N66" s="85"/>
      <c r="O66" s="85"/>
      <c r="P66" s="85"/>
      <c r="Q66" s="85"/>
      <c r="R66" s="85"/>
      <c r="S66" s="85"/>
    </row>
    <row r="67" spans="2:19">
      <c r="B67" s="81"/>
      <c r="C67" s="82"/>
      <c r="D67" s="83" t="s">
        <v>2318</v>
      </c>
      <c r="E67" s="84" t="s">
        <v>2319</v>
      </c>
      <c r="F67" s="85" t="s">
        <v>2320</v>
      </c>
      <c r="G67" s="85"/>
      <c r="H67" s="85"/>
      <c r="I67" s="85"/>
      <c r="J67" s="86" t="s">
        <v>2314</v>
      </c>
      <c r="K67" s="85"/>
      <c r="L67" s="85"/>
      <c r="M67" s="85"/>
      <c r="N67" s="85"/>
      <c r="O67" s="85"/>
      <c r="P67" s="85"/>
      <c r="Q67" s="85"/>
      <c r="R67" s="85"/>
      <c r="S67" s="85"/>
    </row>
    <row r="68" spans="2:19">
      <c r="B68" s="81"/>
      <c r="C68" s="82"/>
      <c r="D68" s="81" t="s">
        <v>2321</v>
      </c>
      <c r="E68" s="87" t="s">
        <v>2322</v>
      </c>
      <c r="F68" s="85" t="s">
        <v>2323</v>
      </c>
      <c r="G68" s="85"/>
      <c r="H68" s="85"/>
      <c r="I68" s="85"/>
      <c r="J68" s="112" t="s">
        <v>2324</v>
      </c>
      <c r="K68" s="85"/>
      <c r="L68" s="85"/>
      <c r="M68" s="85"/>
      <c r="N68" s="85"/>
      <c r="O68" s="85"/>
      <c r="P68" s="85"/>
      <c r="Q68" s="85"/>
      <c r="R68" s="85"/>
      <c r="S68" s="85"/>
    </row>
    <row r="69" spans="2:19">
      <c r="B69" s="81"/>
      <c r="C69" s="82" t="s">
        <v>2325</v>
      </c>
      <c r="D69" s="81" t="s">
        <v>2326</v>
      </c>
      <c r="E69" s="87" t="s">
        <v>2327</v>
      </c>
      <c r="F69" s="85" t="s">
        <v>2327</v>
      </c>
      <c r="G69" s="85"/>
      <c r="H69" s="85"/>
      <c r="I69" s="85"/>
      <c r="J69" s="86" t="s">
        <v>2314</v>
      </c>
      <c r="K69" s="85"/>
      <c r="L69" s="85"/>
      <c r="M69" s="85"/>
      <c r="N69" s="85"/>
      <c r="O69" s="85"/>
      <c r="P69" s="85"/>
      <c r="Q69" s="85"/>
      <c r="R69" s="85"/>
      <c r="S69" s="85"/>
    </row>
    <row r="70" spans="2:19">
      <c r="B70" s="81"/>
      <c r="C70" s="82"/>
      <c r="D70" s="81" t="s">
        <v>2328</v>
      </c>
      <c r="E70" s="87" t="s">
        <v>2329</v>
      </c>
      <c r="F70" s="85" t="s">
        <v>2329</v>
      </c>
      <c r="G70" s="85"/>
      <c r="H70" s="85"/>
      <c r="I70" s="85"/>
      <c r="J70" s="86" t="s">
        <v>2314</v>
      </c>
      <c r="K70" s="85"/>
      <c r="L70" s="85"/>
      <c r="M70" s="85"/>
      <c r="N70" s="85"/>
      <c r="O70" s="85"/>
      <c r="P70" s="85"/>
      <c r="Q70" s="85"/>
      <c r="R70" s="85"/>
      <c r="S70" s="85"/>
    </row>
    <row r="71" spans="2:19">
      <c r="B71" s="81" t="s">
        <v>2330</v>
      </c>
      <c r="C71" s="82" t="s">
        <v>2331</v>
      </c>
      <c r="D71" s="83" t="s">
        <v>2332</v>
      </c>
      <c r="E71" s="84" t="s">
        <v>2333</v>
      </c>
      <c r="F71" s="85" t="s">
        <v>2334</v>
      </c>
      <c r="G71" s="85"/>
      <c r="H71" s="85"/>
      <c r="I71" s="85"/>
      <c r="J71" s="86" t="s">
        <v>2285</v>
      </c>
      <c r="K71" s="85"/>
      <c r="L71" s="85"/>
      <c r="M71" s="85"/>
      <c r="N71" s="85"/>
      <c r="O71" s="85"/>
      <c r="P71" s="85"/>
      <c r="Q71" s="85"/>
      <c r="R71" s="85"/>
      <c r="S71" s="85"/>
    </row>
    <row r="72" spans="2:19">
      <c r="B72" s="81"/>
      <c r="C72" s="82"/>
      <c r="D72" s="83" t="s">
        <v>2336</v>
      </c>
      <c r="E72" s="84" t="s">
        <v>2337</v>
      </c>
      <c r="F72" s="85" t="s">
        <v>2337</v>
      </c>
      <c r="G72" s="85"/>
      <c r="H72" s="85"/>
      <c r="I72" s="85"/>
      <c r="J72" s="86" t="s">
        <v>2285</v>
      </c>
      <c r="K72" s="85"/>
      <c r="L72" s="85"/>
      <c r="M72" s="85"/>
      <c r="N72" s="85"/>
      <c r="O72" s="85"/>
      <c r="P72" s="85"/>
      <c r="Q72" s="85"/>
      <c r="R72" s="85"/>
      <c r="S72" s="85"/>
    </row>
    <row r="73" spans="2:19">
      <c r="B73" s="81"/>
      <c r="C73" s="82"/>
      <c r="D73" s="83" t="s">
        <v>2338</v>
      </c>
      <c r="E73" s="84" t="s">
        <v>2339</v>
      </c>
      <c r="F73" s="85" t="s">
        <v>2339</v>
      </c>
      <c r="G73" s="85"/>
      <c r="H73" s="85"/>
      <c r="I73" s="85"/>
      <c r="J73" s="86" t="s">
        <v>2285</v>
      </c>
      <c r="K73" s="85"/>
      <c r="L73" s="85"/>
      <c r="M73" s="85"/>
      <c r="N73" s="85"/>
      <c r="O73" s="85"/>
      <c r="P73" s="85"/>
      <c r="Q73" s="85"/>
      <c r="R73" s="85"/>
      <c r="S73" s="85"/>
    </row>
    <row r="74" spans="2:19">
      <c r="B74" s="81"/>
      <c r="C74" s="82"/>
      <c r="D74" s="83" t="s">
        <v>2340</v>
      </c>
      <c r="E74" s="84" t="s">
        <v>2341</v>
      </c>
      <c r="F74" s="85" t="s">
        <v>2342</v>
      </c>
      <c r="G74" s="85"/>
      <c r="H74" s="85"/>
      <c r="I74" s="85"/>
      <c r="J74" s="86" t="s">
        <v>2285</v>
      </c>
      <c r="K74" s="85"/>
      <c r="L74" s="85"/>
      <c r="M74" s="85"/>
      <c r="N74" s="85"/>
      <c r="O74" s="85"/>
      <c r="P74" s="85"/>
      <c r="Q74" s="85"/>
      <c r="R74" s="85"/>
      <c r="S74" s="85"/>
    </row>
    <row r="75" spans="2:19">
      <c r="B75" s="81"/>
      <c r="C75" s="89" t="s">
        <v>2343</v>
      </c>
      <c r="D75" s="186" t="s">
        <v>2344</v>
      </c>
      <c r="E75" s="84" t="s">
        <v>2345</v>
      </c>
      <c r="F75" s="85" t="s">
        <v>2346</v>
      </c>
      <c r="G75" s="85"/>
      <c r="H75" s="85"/>
      <c r="I75" s="85"/>
      <c r="J75" s="86" t="s">
        <v>2347</v>
      </c>
      <c r="K75" s="85"/>
      <c r="L75" s="85"/>
      <c r="M75" s="85"/>
      <c r="N75" s="85"/>
      <c r="O75" s="85"/>
      <c r="P75" s="85"/>
      <c r="Q75" s="85"/>
      <c r="R75" s="85"/>
      <c r="S75" s="85"/>
    </row>
    <row r="76" spans="2:19">
      <c r="B76" s="81"/>
      <c r="C76" s="89"/>
      <c r="D76" s="83" t="s">
        <v>2348</v>
      </c>
      <c r="E76" s="84" t="s">
        <v>2349</v>
      </c>
      <c r="F76" s="85" t="s">
        <v>2349</v>
      </c>
      <c r="G76" s="85"/>
      <c r="H76" s="85"/>
      <c r="I76" s="85"/>
      <c r="J76" s="86" t="s">
        <v>2350</v>
      </c>
      <c r="K76" s="85"/>
      <c r="L76" s="85"/>
      <c r="M76" s="85"/>
      <c r="N76" s="85"/>
      <c r="O76" s="85"/>
      <c r="P76" s="85"/>
      <c r="Q76" s="85"/>
      <c r="R76" s="85"/>
      <c r="S76" s="85"/>
    </row>
    <row r="77" spans="2:19">
      <c r="B77" s="81"/>
      <c r="C77" s="89" t="s">
        <v>2351</v>
      </c>
      <c r="D77" s="83" t="s">
        <v>2352</v>
      </c>
      <c r="E77" s="84" t="s">
        <v>2353</v>
      </c>
      <c r="F77" s="85" t="s">
        <v>2354</v>
      </c>
      <c r="G77" s="85"/>
      <c r="H77" s="85"/>
      <c r="I77" s="85"/>
      <c r="J77" s="86" t="s">
        <v>2355</v>
      </c>
      <c r="K77" s="85"/>
      <c r="L77" s="85"/>
      <c r="M77" s="85"/>
      <c r="N77" s="85"/>
      <c r="O77" s="85"/>
      <c r="P77" s="85"/>
      <c r="Q77" s="85"/>
      <c r="R77" s="85"/>
      <c r="S77" s="85"/>
    </row>
    <row r="78" spans="2:19">
      <c r="B78" s="81"/>
      <c r="C78" s="89"/>
      <c r="D78" s="83" t="s">
        <v>2356</v>
      </c>
      <c r="E78" s="84" t="s">
        <v>2357</v>
      </c>
      <c r="F78" s="85" t="s">
        <v>2357</v>
      </c>
      <c r="G78" s="85"/>
      <c r="H78" s="85"/>
      <c r="I78" s="85"/>
      <c r="J78" s="86" t="s">
        <v>2350</v>
      </c>
      <c r="K78" s="85"/>
      <c r="L78" s="85"/>
      <c r="M78" s="85"/>
      <c r="N78" s="85"/>
      <c r="O78" s="85"/>
      <c r="P78" s="85"/>
      <c r="Q78" s="85"/>
      <c r="R78" s="85"/>
      <c r="S78" s="85"/>
    </row>
    <row r="79" spans="2:19">
      <c r="B79" s="81"/>
      <c r="C79" s="89" t="s">
        <v>2358</v>
      </c>
      <c r="D79" s="83" t="s">
        <v>2359</v>
      </c>
      <c r="E79" s="84" t="s">
        <v>2360</v>
      </c>
      <c r="F79" s="85" t="s">
        <v>2361</v>
      </c>
      <c r="G79" s="85"/>
      <c r="H79" s="85"/>
      <c r="I79" s="85"/>
      <c r="J79" s="86" t="s">
        <v>2362</v>
      </c>
      <c r="K79" s="85"/>
      <c r="L79" s="85"/>
      <c r="M79" s="85"/>
      <c r="N79" s="85"/>
      <c r="O79" s="85"/>
      <c r="P79" s="85"/>
      <c r="Q79" s="85"/>
      <c r="R79" s="85"/>
      <c r="S79" s="85"/>
    </row>
    <row r="80" spans="2:19">
      <c r="B80" s="81"/>
      <c r="C80" s="89"/>
      <c r="D80" s="83" t="s">
        <v>2363</v>
      </c>
      <c r="E80" s="84" t="s">
        <v>2364</v>
      </c>
      <c r="F80" s="85" t="s">
        <v>2364</v>
      </c>
      <c r="G80" s="85"/>
      <c r="H80" s="85"/>
      <c r="I80" s="85"/>
      <c r="J80" s="86" t="s">
        <v>2362</v>
      </c>
      <c r="K80" s="85"/>
      <c r="L80" s="85"/>
      <c r="M80" s="85"/>
      <c r="N80" s="85"/>
      <c r="O80" s="85"/>
      <c r="P80" s="85"/>
      <c r="Q80" s="85"/>
      <c r="R80" s="85"/>
      <c r="S80" s="85"/>
    </row>
    <row r="81" spans="2:19">
      <c r="B81" s="81"/>
      <c r="C81" s="89"/>
      <c r="D81" s="83" t="s">
        <v>2365</v>
      </c>
      <c r="E81" s="84" t="s">
        <v>2366</v>
      </c>
      <c r="F81" s="85" t="s">
        <v>2366</v>
      </c>
      <c r="G81" s="85"/>
      <c r="H81" s="85"/>
      <c r="I81" s="85"/>
      <c r="J81" s="86" t="s">
        <v>2362</v>
      </c>
      <c r="K81" s="85"/>
      <c r="L81" s="85"/>
      <c r="M81" s="85"/>
      <c r="N81" s="85"/>
      <c r="O81" s="85"/>
      <c r="P81" s="85"/>
      <c r="Q81" s="85"/>
      <c r="R81" s="85"/>
      <c r="S81" s="85"/>
    </row>
    <row r="82" spans="2:19">
      <c r="B82" s="81"/>
      <c r="C82" s="82" t="s">
        <v>2367</v>
      </c>
      <c r="D82" s="83" t="s">
        <v>2368</v>
      </c>
      <c r="E82" s="84" t="s">
        <v>2369</v>
      </c>
      <c r="F82" s="85" t="s">
        <v>2370</v>
      </c>
      <c r="G82" s="85"/>
      <c r="H82" s="85"/>
      <c r="I82" s="85"/>
      <c r="J82" s="86" t="s">
        <v>2371</v>
      </c>
      <c r="K82" s="85"/>
      <c r="L82" s="85"/>
      <c r="M82" s="85"/>
      <c r="N82" s="85"/>
      <c r="O82" s="85"/>
      <c r="P82" s="85"/>
      <c r="Q82" s="85"/>
      <c r="R82" s="85"/>
      <c r="S82" s="85"/>
    </row>
    <row r="83" spans="2:19">
      <c r="B83" s="81"/>
      <c r="C83" s="82"/>
      <c r="D83" s="83" t="s">
        <v>2372</v>
      </c>
      <c r="E83" s="84" t="s">
        <v>2373</v>
      </c>
      <c r="F83" s="85" t="s">
        <v>2374</v>
      </c>
      <c r="G83" s="85"/>
      <c r="H83" s="85"/>
      <c r="I83" s="85"/>
      <c r="J83" s="86" t="s">
        <v>2371</v>
      </c>
      <c r="K83" s="85"/>
      <c r="L83" s="85"/>
      <c r="M83" s="85"/>
      <c r="N83" s="85"/>
      <c r="O83" s="85"/>
      <c r="P83" s="85"/>
      <c r="Q83" s="85"/>
      <c r="R83" s="85"/>
      <c r="S83" s="85"/>
    </row>
    <row r="84" spans="2:19">
      <c r="B84" s="81" t="s">
        <v>2375</v>
      </c>
      <c r="C84" s="82" t="s">
        <v>2376</v>
      </c>
      <c r="D84" s="81" t="s">
        <v>2377</v>
      </c>
      <c r="E84" s="87" t="s">
        <v>2378</v>
      </c>
      <c r="F84" s="85" t="s">
        <v>2379</v>
      </c>
      <c r="G84" s="85"/>
      <c r="H84" s="85"/>
      <c r="I84" s="85"/>
      <c r="J84" s="86" t="s">
        <v>2380</v>
      </c>
      <c r="K84" s="85"/>
      <c r="L84" s="85"/>
      <c r="M84" s="85"/>
      <c r="N84" s="85"/>
      <c r="O84" s="85"/>
      <c r="P84" s="85"/>
      <c r="Q84" s="85"/>
      <c r="R84" s="85"/>
      <c r="S84" s="85"/>
    </row>
    <row r="85" spans="2:19">
      <c r="B85" s="81"/>
      <c r="C85" s="82"/>
      <c r="D85" s="83" t="s">
        <v>2381</v>
      </c>
      <c r="E85" s="84" t="s">
        <v>2382</v>
      </c>
      <c r="F85" s="85" t="s">
        <v>2382</v>
      </c>
      <c r="G85" s="85"/>
      <c r="H85" s="85"/>
      <c r="I85" s="85"/>
      <c r="J85" s="112" t="s">
        <v>2383</v>
      </c>
      <c r="K85" s="85"/>
      <c r="L85" s="85"/>
      <c r="M85" s="85"/>
      <c r="N85" s="85"/>
      <c r="O85" s="85"/>
      <c r="P85" s="85"/>
      <c r="Q85" s="85"/>
      <c r="R85" s="85"/>
      <c r="S85" s="85"/>
    </row>
    <row r="86" spans="2:19">
      <c r="B86" s="81"/>
      <c r="C86" s="82"/>
      <c r="D86" s="83" t="s">
        <v>2384</v>
      </c>
      <c r="E86" s="84" t="s">
        <v>2385</v>
      </c>
      <c r="F86" s="85" t="s">
        <v>2385</v>
      </c>
      <c r="G86" s="85"/>
      <c r="H86" s="85"/>
      <c r="I86" s="85"/>
      <c r="J86" s="86" t="s">
        <v>2386</v>
      </c>
      <c r="K86" s="85"/>
      <c r="L86" s="85"/>
      <c r="M86" s="85"/>
      <c r="N86" s="85"/>
      <c r="O86" s="85"/>
      <c r="P86" s="85"/>
      <c r="Q86" s="85"/>
      <c r="R86" s="85"/>
      <c r="S86" s="85"/>
    </row>
    <row r="87" spans="2:19">
      <c r="B87" s="81"/>
      <c r="C87" s="82"/>
      <c r="D87" s="83" t="s">
        <v>2387</v>
      </c>
      <c r="E87" s="84" t="s">
        <v>2388</v>
      </c>
      <c r="F87" s="85" t="s">
        <v>2389</v>
      </c>
      <c r="G87" s="85"/>
      <c r="H87" s="85"/>
      <c r="I87" s="85"/>
      <c r="J87" s="86" t="s">
        <v>2390</v>
      </c>
      <c r="K87" s="85"/>
      <c r="L87" s="85"/>
      <c r="M87" s="85"/>
      <c r="N87" s="85"/>
      <c r="O87" s="85"/>
      <c r="P87" s="85"/>
      <c r="Q87" s="85"/>
      <c r="R87" s="85"/>
      <c r="S87" s="85"/>
    </row>
    <row r="88" spans="2:19">
      <c r="B88" s="81"/>
      <c r="C88" s="82"/>
      <c r="D88" s="83" t="s">
        <v>2391</v>
      </c>
      <c r="E88" s="84" t="s">
        <v>2392</v>
      </c>
      <c r="F88" s="85" t="s">
        <v>2393</v>
      </c>
      <c r="G88" s="85"/>
      <c r="H88" s="85"/>
      <c r="I88" s="85"/>
      <c r="J88" s="86" t="s">
        <v>2394</v>
      </c>
      <c r="K88" s="85"/>
      <c r="L88" s="85"/>
      <c r="M88" s="85"/>
      <c r="N88" s="85"/>
      <c r="O88" s="85"/>
      <c r="P88" s="85"/>
      <c r="Q88" s="85"/>
      <c r="R88" s="85"/>
      <c r="S88" s="85"/>
    </row>
    <row r="89" spans="2:19">
      <c r="B89" s="81"/>
      <c r="C89" s="82"/>
      <c r="D89" s="83" t="s">
        <v>2395</v>
      </c>
      <c r="E89" s="84" t="s">
        <v>2396</v>
      </c>
      <c r="F89" s="85" t="s">
        <v>2397</v>
      </c>
      <c r="G89" s="85"/>
      <c r="H89" s="85"/>
      <c r="I89" s="85"/>
      <c r="J89" s="86" t="s">
        <v>2398</v>
      </c>
      <c r="K89" s="85"/>
      <c r="L89" s="85"/>
      <c r="M89" s="85"/>
      <c r="N89" s="85"/>
      <c r="O89" s="85"/>
      <c r="P89" s="85"/>
      <c r="Q89" s="85"/>
      <c r="R89" s="85"/>
      <c r="S89" s="85"/>
    </row>
    <row r="90" spans="2:19">
      <c r="B90" s="81"/>
      <c r="C90" s="82" t="s">
        <v>2399</v>
      </c>
      <c r="D90" s="81" t="s">
        <v>2400</v>
      </c>
      <c r="E90" s="87" t="s">
        <v>2401</v>
      </c>
      <c r="F90" s="85" t="s">
        <v>2402</v>
      </c>
      <c r="G90" s="85"/>
      <c r="H90" s="85"/>
      <c r="I90" s="85"/>
      <c r="J90" s="86" t="s">
        <v>2403</v>
      </c>
      <c r="K90" s="85"/>
      <c r="L90" s="85"/>
      <c r="M90" s="85"/>
      <c r="N90" s="85"/>
      <c r="O90" s="85"/>
      <c r="P90" s="85"/>
      <c r="Q90" s="85"/>
      <c r="R90" s="85"/>
      <c r="S90" s="85"/>
    </row>
    <row r="91" spans="2:19">
      <c r="B91" s="81"/>
      <c r="C91" s="82"/>
      <c r="D91" s="81" t="s">
        <v>2404</v>
      </c>
      <c r="E91" s="87" t="s">
        <v>2405</v>
      </c>
      <c r="F91" s="85" t="s">
        <v>2406</v>
      </c>
      <c r="G91" s="85"/>
      <c r="H91" s="85"/>
      <c r="I91" s="85"/>
      <c r="J91" s="86" t="s">
        <v>2407</v>
      </c>
      <c r="K91" s="85"/>
      <c r="L91" s="85"/>
      <c r="M91" s="85"/>
      <c r="N91" s="85"/>
      <c r="O91" s="85"/>
      <c r="P91" s="85"/>
      <c r="Q91" s="85"/>
      <c r="R91" s="85"/>
      <c r="S91" s="85"/>
    </row>
    <row r="92" spans="2:19">
      <c r="B92" s="81"/>
      <c r="C92" s="82"/>
      <c r="D92" s="81" t="s">
        <v>2408</v>
      </c>
      <c r="E92" s="87" t="s">
        <v>2409</v>
      </c>
      <c r="F92" s="85" t="s">
        <v>2410</v>
      </c>
      <c r="G92" s="85"/>
      <c r="H92" s="85"/>
      <c r="I92" s="85"/>
      <c r="J92" s="86" t="s">
        <v>2411</v>
      </c>
      <c r="K92" s="85"/>
      <c r="L92" s="85"/>
      <c r="M92" s="85"/>
      <c r="N92" s="85"/>
      <c r="O92" s="85"/>
      <c r="P92" s="85"/>
      <c r="Q92" s="85"/>
      <c r="R92" s="85"/>
      <c r="S92" s="85"/>
    </row>
    <row r="93" spans="2:19">
      <c r="B93" s="81"/>
      <c r="C93" s="82"/>
      <c r="D93" s="81" t="s">
        <v>2412</v>
      </c>
      <c r="E93" s="87" t="s">
        <v>2413</v>
      </c>
      <c r="F93" s="85" t="s">
        <v>2414</v>
      </c>
      <c r="G93" s="85"/>
      <c r="H93" s="85"/>
      <c r="I93" s="85"/>
      <c r="J93" s="86" t="s">
        <v>2415</v>
      </c>
      <c r="K93" s="85"/>
      <c r="L93" s="85"/>
      <c r="M93" s="85"/>
      <c r="N93" s="85"/>
      <c r="O93" s="85"/>
      <c r="P93" s="85"/>
      <c r="Q93" s="85"/>
      <c r="R93" s="85"/>
      <c r="S93" s="85"/>
    </row>
    <row r="94" spans="2:19">
      <c r="B94" s="81"/>
      <c r="C94" s="82"/>
      <c r="D94" s="81" t="s">
        <v>2416</v>
      </c>
      <c r="E94" s="87" t="s">
        <v>2417</v>
      </c>
      <c r="F94" s="85" t="s">
        <v>2418</v>
      </c>
      <c r="G94" s="85"/>
      <c r="H94" s="85"/>
      <c r="I94" s="85"/>
      <c r="J94" s="86" t="s">
        <v>2419</v>
      </c>
      <c r="K94" s="85"/>
      <c r="L94" s="85"/>
      <c r="M94" s="85"/>
      <c r="N94" s="85"/>
      <c r="O94" s="85"/>
      <c r="P94" s="85"/>
      <c r="Q94" s="85"/>
      <c r="R94" s="85"/>
      <c r="S94" s="85"/>
    </row>
    <row r="95" spans="2:19">
      <c r="B95" s="81"/>
      <c r="C95" s="82"/>
      <c r="D95" s="83" t="s">
        <v>2420</v>
      </c>
      <c r="E95" s="84" t="s">
        <v>2421</v>
      </c>
      <c r="F95" s="85" t="s">
        <v>2422</v>
      </c>
      <c r="G95" s="85"/>
      <c r="H95" s="85"/>
      <c r="I95" s="85"/>
      <c r="J95" s="86" t="s">
        <v>2423</v>
      </c>
      <c r="K95" s="85"/>
      <c r="L95" s="85"/>
      <c r="M95" s="85"/>
      <c r="N95" s="85"/>
      <c r="O95" s="85"/>
      <c r="P95" s="85"/>
      <c r="Q95" s="85"/>
      <c r="R95" s="85"/>
      <c r="S95" s="85"/>
    </row>
    <row r="96" spans="2:19">
      <c r="B96" s="81"/>
      <c r="C96" s="82"/>
      <c r="D96" s="83" t="s">
        <v>2424</v>
      </c>
      <c r="E96" s="84" t="s">
        <v>2425</v>
      </c>
      <c r="F96" s="85" t="s">
        <v>2426</v>
      </c>
      <c r="G96" s="85"/>
      <c r="H96" s="85"/>
      <c r="I96" s="85"/>
      <c r="J96" s="86" t="s">
        <v>2427</v>
      </c>
      <c r="K96" s="85"/>
      <c r="L96" s="85"/>
      <c r="M96" s="85"/>
      <c r="N96" s="85"/>
      <c r="O96" s="85"/>
      <c r="P96" s="85"/>
      <c r="Q96" s="85"/>
      <c r="R96" s="85"/>
      <c r="S96" s="85"/>
    </row>
    <row r="97" spans="2:19">
      <c r="B97" s="81"/>
      <c r="C97" s="82"/>
      <c r="D97" s="83" t="s">
        <v>2428</v>
      </c>
      <c r="E97" s="84" t="s">
        <v>2429</v>
      </c>
      <c r="F97" s="85" t="s">
        <v>2430</v>
      </c>
      <c r="G97" s="85"/>
      <c r="H97" s="85"/>
      <c r="I97" s="85"/>
      <c r="J97" s="86" t="s">
        <v>2415</v>
      </c>
      <c r="K97" s="85"/>
      <c r="L97" s="85"/>
      <c r="M97" s="85"/>
      <c r="N97" s="85"/>
      <c r="O97" s="85"/>
      <c r="P97" s="85"/>
      <c r="Q97" s="85"/>
      <c r="R97" s="85"/>
      <c r="S97" s="85"/>
    </row>
    <row r="98" spans="2:19">
      <c r="B98" s="81"/>
      <c r="C98" s="82"/>
      <c r="D98" s="83" t="s">
        <v>2431</v>
      </c>
      <c r="E98" s="84" t="s">
        <v>2432</v>
      </c>
      <c r="F98" s="85" t="s">
        <v>2433</v>
      </c>
      <c r="G98" s="85"/>
      <c r="H98" s="85"/>
      <c r="I98" s="85"/>
      <c r="J98" s="86" t="s">
        <v>2415</v>
      </c>
      <c r="K98" s="85"/>
      <c r="L98" s="85"/>
      <c r="M98" s="85"/>
      <c r="N98" s="85"/>
      <c r="O98" s="85"/>
      <c r="P98" s="85"/>
      <c r="Q98" s="85"/>
      <c r="R98" s="85"/>
      <c r="S98" s="85"/>
    </row>
    <row r="99" spans="2:19">
      <c r="B99" s="81"/>
      <c r="C99" s="82"/>
      <c r="D99" s="83" t="s">
        <v>2434</v>
      </c>
      <c r="E99" s="84" t="s">
        <v>2435</v>
      </c>
      <c r="F99" s="85" t="s">
        <v>2436</v>
      </c>
      <c r="G99" s="85"/>
      <c r="H99" s="85"/>
      <c r="I99" s="85"/>
      <c r="J99" s="86" t="s">
        <v>2415</v>
      </c>
      <c r="K99" s="85"/>
      <c r="L99" s="85"/>
      <c r="M99" s="85"/>
      <c r="N99" s="85"/>
      <c r="O99" s="85"/>
      <c r="P99" s="85"/>
      <c r="Q99" s="85"/>
      <c r="R99" s="85"/>
      <c r="S99" s="85"/>
    </row>
    <row r="100" spans="2:19">
      <c r="B100" s="81"/>
      <c r="C100" s="82" t="s">
        <v>2437</v>
      </c>
      <c r="D100" s="81" t="s">
        <v>2438</v>
      </c>
      <c r="E100" s="87" t="s">
        <v>2439</v>
      </c>
      <c r="F100" s="85" t="s">
        <v>2440</v>
      </c>
      <c r="G100" s="85"/>
      <c r="H100" s="85"/>
      <c r="I100" s="85"/>
      <c r="J100" s="86" t="s">
        <v>2441</v>
      </c>
      <c r="K100" s="85"/>
      <c r="L100" s="85"/>
      <c r="M100" s="85"/>
      <c r="N100" s="85"/>
      <c r="O100" s="85"/>
      <c r="P100" s="85"/>
      <c r="Q100" s="85"/>
      <c r="R100" s="85"/>
      <c r="S100" s="85"/>
    </row>
    <row r="101" spans="2:19">
      <c r="B101" s="81"/>
      <c r="C101" s="82"/>
      <c r="D101" s="81" t="s">
        <v>2442</v>
      </c>
      <c r="E101" s="87" t="s">
        <v>2443</v>
      </c>
      <c r="F101" s="85" t="s">
        <v>2444</v>
      </c>
      <c r="G101" s="85"/>
      <c r="H101" s="85"/>
      <c r="I101" s="85"/>
      <c r="J101" s="86" t="s">
        <v>2445</v>
      </c>
      <c r="K101" s="85"/>
      <c r="L101" s="85"/>
      <c r="M101" s="85"/>
      <c r="N101" s="85"/>
      <c r="O101" s="85"/>
      <c r="P101" s="85"/>
      <c r="Q101" s="85"/>
      <c r="R101" s="85"/>
      <c r="S101" s="85"/>
    </row>
    <row r="102" spans="2:19">
      <c r="B102" s="81"/>
      <c r="C102" s="82"/>
      <c r="D102" s="81" t="s">
        <v>2446</v>
      </c>
      <c r="E102" s="87" t="s">
        <v>2447</v>
      </c>
      <c r="F102" s="85" t="s">
        <v>2448</v>
      </c>
      <c r="G102" s="85"/>
      <c r="H102" s="85"/>
      <c r="I102" s="85"/>
      <c r="J102" s="86" t="s">
        <v>2449</v>
      </c>
      <c r="K102" s="85"/>
      <c r="L102" s="85"/>
      <c r="M102" s="85"/>
      <c r="N102" s="85"/>
      <c r="O102" s="85"/>
      <c r="P102" s="85"/>
      <c r="Q102" s="85"/>
      <c r="R102" s="85"/>
      <c r="S102" s="85"/>
    </row>
    <row r="103" spans="2:19">
      <c r="B103" s="81"/>
      <c r="C103" s="82" t="s">
        <v>2450</v>
      </c>
      <c r="D103" s="81" t="s">
        <v>2451</v>
      </c>
      <c r="E103" s="87" t="s">
        <v>2452</v>
      </c>
      <c r="F103" s="85" t="s">
        <v>2453</v>
      </c>
      <c r="G103" s="85"/>
      <c r="H103" s="85"/>
      <c r="I103" s="85"/>
      <c r="J103" s="86" t="s">
        <v>2454</v>
      </c>
      <c r="K103" s="85"/>
      <c r="L103" s="85"/>
      <c r="M103" s="85"/>
      <c r="N103" s="85"/>
      <c r="O103" s="85"/>
      <c r="P103" s="85"/>
      <c r="Q103" s="85"/>
      <c r="R103" s="85"/>
      <c r="S103" s="85"/>
    </row>
    <row r="104" spans="2:19">
      <c r="B104" s="81"/>
      <c r="C104" s="82"/>
      <c r="D104" s="81" t="s">
        <v>2455</v>
      </c>
      <c r="E104" s="87" t="s">
        <v>2456</v>
      </c>
      <c r="F104" s="85" t="s">
        <v>2457</v>
      </c>
      <c r="G104" s="85"/>
      <c r="H104" s="85"/>
      <c r="I104" s="85"/>
      <c r="J104" s="86" t="s">
        <v>2454</v>
      </c>
      <c r="K104" s="85"/>
      <c r="L104" s="85"/>
      <c r="M104" s="85"/>
      <c r="N104" s="85"/>
      <c r="O104" s="85"/>
      <c r="P104" s="85"/>
      <c r="Q104" s="85"/>
      <c r="R104" s="85"/>
      <c r="S104" s="85"/>
    </row>
    <row r="105" spans="2:19">
      <c r="B105" s="81"/>
      <c r="C105" s="82"/>
      <c r="D105" s="81" t="s">
        <v>2458</v>
      </c>
      <c r="E105" s="87" t="s">
        <v>2459</v>
      </c>
      <c r="F105" s="85" t="s">
        <v>2459</v>
      </c>
      <c r="G105" s="85"/>
      <c r="H105" s="85"/>
      <c r="I105" s="85"/>
      <c r="J105" s="86" t="s">
        <v>2460</v>
      </c>
      <c r="K105" s="85"/>
      <c r="L105" s="85"/>
      <c r="M105" s="85"/>
      <c r="N105" s="85"/>
      <c r="O105" s="85"/>
      <c r="P105" s="85"/>
      <c r="Q105" s="85"/>
      <c r="R105" s="85"/>
      <c r="S105" s="85"/>
    </row>
    <row r="106" spans="2:19">
      <c r="B106" s="81"/>
      <c r="C106" s="82"/>
      <c r="D106" s="81" t="s">
        <v>2461</v>
      </c>
      <c r="E106" s="87" t="s">
        <v>2462</v>
      </c>
      <c r="F106" s="85" t="s">
        <v>2463</v>
      </c>
      <c r="G106" s="85"/>
      <c r="H106" s="85"/>
      <c r="I106" s="85"/>
      <c r="J106" s="86" t="s">
        <v>2411</v>
      </c>
      <c r="K106" s="85"/>
      <c r="L106" s="85"/>
      <c r="M106" s="85"/>
      <c r="N106" s="85"/>
      <c r="O106" s="85"/>
      <c r="P106" s="85"/>
      <c r="Q106" s="85"/>
      <c r="R106" s="85"/>
      <c r="S106" s="85"/>
    </row>
    <row r="107" spans="2:19">
      <c r="B107" s="81"/>
      <c r="C107" s="82"/>
      <c r="D107" s="81" t="s">
        <v>2464</v>
      </c>
      <c r="E107" s="87" t="s">
        <v>2465</v>
      </c>
      <c r="F107" s="85" t="s">
        <v>2466</v>
      </c>
      <c r="G107" s="85"/>
      <c r="H107" s="85"/>
      <c r="I107" s="85"/>
      <c r="J107" s="86" t="s">
        <v>2411</v>
      </c>
      <c r="K107" s="85"/>
      <c r="L107" s="85"/>
      <c r="M107" s="85"/>
      <c r="N107" s="85"/>
      <c r="O107" s="85"/>
      <c r="P107" s="85"/>
      <c r="Q107" s="85"/>
      <c r="R107" s="85"/>
      <c r="S107" s="85"/>
    </row>
    <row r="108" spans="2:19">
      <c r="B108" s="81"/>
      <c r="C108" s="82"/>
      <c r="D108" s="81" t="s">
        <v>2467</v>
      </c>
      <c r="E108" s="87" t="s">
        <v>2465</v>
      </c>
      <c r="F108" s="85" t="s">
        <v>2468</v>
      </c>
      <c r="G108" s="85"/>
      <c r="H108" s="85"/>
      <c r="I108" s="85"/>
      <c r="J108" s="86" t="s">
        <v>2411</v>
      </c>
      <c r="K108" s="85"/>
      <c r="L108" s="85"/>
      <c r="M108" s="85"/>
      <c r="N108" s="85"/>
      <c r="O108" s="85"/>
      <c r="P108" s="85"/>
      <c r="Q108" s="85"/>
      <c r="R108" s="85"/>
      <c r="S108" s="85"/>
    </row>
    <row r="109" spans="2:19">
      <c r="B109" s="81"/>
      <c r="C109" s="82"/>
      <c r="D109" s="81" t="s">
        <v>2469</v>
      </c>
      <c r="E109" s="87" t="s">
        <v>2465</v>
      </c>
      <c r="F109" s="85" t="s">
        <v>2470</v>
      </c>
      <c r="G109" s="85"/>
      <c r="H109" s="85"/>
      <c r="I109" s="85"/>
      <c r="J109" s="86" t="s">
        <v>2411</v>
      </c>
      <c r="K109" s="85"/>
      <c r="L109" s="85"/>
      <c r="M109" s="85"/>
      <c r="N109" s="85"/>
      <c r="O109" s="85"/>
      <c r="P109" s="85"/>
      <c r="Q109" s="85"/>
      <c r="R109" s="85"/>
      <c r="S109" s="85"/>
    </row>
    <row r="110" spans="2:19">
      <c r="B110" s="81"/>
      <c r="C110" s="82"/>
      <c r="D110" s="81" t="s">
        <v>2458</v>
      </c>
      <c r="E110" s="87" t="s">
        <v>2459</v>
      </c>
      <c r="F110" s="85" t="s">
        <v>2459</v>
      </c>
      <c r="G110" s="85"/>
      <c r="H110" s="85"/>
      <c r="I110" s="85"/>
      <c r="J110" s="86" t="s">
        <v>2460</v>
      </c>
      <c r="K110" s="85"/>
      <c r="L110" s="85"/>
      <c r="M110" s="85"/>
      <c r="N110" s="85"/>
      <c r="O110" s="85"/>
      <c r="P110" s="85"/>
      <c r="Q110" s="85"/>
      <c r="R110" s="85"/>
      <c r="S110" s="85"/>
    </row>
    <row r="111" spans="2:19">
      <c r="B111" s="81"/>
      <c r="C111" s="82" t="s">
        <v>2471</v>
      </c>
      <c r="D111" s="81" t="s">
        <v>2472</v>
      </c>
      <c r="E111" s="87" t="s">
        <v>2473</v>
      </c>
      <c r="F111" s="85" t="s">
        <v>2474</v>
      </c>
      <c r="G111" s="85"/>
      <c r="H111" s="85"/>
      <c r="I111" s="85"/>
      <c r="J111" s="86" t="s">
        <v>2411</v>
      </c>
      <c r="K111" s="85"/>
      <c r="L111" s="85"/>
      <c r="M111" s="85"/>
      <c r="N111" s="85"/>
      <c r="O111" s="85"/>
      <c r="P111" s="85"/>
      <c r="Q111" s="85"/>
      <c r="R111" s="85"/>
      <c r="S111" s="85"/>
    </row>
    <row r="112" spans="2:19">
      <c r="B112" s="81"/>
      <c r="C112" s="82"/>
      <c r="D112" s="81" t="s">
        <v>2475</v>
      </c>
      <c r="E112" s="87" t="s">
        <v>2476</v>
      </c>
      <c r="F112" s="85" t="s">
        <v>2477</v>
      </c>
      <c r="G112" s="85"/>
      <c r="H112" s="85"/>
      <c r="I112" s="85"/>
      <c r="J112" s="86" t="s">
        <v>2411</v>
      </c>
      <c r="K112" s="85"/>
      <c r="L112" s="85"/>
      <c r="M112" s="85"/>
      <c r="N112" s="85"/>
      <c r="O112" s="85"/>
      <c r="P112" s="85"/>
      <c r="Q112" s="85"/>
      <c r="R112" s="85"/>
      <c r="S112" s="85"/>
    </row>
    <row r="113" spans="2:19">
      <c r="B113" s="81"/>
      <c r="C113" s="82"/>
      <c r="D113" s="81" t="s">
        <v>2478</v>
      </c>
      <c r="E113" s="87" t="s">
        <v>2478</v>
      </c>
      <c r="F113" s="85" t="s">
        <v>2479</v>
      </c>
      <c r="G113" s="85"/>
      <c r="H113" s="85"/>
      <c r="I113" s="85"/>
      <c r="J113" s="86" t="s">
        <v>2480</v>
      </c>
      <c r="K113" s="85"/>
      <c r="L113" s="85"/>
      <c r="M113" s="85"/>
      <c r="N113" s="85"/>
      <c r="O113" s="85"/>
      <c r="P113" s="85"/>
      <c r="Q113" s="85"/>
      <c r="R113" s="85"/>
      <c r="S113" s="85"/>
    </row>
  </sheetData>
  <mergeCells count="3">
    <mergeCell ref="B5:C5"/>
    <mergeCell ref="E5:F5"/>
    <mergeCell ref="H5:I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CD2C-64A6-4415-9160-A5C645A09CE6}">
  <sheetPr codeName="Sheet11"/>
  <dimension ref="B1:U394"/>
  <sheetViews>
    <sheetView topLeftCell="A143" workbookViewId="0">
      <selection activeCell="D168" sqref="D168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18.5703125" style="98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4403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89" t="s">
        <v>2610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91"/>
      <c r="R3" s="99"/>
    </row>
    <row r="4" spans="2:21" s="5" customFormat="1" ht="13.5" customHeight="1">
      <c r="B4" s="91" t="s">
        <v>15</v>
      </c>
      <c r="C4" s="428" t="s">
        <v>16</v>
      </c>
      <c r="D4" s="428"/>
      <c r="E4" s="428"/>
      <c r="F4" s="396"/>
      <c r="G4" s="51" t="s">
        <v>1</v>
      </c>
      <c r="H4" s="392" t="s">
        <v>43</v>
      </c>
      <c r="I4" s="393"/>
      <c r="J4" s="393"/>
      <c r="K4" s="394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96" t="s">
        <v>5017</v>
      </c>
      <c r="D8" s="37">
        <v>0</v>
      </c>
      <c r="E8" s="37" t="s">
        <v>4406</v>
      </c>
      <c r="F8" s="37" t="s">
        <v>4407</v>
      </c>
      <c r="K8" s="37" t="s">
        <v>3349</v>
      </c>
      <c r="O8" s="37" t="str">
        <f t="shared" ref="O8:O78" si="0">IF(K8="GROUP",B8 &amp; "_" &amp; C8  &amp; " 목록",K8 &amp; "_" &amp;B8 &amp; " 코드")</f>
        <v>ROOT_ColumnInfo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('ROOT','ColumnInfo','NCRsystem',0,'2.컬럼코드정보','2.Column Code Info','','','','','GROUP','',NULL);</v>
      </c>
    </row>
    <row r="9" spans="2:21">
      <c r="B9" s="37" t="s">
        <v>3347</v>
      </c>
      <c r="C9" s="96" t="s">
        <v>3350</v>
      </c>
      <c r="D9" s="37">
        <v>0</v>
      </c>
      <c r="E9" s="37" t="s">
        <v>3351</v>
      </c>
      <c r="F9" s="37" t="s">
        <v>3352</v>
      </c>
      <c r="K9" s="37" t="s">
        <v>3349</v>
      </c>
      <c r="O9" s="37" t="str">
        <f t="shared" si="0"/>
        <v>ROOT_Other 목록</v>
      </c>
      <c r="P9" s="37" t="s">
        <v>291</v>
      </c>
      <c r="Q9" s="37" t="str">
        <f t="shared" ref="Q9:Q81" si="1"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('ROOT','Other','NCRsystem',0,'O.기타관리정보','O.Other Code Info','','','','','GROUP','',NULL);</v>
      </c>
    </row>
    <row r="10" spans="2:21">
      <c r="B10" s="37" t="s">
        <v>3347</v>
      </c>
      <c r="C10" s="96" t="s">
        <v>2597</v>
      </c>
      <c r="D10" s="37">
        <v>0</v>
      </c>
      <c r="E10" s="37" t="s">
        <v>3353</v>
      </c>
      <c r="F10" s="37" t="s">
        <v>4410</v>
      </c>
      <c r="K10" s="37" t="s">
        <v>3349</v>
      </c>
      <c r="O10" s="37" t="str">
        <f t="shared" si="0"/>
        <v>ROOT_Portfolio 목록</v>
      </c>
      <c r="P10" s="37" t="s">
        <v>291</v>
      </c>
      <c r="Q10" s="37" t="str">
        <f t="shared" si="1"/>
        <v>INSERT INTO ZFS_BASE_CODE (CD_FLG,CD,LASTID,CD_NO,CD_NM,CD_ENM,CD_SNM,CD_ESNM,CD_PFLG,CD_PCD,CD_GRP,CD_CVAL,CD_NVAL) VALUES ('ROOT','Portfolio','NCRsystem',0,'1.포트폴리오정보','1.Portfolio Info','','','','','GROUP','',NULL);</v>
      </c>
    </row>
    <row r="11" spans="2:21">
      <c r="B11" s="37" t="s">
        <v>3347</v>
      </c>
      <c r="C11" s="96" t="s">
        <v>4409</v>
      </c>
      <c r="D11" s="37">
        <v>0</v>
      </c>
      <c r="E11" s="37" t="s">
        <v>4405</v>
      </c>
      <c r="F11" s="37" t="s">
        <v>4408</v>
      </c>
      <c r="K11" s="37" t="s">
        <v>3349</v>
      </c>
      <c r="O11" s="37" t="str">
        <f t="shared" si="0"/>
        <v>ROOT_MappingInfo 목록</v>
      </c>
      <c r="P11" s="37" t="s">
        <v>291</v>
      </c>
      <c r="Q11" s="37" t="str">
        <f t="shared" si="1"/>
        <v>INSERT INTO ZFS_BASE_CODE (CD_FLG,CD,LASTID,CD_NO,CD_NM,CD_ENM,CD_SNM,CD_ESNM,CD_PFLG,CD_PCD,CD_GRP,CD_CVAL,CD_NVAL) VALUES ('ROOT','MappingInfo','NCRsystem',0,'9.입수항목 정보','9.Inteface Column Info','','','','','GROUP','',NULL);</v>
      </c>
    </row>
    <row r="12" spans="2:21" s="5" customFormat="1">
      <c r="B12" s="37" t="s">
        <v>5017</v>
      </c>
      <c r="C12" s="96" t="s">
        <v>4642</v>
      </c>
      <c r="D12" s="37">
        <f t="shared" ref="D12:D25" si="2">IF(B12&lt;&gt;B11,IF(C12=B13,0,1),D11+1)</f>
        <v>0</v>
      </c>
      <c r="E12" s="37" t="s">
        <v>3581</v>
      </c>
      <c r="F12" s="37"/>
      <c r="G12" s="37"/>
      <c r="H12" s="37"/>
      <c r="I12" s="37"/>
      <c r="J12" s="37"/>
      <c r="K12" s="37" t="s">
        <v>3349</v>
      </c>
      <c r="L12" s="37"/>
      <c r="M12" s="37"/>
      <c r="N12" s="37"/>
      <c r="O12" s="37" t="str">
        <f t="shared" si="0"/>
        <v>ColumnInfo_ABS_FG 목록</v>
      </c>
      <c r="P12" s="37" t="s">
        <v>291</v>
      </c>
      <c r="Q12" s="37" t="str">
        <f t="shared" si="1"/>
        <v>INSERT INTO ZFS_BASE_CODE (CD_FLG,CD,LASTID,CD_NO,CD_NM,CD_ENM,CD_SNM,CD_ESNM,CD_PFLG,CD_PCD,CD_GRP,CD_CVAL,CD_NVAL) VALUES ('ColumnInfo','ABS_FG','NCRsystem',0,'유동화구분','','','','','','GROUP','',NULL);</v>
      </c>
    </row>
    <row r="13" spans="2:21" s="5" customFormat="1">
      <c r="B13" s="37" t="s">
        <v>4642</v>
      </c>
      <c r="C13" s="92" t="s">
        <v>4643</v>
      </c>
      <c r="D13" s="37">
        <f t="shared" si="2"/>
        <v>1</v>
      </c>
      <c r="E13" s="92" t="s">
        <v>4262</v>
      </c>
      <c r="F13" s="92" t="s">
        <v>4647</v>
      </c>
      <c r="G13" s="37"/>
      <c r="H13" s="37"/>
      <c r="I13" s="37"/>
      <c r="J13" s="37"/>
      <c r="K13" s="37" t="s">
        <v>5017</v>
      </c>
      <c r="L13" s="37"/>
      <c r="M13" s="37"/>
      <c r="N13" s="37"/>
      <c r="O13" s="37" t="str">
        <f t="shared" si="0"/>
        <v>ColumnInfo_ABS_FG 코드</v>
      </c>
      <c r="P13" s="37" t="s">
        <v>291</v>
      </c>
      <c r="Q13" s="37" t="str">
        <f t="shared" si="1"/>
        <v>INSERT INTO ZFS_BASE_CODE (CD_FLG,CD,LASTID,CD_NO,CD_NM,CD_ENM,CD_SNM,CD_ESNM,CD_PFLG,CD_PCD,CD_GRP,CD_CVAL,CD_NVAL) VALUES ('ABS_FG','NSEC','NCRsystem',1,'비유동화','Non Securities','','','','','ColumnInfo','',NULL);</v>
      </c>
    </row>
    <row r="14" spans="2:21" s="5" customFormat="1">
      <c r="B14" s="37" t="s">
        <v>4642</v>
      </c>
      <c r="C14" s="92" t="s">
        <v>4644</v>
      </c>
      <c r="D14" s="37">
        <f t="shared" si="2"/>
        <v>2</v>
      </c>
      <c r="E14" s="92" t="s">
        <v>4645</v>
      </c>
      <c r="F14" s="92" t="s">
        <v>4648</v>
      </c>
      <c r="G14" s="37"/>
      <c r="H14" s="37"/>
      <c r="I14" s="37"/>
      <c r="J14" s="37"/>
      <c r="K14" s="37" t="s">
        <v>5017</v>
      </c>
      <c r="L14" s="37"/>
      <c r="M14" s="37"/>
      <c r="N14" s="37"/>
      <c r="O14" s="37" t="str">
        <f t="shared" si="0"/>
        <v>ColumnInfo_ABS_FG 코드</v>
      </c>
      <c r="P14" s="37" t="s">
        <v>291</v>
      </c>
      <c r="Q14" s="37" t="str">
        <f t="shared" si="1"/>
        <v>INSERT INTO ZFS_BASE_CODE (CD_FLG,CD,LASTID,CD_NO,CD_NM,CD_ENM,CD_SNM,CD_ESNM,CD_PFLG,CD_PCD,CD_GRP,CD_CVAL,CD_NVAL) VALUES ('ABS_FG','NCTP','NCRsystem',2,'유동화Nctp','Securities non CTP','','','','','ColumnInfo','',NULL);</v>
      </c>
    </row>
    <row r="15" spans="2:21" s="5" customFormat="1">
      <c r="B15" s="37" t="s">
        <v>4642</v>
      </c>
      <c r="C15" s="92" t="s">
        <v>4278</v>
      </c>
      <c r="D15" s="37">
        <f t="shared" si="2"/>
        <v>3</v>
      </c>
      <c r="E15" s="92" t="s">
        <v>4646</v>
      </c>
      <c r="F15" s="92" t="s">
        <v>4649</v>
      </c>
      <c r="G15" s="37"/>
      <c r="H15" s="37"/>
      <c r="I15" s="37"/>
      <c r="J15" s="37"/>
      <c r="K15" s="37" t="s">
        <v>5017</v>
      </c>
      <c r="L15" s="37"/>
      <c r="M15" s="37"/>
      <c r="N15" s="37"/>
      <c r="O15" s="37" t="str">
        <f t="shared" si="0"/>
        <v>ColumnInfo_ABS_FG 코드</v>
      </c>
      <c r="P15" s="37" t="s">
        <v>291</v>
      </c>
      <c r="Q15" s="37" t="str">
        <f t="shared" si="1"/>
        <v>INSERT INTO ZFS_BASE_CODE (CD_FLG,CD,LASTID,CD_NO,CD_NM,CD_ENM,CD_SNM,CD_ESNM,CD_PFLG,CD_PCD,CD_GRP,CD_CVAL,CD_NVAL) VALUES ('ABS_FG','CTP','NCRsystem',3,'유동화CTP','Securities CTP','','','','','ColumnInfo','',NULL);</v>
      </c>
    </row>
    <row r="16" spans="2:21" s="5" customFormat="1">
      <c r="B16" s="37" t="s">
        <v>5017</v>
      </c>
      <c r="C16" s="37" t="s">
        <v>4513</v>
      </c>
      <c r="D16" s="37">
        <f t="shared" si="2"/>
        <v>0</v>
      </c>
      <c r="E16" s="37" t="s">
        <v>4514</v>
      </c>
      <c r="F16" s="37"/>
      <c r="G16" s="37"/>
      <c r="H16" s="37"/>
      <c r="I16" s="37"/>
      <c r="J16" s="37"/>
      <c r="K16" s="37" t="s">
        <v>3349</v>
      </c>
      <c r="L16" s="37"/>
      <c r="M16" s="37"/>
      <c r="N16" s="37"/>
      <c r="O16" s="37" t="str">
        <f t="shared" si="0"/>
        <v>ColumnInfo_BDAY_RULE 목록</v>
      </c>
      <c r="P16" s="37" t="s">
        <v>291</v>
      </c>
      <c r="Q16" s="37" t="str">
        <f t="shared" si="1"/>
        <v>INSERT INTO ZFS_BASE_CODE (CD_FLG,CD,LASTID,CD_NO,CD_NM,CD_ENM,CD_SNM,CD_ESNM,CD_PFLG,CD_PCD,CD_GRP,CD_CVAL,CD_NVAL) VALUES ('ColumnInfo','BDAY_RULE','NCRsystem',0,'휴일조정방식','','','','','','GROUP','',NULL);</v>
      </c>
    </row>
    <row r="17" spans="2:17" s="5" customFormat="1">
      <c r="B17" s="37" t="s">
        <v>4513</v>
      </c>
      <c r="C17" s="92" t="s">
        <v>3384</v>
      </c>
      <c r="D17" s="37">
        <f t="shared" si="2"/>
        <v>1</v>
      </c>
      <c r="E17" s="92" t="s">
        <v>3384</v>
      </c>
      <c r="F17" s="92" t="s">
        <v>4518</v>
      </c>
      <c r="G17" s="92" t="s">
        <v>4504</v>
      </c>
      <c r="H17" s="37"/>
      <c r="I17" s="37"/>
      <c r="J17" s="37"/>
      <c r="K17" s="37" t="s">
        <v>5017</v>
      </c>
      <c r="L17" s="37"/>
      <c r="M17" s="37"/>
      <c r="N17" s="37"/>
      <c r="O17" s="37" t="str">
        <f t="shared" si="0"/>
        <v>ColumnInfo_BDAY_RULE 코드</v>
      </c>
      <c r="P17" s="37" t="s">
        <v>291</v>
      </c>
      <c r="Q17" s="37" t="str">
        <f t="shared" si="1"/>
        <v>INSERT INTO ZFS_BASE_CODE (CD_FLG,CD,LASTID,CD_NO,CD_NM,CD_ENM,CD_SNM,CD_ESNM,CD_PFLG,CD_PCD,CD_GRP,CD_CVAL,CD_NVAL) VALUES ('BDAY_RULE','NA','NCRsystem',1,'NA','None','매입','','','','ColumnInfo','',NULL);</v>
      </c>
    </row>
    <row r="18" spans="2:17" s="5" customFormat="1">
      <c r="B18" s="37" t="s">
        <v>4513</v>
      </c>
      <c r="C18" s="111" t="s">
        <v>4515</v>
      </c>
      <c r="D18" s="37">
        <f t="shared" si="2"/>
        <v>2</v>
      </c>
      <c r="E18" s="92" t="s">
        <v>4519</v>
      </c>
      <c r="F18" s="92" t="s">
        <v>4519</v>
      </c>
      <c r="G18" s="92" t="s">
        <v>4515</v>
      </c>
      <c r="H18" s="92" t="s">
        <v>4519</v>
      </c>
      <c r="I18" s="37"/>
      <c r="J18" s="37"/>
      <c r="K18" s="37" t="s">
        <v>5017</v>
      </c>
      <c r="L18" s="37"/>
      <c r="M18" s="37"/>
      <c r="N18" s="37"/>
      <c r="O18" s="37" t="str">
        <f t="shared" si="0"/>
        <v>ColumnInfo_BDAY_RULE 코드</v>
      </c>
      <c r="P18" s="37" t="s">
        <v>291</v>
      </c>
      <c r="Q18" s="37" t="str">
        <f t="shared" si="1"/>
        <v>INSERT INTO ZFS_BASE_CODE (CD_FLG,CD,LASTID,CD_NO,CD_NM,CD_ENM,CD_SNM,CD_ESNM,CD_PFLG,CD_PCD,CD_GRP,CD_CVAL,CD_NVAL) VALUES ('BDAY_RULE','MF','NCRsystem',2,'Modify Following','Modify Following','MF','Modify Following','','','ColumnInfo','',NULL);</v>
      </c>
    </row>
    <row r="19" spans="2:17" s="5" customFormat="1">
      <c r="B19" s="96" t="s">
        <v>4513</v>
      </c>
      <c r="C19" s="92" t="s">
        <v>4516</v>
      </c>
      <c r="D19" s="37">
        <f t="shared" si="2"/>
        <v>3</v>
      </c>
      <c r="E19" s="92" t="s">
        <v>4521</v>
      </c>
      <c r="F19" s="92" t="s">
        <v>4521</v>
      </c>
      <c r="G19" s="92" t="s">
        <v>4516</v>
      </c>
      <c r="H19" s="92" t="s">
        <v>4521</v>
      </c>
      <c r="I19" s="37"/>
      <c r="J19" s="37"/>
      <c r="K19" s="37" t="s">
        <v>5017</v>
      </c>
      <c r="L19" s="37"/>
      <c r="M19" s="37"/>
      <c r="N19" s="37"/>
      <c r="O19" s="37" t="str">
        <f t="shared" si="0"/>
        <v>ColumnInfo_BDAY_RULE 코드</v>
      </c>
      <c r="P19" s="37" t="s">
        <v>291</v>
      </c>
      <c r="Q19" s="37" t="str">
        <f t="shared" si="1"/>
        <v>INSERT INTO ZFS_BASE_CODE (CD_FLG,CD,LASTID,CD_NO,CD_NM,CD_ENM,CD_SNM,CD_ESNM,CD_PFLG,CD_PCD,CD_GRP,CD_CVAL,CD_NVAL) VALUES ('BDAY_RULE','MP','NCRsystem',3,'Modify Preceding','Modify Preceding','MP','Modify Preceding','','','ColumnInfo','',NULL);</v>
      </c>
    </row>
    <row r="20" spans="2:17" s="5" customFormat="1">
      <c r="B20" s="96" t="s">
        <v>4513</v>
      </c>
      <c r="C20" s="92" t="s">
        <v>3380</v>
      </c>
      <c r="D20" s="37">
        <f t="shared" si="2"/>
        <v>4</v>
      </c>
      <c r="E20" s="92" t="s">
        <v>4520</v>
      </c>
      <c r="F20" s="92" t="s">
        <v>4520</v>
      </c>
      <c r="G20" s="92" t="s">
        <v>3380</v>
      </c>
      <c r="H20" s="92" t="s">
        <v>4520</v>
      </c>
      <c r="I20" s="37"/>
      <c r="J20" s="37"/>
      <c r="K20" s="37" t="s">
        <v>5017</v>
      </c>
      <c r="L20" s="37"/>
      <c r="M20" s="37"/>
      <c r="N20" s="37"/>
      <c r="O20" s="37" t="str">
        <f t="shared" si="0"/>
        <v>ColumnInfo_BDAY_RULE 코드</v>
      </c>
      <c r="P20" s="37" t="s">
        <v>291</v>
      </c>
      <c r="Q20" s="37" t="str">
        <f t="shared" si="1"/>
        <v>INSERT INTO ZFS_BASE_CODE (CD_FLG,CD,LASTID,CD_NO,CD_NM,CD_ENM,CD_SNM,CD_ESNM,CD_PFLG,CD_PCD,CD_GRP,CD_CVAL,CD_NVAL) VALUES ('BDAY_RULE','RF','NCRsystem',4,'Regular Following','Regular Following','RF','Regular Following','','','ColumnInfo','',NULL);</v>
      </c>
    </row>
    <row r="21" spans="2:17" s="5" customFormat="1">
      <c r="B21" s="96" t="s">
        <v>4513</v>
      </c>
      <c r="C21" s="92" t="s">
        <v>4517</v>
      </c>
      <c r="D21" s="37">
        <f t="shared" si="2"/>
        <v>5</v>
      </c>
      <c r="E21" s="92" t="s">
        <v>4522</v>
      </c>
      <c r="F21" s="92" t="s">
        <v>4522</v>
      </c>
      <c r="G21" s="92" t="s">
        <v>4517</v>
      </c>
      <c r="H21" s="92" t="s">
        <v>4522</v>
      </c>
      <c r="I21" s="37"/>
      <c r="J21" s="37"/>
      <c r="K21" s="37" t="s">
        <v>5017</v>
      </c>
      <c r="L21" s="37"/>
      <c r="M21" s="37"/>
      <c r="N21" s="37"/>
      <c r="O21" s="37" t="str">
        <f t="shared" si="0"/>
        <v>ColumnInfo_BDAY_RULE 코드</v>
      </c>
      <c r="P21" s="37" t="s">
        <v>291</v>
      </c>
      <c r="Q21" s="37" t="str">
        <f t="shared" si="1"/>
        <v>INSERT INTO ZFS_BASE_CODE (CD_FLG,CD,LASTID,CD_NO,CD_NM,CD_ENM,CD_SNM,CD_ESNM,CD_PFLG,CD_PCD,CD_GRP,CD_CVAL,CD_NVAL) VALUES ('BDAY_RULE','RP','NCRsystem',5,'Regular Preceding','Regular Preceding','RP','Regular Preceding','','','ColumnInfo','',NULL);</v>
      </c>
    </row>
    <row r="22" spans="2:17" s="5" customFormat="1">
      <c r="B22" s="37" t="s">
        <v>5017</v>
      </c>
      <c r="C22" s="96" t="s">
        <v>4716</v>
      </c>
      <c r="D22" s="37">
        <f t="shared" si="2"/>
        <v>0</v>
      </c>
      <c r="E22" s="37" t="s">
        <v>1250</v>
      </c>
      <c r="F22" s="37"/>
      <c r="G22" s="37"/>
      <c r="H22" s="37"/>
      <c r="I22" s="37"/>
      <c r="J22" s="37"/>
      <c r="K22" s="37" t="s">
        <v>3349</v>
      </c>
      <c r="L22" s="37"/>
      <c r="M22" s="37"/>
      <c r="N22" s="37"/>
      <c r="O22" s="37" t="str">
        <f t="shared" si="0"/>
        <v>ColumnInfo_BOND_KIND 목록</v>
      </c>
      <c r="P22" s="37" t="s">
        <v>291</v>
      </c>
      <c r="Q22" s="37" t="str">
        <f t="shared" si="1"/>
        <v>INSERT INTO ZFS_BASE_CODE (CD_FLG,CD,LASTID,CD_NO,CD_NM,CD_ENM,CD_SNM,CD_ESNM,CD_PFLG,CD_PCD,CD_GRP,CD_CVAL,CD_NVAL) VALUES ('ColumnInfo','BOND_KIND','NCRsystem',0,'채권종류','','','','','','GROUP','',NULL);</v>
      </c>
    </row>
    <row r="23" spans="2:17" s="5" customFormat="1">
      <c r="B23" s="96" t="s">
        <v>4716</v>
      </c>
      <c r="C23" s="92" t="s">
        <v>4717</v>
      </c>
      <c r="D23" s="37">
        <f t="shared" si="2"/>
        <v>1</v>
      </c>
      <c r="E23" s="92" t="s">
        <v>4718</v>
      </c>
      <c r="F23" s="92" t="s">
        <v>4720</v>
      </c>
      <c r="G23" s="92" t="s">
        <v>4718</v>
      </c>
      <c r="H23" s="37" t="s">
        <v>4723</v>
      </c>
      <c r="I23" s="37"/>
      <c r="J23" s="37"/>
      <c r="K23" s="37" t="s">
        <v>5017</v>
      </c>
      <c r="L23" s="37"/>
      <c r="M23" s="37"/>
      <c r="N23" s="37"/>
      <c r="O23" s="37" t="str">
        <f t="shared" si="0"/>
        <v>ColumnInfo_BOND_KIND 코드</v>
      </c>
      <c r="P23" s="37" t="s">
        <v>291</v>
      </c>
      <c r="Q23" s="37" t="str">
        <f t="shared" si="1"/>
        <v>INSERT INTO ZFS_BASE_CODE (CD_FLG,CD,LASTID,CD_NO,CD_NM,CD_ENM,CD_SNM,CD_ESNM,CD_PFLG,CD_PCD,CD_GRP,CD_CVAL,CD_NVAL) VALUES ('BOND_KIND','G','NCRsystem',1,'국채','Government Bond','국채','Gover','','','ColumnInfo','',NULL);</v>
      </c>
    </row>
    <row r="24" spans="2:17" s="5" customFormat="1">
      <c r="B24" s="96" t="s">
        <v>4716</v>
      </c>
      <c r="C24" s="92" t="s">
        <v>4502</v>
      </c>
      <c r="D24" s="37">
        <f t="shared" si="2"/>
        <v>2</v>
      </c>
      <c r="E24" s="92" t="s">
        <v>3588</v>
      </c>
      <c r="F24" s="92" t="s">
        <v>4721</v>
      </c>
      <c r="G24" s="92" t="s">
        <v>3588</v>
      </c>
      <c r="H24" s="92" t="s">
        <v>4724</v>
      </c>
      <c r="I24" s="37"/>
      <c r="J24" s="37"/>
      <c r="K24" s="37" t="s">
        <v>5017</v>
      </c>
      <c r="L24" s="37"/>
      <c r="M24" s="37"/>
      <c r="N24" s="37"/>
      <c r="O24" s="37" t="str">
        <f t="shared" si="0"/>
        <v>ColumnInfo_BOND_KIND 코드</v>
      </c>
      <c r="P24" s="37" t="s">
        <v>291</v>
      </c>
      <c r="Q24" s="37" t="str">
        <f t="shared" si="1"/>
        <v>INSERT INTO ZFS_BASE_CODE (CD_FLG,CD,LASTID,CD_NO,CD_NM,CD_ENM,CD_SNM,CD_ESNM,CD_PFLG,CD_PCD,CD_GRP,CD_CVAL,CD_NVAL) VALUES ('BOND_KIND','L','NCRsystem',2,'지방채','Local Government Bond','지방채','Local','','','ColumnInfo','',NULL);</v>
      </c>
    </row>
    <row r="25" spans="2:17" s="5" customFormat="1">
      <c r="B25" s="96" t="s">
        <v>4716</v>
      </c>
      <c r="C25" s="92" t="s">
        <v>4528</v>
      </c>
      <c r="D25" s="37">
        <f t="shared" si="2"/>
        <v>3</v>
      </c>
      <c r="E25" s="92" t="s">
        <v>4719</v>
      </c>
      <c r="F25" s="92" t="s">
        <v>4722</v>
      </c>
      <c r="G25" s="92" t="s">
        <v>4719</v>
      </c>
      <c r="H25" s="92" t="s">
        <v>4725</v>
      </c>
      <c r="I25" s="37"/>
      <c r="J25" s="37"/>
      <c r="K25" s="37" t="s">
        <v>5017</v>
      </c>
      <c r="L25" s="37"/>
      <c r="M25" s="37"/>
      <c r="N25" s="37"/>
      <c r="O25" s="37" t="str">
        <f t="shared" si="0"/>
        <v>ColumnInfo_BOND_KIND 코드</v>
      </c>
      <c r="P25" s="37" t="s">
        <v>291</v>
      </c>
      <c r="Q25" s="37" t="str">
        <f t="shared" si="1"/>
        <v>INSERT INTO ZFS_BASE_CODE (CD_FLG,CD,LASTID,CD_NO,CD_NM,CD_ENM,CD_SNM,CD_ESNM,CD_PFLG,CD_PCD,CD_GRP,CD_CVAL,CD_NVAL) VALUES ('BOND_KIND','C','NCRsystem',3,'회사채','Corporation Bond','회사채','Corp','','','ColumnInfo','',NULL);</v>
      </c>
    </row>
    <row r="26" spans="2:17" s="5" customFormat="1">
      <c r="B26" s="37" t="s">
        <v>5017</v>
      </c>
      <c r="C26" s="111" t="s">
        <v>2588</v>
      </c>
      <c r="D26" s="37"/>
      <c r="E26" s="37" t="s">
        <v>2589</v>
      </c>
      <c r="F26" s="37" t="s">
        <v>3993</v>
      </c>
      <c r="G26" s="37"/>
      <c r="H26" s="37"/>
      <c r="I26" s="37"/>
      <c r="J26" s="37"/>
      <c r="K26" s="37" t="s">
        <v>3976</v>
      </c>
      <c r="L26" s="37"/>
      <c r="M26" s="37"/>
      <c r="O26" s="37" t="str">
        <f t="shared" si="0"/>
        <v>ColumnInfo_Bucket_PCD 목록</v>
      </c>
      <c r="P26" s="37" t="s">
        <v>291</v>
      </c>
      <c r="Q26" s="37" t="str">
        <f t="shared" si="1"/>
        <v>INSERT INTO ZFS_BASE_CODE (CD_FLG,CD,LASTID,CD_NO,CD_NM,CD_ENM,CD_SNM,CD_ESNM,CD_PFLG,CD_PCD,CD_GRP,CD_CVAL,CD_NVAL) VALUES ('ColumnInfo','Bucket_PCD','NCRsystem',0,'버킷상위분류정보','Bucket_PCD','','','','','GROUP','',NULL);</v>
      </c>
    </row>
    <row r="27" spans="2:17" s="5" customFormat="1">
      <c r="B27" s="37" t="s">
        <v>2588</v>
      </c>
      <c r="C27" s="92" t="s">
        <v>2617</v>
      </c>
      <c r="D27" s="37">
        <v>2</v>
      </c>
      <c r="E27" s="37" t="s">
        <v>4004</v>
      </c>
      <c r="F27" s="37" t="s">
        <v>4005</v>
      </c>
      <c r="G27" s="37" t="s">
        <v>2618</v>
      </c>
      <c r="H27" s="37"/>
      <c r="I27" s="37"/>
      <c r="J27" s="37"/>
      <c r="K27" s="37" t="s">
        <v>5017</v>
      </c>
      <c r="L27" s="37"/>
      <c r="M27" s="37"/>
      <c r="N27" s="37"/>
      <c r="O27" s="37" t="str">
        <f t="shared" si="0"/>
        <v>ColumnInfo_Bucket_PCD 코드</v>
      </c>
      <c r="P27" s="37" t="s">
        <v>291</v>
      </c>
      <c r="Q27" s="37" t="str">
        <f t="shared" si="1"/>
        <v>INSERT INTO ZFS_BASE_CODE (CD_FLG,CD,LASTID,CD_NO,CD_NM,CD_ENM,CD_SNM,CD_ESNM,CD_PFLG,CD_PCD,CD_GRP,CD_CVAL,CD_NVAL) VALUES ('Bucket_PCD','HY','NCRsystem',2,'하이일드, 무등급','High yield (HY) &amp; nonrated (NR)','투자부적격','','','','ColumnInfo','',NULL);</v>
      </c>
    </row>
    <row r="28" spans="2:17" s="5" customFormat="1">
      <c r="B28" s="37" t="s">
        <v>2588</v>
      </c>
      <c r="C28" s="111" t="s">
        <v>2619</v>
      </c>
      <c r="D28" s="37">
        <v>3</v>
      </c>
      <c r="E28" s="37" t="s">
        <v>4006</v>
      </c>
      <c r="F28" s="37" t="s">
        <v>4007</v>
      </c>
      <c r="G28" s="37" t="s">
        <v>2620</v>
      </c>
      <c r="H28" s="37"/>
      <c r="I28" s="37"/>
      <c r="J28" s="37"/>
      <c r="K28" s="37" t="s">
        <v>5017</v>
      </c>
      <c r="L28" s="37"/>
      <c r="M28" s="37"/>
      <c r="N28" s="37"/>
      <c r="O28" s="37" t="str">
        <f t="shared" si="0"/>
        <v>ColumnInfo_Bucket_PCD 코드</v>
      </c>
      <c r="P28" s="37" t="s">
        <v>291</v>
      </c>
      <c r="Q28" s="37" t="str">
        <f t="shared" si="1"/>
        <v>INSERT INTO ZFS_BASE_CODE (CD_FLG,CD,LASTID,CD_NO,CD_NM,CD_ENM,CD_SNM,CD_ESNM,CD_PFLG,CD_PCD,CD_GRP,CD_CVAL,CD_NVAL) VALUES ('Bucket_PCD','LE','NCRsystem',3,'대형신흥시장','Large Emerging market economy','대형신흥','','','','ColumnInfo','',NULL);</v>
      </c>
    </row>
    <row r="29" spans="2:17" s="5" customFormat="1">
      <c r="B29" s="37" t="s">
        <v>2588</v>
      </c>
      <c r="C29" s="92" t="s">
        <v>2621</v>
      </c>
      <c r="D29" s="37">
        <v>4</v>
      </c>
      <c r="E29" s="37" t="s">
        <v>4008</v>
      </c>
      <c r="F29" s="37" t="s">
        <v>4009</v>
      </c>
      <c r="G29" s="37"/>
      <c r="H29" s="37"/>
      <c r="I29" s="37"/>
      <c r="J29" s="37"/>
      <c r="K29" s="37" t="s">
        <v>5017</v>
      </c>
      <c r="L29" s="37"/>
      <c r="M29" s="37"/>
      <c r="N29" s="37"/>
      <c r="O29" s="37" t="str">
        <f t="shared" si="0"/>
        <v>ColumnInfo_Bucket_PCD 코드</v>
      </c>
      <c r="P29" s="37" t="s">
        <v>291</v>
      </c>
      <c r="Q29" s="37" t="str">
        <f t="shared" si="1"/>
        <v>INSERT INTO ZFS_BASE_CODE (CD_FLG,CD,LASTID,CD_NO,CD_NM,CD_ENM,CD_SNM,CD_ESNM,CD_PFLG,CD_PCD,CD_GRP,CD_CVAL,CD_NVAL) VALUES ('Bucket_PCD','LA','NCRsystem',4,'대형선진시장','Large Advanced economy','','','','','ColumnInfo','',NULL);</v>
      </c>
    </row>
    <row r="30" spans="2:17" s="5" customFormat="1">
      <c r="B30" s="37" t="s">
        <v>2588</v>
      </c>
      <c r="C30" s="92" t="s">
        <v>2622</v>
      </c>
      <c r="D30" s="37">
        <v>5</v>
      </c>
      <c r="E30" s="37" t="s">
        <v>4010</v>
      </c>
      <c r="F30" s="37" t="s">
        <v>4011</v>
      </c>
      <c r="G30" s="37"/>
      <c r="H30" s="37"/>
      <c r="I30" s="37"/>
      <c r="J30" s="37"/>
      <c r="K30" s="37" t="s">
        <v>5017</v>
      </c>
      <c r="L30" s="37"/>
      <c r="M30" s="37"/>
      <c r="N30" s="37"/>
      <c r="O30" s="37" t="str">
        <f t="shared" si="0"/>
        <v>ColumnInfo_Bucket_PCD 코드</v>
      </c>
      <c r="P30" s="37" t="s">
        <v>291</v>
      </c>
      <c r="Q30" s="37" t="str">
        <f t="shared" si="1"/>
        <v>INSERT INTO ZFS_BASE_CODE (CD_FLG,CD,LASTID,CD_NO,CD_NM,CD_ENM,CD_SNM,CD_ESNM,CD_PFLG,CD_PCD,CD_GRP,CD_CVAL,CD_NVAL) VALUES ('Bucket_PCD','SIG','NCRsystem',5,'선순위투자적격','Senior Investment grade (IG)','','','','','ColumnInfo','',NULL);</v>
      </c>
    </row>
    <row r="31" spans="2:17" s="5" customFormat="1">
      <c r="B31" s="37" t="s">
        <v>2588</v>
      </c>
      <c r="C31" s="92" t="s">
        <v>2623</v>
      </c>
      <c r="D31" s="37">
        <v>6</v>
      </c>
      <c r="E31" s="37" t="s">
        <v>4012</v>
      </c>
      <c r="F31" s="37" t="s">
        <v>4013</v>
      </c>
      <c r="G31" s="37"/>
      <c r="H31" s="37"/>
      <c r="I31" s="37"/>
      <c r="J31" s="37"/>
      <c r="K31" s="37" t="s">
        <v>5017</v>
      </c>
      <c r="L31" s="37"/>
      <c r="M31" s="37"/>
      <c r="N31" s="37"/>
      <c r="O31" s="37" t="str">
        <f t="shared" si="0"/>
        <v>ColumnInfo_Bucket_PCD 코드</v>
      </c>
      <c r="P31" s="37" t="s">
        <v>291</v>
      </c>
      <c r="Q31" s="37" t="str">
        <f t="shared" si="1"/>
        <v>INSERT INTO ZFS_BASE_CODE (CD_FLG,CD,LASTID,CD_NO,CD_NM,CD_ENM,CD_SNM,CD_ESNM,CD_PFLG,CD_PCD,CD_GRP,CD_CVAL,CD_NVAL) VALUES ('Bucket_PCD','NIG','NCRsystem',6,'후순위투자적격등급','Non-Senior  Investment grade (IG)','','','','','ColumnInfo','',NULL);</v>
      </c>
    </row>
    <row r="32" spans="2:17" s="5" customFormat="1">
      <c r="B32" s="37" t="s">
        <v>2588</v>
      </c>
      <c r="C32" s="92" t="s">
        <v>2624</v>
      </c>
      <c r="D32" s="37">
        <v>7</v>
      </c>
      <c r="E32" s="37" t="s">
        <v>4014</v>
      </c>
      <c r="F32" s="37" t="s">
        <v>4015</v>
      </c>
      <c r="G32" s="37"/>
      <c r="H32" s="37"/>
      <c r="I32" s="37"/>
      <c r="J32" s="37"/>
      <c r="K32" s="37" t="s">
        <v>5017</v>
      </c>
      <c r="L32" s="37"/>
      <c r="M32" s="37"/>
      <c r="N32" s="37"/>
      <c r="O32" s="37" t="str">
        <f t="shared" si="0"/>
        <v>ColumnInfo_Bucket_PCD 코드</v>
      </c>
      <c r="P32" s="37" t="s">
        <v>291</v>
      </c>
      <c r="Q32" s="37" t="str">
        <f t="shared" si="1"/>
        <v>INSERT INTO ZFS_BASE_CODE (CD_FLG,CD,LASTID,CD_NO,CD_NM,CD_ENM,CD_SNM,CD_ESNM,CD_PFLG,CD_PCD,CD_GRP,CD_CVAL,CD_NVAL) VALUES ('Bucket_PCD','SE','NCRsystem',7,'소형신흥시장','Small Emerging market economy','','','','','ColumnInfo','',NULL);</v>
      </c>
    </row>
    <row r="33" spans="2:17" s="5" customFormat="1">
      <c r="B33" s="37" t="s">
        <v>2588</v>
      </c>
      <c r="C33" s="92" t="s">
        <v>38</v>
      </c>
      <c r="D33" s="37">
        <v>8</v>
      </c>
      <c r="E33" s="37" t="s">
        <v>4016</v>
      </c>
      <c r="F33" s="37" t="s">
        <v>4017</v>
      </c>
      <c r="G33" s="37"/>
      <c r="H33" s="37"/>
      <c r="I33" s="37"/>
      <c r="J33" s="37"/>
      <c r="K33" s="37" t="s">
        <v>5017</v>
      </c>
      <c r="L33" s="37"/>
      <c r="M33" s="37"/>
      <c r="N33" s="37"/>
      <c r="O33" s="37" t="str">
        <f t="shared" si="0"/>
        <v>ColumnInfo_Bucket_PCD 코드</v>
      </c>
      <c r="P33" s="37" t="s">
        <v>291</v>
      </c>
      <c r="Q33" s="37" t="str">
        <f t="shared" si="1"/>
        <v>INSERT INTO ZFS_BASE_CODE (CD_FLG,CD,LASTID,CD_NO,CD_NM,CD_ENM,CD_SNM,CD_ESNM,CD_PFLG,CD_PCD,CD_GRP,CD_CVAL,CD_NVAL) VALUES ('Bucket_PCD','SA','NCRsystem',8,'소형선진시장','Small Advanced economy','','','','','ColumnInfo','',NULL);</v>
      </c>
    </row>
    <row r="34" spans="2:17" s="5" customFormat="1">
      <c r="B34" s="37" t="s">
        <v>2588</v>
      </c>
      <c r="C34" s="92" t="s">
        <v>2625</v>
      </c>
      <c r="D34" s="37">
        <v>9</v>
      </c>
      <c r="E34" s="37" t="s">
        <v>4018</v>
      </c>
      <c r="F34" s="37" t="s">
        <v>4019</v>
      </c>
      <c r="G34" s="37"/>
      <c r="H34" s="37"/>
      <c r="I34" s="37"/>
      <c r="J34" s="37"/>
      <c r="K34" s="37" t="s">
        <v>5017</v>
      </c>
      <c r="L34" s="37"/>
      <c r="M34" s="37"/>
      <c r="N34" s="37"/>
      <c r="O34" s="37" t="str">
        <f t="shared" si="0"/>
        <v>ColumnInfo_Bucket_PCD 코드</v>
      </c>
      <c r="P34" s="37" t="s">
        <v>291</v>
      </c>
      <c r="Q34" s="37" t="str">
        <f t="shared" si="1"/>
        <v>INSERT INTO ZFS_BASE_CODE (CD_FLG,CD,LASTID,CD_NO,CD_NM,CD_ENM,CD_SNM,CD_ESNM,CD_PFLG,CD_PCD,CD_GRP,CD_CVAL,CD_NVAL) VALUES ('Bucket_PCD','OT','NCRsystem',9,'기타부문','Other sector','','','','','ColumnInfo','',NULL);</v>
      </c>
    </row>
    <row r="35" spans="2:17" s="5" customFormat="1">
      <c r="B35" s="37" t="s">
        <v>2588</v>
      </c>
      <c r="C35" s="92" t="s">
        <v>2627</v>
      </c>
      <c r="D35" s="37">
        <v>10</v>
      </c>
      <c r="E35" s="37" t="s">
        <v>4020</v>
      </c>
      <c r="F35" s="37" t="s">
        <v>4021</v>
      </c>
      <c r="G35" s="37"/>
      <c r="H35" s="37"/>
      <c r="I35" s="37"/>
      <c r="J35" s="37"/>
      <c r="K35" s="37" t="s">
        <v>5017</v>
      </c>
      <c r="L35" s="37"/>
      <c r="M35" s="37"/>
      <c r="N35" s="37"/>
      <c r="O35" s="37" t="str">
        <f t="shared" si="0"/>
        <v>ColumnInfo_Bucket_PCD 코드</v>
      </c>
      <c r="P35" s="37" t="s">
        <v>291</v>
      </c>
      <c r="Q35" s="37" t="str">
        <f t="shared" si="1"/>
        <v>INSERT INTO ZFS_BASE_CODE (CD_FLG,CD,LASTID,CD_NO,CD_NM,CD_ENM,CD_SNM,CD_ESNM,CD_PFLG,CD_PCD,CD_GRP,CD_CVAL,CD_NVAL) VALUES ('Bucket_PCD','IX','NCRsystem',10,'지수','Index','','','','','ColumnInfo','',NULL);</v>
      </c>
    </row>
    <row r="36" spans="2:17" s="5" customFormat="1">
      <c r="B36" s="37" t="s">
        <v>5017</v>
      </c>
      <c r="C36" s="37" t="s">
        <v>4581</v>
      </c>
      <c r="D36" s="37">
        <f t="shared" ref="D36:D50" si="3">IF(B36&lt;&gt;B35,IF(C36=B37,0,1),D35+1)</f>
        <v>0</v>
      </c>
      <c r="E36" s="37" t="s">
        <v>4582</v>
      </c>
      <c r="F36" s="37"/>
      <c r="G36" s="37" t="s">
        <v>4615</v>
      </c>
      <c r="H36" s="37" t="s">
        <v>4615</v>
      </c>
      <c r="I36" s="37"/>
      <c r="J36" s="37"/>
      <c r="K36" s="37" t="s">
        <v>3349</v>
      </c>
      <c r="L36" s="37"/>
      <c r="M36" s="37"/>
      <c r="N36" s="37"/>
      <c r="O36" s="37" t="str">
        <f t="shared" si="0"/>
        <v>ColumnInfo_CD_TERM 목록</v>
      </c>
      <c r="P36" s="37" t="s">
        <v>291</v>
      </c>
      <c r="Q36" s="37" t="str">
        <f t="shared" si="1"/>
        <v>INSERT INTO ZFS_BASE_CODE (CD_FLG,CD,LASTID,CD_NO,CD_NM,CD_ENM,CD_SNM,CD_ESNM,CD_PFLG,CD_PCD,CD_GRP,CD_CVAL,CD_NVAL) VALUES ('ColumnInfo','CD_TERM','NCRsystem',0,'만기구간코드','','FRTB Tenor','FRTB Tenor','','','GROUP','',NULL);</v>
      </c>
    </row>
    <row r="37" spans="2:17" s="5" customFormat="1">
      <c r="B37" s="37" t="s">
        <v>4581</v>
      </c>
      <c r="C37" s="92" t="s">
        <v>4583</v>
      </c>
      <c r="D37" s="37">
        <f t="shared" si="3"/>
        <v>1</v>
      </c>
      <c r="E37" s="92" t="s">
        <v>4587</v>
      </c>
      <c r="F37" s="92" t="s">
        <v>4592</v>
      </c>
      <c r="G37" s="37"/>
      <c r="H37" s="37"/>
      <c r="I37" s="37"/>
      <c r="J37" s="37"/>
      <c r="K37" s="37" t="s">
        <v>5017</v>
      </c>
      <c r="L37" s="37"/>
      <c r="M37" s="37"/>
      <c r="N37" s="37"/>
      <c r="O37" s="37" t="str">
        <f t="shared" si="0"/>
        <v>ColumnInfo_CD_TERM 코드</v>
      </c>
      <c r="P37" s="37" t="s">
        <v>291</v>
      </c>
      <c r="Q37" s="37" t="str">
        <f t="shared" si="1"/>
        <v>INSERT INTO ZFS_BASE_CODE (CD_FLG,CD,LASTID,CD_NO,CD_NM,CD_ENM,CD_SNM,CD_ESNM,CD_PFLG,CD_PCD,CD_GRP,CD_CVAL,CD_NVAL) VALUES ('CD_TERM','D001','NCRsystem',1,'1 일','1 Days','','','','','ColumnInfo','',NULL);</v>
      </c>
    </row>
    <row r="38" spans="2:17" s="5" customFormat="1">
      <c r="B38" s="37" t="s">
        <v>4581</v>
      </c>
      <c r="C38" s="92" t="s">
        <v>4588</v>
      </c>
      <c r="D38" s="37">
        <f t="shared" si="3"/>
        <v>2</v>
      </c>
      <c r="E38" s="92" t="s">
        <v>4593</v>
      </c>
      <c r="F38" s="92" t="s">
        <v>4591</v>
      </c>
      <c r="G38" s="37"/>
      <c r="H38" s="37"/>
      <c r="I38" s="37"/>
      <c r="J38" s="37"/>
      <c r="K38" s="37" t="s">
        <v>5017</v>
      </c>
      <c r="L38" s="37"/>
      <c r="M38" s="37"/>
      <c r="N38" s="37"/>
      <c r="O38" s="37" t="str">
        <f t="shared" si="0"/>
        <v>ColumnInfo_CD_TERM 코드</v>
      </c>
      <c r="P38" s="37" t="s">
        <v>291</v>
      </c>
      <c r="Q38" s="37" t="str">
        <f t="shared" si="1"/>
        <v>INSERT INTO ZFS_BASE_CODE (CD_FLG,CD,LASTID,CD_NO,CD_NM,CD_ENM,CD_SNM,CD_ESNM,CD_PFLG,CD_PCD,CD_GRP,CD_CVAL,CD_NVAL) VALUES ('CD_TERM','Dnnn','NCRsystem',2,'7 일','n Days','','','','','ColumnInfo','',NULL);</v>
      </c>
    </row>
    <row r="39" spans="2:17" s="5" customFormat="1">
      <c r="B39" s="37" t="s">
        <v>4581</v>
      </c>
      <c r="C39" s="92" t="s">
        <v>3392</v>
      </c>
      <c r="D39" s="37">
        <f t="shared" si="3"/>
        <v>3</v>
      </c>
      <c r="E39" s="92" t="s">
        <v>4589</v>
      </c>
      <c r="F39" s="92" t="s">
        <v>4585</v>
      </c>
      <c r="G39" s="37"/>
      <c r="H39" s="37"/>
      <c r="I39" s="37"/>
      <c r="J39" s="37"/>
      <c r="K39" s="37" t="s">
        <v>5017</v>
      </c>
      <c r="L39" s="37"/>
      <c r="M39" s="37"/>
      <c r="N39" s="37"/>
      <c r="O39" s="37" t="str">
        <f t="shared" si="0"/>
        <v>ColumnInfo_CD_TERM 코드</v>
      </c>
      <c r="P39" s="37" t="s">
        <v>291</v>
      </c>
      <c r="Q39" s="37" t="str">
        <f t="shared" si="1"/>
        <v>INSERT INTO ZFS_BASE_CODE (CD_FLG,CD,LASTID,CD_NO,CD_NM,CD_ENM,CD_SNM,CD_ESNM,CD_PFLG,CD_PCD,CD_GRP,CD_CVAL,CD_NVAL) VALUES ('CD_TERM','M001','NCRsystem',3,'1 개월','1 Months','','','','','ColumnInfo','',NULL);</v>
      </c>
    </row>
    <row r="40" spans="2:17" s="5" customFormat="1">
      <c r="B40" s="37" t="s">
        <v>4581</v>
      </c>
      <c r="C40" s="92" t="s">
        <v>3394</v>
      </c>
      <c r="D40" s="37">
        <f t="shared" si="3"/>
        <v>4</v>
      </c>
      <c r="E40" s="92" t="s">
        <v>4597</v>
      </c>
      <c r="F40" s="92" t="s">
        <v>4585</v>
      </c>
      <c r="G40" s="37" t="s">
        <v>4208</v>
      </c>
      <c r="H40" s="37">
        <v>0.25</v>
      </c>
      <c r="I40" s="37"/>
      <c r="J40" s="37"/>
      <c r="K40" s="37" t="s">
        <v>5017</v>
      </c>
      <c r="L40" s="37"/>
      <c r="M40" s="37"/>
      <c r="N40" s="37"/>
      <c r="O40" s="37" t="str">
        <f t="shared" si="0"/>
        <v>ColumnInfo_CD_TERM 코드</v>
      </c>
      <c r="P40" s="37" t="s">
        <v>291</v>
      </c>
      <c r="Q40" s="37" t="str">
        <f t="shared" si="1"/>
        <v>INSERT INTO ZFS_BASE_CODE (CD_FLG,CD,LASTID,CD_NO,CD_NM,CD_ENM,CD_SNM,CD_ESNM,CD_PFLG,CD_PCD,CD_GRP,CD_CVAL,CD_NVAL) VALUES ('CD_TERM','M003','NCRsystem',4,'3 개월','1 Months','GIRR','0.25','','','ColumnInfo','',NULL);</v>
      </c>
    </row>
    <row r="41" spans="2:17" s="5" customFormat="1">
      <c r="B41" s="37" t="s">
        <v>4581</v>
      </c>
      <c r="C41" s="92" t="s">
        <v>3396</v>
      </c>
      <c r="D41" s="37">
        <f t="shared" si="3"/>
        <v>5</v>
      </c>
      <c r="E41" s="92" t="s">
        <v>4598</v>
      </c>
      <c r="F41" s="92" t="s">
        <v>4585</v>
      </c>
      <c r="G41" s="37" t="s">
        <v>4614</v>
      </c>
      <c r="H41" s="37">
        <v>0.5</v>
      </c>
      <c r="I41" s="37"/>
      <c r="J41" s="37"/>
      <c r="K41" s="37" t="s">
        <v>5017</v>
      </c>
      <c r="L41" s="37"/>
      <c r="M41" s="37"/>
      <c r="N41" s="37"/>
      <c r="O41" s="37" t="str">
        <f t="shared" si="0"/>
        <v>ColumnInfo_CD_TERM 코드</v>
      </c>
      <c r="P41" s="37" t="s">
        <v>291</v>
      </c>
      <c r="Q41" s="37" t="str">
        <f t="shared" si="1"/>
        <v>INSERT INTO ZFS_BASE_CODE (CD_FLG,CD,LASTID,CD_NO,CD_NM,CD_ENM,CD_SNM,CD_ESNM,CD_PFLG,CD_PCD,CD_GRP,CD_CVAL,CD_NVAL) VALUES ('CD_TERM','M006','NCRsystem',5,'6 개월','1 Months','GIRR, CSR,Vega','0.5','','','ColumnInfo','',NULL);</v>
      </c>
    </row>
    <row r="42" spans="2:17" s="5" customFormat="1">
      <c r="B42" s="37" t="s">
        <v>4581</v>
      </c>
      <c r="C42" s="92" t="s">
        <v>3400</v>
      </c>
      <c r="D42" s="37">
        <f t="shared" si="3"/>
        <v>6</v>
      </c>
      <c r="E42" s="92" t="s">
        <v>4602</v>
      </c>
      <c r="F42" s="92" t="s">
        <v>4176</v>
      </c>
      <c r="G42" s="37" t="s">
        <v>4614</v>
      </c>
      <c r="H42" s="37">
        <v>1</v>
      </c>
      <c r="I42" s="37"/>
      <c r="J42" s="37"/>
      <c r="K42" s="37" t="s">
        <v>5017</v>
      </c>
      <c r="L42" s="37"/>
      <c r="M42" s="37"/>
      <c r="N42" s="37"/>
      <c r="O42" s="37" t="str">
        <f t="shared" si="0"/>
        <v>ColumnInfo_CD_TERM 코드</v>
      </c>
      <c r="P42" s="37" t="s">
        <v>291</v>
      </c>
      <c r="Q42" s="37" t="str">
        <f t="shared" si="1"/>
        <v>INSERT INTO ZFS_BASE_CODE (CD_FLG,CD,LASTID,CD_NO,CD_NM,CD_ENM,CD_SNM,CD_ESNM,CD_PFLG,CD_PCD,CD_GRP,CD_CVAL,CD_NVAL) VALUES ('CD_TERM','M012','NCRsystem',6,'1년','1 years','GIRR, CSR,Vega','1','','','ColumnInfo','',NULL);</v>
      </c>
    </row>
    <row r="43" spans="2:17" s="5" customFormat="1">
      <c r="B43" s="37" t="s">
        <v>4581</v>
      </c>
      <c r="C43" s="92" t="s">
        <v>4594</v>
      </c>
      <c r="D43" s="37">
        <f t="shared" si="3"/>
        <v>7</v>
      </c>
      <c r="E43" s="92" t="s">
        <v>4603</v>
      </c>
      <c r="F43" s="92" t="s">
        <v>4599</v>
      </c>
      <c r="G43" s="37" t="s">
        <v>4208</v>
      </c>
      <c r="H43" s="37">
        <v>2</v>
      </c>
      <c r="I43" s="37"/>
      <c r="J43" s="37"/>
      <c r="K43" s="37" t="s">
        <v>5017</v>
      </c>
      <c r="L43" s="37"/>
      <c r="M43" s="37"/>
      <c r="N43" s="37"/>
      <c r="O43" s="37" t="str">
        <f t="shared" si="0"/>
        <v>ColumnInfo_CD_TERM 코드</v>
      </c>
      <c r="P43" s="37" t="s">
        <v>291</v>
      </c>
      <c r="Q43" s="37" t="str">
        <f t="shared" si="1"/>
        <v>INSERT INTO ZFS_BASE_CODE (CD_FLG,CD,LASTID,CD_NO,CD_NM,CD_ENM,CD_SNM,CD_ESNM,CD_PFLG,CD_PCD,CD_GRP,CD_CVAL,CD_NVAL) VALUES ('CD_TERM','M024','NCRsystem',7,'2년','2 Years','GIRR','2','','','ColumnInfo','',NULL);</v>
      </c>
    </row>
    <row r="44" spans="2:17" s="5" customFormat="1">
      <c r="B44" s="37" t="s">
        <v>4581</v>
      </c>
      <c r="C44" s="92" t="s">
        <v>4595</v>
      </c>
      <c r="D44" s="37">
        <f t="shared" si="3"/>
        <v>8</v>
      </c>
      <c r="E44" s="92" t="s">
        <v>4604</v>
      </c>
      <c r="F44" s="92" t="s">
        <v>4600</v>
      </c>
      <c r="G44" s="37" t="s">
        <v>4614</v>
      </c>
      <c r="H44" s="37">
        <v>3</v>
      </c>
      <c r="I44" s="37"/>
      <c r="J44" s="37"/>
      <c r="K44" s="37" t="s">
        <v>5017</v>
      </c>
      <c r="L44" s="37"/>
      <c r="M44" s="37"/>
      <c r="N44" s="37"/>
      <c r="O44" s="37" t="str">
        <f t="shared" si="0"/>
        <v>ColumnInfo_CD_TERM 코드</v>
      </c>
      <c r="P44" s="37" t="s">
        <v>291</v>
      </c>
      <c r="Q44" s="37" t="str">
        <f t="shared" si="1"/>
        <v>INSERT INTO ZFS_BASE_CODE (CD_FLG,CD,LASTID,CD_NO,CD_NM,CD_ENM,CD_SNM,CD_ESNM,CD_PFLG,CD_PCD,CD_GRP,CD_CVAL,CD_NVAL) VALUES ('CD_TERM','M036','NCRsystem',8,'3년','3 Years','GIRR, CSR,Vega','3','','','ColumnInfo','',NULL);</v>
      </c>
    </row>
    <row r="45" spans="2:17" s="5" customFormat="1">
      <c r="B45" s="37" t="s">
        <v>4581</v>
      </c>
      <c r="C45" s="92" t="s">
        <v>4596</v>
      </c>
      <c r="D45" s="37">
        <f t="shared" si="3"/>
        <v>9</v>
      </c>
      <c r="E45" s="92" t="s">
        <v>4605</v>
      </c>
      <c r="F45" s="92" t="s">
        <v>4601</v>
      </c>
      <c r="G45" s="37" t="s">
        <v>4614</v>
      </c>
      <c r="H45" s="37">
        <v>5</v>
      </c>
      <c r="I45" s="37"/>
      <c r="J45" s="37"/>
      <c r="K45" s="37" t="s">
        <v>5017</v>
      </c>
      <c r="L45" s="37"/>
      <c r="M45" s="37"/>
      <c r="N45" s="37"/>
      <c r="O45" s="37" t="str">
        <f t="shared" si="0"/>
        <v>ColumnInfo_CD_TERM 코드</v>
      </c>
      <c r="P45" s="37" t="s">
        <v>291</v>
      </c>
      <c r="Q45" s="37" t="str">
        <f t="shared" si="1"/>
        <v>INSERT INTO ZFS_BASE_CODE (CD_FLG,CD,LASTID,CD_NO,CD_NM,CD_ENM,CD_SNM,CD_ESNM,CD_PFLG,CD_PCD,CD_GRP,CD_CVAL,CD_NVAL) VALUES ('CD_TERM','M060','NCRsystem',9,'5년','5 Years','GIRR, CSR,Vega','5','','','ColumnInfo','',NULL);</v>
      </c>
    </row>
    <row r="46" spans="2:17" s="5" customFormat="1">
      <c r="B46" s="37" t="s">
        <v>4581</v>
      </c>
      <c r="C46" s="92" t="s">
        <v>4610</v>
      </c>
      <c r="D46" s="37">
        <f t="shared" si="3"/>
        <v>10</v>
      </c>
      <c r="E46" s="92" t="s">
        <v>4606</v>
      </c>
      <c r="F46" s="92" t="s">
        <v>4585</v>
      </c>
      <c r="G46" s="37" t="s">
        <v>4614</v>
      </c>
      <c r="H46" s="37">
        <v>10</v>
      </c>
      <c r="I46" s="37"/>
      <c r="J46" s="37"/>
      <c r="K46" s="37" t="s">
        <v>5017</v>
      </c>
      <c r="L46" s="37"/>
      <c r="M46" s="37"/>
      <c r="N46" s="37"/>
      <c r="O46" s="37" t="str">
        <f t="shared" si="0"/>
        <v>ColumnInfo_CD_TERM 코드</v>
      </c>
      <c r="P46" s="37" t="s">
        <v>291</v>
      </c>
      <c r="Q46" s="37" t="str">
        <f t="shared" si="1"/>
        <v>INSERT INTO ZFS_BASE_CODE (CD_FLG,CD,LASTID,CD_NO,CD_NM,CD_ENM,CD_SNM,CD_ESNM,CD_PFLG,CD_PCD,CD_GRP,CD_CVAL,CD_NVAL) VALUES ('CD_TERM','M120','NCRsystem',10,'10년','1 Months','GIRR, CSR,Vega','10','','','ColumnInfo','',NULL);</v>
      </c>
    </row>
    <row r="47" spans="2:17" s="5" customFormat="1">
      <c r="B47" s="37" t="s">
        <v>4581</v>
      </c>
      <c r="C47" s="92" t="s">
        <v>4611</v>
      </c>
      <c r="D47" s="37">
        <f t="shared" si="3"/>
        <v>11</v>
      </c>
      <c r="E47" s="92" t="s">
        <v>4607</v>
      </c>
      <c r="F47" s="92" t="s">
        <v>4585</v>
      </c>
      <c r="G47" s="37" t="s">
        <v>4208</v>
      </c>
      <c r="H47" s="37">
        <v>15</v>
      </c>
      <c r="I47" s="37"/>
      <c r="J47" s="37"/>
      <c r="K47" s="37" t="s">
        <v>5017</v>
      </c>
      <c r="L47" s="37"/>
      <c r="M47" s="37"/>
      <c r="N47" s="37"/>
      <c r="O47" s="37" t="str">
        <f t="shared" si="0"/>
        <v>ColumnInfo_CD_TERM 코드</v>
      </c>
      <c r="P47" s="37" t="s">
        <v>291</v>
      </c>
      <c r="Q47" s="37" t="str">
        <f t="shared" si="1"/>
        <v>INSERT INTO ZFS_BASE_CODE (CD_FLG,CD,LASTID,CD_NO,CD_NM,CD_ENM,CD_SNM,CD_ESNM,CD_PFLG,CD_PCD,CD_GRP,CD_CVAL,CD_NVAL) VALUES ('CD_TERM','M180','NCRsystem',11,'15년','1 Months','GIRR','15','','','ColumnInfo','',NULL);</v>
      </c>
    </row>
    <row r="48" spans="2:17" s="5" customFormat="1">
      <c r="B48" s="37" t="s">
        <v>4581</v>
      </c>
      <c r="C48" s="92" t="s">
        <v>4612</v>
      </c>
      <c r="D48" s="37">
        <f t="shared" si="3"/>
        <v>12</v>
      </c>
      <c r="E48" s="92" t="s">
        <v>4608</v>
      </c>
      <c r="F48" s="92" t="s">
        <v>4586</v>
      </c>
      <c r="G48" s="37" t="s">
        <v>4208</v>
      </c>
      <c r="H48" s="37">
        <v>20</v>
      </c>
      <c r="I48" s="37"/>
      <c r="J48" s="37"/>
      <c r="K48" s="37" t="s">
        <v>5017</v>
      </c>
      <c r="L48" s="37"/>
      <c r="M48" s="37"/>
      <c r="N48" s="37"/>
      <c r="O48" s="37" t="str">
        <f t="shared" si="0"/>
        <v>ColumnInfo_CD_TERM 코드</v>
      </c>
      <c r="P48" s="37" t="s">
        <v>291</v>
      </c>
      <c r="Q48" s="37" t="str">
        <f t="shared" si="1"/>
        <v>INSERT INTO ZFS_BASE_CODE (CD_FLG,CD,LASTID,CD_NO,CD_NM,CD_ENM,CD_SNM,CD_ESNM,CD_PFLG,CD_PCD,CD_GRP,CD_CVAL,CD_NVAL) VALUES ('CD_TERM','M240','NCRsystem',12,'20년','n Months','GIRR','20','','','ColumnInfo','',NULL);</v>
      </c>
    </row>
    <row r="49" spans="2:17" s="5" customFormat="1">
      <c r="B49" s="37" t="s">
        <v>4581</v>
      </c>
      <c r="C49" s="92" t="s">
        <v>4613</v>
      </c>
      <c r="D49" s="37">
        <f t="shared" si="3"/>
        <v>13</v>
      </c>
      <c r="E49" s="92" t="s">
        <v>4609</v>
      </c>
      <c r="F49" s="92" t="s">
        <v>4585</v>
      </c>
      <c r="G49" s="37" t="s">
        <v>4208</v>
      </c>
      <c r="H49" s="37">
        <v>30</v>
      </c>
      <c r="I49" s="37"/>
      <c r="J49" s="37"/>
      <c r="K49" s="37" t="s">
        <v>5017</v>
      </c>
      <c r="L49" s="37"/>
      <c r="M49" s="37"/>
      <c r="N49" s="37"/>
      <c r="O49" s="37" t="str">
        <f t="shared" si="0"/>
        <v>ColumnInfo_CD_TERM 코드</v>
      </c>
      <c r="P49" s="37" t="s">
        <v>291</v>
      </c>
      <c r="Q49" s="37" t="str">
        <f t="shared" si="1"/>
        <v>INSERT INTO ZFS_BASE_CODE (CD_FLG,CD,LASTID,CD_NO,CD_NM,CD_ENM,CD_SNM,CD_ESNM,CD_PFLG,CD_PCD,CD_GRP,CD_CVAL,CD_NVAL) VALUES ('CD_TERM','M360','NCRsystem',13,'30년','1 Months','GIRR','30','','','ColumnInfo','',NULL);</v>
      </c>
    </row>
    <row r="50" spans="2:17" s="5" customFormat="1">
      <c r="B50" s="37" t="s">
        <v>4581</v>
      </c>
      <c r="C50" s="92" t="s">
        <v>3392</v>
      </c>
      <c r="D50" s="37">
        <f t="shared" si="3"/>
        <v>14</v>
      </c>
      <c r="E50" s="92" t="s">
        <v>4589</v>
      </c>
      <c r="F50" s="92" t="s">
        <v>4585</v>
      </c>
      <c r="G50" s="37"/>
      <c r="H50" s="37"/>
      <c r="I50" s="37"/>
      <c r="J50" s="37"/>
      <c r="K50" s="37" t="s">
        <v>5017</v>
      </c>
      <c r="L50" s="37"/>
      <c r="M50" s="37"/>
      <c r="N50" s="37"/>
      <c r="O50" s="37" t="str">
        <f t="shared" si="0"/>
        <v>ColumnInfo_CD_TERM 코드</v>
      </c>
      <c r="P50" s="37" t="s">
        <v>291</v>
      </c>
      <c r="Q50" s="37" t="str">
        <f t="shared" si="1"/>
        <v>INSERT INTO ZFS_BASE_CODE (CD_FLG,CD,LASTID,CD_NO,CD_NM,CD_ENM,CD_SNM,CD_ESNM,CD_PFLG,CD_PCD,CD_GRP,CD_CVAL,CD_NVAL) VALUES ('CD_TERM','M001','NCRsystem',14,'1 개월','1 Months','','','','','ColumnInfo','',NULL);</v>
      </c>
    </row>
    <row r="51" spans="2:17" s="5" customFormat="1">
      <c r="B51" s="37" t="s">
        <v>4581</v>
      </c>
      <c r="C51" s="92" t="s">
        <v>4584</v>
      </c>
      <c r="D51" s="37">
        <f>IF(B51&lt;&gt;B50,IF(C51=B53,0,1),D50+1)</f>
        <v>15</v>
      </c>
      <c r="E51" s="92" t="s">
        <v>4590</v>
      </c>
      <c r="F51" s="92" t="s">
        <v>4586</v>
      </c>
      <c r="G51" s="37"/>
      <c r="H51" s="37"/>
      <c r="I51" s="37"/>
      <c r="J51" s="37"/>
      <c r="K51" s="37" t="s">
        <v>5017</v>
      </c>
      <c r="L51" s="37"/>
      <c r="M51" s="37"/>
      <c r="N51" s="37"/>
      <c r="O51" s="37" t="str">
        <f t="shared" si="0"/>
        <v>ColumnInfo_CD_TERM 코드</v>
      </c>
      <c r="P51" s="37" t="s">
        <v>291</v>
      </c>
      <c r="Q51" s="37" t="str">
        <f t="shared" si="1"/>
        <v>INSERT INTO ZFS_BASE_CODE (CD_FLG,CD,LASTID,CD_NO,CD_NM,CD_ENM,CD_SNM,CD_ESNM,CD_PFLG,CD_PCD,CD_GRP,CD_CVAL,CD_NVAL) VALUES ('CD_TERM','Mnnn','NCRsystem',15,'n 개월','n Months','','','','','ColumnInfo','',NULL);</v>
      </c>
    </row>
    <row r="52" spans="2:17" s="5" customFormat="1">
      <c r="B52" s="37" t="s">
        <v>4580</v>
      </c>
      <c r="C52" s="92" t="s">
        <v>5164</v>
      </c>
      <c r="D52" s="37">
        <f>IF(B52&lt;&gt;B51,IF(C52=B54,0,1),D51+1)</f>
        <v>16</v>
      </c>
      <c r="E52" s="92" t="s">
        <v>6802</v>
      </c>
      <c r="F52" s="92" t="s">
        <v>4932</v>
      </c>
      <c r="G52" s="37"/>
      <c r="H52" s="37"/>
      <c r="I52" s="37"/>
      <c r="J52" s="37"/>
      <c r="K52" s="37" t="s">
        <v>5017</v>
      </c>
      <c r="L52" s="37"/>
      <c r="M52" s="37"/>
      <c r="N52" s="37"/>
      <c r="O52" s="37" t="str">
        <f t="shared" ref="O52" si="4">IF(K52="GROUP",B52 &amp; "_" &amp; C52  &amp; " 목록",K52 &amp; "_" &amp;B52 &amp; " 코드")</f>
        <v>ColumnInfo_CD_TERM 코드</v>
      </c>
      <c r="P52" s="37" t="s">
        <v>291</v>
      </c>
      <c r="Q52" s="37" t="str">
        <f t="shared" ref="Q52" si="5" xml:space="preserve"> Q$7 &amp; " ('"&amp;B52&amp;"','"&amp;C52&amp;"','NCRsystem',"&amp;IF(D52="",0,D52)&amp;",'"&amp;E52&amp;"','"&amp;F52&amp;"','"&amp;G52&amp;"','"&amp;H52&amp;"','"&amp;I52&amp;"','"&amp;J52&amp;"','"&amp;K52&amp;"','"&amp;L52&amp;"',"&amp;IF(M52="","NULL",M52)&amp;");"</f>
        <v>INSERT INTO ZFS_BASE_CODE (CD_FLG,CD,LASTID,CD_NO,CD_NM,CD_ENM,CD_SNM,CD_ESNM,CD_PFLG,CD_PCD,CD_GRP,CD_CVAL,CD_NVAL) VALUES ('CD_TERM','MATU','NCRsystem',16,'만기','Maturity','','','','','ColumnInfo','',NULL);</v>
      </c>
    </row>
    <row r="53" spans="2:17" s="5" customFormat="1">
      <c r="B53" s="37" t="s">
        <v>5017</v>
      </c>
      <c r="C53" s="92" t="s">
        <v>2573</v>
      </c>
      <c r="D53" s="37">
        <f t="shared" ref="D53:D82" si="6">IF(B53&lt;&gt;B52,IF(C53=B55,0,1),D52+1)</f>
        <v>0</v>
      </c>
      <c r="E53" s="37" t="s">
        <v>2574</v>
      </c>
      <c r="F53" s="37" t="s">
        <v>3985</v>
      </c>
      <c r="G53" s="37"/>
      <c r="H53" s="37"/>
      <c r="I53" s="37"/>
      <c r="J53" s="37"/>
      <c r="K53" s="37" t="s">
        <v>3976</v>
      </c>
      <c r="L53" s="37"/>
      <c r="M53" s="37"/>
      <c r="O53" s="37" t="str">
        <f t="shared" si="0"/>
        <v>ColumnInfo_CM_Bucket 목록</v>
      </c>
      <c r="P53" s="37" t="s">
        <v>291</v>
      </c>
      <c r="Q53" s="37" t="str">
        <f t="shared" si="1"/>
        <v>INSERT INTO ZFS_BASE_CODE (CD_FLG,CD,LASTID,CD_NO,CD_NM,CD_ENM,CD_SNM,CD_ESNM,CD_PFLG,CD_PCD,CD_GRP,CD_CVAL,CD_NVAL) VALUES ('ColumnInfo','CM_Bucket','NCRsystem',0,'일반상품 버킷 목록','CM_Bucket','','','','','GROUP','',NULL);</v>
      </c>
    </row>
    <row r="54" spans="2:17" s="5" customFormat="1">
      <c r="B54" s="37" t="s">
        <v>3985</v>
      </c>
      <c r="C54" s="92" t="s">
        <v>3330</v>
      </c>
      <c r="D54" s="37">
        <f t="shared" si="6"/>
        <v>1</v>
      </c>
      <c r="E54" s="37" t="s">
        <v>4022</v>
      </c>
      <c r="F54" s="37" t="s">
        <v>3968</v>
      </c>
      <c r="G54" s="37" t="s">
        <v>2630</v>
      </c>
      <c r="H54" s="37" t="s">
        <v>2631</v>
      </c>
      <c r="I54" s="37"/>
      <c r="J54" s="37"/>
      <c r="K54" s="37" t="s">
        <v>5017</v>
      </c>
      <c r="L54" s="37"/>
      <c r="M54" s="37"/>
      <c r="N54" s="37"/>
      <c r="O54" s="37" t="str">
        <f t="shared" si="0"/>
        <v>ColumnInfo_CM_Bucket 코드</v>
      </c>
      <c r="P54" s="37" t="s">
        <v>291</v>
      </c>
      <c r="Q54" s="37" t="str">
        <f t="shared" si="1"/>
        <v>INSERT INTO ZFS_BASE_CODE (CD_FLG,CD,LASTID,CD_NO,CD_NM,CD_ENM,CD_SNM,CD_ESNM,CD_PFLG,CD_PCD,CD_GRP,CD_CVAL,CD_NVAL) VALUES ('CM_Bucket','01','NCRsystem',1,'에너지(고체)','Energy(Solid)','에너지(고체)','Consumer','','','ColumnInfo','',NULL);</v>
      </c>
    </row>
    <row r="55" spans="2:17" s="5" customFormat="1">
      <c r="B55" s="37" t="s">
        <v>2573</v>
      </c>
      <c r="C55" s="92" t="s">
        <v>3332</v>
      </c>
      <c r="D55" s="37">
        <f t="shared" si="6"/>
        <v>2</v>
      </c>
      <c r="E55" s="37" t="s">
        <v>4023</v>
      </c>
      <c r="F55" s="37" t="s">
        <v>3969</v>
      </c>
      <c r="G55" s="37" t="s">
        <v>2632</v>
      </c>
      <c r="H55" s="37" t="s">
        <v>2633</v>
      </c>
      <c r="I55" s="37"/>
      <c r="J55" s="37"/>
      <c r="K55" s="37" t="s">
        <v>5017</v>
      </c>
      <c r="L55" s="37"/>
      <c r="M55" s="37"/>
      <c r="N55" s="37"/>
      <c r="O55" s="37" t="str">
        <f t="shared" si="0"/>
        <v>ColumnInfo_CM_Bucket 코드</v>
      </c>
      <c r="P55" s="37" t="s">
        <v>291</v>
      </c>
      <c r="Q55" s="37" t="str">
        <f t="shared" si="1"/>
        <v>INSERT INTO ZFS_BASE_CODE (CD_FLG,CD,LASTID,CD_NO,CD_NM,CD_ENM,CD_SNM,CD_ESNM,CD_PFLG,CD_PCD,CD_GRP,CD_CVAL,CD_NVAL) VALUES ('CM_Bucket','02','NCRsystem',2,'에너지 액체','Energy(Liquid)','에너지 액체','industrial','','','ColumnInfo','',NULL);</v>
      </c>
    </row>
    <row r="56" spans="2:17" s="5" customFormat="1">
      <c r="B56" s="37" t="s">
        <v>2573</v>
      </c>
      <c r="C56" s="92" t="s">
        <v>3334</v>
      </c>
      <c r="D56" s="37">
        <f t="shared" si="6"/>
        <v>3</v>
      </c>
      <c r="E56" s="37" t="s">
        <v>4024</v>
      </c>
      <c r="F56" s="37" t="s">
        <v>4025</v>
      </c>
      <c r="G56" s="37" t="s">
        <v>2634</v>
      </c>
      <c r="H56" s="37" t="s">
        <v>2635</v>
      </c>
      <c r="I56" s="37"/>
      <c r="J56" s="37"/>
      <c r="K56" s="37" t="s">
        <v>5017</v>
      </c>
      <c r="L56" s="37"/>
      <c r="M56" s="37"/>
      <c r="N56" s="37"/>
      <c r="O56" s="37" t="str">
        <f t="shared" si="0"/>
        <v>ColumnInfo_CM_Bucket 코드</v>
      </c>
      <c r="P56" s="37" t="s">
        <v>291</v>
      </c>
      <c r="Q56" s="37" t="str">
        <f t="shared" si="1"/>
        <v>INSERT INTO ZFS_BASE_CODE (CD_FLG,CD,LASTID,CD_NO,CD_NM,CD_ENM,CD_SNM,CD_ESNM,CD_PFLG,CD_PCD,CD_GRP,CD_CVAL,CD_NVAL) VALUES ('CM_Bucket','03','NCRsystem',3,'에너지 전기','Energy - Electricity','에너지 전기','Basic materials','','','ColumnInfo','',NULL);</v>
      </c>
    </row>
    <row r="57" spans="2:17" s="5" customFormat="1">
      <c r="B57" s="37" t="s">
        <v>2573</v>
      </c>
      <c r="C57" s="92" t="s">
        <v>3336</v>
      </c>
      <c r="D57" s="37">
        <f t="shared" si="6"/>
        <v>4</v>
      </c>
      <c r="E57" s="37" t="s">
        <v>4026</v>
      </c>
      <c r="F57" s="37" t="s">
        <v>4027</v>
      </c>
      <c r="G57" s="37" t="s">
        <v>2636</v>
      </c>
      <c r="H57" s="37" t="s">
        <v>2637</v>
      </c>
      <c r="I57" s="37"/>
      <c r="J57" s="37"/>
      <c r="K57" s="37" t="s">
        <v>5017</v>
      </c>
      <c r="L57" s="37"/>
      <c r="M57" s="37"/>
      <c r="N57" s="37"/>
      <c r="O57" s="37" t="str">
        <f t="shared" si="0"/>
        <v>ColumnInfo_CM_Bucket 코드</v>
      </c>
      <c r="P57" s="37" t="s">
        <v>291</v>
      </c>
      <c r="Q57" s="37" t="str">
        <f t="shared" si="1"/>
        <v>INSERT INTO ZFS_BASE_CODE (CD_FLG,CD,LASTID,CD_NO,CD_NM,CD_ENM,CD_SNM,CD_ESNM,CD_PFLG,CD_PCD,CD_GRP,CD_CVAL,CD_NVAL) VALUES ('CM_Bucket','04','NCRsystem',4,'화물운송','Freight','화물운송','Financials','','','ColumnInfo','',NULL);</v>
      </c>
    </row>
    <row r="58" spans="2:17" s="5" customFormat="1">
      <c r="B58" s="37" t="s">
        <v>2573</v>
      </c>
      <c r="C58" s="92" t="s">
        <v>3338</v>
      </c>
      <c r="D58" s="37">
        <f t="shared" si="6"/>
        <v>5</v>
      </c>
      <c r="E58" s="37" t="s">
        <v>4028</v>
      </c>
      <c r="F58" s="37" t="s">
        <v>4029</v>
      </c>
      <c r="G58" s="37" t="s">
        <v>2638</v>
      </c>
      <c r="H58" s="37" t="s">
        <v>2631</v>
      </c>
      <c r="I58" s="37"/>
      <c r="J58" s="37"/>
      <c r="K58" s="37" t="s">
        <v>5017</v>
      </c>
      <c r="L58" s="37"/>
      <c r="M58" s="37"/>
      <c r="N58" s="37"/>
      <c r="O58" s="37" t="str">
        <f t="shared" si="0"/>
        <v>ColumnInfo_CM_Bucket 코드</v>
      </c>
      <c r="P58" s="37" t="s">
        <v>291</v>
      </c>
      <c r="Q58" s="37" t="str">
        <f t="shared" si="1"/>
        <v>INSERT INTO ZFS_BASE_CODE (CD_FLG,CD,LASTID,CD_NO,CD_NM,CD_ENM,CD_SNM,CD_ESNM,CD_PFLG,CD_PCD,CD_GRP,CD_CVAL,CD_NVAL) VALUES ('CM_Bucket','05','NCRsystem',5,'금속(귀금속제외)','Metals - non-precious','금속(귀금속제외)','Consumer','','','ColumnInfo','',NULL);</v>
      </c>
    </row>
    <row r="59" spans="2:17" s="5" customFormat="1">
      <c r="B59" s="37" t="s">
        <v>2573</v>
      </c>
      <c r="C59" s="92" t="s">
        <v>3340</v>
      </c>
      <c r="D59" s="37">
        <f t="shared" si="6"/>
        <v>6</v>
      </c>
      <c r="E59" s="37" t="s">
        <v>4030</v>
      </c>
      <c r="F59" s="37" t="s">
        <v>4031</v>
      </c>
      <c r="G59" s="37" t="s">
        <v>2639</v>
      </c>
      <c r="H59" s="37" t="s">
        <v>2633</v>
      </c>
      <c r="I59" s="37"/>
      <c r="J59" s="37"/>
      <c r="K59" s="37" t="s">
        <v>5017</v>
      </c>
      <c r="L59" s="37"/>
      <c r="M59" s="37"/>
      <c r="N59" s="37"/>
      <c r="O59" s="37" t="str">
        <f t="shared" si="0"/>
        <v>ColumnInfo_CM_Bucket 코드</v>
      </c>
      <c r="P59" s="37" t="s">
        <v>291</v>
      </c>
      <c r="Q59" s="37" t="str">
        <f t="shared" si="1"/>
        <v>INSERT INTO ZFS_BASE_CODE (CD_FLG,CD,LASTID,CD_NO,CD_NM,CD_ENM,CD_SNM,CD_ESNM,CD_PFLG,CD_PCD,CD_GRP,CD_CVAL,CD_NVAL) VALUES ('CM_Bucket','06','NCRsystem',6,'가스 인화물질','Gaseous combustibles','가스','industrial','','','ColumnInfo','',NULL);</v>
      </c>
    </row>
    <row r="60" spans="2:17" s="5" customFormat="1">
      <c r="B60" s="37" t="s">
        <v>2573</v>
      </c>
      <c r="C60" s="92" t="s">
        <v>3342</v>
      </c>
      <c r="D60" s="37">
        <f t="shared" si="6"/>
        <v>7</v>
      </c>
      <c r="E60" s="37" t="s">
        <v>4032</v>
      </c>
      <c r="F60" s="37" t="s">
        <v>4033</v>
      </c>
      <c r="G60" s="37" t="s">
        <v>2640</v>
      </c>
      <c r="H60" s="37" t="s">
        <v>2635</v>
      </c>
      <c r="I60" s="37"/>
      <c r="J60" s="37"/>
      <c r="K60" s="37" t="s">
        <v>5017</v>
      </c>
      <c r="L60" s="37"/>
      <c r="M60" s="37"/>
      <c r="N60" s="37"/>
      <c r="O60" s="37" t="str">
        <f t="shared" si="0"/>
        <v>ColumnInfo_CM_Bucket 코드</v>
      </c>
      <c r="P60" s="37" t="s">
        <v>291</v>
      </c>
      <c r="Q60" s="37" t="str">
        <f t="shared" si="1"/>
        <v>INSERT INTO ZFS_BASE_CODE (CD_FLG,CD,LASTID,CD_NO,CD_NM,CD_ENM,CD_SNM,CD_ESNM,CD_PFLG,CD_PCD,CD_GRP,CD_CVAL,CD_NVAL) VALUES ('CM_Bucket','07','NCRsystem',7,'귀금속(금포함)','Precious metals (including gold)','귀금속','Basic materials','','','ColumnInfo','',NULL);</v>
      </c>
    </row>
    <row r="61" spans="2:17" s="5" customFormat="1">
      <c r="B61" s="37" t="s">
        <v>2573</v>
      </c>
      <c r="C61" s="92" t="s">
        <v>3344</v>
      </c>
      <c r="D61" s="37">
        <f t="shared" si="6"/>
        <v>8</v>
      </c>
      <c r="E61" s="37" t="s">
        <v>4034</v>
      </c>
      <c r="F61" s="37" t="s">
        <v>4035</v>
      </c>
      <c r="G61" s="37" t="s">
        <v>2641</v>
      </c>
      <c r="H61" s="37" t="s">
        <v>2637</v>
      </c>
      <c r="I61" s="37"/>
      <c r="J61" s="37"/>
      <c r="K61" s="37" t="s">
        <v>5017</v>
      </c>
      <c r="L61" s="37"/>
      <c r="M61" s="37"/>
      <c r="N61" s="37"/>
      <c r="O61" s="37" t="str">
        <f t="shared" si="0"/>
        <v>ColumnInfo_CM_Bucket 코드</v>
      </c>
      <c r="P61" s="37" t="s">
        <v>291</v>
      </c>
      <c r="Q61" s="37" t="str">
        <f t="shared" si="1"/>
        <v>INSERT INTO ZFS_BASE_CODE (CD_FLG,CD,LASTID,CD_NO,CD_NM,CD_ENM,CD_SNM,CD_ESNM,CD_PFLG,CD_PCD,CD_GRP,CD_CVAL,CD_NVAL) VALUES ('CM_Bucket','08','NCRsystem',8,'곡물 및 기름종자','Grains and oilseed','곡물','Financials','','','ColumnInfo','',NULL);</v>
      </c>
    </row>
    <row r="62" spans="2:17" s="5" customFormat="1">
      <c r="B62" s="37" t="s">
        <v>2573</v>
      </c>
      <c r="C62" s="92" t="s">
        <v>3346</v>
      </c>
      <c r="D62" s="37">
        <f t="shared" si="6"/>
        <v>9</v>
      </c>
      <c r="E62" s="37" t="s">
        <v>4036</v>
      </c>
      <c r="F62" s="37" t="s">
        <v>4037</v>
      </c>
      <c r="G62" s="37" t="s">
        <v>2642</v>
      </c>
      <c r="H62" s="37" t="s">
        <v>2643</v>
      </c>
      <c r="I62" s="37"/>
      <c r="J62" s="37"/>
      <c r="K62" s="37" t="s">
        <v>5017</v>
      </c>
      <c r="L62" s="37"/>
      <c r="M62" s="37"/>
      <c r="N62" s="37"/>
      <c r="O62" s="37" t="str">
        <f t="shared" si="0"/>
        <v>ColumnInfo_CM_Bucket 코드</v>
      </c>
      <c r="P62" s="37" t="s">
        <v>291</v>
      </c>
      <c r="Q62" s="37" t="str">
        <f t="shared" si="1"/>
        <v>INSERT INTO ZFS_BASE_CODE (CD_FLG,CD,LASTID,CD_NO,CD_NM,CD_ENM,CD_SNM,CD_ESNM,CD_PFLG,CD_PCD,CD_GRP,CD_CVAL,CD_NVAL) VALUES ('CM_Bucket','09','NCRsystem',9,'축산 및 낙농','Livestock &amp; dairy','축산','All sectors','','','ColumnInfo','',NULL);</v>
      </c>
    </row>
    <row r="63" spans="2:17" s="5" customFormat="1">
      <c r="B63" s="37" t="s">
        <v>2573</v>
      </c>
      <c r="C63" s="92">
        <v>10</v>
      </c>
      <c r="D63" s="37">
        <f t="shared" si="6"/>
        <v>10</v>
      </c>
      <c r="E63" s="37" t="s">
        <v>4038</v>
      </c>
      <c r="F63" s="37" t="s">
        <v>4039</v>
      </c>
      <c r="G63" s="37" t="s">
        <v>2644</v>
      </c>
      <c r="H63" s="37" t="s">
        <v>2643</v>
      </c>
      <c r="I63" s="37"/>
      <c r="J63" s="37"/>
      <c r="K63" s="37" t="s">
        <v>5017</v>
      </c>
      <c r="L63" s="37"/>
      <c r="M63" s="37"/>
      <c r="N63" s="37"/>
      <c r="O63" s="37" t="str">
        <f t="shared" si="0"/>
        <v>ColumnInfo_CM_Bucket 코드</v>
      </c>
      <c r="P63" s="37" t="s">
        <v>291</v>
      </c>
      <c r="Q63" s="37" t="str">
        <f t="shared" si="1"/>
        <v>INSERT INTO ZFS_BASE_CODE (CD_FLG,CD,LASTID,CD_NO,CD_NM,CD_ENM,CD_SNM,CD_ESNM,CD_PFLG,CD_PCD,CD_GRP,CD_CVAL,CD_NVAL) VALUES ('CM_Bucket','10','NCRsystem',10,'기타농산물','Softs and other agriculturals','농산물','All sectors','','','ColumnInfo','',NULL);</v>
      </c>
    </row>
    <row r="64" spans="2:17" s="5" customFormat="1">
      <c r="B64" s="37" t="s">
        <v>2573</v>
      </c>
      <c r="C64" s="92">
        <v>11</v>
      </c>
      <c r="D64" s="37">
        <f t="shared" si="6"/>
        <v>11</v>
      </c>
      <c r="E64" s="37" t="s">
        <v>4040</v>
      </c>
      <c r="F64" s="37" t="s">
        <v>4041</v>
      </c>
      <c r="G64" s="37" t="s">
        <v>2645</v>
      </c>
      <c r="H64" s="37" t="s">
        <v>2646</v>
      </c>
      <c r="I64" s="37"/>
      <c r="J64" s="37"/>
      <c r="K64" s="37" t="s">
        <v>5017</v>
      </c>
      <c r="L64" s="37"/>
      <c r="M64" s="37"/>
      <c r="N64" s="37"/>
      <c r="O64" s="37" t="str">
        <f t="shared" si="0"/>
        <v>ColumnInfo_CM_Bucket 코드</v>
      </c>
      <c r="P64" s="37" t="s">
        <v>291</v>
      </c>
      <c r="Q64" s="37" t="str">
        <f t="shared" si="1"/>
        <v>INSERT INTO ZFS_BASE_CODE (CD_FLG,CD,LASTID,CD_NO,CD_NM,CD_ENM,CD_SNM,CD_ESNM,CD_PFLG,CD_PCD,CD_GRP,CD_CVAL,CD_NVAL) VALUES ('CM_Bucket','11','NCRsystem',11,'기타상품','Other commodity','기타','Other','','','ColumnInfo','',NULL);</v>
      </c>
    </row>
    <row r="65" spans="2:17" s="5" customFormat="1">
      <c r="B65" s="37" t="s">
        <v>5017</v>
      </c>
      <c r="C65" s="37" t="s">
        <v>4892</v>
      </c>
      <c r="D65" s="37">
        <f t="shared" si="6"/>
        <v>0</v>
      </c>
      <c r="E65" s="37" t="s">
        <v>4903</v>
      </c>
      <c r="F65" s="37"/>
      <c r="G65" s="37"/>
      <c r="H65" s="37"/>
      <c r="I65" s="37"/>
      <c r="J65" s="37"/>
      <c r="K65" s="37" t="s">
        <v>3349</v>
      </c>
      <c r="L65" s="37"/>
      <c r="M65" s="37"/>
      <c r="N65" s="37"/>
      <c r="O65" s="37" t="str">
        <f t="shared" si="0"/>
        <v>ColumnInfo_COMP_TYPE 목록</v>
      </c>
      <c r="P65" s="37" t="s">
        <v>291</v>
      </c>
      <c r="Q65" s="37" t="str">
        <f t="shared" si="1"/>
        <v>INSERT INTO ZFS_BASE_CODE (CD_FLG,CD,LASTID,CD_NO,CD_NM,CD_ENM,CD_SNM,CD_ESNM,CD_PFLG,CD_PCD,CD_GRP,CD_CVAL,CD_NVAL) VALUES ('ColumnInfo','COMP_TYPE','NCRsystem',0,'이자산출방식(CompoundingType)','','','','','','GROUP','',NULL);</v>
      </c>
    </row>
    <row r="66" spans="2:17" s="5" customFormat="1">
      <c r="B66" s="37" t="s">
        <v>4892</v>
      </c>
      <c r="C66" s="92" t="s">
        <v>4894</v>
      </c>
      <c r="D66" s="37">
        <f t="shared" si="6"/>
        <v>1</v>
      </c>
      <c r="E66" s="92" t="s">
        <v>4914</v>
      </c>
      <c r="F66" s="92" t="s">
        <v>4898</v>
      </c>
      <c r="G66" s="37"/>
      <c r="H66" s="37"/>
      <c r="I66" s="37"/>
      <c r="J66" s="37"/>
      <c r="K66" s="37" t="s">
        <v>5017</v>
      </c>
      <c r="L66" s="37"/>
      <c r="M66" s="37"/>
      <c r="N66" s="37"/>
      <c r="O66" s="37" t="str">
        <f t="shared" si="0"/>
        <v>ColumnInfo_COMP_TYPE 코드</v>
      </c>
      <c r="P66" s="37" t="s">
        <v>291</v>
      </c>
      <c r="Q66" s="37" t="str">
        <f t="shared" si="1"/>
        <v>INSERT INTO ZFS_BASE_CODE (CD_FLG,CD,LASTID,CD_NO,CD_NM,CD_ENM,CD_SNM,CD_ESNM,CD_PFLG,CD_PCD,CD_GRP,CD_CVAL,CD_NVAL) VALUES ('COMP_TYPE','DISC','NCRsystem',1,'Discrete Compound','Discrete','','','','','ColumnInfo','',NULL);</v>
      </c>
    </row>
    <row r="67" spans="2:17" s="5" customFormat="1">
      <c r="B67" s="37" t="s">
        <v>4892</v>
      </c>
      <c r="C67" s="92" t="s">
        <v>4893</v>
      </c>
      <c r="D67" s="37">
        <f t="shared" si="6"/>
        <v>2</v>
      </c>
      <c r="E67" s="92" t="s">
        <v>4897</v>
      </c>
      <c r="F67" s="92" t="s">
        <v>4897</v>
      </c>
      <c r="G67" s="37"/>
      <c r="H67" s="37"/>
      <c r="I67" s="37"/>
      <c r="J67" s="37"/>
      <c r="K67" s="37" t="s">
        <v>5017</v>
      </c>
      <c r="L67" s="37"/>
      <c r="M67" s="37"/>
      <c r="N67" s="37"/>
      <c r="O67" s="37" t="str">
        <f t="shared" si="0"/>
        <v>ColumnInfo_COMP_TYPE 코드</v>
      </c>
      <c r="P67" s="37" t="s">
        <v>291</v>
      </c>
      <c r="Q67" s="37" t="str">
        <f t="shared" si="1"/>
        <v>INSERT INTO ZFS_BASE_CODE (CD_FLG,CD,LASTID,CD_NO,CD_NM,CD_ENM,CD_SNM,CD_ESNM,CD_PFLG,CD_PCD,CD_GRP,CD_CVAL,CD_NVAL) VALUES ('COMP_TYPE','SMP','NCRsystem',2,'Simple','Simple','','','','','ColumnInfo','',NULL);</v>
      </c>
    </row>
    <row r="68" spans="2:17" s="5" customFormat="1">
      <c r="B68" s="37" t="s">
        <v>4892</v>
      </c>
      <c r="C68" s="92" t="s">
        <v>4895</v>
      </c>
      <c r="D68" s="37">
        <f t="shared" si="6"/>
        <v>3</v>
      </c>
      <c r="E68" s="92" t="s">
        <v>4900</v>
      </c>
      <c r="F68" s="92" t="s">
        <v>4900</v>
      </c>
      <c r="H68" s="37"/>
      <c r="I68" s="37"/>
      <c r="J68" s="37"/>
      <c r="K68" s="37" t="s">
        <v>5017</v>
      </c>
      <c r="L68" s="37"/>
      <c r="M68" s="37"/>
      <c r="N68" s="37"/>
      <c r="O68" s="37" t="str">
        <f t="shared" si="0"/>
        <v>ColumnInfo_COMP_TYPE 코드</v>
      </c>
      <c r="P68" s="37" t="s">
        <v>291</v>
      </c>
      <c r="Q68" s="37" t="str">
        <f t="shared" si="1"/>
        <v>INSERT INTO ZFS_BASE_CODE (CD_FLG,CD,LASTID,CD_NO,CD_NM,CD_ENM,CD_SNM,CD_ESNM,CD_PFLG,CD_PCD,CD_GRP,CD_CVAL,CD_NVAL) VALUES ('COMP_TYPE','CONT','NCRsystem',3,'Continuous','Continuous','','','','','ColumnInfo','',NULL);</v>
      </c>
    </row>
    <row r="69" spans="2:17" s="5" customFormat="1">
      <c r="B69" s="37" t="s">
        <v>5017</v>
      </c>
      <c r="C69" s="37" t="s">
        <v>6823</v>
      </c>
      <c r="D69" s="37">
        <f t="shared" si="6"/>
        <v>0</v>
      </c>
      <c r="E69" s="37" t="s">
        <v>4903</v>
      </c>
      <c r="F69" s="37"/>
      <c r="G69" s="37"/>
      <c r="H69" s="37"/>
      <c r="I69" s="37"/>
      <c r="J69" s="37"/>
      <c r="K69" s="37" t="s">
        <v>3349</v>
      </c>
      <c r="L69" s="37"/>
      <c r="M69" s="37"/>
      <c r="N69" s="37"/>
      <c r="O69" s="37" t="str">
        <f t="shared" ref="O69:O72" si="7">IF(K69="GROUP",B69 &amp; "_" &amp; C69  &amp; " 목록",K69 &amp; "_" &amp;B69 &amp; " 코드")</f>
        <v>ColumnInfo_COMP_TERM 목록</v>
      </c>
      <c r="P69" s="37" t="s">
        <v>291</v>
      </c>
      <c r="Q69" s="37" t="str">
        <f t="shared" ref="Q69:Q72" si="8" xml:space="preserve"> Q$7 &amp; " ('"&amp;B69&amp;"','"&amp;C69&amp;"','NCRsystem',"&amp;IF(D69="",0,D69)&amp;",'"&amp;E69&amp;"','"&amp;F69&amp;"','"&amp;G69&amp;"','"&amp;H69&amp;"','"&amp;I69&amp;"','"&amp;J69&amp;"','"&amp;K69&amp;"','"&amp;L69&amp;"',"&amp;IF(M69="","NULL",M69)&amp;");"</f>
        <v>INSERT INTO ZFS_BASE_CODE (CD_FLG,CD,LASTID,CD_NO,CD_NM,CD_ENM,CD_SNM,CD_ESNM,CD_PFLG,CD_PCD,CD_GRP,CD_CVAL,CD_NVAL) VALUES ('ColumnInfo','COMP_TERM','NCRsystem',0,'이자산출방식(CompoundingType)','','','','','','GROUP','',NULL);</v>
      </c>
    </row>
    <row r="70" spans="2:17" s="5" customFormat="1">
      <c r="B70" s="37" t="s">
        <v>6823</v>
      </c>
      <c r="C70" s="92" t="s">
        <v>6824</v>
      </c>
      <c r="D70" s="37">
        <f t="shared" si="6"/>
        <v>1</v>
      </c>
      <c r="E70" s="92" t="s">
        <v>987</v>
      </c>
      <c r="F70" s="92" t="s">
        <v>6831</v>
      </c>
      <c r="G70" s="37"/>
      <c r="H70" s="37"/>
      <c r="I70" s="37"/>
      <c r="J70" s="37"/>
      <c r="K70" s="37" t="s">
        <v>5017</v>
      </c>
      <c r="L70" s="37"/>
      <c r="M70" s="37"/>
      <c r="N70" s="37"/>
      <c r="O70" s="37" t="str">
        <f t="shared" si="7"/>
        <v>ColumnInfo_COMP_TERM 코드</v>
      </c>
      <c r="P70" s="37" t="s">
        <v>291</v>
      </c>
      <c r="Q70" s="37" t="str">
        <f t="shared" si="8"/>
        <v>INSERT INTO ZFS_BASE_CODE (CD_FLG,CD,LASTID,CD_NO,CD_NM,CD_ENM,CD_SNM,CD_ESNM,CD_PFLG,CD_PCD,CD_GRP,CD_CVAL,CD_NVAL) VALUES ('COMP_TERM','ANNU','NCRsystem',1,'년','Annual','','','','','ColumnInfo','',NULL);</v>
      </c>
    </row>
    <row r="71" spans="2:17" s="5" customFormat="1">
      <c r="B71" s="37" t="s">
        <v>6823</v>
      </c>
      <c r="C71" s="92" t="s">
        <v>6825</v>
      </c>
      <c r="D71" s="37">
        <f t="shared" si="6"/>
        <v>2</v>
      </c>
      <c r="E71" s="92" t="s">
        <v>6830</v>
      </c>
      <c r="F71" s="92" t="s">
        <v>6832</v>
      </c>
      <c r="G71" s="37"/>
      <c r="H71" s="37"/>
      <c r="I71" s="37"/>
      <c r="J71" s="37"/>
      <c r="K71" s="37" t="s">
        <v>5017</v>
      </c>
      <c r="L71" s="37"/>
      <c r="M71" s="37"/>
      <c r="N71" s="37"/>
      <c r="O71" s="37" t="str">
        <f t="shared" si="7"/>
        <v>ColumnInfo_COMP_TERM 코드</v>
      </c>
      <c r="P71" s="37" t="s">
        <v>291</v>
      </c>
      <c r="Q71" s="37" t="str">
        <f t="shared" si="8"/>
        <v>INSERT INTO ZFS_BASE_CODE (CD_FLG,CD,LASTID,CD_NO,CD_NM,CD_ENM,CD_SNM,CD_ESNM,CD_PFLG,CD_PCD,CD_GRP,CD_CVAL,CD_NVAL) VALUES ('COMP_TERM','SEMI','NCRsystem',2,'반기','Semi','','','','','ColumnInfo','',NULL);</v>
      </c>
    </row>
    <row r="72" spans="2:17" s="5" customFormat="1">
      <c r="B72" s="37" t="s">
        <v>6823</v>
      </c>
      <c r="C72" s="92" t="s">
        <v>6826</v>
      </c>
      <c r="D72" s="37">
        <f t="shared" si="6"/>
        <v>3</v>
      </c>
      <c r="E72" s="92" t="s">
        <v>6829</v>
      </c>
      <c r="F72" s="92" t="s">
        <v>6833</v>
      </c>
      <c r="H72" s="37"/>
      <c r="I72" s="37"/>
      <c r="J72" s="37"/>
      <c r="K72" s="37" t="s">
        <v>5017</v>
      </c>
      <c r="L72" s="37"/>
      <c r="M72" s="37"/>
      <c r="N72" s="37"/>
      <c r="O72" s="37" t="str">
        <f t="shared" si="7"/>
        <v>ColumnInfo_COMP_TERM 코드</v>
      </c>
      <c r="P72" s="37" t="s">
        <v>291</v>
      </c>
      <c r="Q72" s="37" t="str">
        <f t="shared" si="8"/>
        <v>INSERT INTO ZFS_BASE_CODE (CD_FLG,CD,LASTID,CD_NO,CD_NM,CD_ENM,CD_SNM,CD_ESNM,CD_PFLG,CD_PCD,CD_GRP,CD_CVAL,CD_NVAL) VALUES ('COMP_TERM','QURT','NCRsystem',3,'분기','Qurt','','','','','ColumnInfo','',NULL);</v>
      </c>
    </row>
    <row r="73" spans="2:17" s="5" customFormat="1">
      <c r="B73" s="37" t="s">
        <v>6823</v>
      </c>
      <c r="C73" s="92" t="s">
        <v>6827</v>
      </c>
      <c r="D73" s="37">
        <f t="shared" si="6"/>
        <v>4</v>
      </c>
      <c r="E73" s="92" t="s">
        <v>6828</v>
      </c>
      <c r="F73" s="92" t="s">
        <v>6834</v>
      </c>
      <c r="H73" s="37"/>
      <c r="I73" s="37"/>
      <c r="J73" s="37"/>
      <c r="K73" s="37" t="s">
        <v>5017</v>
      </c>
      <c r="L73" s="37"/>
      <c r="M73" s="37"/>
      <c r="N73" s="37"/>
      <c r="O73" s="37" t="str">
        <f t="shared" ref="O73" si="9">IF(K73="GROUP",B73 &amp; "_" &amp; C73  &amp; " 목록",K73 &amp; "_" &amp;B73 &amp; " 코드")</f>
        <v>ColumnInfo_COMP_TERM 코드</v>
      </c>
      <c r="P73" s="37" t="s">
        <v>291</v>
      </c>
      <c r="Q73" s="37" t="str">
        <f t="shared" ref="Q73" si="10" xml:space="preserve"> Q$7 &amp; " ('"&amp;B73&amp;"','"&amp;C73&amp;"','NCRsystem',"&amp;IF(D73="",0,D73)&amp;",'"&amp;E73&amp;"','"&amp;F73&amp;"','"&amp;G73&amp;"','"&amp;H73&amp;"','"&amp;I73&amp;"','"&amp;J73&amp;"','"&amp;K73&amp;"','"&amp;L73&amp;"',"&amp;IF(M73="","NULL",M73)&amp;");"</f>
        <v>INSERT INTO ZFS_BASE_CODE (CD_FLG,CD,LASTID,CD_NO,CD_NM,CD_ENM,CD_SNM,CD_ESNM,CD_PFLG,CD_PCD,CD_GRP,CD_CVAL,CD_NVAL) VALUES ('COMP_TERM','MON','NCRsystem',4,'월','Month','','','','','ColumnInfo','',NULL);</v>
      </c>
    </row>
    <row r="74" spans="2:17" s="5" customFormat="1">
      <c r="B74" s="37" t="s">
        <v>6823</v>
      </c>
      <c r="C74" s="92" t="s">
        <v>5164</v>
      </c>
      <c r="D74" s="37">
        <f t="shared" si="6"/>
        <v>5</v>
      </c>
      <c r="E74" s="92" t="s">
        <v>805</v>
      </c>
      <c r="F74" s="92" t="s">
        <v>4932</v>
      </c>
      <c r="H74" s="37"/>
      <c r="I74" s="37"/>
      <c r="J74" s="37"/>
      <c r="K74" s="37" t="s">
        <v>5017</v>
      </c>
      <c r="L74" s="37"/>
      <c r="M74" s="37"/>
      <c r="N74" s="37"/>
      <c r="O74" s="37" t="str">
        <f t="shared" ref="O74" si="11">IF(K74="GROUP",B74 &amp; "_" &amp; C74  &amp; " 목록",K74 &amp; "_" &amp;B74 &amp; " 코드")</f>
        <v>ColumnInfo_COMP_TERM 코드</v>
      </c>
      <c r="P74" s="37" t="s">
        <v>291</v>
      </c>
      <c r="Q74" s="37" t="str">
        <f t="shared" ref="Q74" si="12" xml:space="preserve"> Q$7 &amp; " ('"&amp;B74&amp;"','"&amp;C74&amp;"','NCRsystem',"&amp;IF(D74="",0,D74)&amp;",'"&amp;E74&amp;"','"&amp;F74&amp;"','"&amp;G74&amp;"','"&amp;H74&amp;"','"&amp;I74&amp;"','"&amp;J74&amp;"','"&amp;K74&amp;"','"&amp;L74&amp;"',"&amp;IF(M74="","NULL",M74)&amp;");"</f>
        <v>INSERT INTO ZFS_BASE_CODE (CD_FLG,CD,LASTID,CD_NO,CD_NM,CD_ENM,CD_SNM,CD_ESNM,CD_PFLG,CD_PCD,CD_GRP,CD_CVAL,CD_NVAL) VALUES ('COMP_TERM','MATU','NCRsystem',5,'만기일','Maturity','','','','','ColumnInfo','',NULL);</v>
      </c>
    </row>
    <row r="75" spans="2:17" s="5" customFormat="1">
      <c r="B75" s="37" t="s">
        <v>5017</v>
      </c>
      <c r="C75" s="37" t="s">
        <v>6801</v>
      </c>
      <c r="D75" s="37">
        <f t="shared" si="6"/>
        <v>0</v>
      </c>
      <c r="E75" s="37" t="s">
        <v>4917</v>
      </c>
      <c r="F75" s="37"/>
      <c r="G75" s="37"/>
      <c r="H75" s="37"/>
      <c r="I75" s="37"/>
      <c r="J75" s="37"/>
      <c r="K75" s="37" t="s">
        <v>3349</v>
      </c>
      <c r="L75" s="37"/>
      <c r="M75" s="37"/>
      <c r="N75" s="37"/>
      <c r="O75" s="37" t="str">
        <f t="shared" si="0"/>
        <v>ColumnInfo_COUP_PREP 목록</v>
      </c>
      <c r="P75" s="37" t="s">
        <v>291</v>
      </c>
      <c r="Q75" s="37" t="str">
        <f t="shared" si="1"/>
        <v>INSERT INTO ZFS_BASE_CODE (CD_FLG,CD,LASTID,CD_NO,CD_NM,CD_ENM,CD_SNM,CD_ESNM,CD_PFLG,CD_PCD,CD_GRP,CD_CVAL,CD_NVAL) VALUES ('ColumnInfo','COUP_PREP','NCRsystem',0,'이자지급계산방식(Coupon prepay)','','','','','','GROUP','',NULL);</v>
      </c>
    </row>
    <row r="76" spans="2:17" s="5" customFormat="1">
      <c r="B76" s="37" t="s">
        <v>6801</v>
      </c>
      <c r="C76" s="92" t="s">
        <v>4921</v>
      </c>
      <c r="D76" s="37">
        <f t="shared" si="6"/>
        <v>1</v>
      </c>
      <c r="E76" s="92" t="s">
        <v>4920</v>
      </c>
      <c r="F76" s="92" t="s">
        <v>4920</v>
      </c>
      <c r="G76" s="37"/>
      <c r="H76" s="37"/>
      <c r="I76" s="37"/>
      <c r="J76" s="37"/>
      <c r="K76" s="37" t="s">
        <v>5017</v>
      </c>
      <c r="L76" s="37"/>
      <c r="M76" s="37"/>
      <c r="N76" s="37"/>
      <c r="O76" s="37" t="str">
        <f t="shared" si="0"/>
        <v>ColumnInfo_COUP_PREP 코드</v>
      </c>
      <c r="P76" s="37" t="s">
        <v>291</v>
      </c>
      <c r="Q76" s="37" t="str">
        <f t="shared" si="1"/>
        <v>INSERT INTO ZFS_BASE_CODE (CD_FLG,CD,LASTID,CD_NO,CD_NM,CD_ENM,CD_SNM,CD_ESNM,CD_PFLG,CD_PCD,CD_GRP,CD_CVAL,CD_NVAL) VALUES ('COUP_PREP','A','NCRsystem',1,'In Arrears','In Arrears','','','','','ColumnInfo','',NULL);</v>
      </c>
    </row>
    <row r="77" spans="2:17" s="5" customFormat="1">
      <c r="B77" s="37" t="s">
        <v>6801</v>
      </c>
      <c r="C77" s="92" t="s">
        <v>3961</v>
      </c>
      <c r="D77" s="37">
        <f t="shared" si="6"/>
        <v>2</v>
      </c>
      <c r="E77" s="92" t="s">
        <v>4918</v>
      </c>
      <c r="F77" s="92" t="s">
        <v>4918</v>
      </c>
      <c r="H77" s="37"/>
      <c r="I77" s="37"/>
      <c r="J77" s="37"/>
      <c r="K77" s="37" t="s">
        <v>5017</v>
      </c>
      <c r="L77" s="37"/>
      <c r="M77" s="37"/>
      <c r="N77" s="37"/>
      <c r="O77" s="37" t="str">
        <f t="shared" si="0"/>
        <v>ColumnInfo_COUP_PREP 코드</v>
      </c>
      <c r="P77" s="37" t="s">
        <v>291</v>
      </c>
      <c r="Q77" s="37" t="str">
        <f t="shared" si="1"/>
        <v>INSERT INTO ZFS_BASE_CODE (CD_FLG,CD,LASTID,CD_NO,CD_NM,CD_ENM,CD_SNM,CD_ESNM,CD_PFLG,CD_PCD,CD_GRP,CD_CVAL,CD_NVAL) VALUES ('COUP_PREP','D','NCRsystem',2,'Discount','Discount','','','','','ColumnInfo','',NULL);</v>
      </c>
    </row>
    <row r="78" spans="2:17" s="5" customFormat="1">
      <c r="B78" s="37" t="s">
        <v>6801</v>
      </c>
      <c r="C78" s="92" t="s">
        <v>4909</v>
      </c>
      <c r="D78" s="37">
        <f t="shared" si="6"/>
        <v>3</v>
      </c>
      <c r="E78" s="92" t="s">
        <v>4919</v>
      </c>
      <c r="F78" s="92" t="s">
        <v>4919</v>
      </c>
      <c r="G78" s="37"/>
      <c r="H78" s="37"/>
      <c r="I78" s="37"/>
      <c r="J78" s="37"/>
      <c r="K78" s="37" t="s">
        <v>5017</v>
      </c>
      <c r="L78" s="37"/>
      <c r="M78" s="37"/>
      <c r="N78" s="37"/>
      <c r="O78" s="37" t="str">
        <f t="shared" si="0"/>
        <v>ColumnInfo_COUP_PREP 코드</v>
      </c>
      <c r="P78" s="37" t="s">
        <v>291</v>
      </c>
      <c r="Q78" s="37" t="str">
        <f t="shared" si="1"/>
        <v>INSERT INTO ZFS_BASE_CODE (CD_FLG,CD,LASTID,CD_NO,CD_NM,CD_ENM,CD_SNM,CD_ESNM,CD_PFLG,CD_PCD,CD_GRP,CD_CVAL,CD_NVAL) VALUES ('COUP_PREP','F','NCRsystem',3,'In Fine','In Fine','','','','','ColumnInfo','',NULL);</v>
      </c>
    </row>
    <row r="79" spans="2:17" s="5" customFormat="1">
      <c r="B79" s="37" t="s">
        <v>5017</v>
      </c>
      <c r="C79" s="37" t="s">
        <v>6835</v>
      </c>
      <c r="D79" s="37">
        <f t="shared" si="6"/>
        <v>1</v>
      </c>
      <c r="E79" s="37" t="s">
        <v>6836</v>
      </c>
      <c r="F79" s="37"/>
      <c r="G79" s="37"/>
      <c r="H79" s="37"/>
      <c r="I79" s="37"/>
      <c r="J79" s="37"/>
      <c r="K79" s="37" t="s">
        <v>3349</v>
      </c>
      <c r="L79" s="37"/>
      <c r="M79" s="37"/>
      <c r="N79" s="37"/>
      <c r="O79" s="37" t="str">
        <f t="shared" ref="O79:O80" si="13">IF(K79="GROUP",B79 &amp; "_" &amp; C79  &amp; " 목록",K79 &amp; "_" &amp;B79 &amp; " 코드")</f>
        <v>ColumnInfo_INTP_TYPE 목록</v>
      </c>
      <c r="P79" s="37" t="s">
        <v>291</v>
      </c>
      <c r="Q79" s="37" t="str">
        <f t="shared" ref="Q79:Q80" si="14" xml:space="preserve"> Q$7 &amp; " ('"&amp;B79&amp;"','"&amp;C79&amp;"','NCRsystem',"&amp;IF(D79="",0,D79)&amp;",'"&amp;E79&amp;"','"&amp;F79&amp;"','"&amp;G79&amp;"','"&amp;H79&amp;"','"&amp;I79&amp;"','"&amp;J79&amp;"','"&amp;K79&amp;"','"&amp;L79&amp;"',"&amp;IF(M79="","NULL",M79)&amp;");"</f>
        <v>INSERT INTO ZFS_BASE_CODE (CD_FLG,CD,LASTID,CD_NO,CD_NM,CD_ENM,CD_SNM,CD_ESNM,CD_PFLG,CD_PCD,CD_GRP,CD_CVAL,CD_NVAL) VALUES ('ColumnInfo','INTP_TYPE','NCRsystem',1,'보간방식','','','','','','GROUP','',NULL);</v>
      </c>
    </row>
    <row r="80" spans="2:17" s="5" customFormat="1">
      <c r="B80" s="37" t="s">
        <v>6835</v>
      </c>
      <c r="C80" s="92" t="s">
        <v>6837</v>
      </c>
      <c r="D80" s="37">
        <f t="shared" si="6"/>
        <v>1</v>
      </c>
      <c r="E80" s="92" t="s">
        <v>6838</v>
      </c>
      <c r="F80" s="92" t="s">
        <v>6839</v>
      </c>
      <c r="G80" s="37"/>
      <c r="H80" s="37"/>
      <c r="I80" s="37"/>
      <c r="J80" s="37"/>
      <c r="K80" s="37" t="s">
        <v>5017</v>
      </c>
      <c r="L80" s="37"/>
      <c r="M80" s="37"/>
      <c r="N80" s="37"/>
      <c r="O80" s="37" t="str">
        <f t="shared" si="13"/>
        <v>ColumnInfo_INTP_TYPE 코드</v>
      </c>
      <c r="P80" s="37" t="s">
        <v>291</v>
      </c>
      <c r="Q80" s="37" t="str">
        <f t="shared" si="14"/>
        <v>INSERT INTO ZFS_BASE_CODE (CD_FLG,CD,LASTID,CD_NO,CD_NM,CD_ENM,CD_SNM,CD_ESNM,CD_PFLG,CD_PCD,CD_GRP,CD_CVAL,CD_NVAL) VALUES ('INTP_TYPE','LN','NCRsystem',1,'선형보간','Linear','','','','','ColumnInfo','',NULL);</v>
      </c>
    </row>
    <row r="81" spans="2:17" s="5" customFormat="1">
      <c r="B81" s="37" t="s">
        <v>5017</v>
      </c>
      <c r="C81" s="37" t="s">
        <v>758</v>
      </c>
      <c r="D81" s="37">
        <f t="shared" si="6"/>
        <v>0</v>
      </c>
      <c r="E81" s="37" t="s">
        <v>2067</v>
      </c>
      <c r="F81" s="37"/>
      <c r="G81" s="37"/>
      <c r="H81" s="37"/>
      <c r="I81" s="37"/>
      <c r="J81" s="37"/>
      <c r="K81" s="37" t="s">
        <v>3349</v>
      </c>
      <c r="L81" s="37"/>
      <c r="M81" s="37"/>
      <c r="N81" s="37"/>
      <c r="O81" s="37" t="str">
        <f t="shared" ref="O81:O144" si="15">IF(K81="GROUP",B81 &amp; "_" &amp; C81  &amp; " 목록",K81 &amp; "_" &amp;B81 &amp; " 코드")</f>
        <v>ColumnInfo_CRD_CD 목록</v>
      </c>
      <c r="P81" s="37" t="s">
        <v>291</v>
      </c>
      <c r="Q81" s="37" t="str">
        <f t="shared" si="1"/>
        <v>INSERT INTO ZFS_BASE_CODE (CD_FLG,CD,LASTID,CD_NO,CD_NM,CD_ENM,CD_SNM,CD_ESNM,CD_PFLG,CD_PCD,CD_GRP,CD_CVAL,CD_NVAL) VALUES ('ColumnInfo','CRD_CD','NCRsystem',0,'표준신용등급','','','','','','GROUP','',NULL);</v>
      </c>
    </row>
    <row r="82" spans="2:17" s="5" customFormat="1">
      <c r="B82" s="37" t="s">
        <v>758</v>
      </c>
      <c r="C82" s="92" t="s">
        <v>2742</v>
      </c>
      <c r="D82" s="37">
        <f t="shared" si="6"/>
        <v>1</v>
      </c>
      <c r="E82" s="92" t="s">
        <v>2742</v>
      </c>
      <c r="F82" s="92" t="s">
        <v>2742</v>
      </c>
      <c r="G82" s="37"/>
      <c r="H82" s="37"/>
      <c r="I82" s="37"/>
      <c r="J82" s="37"/>
      <c r="K82" s="37" t="s">
        <v>5017</v>
      </c>
      <c r="L82" s="37"/>
      <c r="M82" s="37"/>
      <c r="N82" s="37"/>
      <c r="O82" s="37" t="str">
        <f t="shared" si="15"/>
        <v>ColumnInfo_CRD_CD 코드</v>
      </c>
      <c r="P82" s="37" t="s">
        <v>291</v>
      </c>
      <c r="Q82" s="37" t="str">
        <f t="shared" ref="Q82:Q145" si="16" xml:space="preserve"> Q$7 &amp; " ('"&amp;B82&amp;"','"&amp;C82&amp;"','NCRsystem',"&amp;IF(D82="",0,D82)&amp;",'"&amp;E82&amp;"','"&amp;F82&amp;"','"&amp;G82&amp;"','"&amp;H82&amp;"','"&amp;I82&amp;"','"&amp;J82&amp;"','"&amp;K82&amp;"','"&amp;L82&amp;"',"&amp;IF(M82="","NULL",M82)&amp;");"</f>
        <v>INSERT INTO ZFS_BASE_CODE (CD_FLG,CD,LASTID,CD_NO,CD_NM,CD_ENM,CD_SNM,CD_ESNM,CD_PFLG,CD_PCD,CD_GRP,CD_CVAL,CD_NVAL) VALUES ('CRD_CD','AAA','NCRsystem',1,'AAA','AAA','','','','','ColumnInfo','',NULL);</v>
      </c>
    </row>
    <row r="83" spans="2:17" s="5" customFormat="1">
      <c r="B83" s="37" t="s">
        <v>758</v>
      </c>
      <c r="C83" s="92" t="s">
        <v>2743</v>
      </c>
      <c r="D83" s="37">
        <f t="shared" ref="D83:D91" si="17">IF(B83&lt;&gt;B82,IF(C83=B84,0,1),D82+1)</f>
        <v>2</v>
      </c>
      <c r="E83" s="92" t="s">
        <v>2743</v>
      </c>
      <c r="F83" s="92" t="s">
        <v>2743</v>
      </c>
      <c r="G83" s="37"/>
      <c r="H83" s="37"/>
      <c r="I83" s="37"/>
      <c r="J83" s="37"/>
      <c r="K83" s="37" t="s">
        <v>5017</v>
      </c>
      <c r="L83" s="37"/>
      <c r="M83" s="37"/>
      <c r="N83" s="37"/>
      <c r="O83" s="37" t="str">
        <f t="shared" si="15"/>
        <v>ColumnInfo_CRD_CD 코드</v>
      </c>
      <c r="P83" s="37" t="s">
        <v>291</v>
      </c>
      <c r="Q83" s="37" t="str">
        <f t="shared" si="16"/>
        <v>INSERT INTO ZFS_BASE_CODE (CD_FLG,CD,LASTID,CD_NO,CD_NM,CD_ENM,CD_SNM,CD_ESNM,CD_PFLG,CD_PCD,CD_GRP,CD_CVAL,CD_NVAL) VALUES ('CRD_CD','AA','NCRsystem',2,'AA','AA','','','','','ColumnInfo','',NULL);</v>
      </c>
    </row>
    <row r="84" spans="2:17" s="5" customFormat="1">
      <c r="B84" s="37" t="s">
        <v>758</v>
      </c>
      <c r="C84" s="92" t="s">
        <v>2746</v>
      </c>
      <c r="D84" s="37">
        <f t="shared" si="17"/>
        <v>3</v>
      </c>
      <c r="E84" s="92" t="s">
        <v>2746</v>
      </c>
      <c r="F84" s="92" t="s">
        <v>2746</v>
      </c>
      <c r="G84" s="37"/>
      <c r="H84" s="37"/>
      <c r="I84" s="37"/>
      <c r="J84" s="37"/>
      <c r="K84" s="37" t="s">
        <v>5017</v>
      </c>
      <c r="L84" s="37"/>
      <c r="M84" s="37"/>
      <c r="N84" s="37"/>
      <c r="O84" s="37" t="str">
        <f t="shared" si="15"/>
        <v>ColumnInfo_CRD_CD 코드</v>
      </c>
      <c r="P84" s="37" t="s">
        <v>291</v>
      </c>
      <c r="Q84" s="37" t="str">
        <f t="shared" si="16"/>
        <v>INSERT INTO ZFS_BASE_CODE (CD_FLG,CD,LASTID,CD_NO,CD_NM,CD_ENM,CD_SNM,CD_ESNM,CD_PFLG,CD_PCD,CD_GRP,CD_CVAL,CD_NVAL) VALUES ('CRD_CD','A','NCRsystem',3,'A','A','','','','','ColumnInfo','',NULL);</v>
      </c>
    </row>
    <row r="85" spans="2:17" s="5" customFormat="1">
      <c r="B85" s="37" t="s">
        <v>758</v>
      </c>
      <c r="C85" s="92" t="s">
        <v>2749</v>
      </c>
      <c r="D85" s="37">
        <f t="shared" si="17"/>
        <v>4</v>
      </c>
      <c r="E85" s="92" t="s">
        <v>2749</v>
      </c>
      <c r="F85" s="92" t="s">
        <v>2749</v>
      </c>
      <c r="G85" s="37"/>
      <c r="H85" s="37"/>
      <c r="I85" s="37"/>
      <c r="J85" s="37"/>
      <c r="K85" s="37" t="s">
        <v>5017</v>
      </c>
      <c r="L85" s="37"/>
      <c r="M85" s="37"/>
      <c r="N85" s="37"/>
      <c r="O85" s="37" t="str">
        <f t="shared" si="15"/>
        <v>ColumnInfo_CRD_CD 코드</v>
      </c>
      <c r="P85" s="37" t="s">
        <v>291</v>
      </c>
      <c r="Q85" s="37" t="str">
        <f t="shared" si="16"/>
        <v>INSERT INTO ZFS_BASE_CODE (CD_FLG,CD,LASTID,CD_NO,CD_NM,CD_ENM,CD_SNM,CD_ESNM,CD_PFLG,CD_PCD,CD_GRP,CD_CVAL,CD_NVAL) VALUES ('CRD_CD','BBB','NCRsystem',4,'BBB','BBB','','','','','ColumnInfo','',NULL);</v>
      </c>
    </row>
    <row r="86" spans="2:17" s="5" customFormat="1">
      <c r="B86" s="37" t="s">
        <v>758</v>
      </c>
      <c r="C86" s="92" t="s">
        <v>2752</v>
      </c>
      <c r="D86" s="37">
        <f t="shared" si="17"/>
        <v>5</v>
      </c>
      <c r="E86" s="92" t="s">
        <v>2752</v>
      </c>
      <c r="F86" s="92" t="s">
        <v>2752</v>
      </c>
      <c r="G86" s="37"/>
      <c r="H86" s="37"/>
      <c r="I86" s="37"/>
      <c r="J86" s="37"/>
      <c r="K86" s="37" t="s">
        <v>5017</v>
      </c>
      <c r="L86" s="37"/>
      <c r="M86" s="37"/>
      <c r="N86" s="37"/>
      <c r="O86" s="37" t="str">
        <f t="shared" si="15"/>
        <v>ColumnInfo_CRD_CD 코드</v>
      </c>
      <c r="P86" s="37" t="s">
        <v>291</v>
      </c>
      <c r="Q86" s="37" t="str">
        <f t="shared" si="16"/>
        <v>INSERT INTO ZFS_BASE_CODE (CD_FLG,CD,LASTID,CD_NO,CD_NM,CD_ENM,CD_SNM,CD_ESNM,CD_PFLG,CD_PCD,CD_GRP,CD_CVAL,CD_NVAL) VALUES ('CRD_CD','BB','NCRsystem',5,'BB','BB','','','','','ColumnInfo','',NULL);</v>
      </c>
    </row>
    <row r="87" spans="2:17" s="5" customFormat="1">
      <c r="B87" s="37" t="s">
        <v>758</v>
      </c>
      <c r="C87" s="92" t="s">
        <v>2754</v>
      </c>
      <c r="D87" s="37">
        <f t="shared" si="17"/>
        <v>6</v>
      </c>
      <c r="E87" s="92" t="s">
        <v>2754</v>
      </c>
      <c r="F87" s="92" t="s">
        <v>2754</v>
      </c>
      <c r="G87" s="37"/>
      <c r="H87" s="37"/>
      <c r="I87" s="37"/>
      <c r="J87" s="37"/>
      <c r="K87" s="37" t="s">
        <v>5017</v>
      </c>
      <c r="L87" s="37"/>
      <c r="M87" s="37"/>
      <c r="N87" s="37"/>
      <c r="O87" s="37" t="str">
        <f t="shared" si="15"/>
        <v>ColumnInfo_CRD_CD 코드</v>
      </c>
      <c r="P87" s="37" t="s">
        <v>291</v>
      </c>
      <c r="Q87" s="37" t="str">
        <f t="shared" si="16"/>
        <v>INSERT INTO ZFS_BASE_CODE (CD_FLG,CD,LASTID,CD_NO,CD_NM,CD_ENM,CD_SNM,CD_ESNM,CD_PFLG,CD_PCD,CD_GRP,CD_CVAL,CD_NVAL) VALUES ('CRD_CD','B','NCRsystem',6,'B','B','','','','','ColumnInfo','',NULL);</v>
      </c>
    </row>
    <row r="88" spans="2:17" s="5" customFormat="1">
      <c r="B88" s="37" t="s">
        <v>758</v>
      </c>
      <c r="C88" s="92" t="s">
        <v>2756</v>
      </c>
      <c r="D88" s="37">
        <f t="shared" si="17"/>
        <v>7</v>
      </c>
      <c r="E88" s="92" t="s">
        <v>2756</v>
      </c>
      <c r="F88" s="92" t="s">
        <v>2756</v>
      </c>
      <c r="G88" s="37"/>
      <c r="H88" s="37"/>
      <c r="I88" s="37"/>
      <c r="J88" s="37"/>
      <c r="K88" s="37" t="s">
        <v>5017</v>
      </c>
      <c r="L88" s="37"/>
      <c r="M88" s="37"/>
      <c r="N88" s="37"/>
      <c r="O88" s="37" t="str">
        <f t="shared" si="15"/>
        <v>ColumnInfo_CRD_CD 코드</v>
      </c>
      <c r="P88" s="37" t="s">
        <v>291</v>
      </c>
      <c r="Q88" s="37" t="str">
        <f t="shared" si="16"/>
        <v>INSERT INTO ZFS_BASE_CODE (CD_FLG,CD,LASTID,CD_NO,CD_NM,CD_ENM,CD_SNM,CD_ESNM,CD_PFLG,CD_PCD,CD_GRP,CD_CVAL,CD_NVAL) VALUES ('CRD_CD','CCC','NCRsystem',7,'CCC','CCC','','','','','ColumnInfo','',NULL);</v>
      </c>
    </row>
    <row r="89" spans="2:17" s="5" customFormat="1">
      <c r="B89" s="37" t="s">
        <v>758</v>
      </c>
      <c r="C89" s="92" t="s">
        <v>2758</v>
      </c>
      <c r="D89" s="37">
        <f t="shared" si="17"/>
        <v>8</v>
      </c>
      <c r="E89" s="92" t="s">
        <v>2758</v>
      </c>
      <c r="F89" s="92" t="s">
        <v>2758</v>
      </c>
      <c r="G89" s="37"/>
      <c r="H89" s="37"/>
      <c r="I89" s="37"/>
      <c r="J89" s="37"/>
      <c r="K89" s="37" t="s">
        <v>5017</v>
      </c>
      <c r="L89" s="37"/>
      <c r="M89" s="37"/>
      <c r="N89" s="37"/>
      <c r="O89" s="37" t="str">
        <f t="shared" si="15"/>
        <v>ColumnInfo_CRD_CD 코드</v>
      </c>
      <c r="P89" s="37" t="s">
        <v>291</v>
      </c>
      <c r="Q89" s="37" t="str">
        <f t="shared" si="16"/>
        <v>INSERT INTO ZFS_BASE_CODE (CD_FLG,CD,LASTID,CD_NO,CD_NM,CD_ENM,CD_SNM,CD_ESNM,CD_PFLG,CD_PCD,CD_GRP,CD_CVAL,CD_NVAL) VALUES ('CRD_CD','Unrated','NCRsystem',8,'Unrated','Unrated','','','','','ColumnInfo','',NULL);</v>
      </c>
    </row>
    <row r="90" spans="2:17" s="5" customFormat="1">
      <c r="B90" s="37" t="s">
        <v>758</v>
      </c>
      <c r="C90" s="92" t="s">
        <v>2759</v>
      </c>
      <c r="D90" s="37">
        <f t="shared" si="17"/>
        <v>9</v>
      </c>
      <c r="E90" s="92" t="s">
        <v>2759</v>
      </c>
      <c r="F90" s="92" t="s">
        <v>2759</v>
      </c>
      <c r="G90" s="37"/>
      <c r="H90" s="37"/>
      <c r="I90" s="37"/>
      <c r="J90" s="37"/>
      <c r="K90" s="37" t="s">
        <v>5017</v>
      </c>
      <c r="L90" s="37"/>
      <c r="M90" s="37"/>
      <c r="N90" s="37"/>
      <c r="O90" s="37" t="str">
        <f t="shared" si="15"/>
        <v>ColumnInfo_CRD_CD 코드</v>
      </c>
      <c r="P90" s="37" t="s">
        <v>291</v>
      </c>
      <c r="Q90" s="37" t="str">
        <f t="shared" si="16"/>
        <v>INSERT INTO ZFS_BASE_CODE (CD_FLG,CD,LASTID,CD_NO,CD_NM,CD_ENM,CD_SNM,CD_ESNM,CD_PFLG,CD_PCD,CD_GRP,CD_CVAL,CD_NVAL) VALUES ('CRD_CD','Default','NCRsystem',9,'Default','Default','','','','','ColumnInfo','',NULL);</v>
      </c>
    </row>
    <row r="91" spans="2:17" s="5" customFormat="1">
      <c r="B91" s="37" t="s">
        <v>758</v>
      </c>
      <c r="C91" s="37" t="s">
        <v>3380</v>
      </c>
      <c r="D91" s="37">
        <f t="shared" si="17"/>
        <v>10</v>
      </c>
      <c r="E91" s="37" t="s">
        <v>3380</v>
      </c>
      <c r="F91" s="37" t="s">
        <v>3380</v>
      </c>
      <c r="G91" s="37"/>
      <c r="H91" s="37"/>
      <c r="I91" s="37"/>
      <c r="J91" s="37"/>
      <c r="K91" s="37" t="s">
        <v>5017</v>
      </c>
      <c r="L91" s="37"/>
      <c r="M91" s="37"/>
      <c r="N91" s="37"/>
      <c r="O91" s="37" t="str">
        <f t="shared" si="15"/>
        <v>ColumnInfo_CRD_CD 코드</v>
      </c>
      <c r="P91" s="37" t="s">
        <v>291</v>
      </c>
      <c r="Q91" s="37" t="str">
        <f t="shared" si="16"/>
        <v>INSERT INTO ZFS_BASE_CODE (CD_FLG,CD,LASTID,CD_NO,CD_NM,CD_ENM,CD_SNM,CD_ESNM,CD_PFLG,CD_PCD,CD_GRP,CD_CVAL,CD_NVAL) VALUES ('CRD_CD','RF','NCRsystem',10,'RF','RF','','','','','ColumnInfo','',NULL);</v>
      </c>
    </row>
    <row r="92" spans="2:17" s="5" customFormat="1">
      <c r="B92" s="37" t="s">
        <v>5017</v>
      </c>
      <c r="C92" s="92" t="s">
        <v>2569</v>
      </c>
      <c r="D92" s="37"/>
      <c r="E92" s="37" t="s">
        <v>2570</v>
      </c>
      <c r="F92" s="37" t="s">
        <v>3983</v>
      </c>
      <c r="G92" s="37"/>
      <c r="H92" s="37"/>
      <c r="I92" s="37"/>
      <c r="J92" s="37"/>
      <c r="K92" s="37" t="s">
        <v>3976</v>
      </c>
      <c r="L92" s="37"/>
      <c r="M92" s="37"/>
      <c r="O92" s="37" t="str">
        <f t="shared" si="15"/>
        <v>ColumnInfo_CSR-Ctp_Bucket 목록</v>
      </c>
      <c r="P92" s="37" t="s">
        <v>291</v>
      </c>
      <c r="Q92" s="37" t="str">
        <f t="shared" si="16"/>
        <v>INSERT INTO ZFS_BASE_CODE (CD_FLG,CD,LASTID,CD_NO,CD_NM,CD_ENM,CD_SNM,CD_ESNM,CD_PFLG,CD_PCD,CD_GRP,CD_CVAL,CD_NVAL) VALUES ('ColumnInfo','CSR-Ctp_Bucket','NCRsystem',0,'신용스프레드위험 유동화 Ctp버킷목록','CSR-Ctp_Bucket','','','','','GROUP','',NULL);</v>
      </c>
    </row>
    <row r="93" spans="2:17" s="5" customFormat="1">
      <c r="B93" s="37" t="s">
        <v>2569</v>
      </c>
      <c r="C93" s="92" t="s">
        <v>3330</v>
      </c>
      <c r="D93" s="37">
        <v>1</v>
      </c>
      <c r="E93" s="37" t="s">
        <v>4049</v>
      </c>
      <c r="F93" s="37" t="s">
        <v>4050</v>
      </c>
      <c r="G93" s="37" t="s">
        <v>2659</v>
      </c>
      <c r="H93" s="37" t="s">
        <v>2660</v>
      </c>
      <c r="I93" s="37" t="s">
        <v>2588</v>
      </c>
      <c r="J93" s="37" t="s">
        <v>2661</v>
      </c>
      <c r="K93" s="37" t="s">
        <v>5017</v>
      </c>
      <c r="L93" s="37"/>
      <c r="M93" s="37"/>
      <c r="N93" s="37"/>
      <c r="O93" s="37" t="str">
        <f t="shared" si="15"/>
        <v>ColumnInfo_CSR-Ctp_Bucket 코드</v>
      </c>
      <c r="P93" s="37" t="s">
        <v>291</v>
      </c>
      <c r="Q93" s="37" t="str">
        <f t="shared" si="16"/>
        <v>INSERT INTO ZFS_BASE_CODE (CD_FLG,CD,LASTID,CD_NO,CD_NM,CD_ENM,CD_SNM,CD_ESNM,CD_PFLG,CD_PCD,CD_GRP,CD_CVAL,CD_NVAL) VALUES ('CSR-Ctp_Bucket','01','NCRsystem',1,'국채 등 소버린(중앙은행및다자간개발은행포함)','Sovereign (includes central banks and multilateral development banks)','국채','Sovereign','Bucket_PCD','IG','ColumnInfo','',NULL);</v>
      </c>
    </row>
    <row r="94" spans="2:17" s="5" customFormat="1">
      <c r="B94" s="37" t="s">
        <v>2569</v>
      </c>
      <c r="C94" s="92" t="s">
        <v>3332</v>
      </c>
      <c r="D94" s="37">
        <v>2</v>
      </c>
      <c r="E94" s="37" t="s">
        <v>4051</v>
      </c>
      <c r="F94" s="37" t="s">
        <v>4052</v>
      </c>
      <c r="G94" s="37" t="s">
        <v>2662</v>
      </c>
      <c r="H94" s="37" t="s">
        <v>2663</v>
      </c>
      <c r="I94" s="37" t="s">
        <v>2588</v>
      </c>
      <c r="J94" s="37" t="s">
        <v>2661</v>
      </c>
      <c r="K94" s="37" t="s">
        <v>5017</v>
      </c>
      <c r="L94" s="37"/>
      <c r="M94" s="37"/>
      <c r="N94" s="37"/>
      <c r="O94" s="37" t="str">
        <f t="shared" si="15"/>
        <v>ColumnInfo_CSR-Ctp_Bucket 코드</v>
      </c>
      <c r="P94" s="37" t="s">
        <v>291</v>
      </c>
      <c r="Q94" s="37" t="str">
        <f t="shared" si="16"/>
        <v>INSERT INTO ZFS_BASE_CODE (CD_FLG,CD,LASTID,CD_NO,CD_NM,CD_ENM,CD_SNM,CD_ESNM,CD_PFLG,CD_PCD,CD_GRP,CD_CVAL,CD_NVAL) VALUES ('CSR-Ctp_Bucket','02','NCRsystem',2,'지방자치단체, 정부보증 비금융, 교육, 공공기관','Local government, government-backed non-financials, education, and public administration','지방채','Local government','Bucket_PCD','IG','ColumnInfo','',NULL);</v>
      </c>
    </row>
    <row r="95" spans="2:17" s="5" customFormat="1">
      <c r="B95" s="37" t="s">
        <v>2569</v>
      </c>
      <c r="C95" s="92" t="s">
        <v>3334</v>
      </c>
      <c r="D95" s="37">
        <v>3</v>
      </c>
      <c r="E95" s="37" t="s">
        <v>4053</v>
      </c>
      <c r="F95" s="37" t="s">
        <v>4054</v>
      </c>
      <c r="G95" s="37" t="s">
        <v>2664</v>
      </c>
      <c r="H95" s="37" t="s">
        <v>2637</v>
      </c>
      <c r="I95" s="37" t="s">
        <v>2588</v>
      </c>
      <c r="J95" s="37" t="s">
        <v>2661</v>
      </c>
      <c r="K95" s="37" t="s">
        <v>5017</v>
      </c>
      <c r="L95" s="37"/>
      <c r="M95" s="37"/>
      <c r="N95" s="37"/>
      <c r="O95" s="37" t="str">
        <f t="shared" si="15"/>
        <v>ColumnInfo_CSR-Ctp_Bucket 코드</v>
      </c>
      <c r="P95" s="37" t="s">
        <v>291</v>
      </c>
      <c r="Q95" s="37" t="str">
        <f t="shared" si="16"/>
        <v>INSERT INTO ZFS_BASE_CODE (CD_FLG,CD,LASTID,CD_NO,CD_NM,CD_ENM,CD_SNM,CD_ESNM,CD_PFLG,CD_PCD,CD_GRP,CD_CVAL,CD_NVAL) VALUES ('CSR-Ctp_Bucket','03','NCRsystem',3,'금융(정부 보증 금융 포함)','Financials (includes government-backed financials)','금융','Financials','Bucket_PCD','IG','ColumnInfo','',NULL);</v>
      </c>
    </row>
    <row r="96" spans="2:17" s="5" customFormat="1">
      <c r="B96" s="37" t="s">
        <v>2569</v>
      </c>
      <c r="C96" s="92" t="s">
        <v>3336</v>
      </c>
      <c r="D96" s="37">
        <v>4</v>
      </c>
      <c r="E96" s="37" t="s">
        <v>4055</v>
      </c>
      <c r="F96" s="37" t="s">
        <v>4056</v>
      </c>
      <c r="G96" s="37" t="s">
        <v>2665</v>
      </c>
      <c r="H96" s="37" t="s">
        <v>2635</v>
      </c>
      <c r="I96" s="37" t="s">
        <v>2588</v>
      </c>
      <c r="J96" s="37" t="s">
        <v>2661</v>
      </c>
      <c r="K96" s="37" t="s">
        <v>5017</v>
      </c>
      <c r="L96" s="37"/>
      <c r="M96" s="37"/>
      <c r="N96" s="37"/>
      <c r="O96" s="37" t="str">
        <f t="shared" si="15"/>
        <v>ColumnInfo_CSR-Ctp_Bucket 코드</v>
      </c>
      <c r="P96" s="37" t="s">
        <v>291</v>
      </c>
      <c r="Q96" s="37" t="str">
        <f t="shared" si="16"/>
        <v>INSERT INTO ZFS_BASE_CODE (CD_FLG,CD,LASTID,CD_NO,CD_NM,CD_ENM,CD_SNM,CD_ESNM,CD_PFLG,CD_PCD,CD_GRP,CD_CVAL,CD_NVAL) VALUES ('CSR-Ctp_Bucket','04','NCRsystem',4,'원자재, 에너지, 산업, 농업, 제조, 광업, 채석','Basic materials, energy industrials, agriculture, manufacturing mining and quarrying','원자재','Basic materials','Bucket_PCD','IG','ColumnInfo','',NULL);</v>
      </c>
    </row>
    <row r="97" spans="2:17" s="5" customFormat="1">
      <c r="B97" s="37" t="s">
        <v>2569</v>
      </c>
      <c r="C97" s="92" t="s">
        <v>3338</v>
      </c>
      <c r="D97" s="37">
        <v>5</v>
      </c>
      <c r="E97" s="37" t="s">
        <v>4057</v>
      </c>
      <c r="F97" s="37" t="s">
        <v>4058</v>
      </c>
      <c r="G97" s="37" t="s">
        <v>2666</v>
      </c>
      <c r="H97" s="37" t="s">
        <v>2667</v>
      </c>
      <c r="I97" s="37" t="s">
        <v>2588</v>
      </c>
      <c r="J97" s="37" t="s">
        <v>2661</v>
      </c>
      <c r="K97" s="37" t="s">
        <v>5017</v>
      </c>
      <c r="L97" s="37"/>
      <c r="M97" s="37"/>
      <c r="N97" s="37"/>
      <c r="O97" s="37" t="str">
        <f t="shared" si="15"/>
        <v>ColumnInfo_CSR-Ctp_Bucket 코드</v>
      </c>
      <c r="P97" s="37" t="s">
        <v>291</v>
      </c>
      <c r="Q97" s="37" t="str">
        <f t="shared" si="16"/>
        <v>INSERT INTO ZFS_BASE_CODE (CD_FLG,CD,LASTID,CD_NO,CD_NM,CD_ENM,CD_SNM,CD_ESNM,CD_PFLG,CD_PCD,CD_GRP,CD_CVAL,CD_NVAL) VALUES ('CSR-Ctp_Bucket','05','NCRsystem',5,'소비재 및 서비스, 운송 및 창고업, 행정 및 보조서비스 활동','Consumer goods and services, transportation and storage, administrative and support service activiti','소비재','Consumer goods','Bucket_PCD','IG','ColumnInfo','',NULL);</v>
      </c>
    </row>
    <row r="98" spans="2:17" s="5" customFormat="1">
      <c r="B98" s="37" t="s">
        <v>2569</v>
      </c>
      <c r="C98" s="92" t="s">
        <v>3340</v>
      </c>
      <c r="D98" s="37">
        <v>6</v>
      </c>
      <c r="E98" s="37" t="s">
        <v>4059</v>
      </c>
      <c r="F98" s="37" t="s">
        <v>4060</v>
      </c>
      <c r="G98" s="37" t="s">
        <v>2668</v>
      </c>
      <c r="H98" s="37" t="s">
        <v>2669</v>
      </c>
      <c r="I98" s="37" t="s">
        <v>2588</v>
      </c>
      <c r="J98" s="37" t="s">
        <v>2661</v>
      </c>
      <c r="K98" s="37" t="s">
        <v>5017</v>
      </c>
      <c r="L98" s="37"/>
      <c r="M98" s="37"/>
      <c r="N98" s="37"/>
      <c r="O98" s="37" t="str">
        <f t="shared" si="15"/>
        <v>ColumnInfo_CSR-Ctp_Bucket 코드</v>
      </c>
      <c r="P98" s="37" t="s">
        <v>291</v>
      </c>
      <c r="Q98" s="37" t="str">
        <f t="shared" si="16"/>
        <v>INSERT INTO ZFS_BASE_CODE (CD_FLG,CD,LASTID,CD_NO,CD_NM,CD_ENM,CD_SNM,CD_ESNM,CD_PFLG,CD_PCD,CD_GRP,CD_CVAL,CD_NVAL) VALUES ('CSR-Ctp_Bucket','06','NCRsystem',6,'기술, 전기 통신','Technology, telecommunications','기술','Technology','Bucket_PCD','IG','ColumnInfo','',NULL);</v>
      </c>
    </row>
    <row r="99" spans="2:17" s="5" customFormat="1">
      <c r="B99" s="37" t="s">
        <v>2569</v>
      </c>
      <c r="C99" s="92" t="s">
        <v>3342</v>
      </c>
      <c r="D99" s="37">
        <v>7</v>
      </c>
      <c r="E99" s="37" t="s">
        <v>4061</v>
      </c>
      <c r="F99" s="37" t="s">
        <v>4062</v>
      </c>
      <c r="G99" s="37" t="s">
        <v>2670</v>
      </c>
      <c r="H99" s="37" t="s">
        <v>2671</v>
      </c>
      <c r="I99" s="37" t="s">
        <v>2588</v>
      </c>
      <c r="J99" s="37" t="s">
        <v>2661</v>
      </c>
      <c r="K99" s="37" t="s">
        <v>5017</v>
      </c>
      <c r="L99" s="37"/>
      <c r="M99" s="37"/>
      <c r="N99" s="37"/>
      <c r="O99" s="37" t="str">
        <f t="shared" si="15"/>
        <v>ColumnInfo_CSR-Ctp_Bucket 코드</v>
      </c>
      <c r="P99" s="37" t="s">
        <v>291</v>
      </c>
      <c r="Q99" s="37" t="str">
        <f t="shared" si="16"/>
        <v>INSERT INTO ZFS_BASE_CODE (CD_FLG,CD,LASTID,CD_NO,CD_NM,CD_ENM,CD_SNM,CD_ESNM,CD_PFLG,CD_PCD,CD_GRP,CD_CVAL,CD_NVAL) VALUES ('CSR-Ctp_Bucket','07','NCRsystem',7,'의료, 수도.전기.가스, 전문적 및 기술적 활동','Health care, utilities, professional and technical activities','의료','Health care','Bucket_PCD','IG','ColumnInfo','',NULL);</v>
      </c>
    </row>
    <row r="100" spans="2:17" s="5" customFormat="1">
      <c r="B100" s="37" t="s">
        <v>2569</v>
      </c>
      <c r="C100" s="92" t="s">
        <v>3344</v>
      </c>
      <c r="D100" s="37">
        <v>8</v>
      </c>
      <c r="E100" s="37" t="s">
        <v>4063</v>
      </c>
      <c r="F100" s="37" t="s">
        <v>4064</v>
      </c>
      <c r="G100" s="37" t="s">
        <v>2673</v>
      </c>
      <c r="H100" s="37" t="s">
        <v>2674</v>
      </c>
      <c r="I100" s="37" t="s">
        <v>2588</v>
      </c>
      <c r="J100" s="37" t="s">
        <v>2661</v>
      </c>
      <c r="K100" s="37" t="s">
        <v>5017</v>
      </c>
      <c r="L100" s="37"/>
      <c r="M100" s="37"/>
      <c r="N100" s="37"/>
      <c r="O100" s="37" t="str">
        <f t="shared" si="15"/>
        <v>ColumnInfo_CSR-Ctp_Bucket 코드</v>
      </c>
      <c r="P100" s="37" t="s">
        <v>291</v>
      </c>
      <c r="Q100" s="37" t="str">
        <f t="shared" si="16"/>
        <v>INSERT INTO ZFS_BASE_CODE (CD_FLG,CD,LASTID,CD_NO,CD_NM,CD_ENM,CD_SNM,CD_ESNM,CD_PFLG,CD_PCD,CD_GRP,CD_CVAL,CD_NVAL) VALUES ('CSR-Ctp_Bucket','08','NCRsystem',8,'커버드채권','Covered bonds','커버드','Covered','Bucket_PCD','IG','ColumnInfo','',NULL);</v>
      </c>
    </row>
    <row r="101" spans="2:17" s="5" customFormat="1">
      <c r="B101" s="37" t="s">
        <v>2569</v>
      </c>
      <c r="C101" s="92" t="s">
        <v>3346</v>
      </c>
      <c r="D101" s="37">
        <v>9</v>
      </c>
      <c r="E101" s="37" t="s">
        <v>4049</v>
      </c>
      <c r="F101" s="37" t="s">
        <v>4065</v>
      </c>
      <c r="G101" s="37" t="s">
        <v>2659</v>
      </c>
      <c r="H101" s="37" t="s">
        <v>2660</v>
      </c>
      <c r="I101" s="37" t="s">
        <v>2588</v>
      </c>
      <c r="J101" s="37" t="s">
        <v>2617</v>
      </c>
      <c r="K101" s="37" t="s">
        <v>5017</v>
      </c>
      <c r="L101" s="37"/>
      <c r="M101" s="37"/>
      <c r="N101" s="37"/>
      <c r="O101" s="37" t="str">
        <f t="shared" si="15"/>
        <v>ColumnInfo_CSR-Ctp_Bucket 코드</v>
      </c>
      <c r="P101" s="37" t="s">
        <v>291</v>
      </c>
      <c r="Q101" s="37" t="str">
        <f t="shared" si="16"/>
        <v>INSERT INTO ZFS_BASE_CODE (CD_FLG,CD,LASTID,CD_NO,CD_NM,CD_ENM,CD_SNM,CD_ESNM,CD_PFLG,CD_PCD,CD_GRP,CD_CVAL,CD_NVAL) VALUES ('CSR-Ctp_Bucket','09','NCRsystem',9,'국채 등 소버린(중앙은행및다자간개발은행포함)','Sovereign (incl. central banks, multilateral development banks)','국채','Sovereign','Bucket_PCD','HY','ColumnInfo','',NULL);</v>
      </c>
    </row>
    <row r="102" spans="2:17" s="5" customFormat="1">
      <c r="B102" s="37" t="s">
        <v>2569</v>
      </c>
      <c r="C102" s="92">
        <v>10</v>
      </c>
      <c r="D102" s="37">
        <v>10</v>
      </c>
      <c r="E102" s="37" t="s">
        <v>4051</v>
      </c>
      <c r="F102" s="37" t="s">
        <v>4066</v>
      </c>
      <c r="G102" s="37" t="s">
        <v>3588</v>
      </c>
      <c r="H102" s="37" t="s">
        <v>2663</v>
      </c>
      <c r="I102" s="37" t="s">
        <v>2588</v>
      </c>
      <c r="J102" s="37" t="s">
        <v>2617</v>
      </c>
      <c r="K102" s="37" t="s">
        <v>5017</v>
      </c>
      <c r="L102" s="37"/>
      <c r="M102" s="37"/>
      <c r="N102" s="37"/>
      <c r="O102" s="37" t="str">
        <f t="shared" si="15"/>
        <v>ColumnInfo_CSR-Ctp_Bucket 코드</v>
      </c>
      <c r="P102" s="37" t="s">
        <v>291</v>
      </c>
      <c r="Q102" s="37" t="str">
        <f t="shared" si="16"/>
        <v>INSERT INTO ZFS_BASE_CODE (CD_FLG,CD,LASTID,CD_NO,CD_NM,CD_ENM,CD_SNM,CD_ESNM,CD_PFLG,CD_PCD,CD_GRP,CD_CVAL,CD_NVAL) VALUES ('CSR-Ctp_Bucket','10','NCRsystem',10,'지방자치단체, 정부보증 비금융, 교육, 공공기관','Local government, government-backed non-financials, education, public administration','지방채','Local government','Bucket_PCD','HY','ColumnInfo','',NULL);</v>
      </c>
    </row>
    <row r="103" spans="2:17" s="5" customFormat="1">
      <c r="B103" s="37" t="s">
        <v>2569</v>
      </c>
      <c r="C103" s="92">
        <v>11</v>
      </c>
      <c r="D103" s="37">
        <v>11</v>
      </c>
      <c r="E103" s="37" t="s">
        <v>4053</v>
      </c>
      <c r="F103" s="37" t="s">
        <v>4067</v>
      </c>
      <c r="G103" s="37" t="s">
        <v>2664</v>
      </c>
      <c r="H103" s="37" t="s">
        <v>2637</v>
      </c>
      <c r="I103" s="37" t="s">
        <v>2588</v>
      </c>
      <c r="J103" s="37" t="s">
        <v>2617</v>
      </c>
      <c r="K103" s="37" t="s">
        <v>5017</v>
      </c>
      <c r="L103" s="37"/>
      <c r="M103" s="37"/>
      <c r="N103" s="37"/>
      <c r="O103" s="37" t="str">
        <f t="shared" si="15"/>
        <v>ColumnInfo_CSR-Ctp_Bucket 코드</v>
      </c>
      <c r="P103" s="37" t="s">
        <v>291</v>
      </c>
      <c r="Q103" s="37" t="str">
        <f t="shared" si="16"/>
        <v>INSERT INTO ZFS_BASE_CODE (CD_FLG,CD,LASTID,CD_NO,CD_NM,CD_ENM,CD_SNM,CD_ESNM,CD_PFLG,CD_PCD,CD_GRP,CD_CVAL,CD_NVAL) VALUES ('CSR-Ctp_Bucket','11','NCRsystem',11,'금융(정부 보증 금융 포함)','Financials (incl. government-backed financials)','금융','Financials','Bucket_PCD','HY','ColumnInfo','',NULL);</v>
      </c>
    </row>
    <row r="104" spans="2:17" s="5" customFormat="1">
      <c r="B104" s="37" t="s">
        <v>2569</v>
      </c>
      <c r="C104" s="92">
        <v>12</v>
      </c>
      <c r="D104" s="37">
        <v>12</v>
      </c>
      <c r="E104" s="37" t="s">
        <v>4055</v>
      </c>
      <c r="F104" s="37" t="s">
        <v>4056</v>
      </c>
      <c r="G104" s="37" t="s">
        <v>2665</v>
      </c>
      <c r="H104" s="37" t="s">
        <v>2635</v>
      </c>
      <c r="I104" s="37" t="s">
        <v>2588</v>
      </c>
      <c r="J104" s="37" t="s">
        <v>2617</v>
      </c>
      <c r="K104" s="37" t="s">
        <v>5017</v>
      </c>
      <c r="L104" s="37"/>
      <c r="M104" s="37"/>
      <c r="N104" s="37"/>
      <c r="O104" s="37" t="str">
        <f t="shared" si="15"/>
        <v>ColumnInfo_CSR-Ctp_Bucket 코드</v>
      </c>
      <c r="P104" s="37" t="s">
        <v>291</v>
      </c>
      <c r="Q104" s="37" t="str">
        <f t="shared" si="16"/>
        <v>INSERT INTO ZFS_BASE_CODE (CD_FLG,CD,LASTID,CD_NO,CD_NM,CD_ENM,CD_SNM,CD_ESNM,CD_PFLG,CD_PCD,CD_GRP,CD_CVAL,CD_NVAL) VALUES ('CSR-Ctp_Bucket','12','NCRsystem',12,'원자재, 에너지, 산업, 농업, 제조, 광업, 채석','Basic materials, energy industrials, agriculture, manufacturing mining and quarrying','원자재','Basic materials','Bucket_PCD','HY','ColumnInfo','',NULL);</v>
      </c>
    </row>
    <row r="105" spans="2:17" s="5" customFormat="1">
      <c r="B105" s="37" t="s">
        <v>2569</v>
      </c>
      <c r="C105" s="92">
        <v>13</v>
      </c>
      <c r="D105" s="37">
        <v>13</v>
      </c>
      <c r="E105" s="37" t="s">
        <v>4057</v>
      </c>
      <c r="F105" s="37" t="s">
        <v>4058</v>
      </c>
      <c r="G105" s="37" t="s">
        <v>2666</v>
      </c>
      <c r="H105" s="37" t="s">
        <v>2667</v>
      </c>
      <c r="I105" s="37" t="s">
        <v>2588</v>
      </c>
      <c r="J105" s="37" t="s">
        <v>2617</v>
      </c>
      <c r="K105" s="37" t="s">
        <v>5017</v>
      </c>
      <c r="L105" s="37"/>
      <c r="M105" s="37"/>
      <c r="N105" s="37"/>
      <c r="O105" s="37" t="str">
        <f t="shared" si="15"/>
        <v>ColumnInfo_CSR-Ctp_Bucket 코드</v>
      </c>
      <c r="P105" s="37" t="s">
        <v>291</v>
      </c>
      <c r="Q105" s="37" t="str">
        <f t="shared" si="16"/>
        <v>INSERT INTO ZFS_BASE_CODE (CD_FLG,CD,LASTID,CD_NO,CD_NM,CD_ENM,CD_SNM,CD_ESNM,CD_PFLG,CD_PCD,CD_GRP,CD_CVAL,CD_NVAL) VALUES ('CSR-Ctp_Bucket','13','NCRsystem',13,'소비재 및 서비스, 운송 및 창고업, 행정 및 보조서비스 활동','Consumer goods and services, transportation and storage, administrative and support service activiti','소비재','Consumer goods','Bucket_PCD','HY','ColumnInfo','',NULL);</v>
      </c>
    </row>
    <row r="106" spans="2:17" s="5" customFormat="1">
      <c r="B106" s="37" t="s">
        <v>2569</v>
      </c>
      <c r="C106" s="92">
        <v>14</v>
      </c>
      <c r="D106" s="37">
        <v>14</v>
      </c>
      <c r="E106" s="37" t="s">
        <v>4059</v>
      </c>
      <c r="F106" s="37" t="s">
        <v>4060</v>
      </c>
      <c r="G106" s="37" t="s">
        <v>2668</v>
      </c>
      <c r="H106" s="37" t="s">
        <v>2669</v>
      </c>
      <c r="I106" s="37" t="s">
        <v>2588</v>
      </c>
      <c r="J106" s="37" t="s">
        <v>2617</v>
      </c>
      <c r="K106" s="37" t="s">
        <v>5017</v>
      </c>
      <c r="L106" s="37"/>
      <c r="M106" s="37"/>
      <c r="N106" s="37"/>
      <c r="O106" s="37" t="str">
        <f t="shared" si="15"/>
        <v>ColumnInfo_CSR-Ctp_Bucket 코드</v>
      </c>
      <c r="P106" s="37" t="s">
        <v>291</v>
      </c>
      <c r="Q106" s="37" t="str">
        <f t="shared" si="16"/>
        <v>INSERT INTO ZFS_BASE_CODE (CD_FLG,CD,LASTID,CD_NO,CD_NM,CD_ENM,CD_SNM,CD_ESNM,CD_PFLG,CD_PCD,CD_GRP,CD_CVAL,CD_NVAL) VALUES ('CSR-Ctp_Bucket','14','NCRsystem',14,'기술, 전기 통신','Technology, telecommunications','기술','Technology','Bucket_PCD','HY','ColumnInfo','',NULL);</v>
      </c>
    </row>
    <row r="107" spans="2:17" s="5" customFormat="1">
      <c r="B107" s="37" t="s">
        <v>2569</v>
      </c>
      <c r="C107" s="92">
        <v>15</v>
      </c>
      <c r="D107" s="37">
        <v>15</v>
      </c>
      <c r="E107" s="37" t="s">
        <v>4061</v>
      </c>
      <c r="F107" s="37" t="s">
        <v>4062</v>
      </c>
      <c r="G107" s="37" t="s">
        <v>2670</v>
      </c>
      <c r="H107" s="37" t="s">
        <v>2671</v>
      </c>
      <c r="I107" s="37" t="s">
        <v>2588</v>
      </c>
      <c r="J107" s="37" t="s">
        <v>2617</v>
      </c>
      <c r="K107" s="37" t="s">
        <v>5017</v>
      </c>
      <c r="L107" s="37"/>
      <c r="M107" s="37"/>
      <c r="N107" s="37"/>
      <c r="O107" s="37" t="str">
        <f t="shared" si="15"/>
        <v>ColumnInfo_CSR-Ctp_Bucket 코드</v>
      </c>
      <c r="P107" s="37" t="s">
        <v>291</v>
      </c>
      <c r="Q107" s="37" t="str">
        <f t="shared" si="16"/>
        <v>INSERT INTO ZFS_BASE_CODE (CD_FLG,CD,LASTID,CD_NO,CD_NM,CD_ENM,CD_SNM,CD_ESNM,CD_PFLG,CD_PCD,CD_GRP,CD_CVAL,CD_NVAL) VALUES ('CSR-Ctp_Bucket','15','NCRsystem',15,'의료, 수도.전기.가스, 전문적 및 기술적 활동','Health care, utilities, professional and technical activities','의료','Health care','Bucket_PCD','HY','ColumnInfo','',NULL);</v>
      </c>
    </row>
    <row r="108" spans="2:17" s="5" customFormat="1">
      <c r="B108" s="37" t="s">
        <v>2569</v>
      </c>
      <c r="C108" s="92">
        <v>16</v>
      </c>
      <c r="D108" s="37">
        <v>16</v>
      </c>
      <c r="E108" s="37" t="s">
        <v>4018</v>
      </c>
      <c r="F108" s="37" t="s">
        <v>3350</v>
      </c>
      <c r="G108" s="37" t="s">
        <v>2645</v>
      </c>
      <c r="H108" s="37" t="s">
        <v>2646</v>
      </c>
      <c r="I108" s="37" t="s">
        <v>2588</v>
      </c>
      <c r="J108" s="37" t="s">
        <v>2625</v>
      </c>
      <c r="K108" s="37" t="s">
        <v>5017</v>
      </c>
      <c r="L108" s="37"/>
      <c r="M108" s="37"/>
      <c r="N108" s="37"/>
      <c r="O108" s="37" t="str">
        <f t="shared" si="15"/>
        <v>ColumnInfo_CSR-Ctp_Bucket 코드</v>
      </c>
      <c r="P108" s="37" t="s">
        <v>291</v>
      </c>
      <c r="Q108" s="37" t="str">
        <f t="shared" si="16"/>
        <v>INSERT INTO ZFS_BASE_CODE (CD_FLG,CD,LASTID,CD_NO,CD_NM,CD_ENM,CD_SNM,CD_ESNM,CD_PFLG,CD_PCD,CD_GRP,CD_CVAL,CD_NVAL) VALUES ('CSR-Ctp_Bucket','16','NCRsystem',16,'기타부문','Other','기타','Other','Bucket_PCD','OT','ColumnInfo','',NULL);</v>
      </c>
    </row>
    <row r="109" spans="2:17" s="5" customFormat="1">
      <c r="B109" s="37" t="s">
        <v>5017</v>
      </c>
      <c r="C109" s="92" t="s">
        <v>2567</v>
      </c>
      <c r="D109" s="37"/>
      <c r="E109" s="37" t="s">
        <v>2568</v>
      </c>
      <c r="F109" s="37" t="s">
        <v>3982</v>
      </c>
      <c r="G109" s="37"/>
      <c r="H109" s="37"/>
      <c r="I109" s="37"/>
      <c r="J109" s="37"/>
      <c r="K109" s="37" t="s">
        <v>3976</v>
      </c>
      <c r="L109" s="37"/>
      <c r="M109" s="37"/>
      <c r="O109" s="37" t="str">
        <f t="shared" si="15"/>
        <v>ColumnInfo_CSR-nCtp_Bucket 목록</v>
      </c>
      <c r="P109" s="37" t="s">
        <v>291</v>
      </c>
      <c r="Q109" s="37" t="str">
        <f t="shared" si="16"/>
        <v>INSERT INTO ZFS_BASE_CODE (CD_FLG,CD,LASTID,CD_NO,CD_NM,CD_ENM,CD_SNM,CD_ESNM,CD_PFLG,CD_PCD,CD_GRP,CD_CVAL,CD_NVAL) VALUES ('ColumnInfo','CSR-nCtp_Bucket','NCRsystem',0,'신용스프레드위험 유동화 nonCtp버킷목록','CSR-nCtp_Bucket','','','','','GROUP','',NULL);</v>
      </c>
    </row>
    <row r="110" spans="2:17" s="5" customFormat="1">
      <c r="B110" s="37" t="s">
        <v>2567</v>
      </c>
      <c r="C110" s="92" t="s">
        <v>3330</v>
      </c>
      <c r="D110" s="37">
        <v>1</v>
      </c>
      <c r="E110" s="37" t="s">
        <v>4068</v>
      </c>
      <c r="F110" s="37" t="s">
        <v>4069</v>
      </c>
      <c r="G110" s="37" t="s">
        <v>2676</v>
      </c>
      <c r="H110" s="37" t="s">
        <v>2675</v>
      </c>
      <c r="I110" s="37" t="s">
        <v>2588</v>
      </c>
      <c r="J110" s="37" t="s">
        <v>2622</v>
      </c>
      <c r="K110" s="37" t="s">
        <v>5017</v>
      </c>
      <c r="L110" s="37"/>
      <c r="M110" s="37"/>
      <c r="N110" s="37"/>
      <c r="O110" s="37" t="str">
        <f t="shared" si="15"/>
        <v>ColumnInfo_CSR-nCtp_Bucket 코드</v>
      </c>
      <c r="P110" s="37" t="s">
        <v>291</v>
      </c>
      <c r="Q110" s="37" t="str">
        <f t="shared" si="16"/>
        <v>INSERT INTO ZFS_BASE_CODE (CD_FLG,CD,LASTID,CD_NO,CD_NM,CD_ENM,CD_SNM,CD_ESNM,CD_PFLG,CD_PCD,CD_GRP,CD_CVAL,CD_NVAL) VALUES ('CSR-nCtp_Bucket','01','NCRsystem',1,'주택저당채권담보부증권(RMBS) - Prime','RMBS - Prime','주담보 Prime','RMBS - Prime','Bucket_PCD','SIG','ColumnInfo','',NULL);</v>
      </c>
    </row>
    <row r="111" spans="2:17" s="5" customFormat="1">
      <c r="B111" s="37" t="s">
        <v>2567</v>
      </c>
      <c r="C111" s="92" t="s">
        <v>3332</v>
      </c>
      <c r="D111" s="37">
        <v>2</v>
      </c>
      <c r="E111" s="37" t="s">
        <v>4070</v>
      </c>
      <c r="F111" s="37" t="s">
        <v>4071</v>
      </c>
      <c r="G111" s="37" t="s">
        <v>2677</v>
      </c>
      <c r="H111" s="37" t="s">
        <v>3970</v>
      </c>
      <c r="I111" s="37" t="s">
        <v>2588</v>
      </c>
      <c r="J111" s="37" t="s">
        <v>2622</v>
      </c>
      <c r="K111" s="37" t="s">
        <v>5017</v>
      </c>
      <c r="L111" s="37"/>
      <c r="M111" s="37"/>
      <c r="N111" s="37"/>
      <c r="O111" s="37" t="str">
        <f t="shared" si="15"/>
        <v>ColumnInfo_CSR-nCtp_Bucket 코드</v>
      </c>
      <c r="P111" s="37" t="s">
        <v>291</v>
      </c>
      <c r="Q111" s="37" t="str">
        <f t="shared" si="16"/>
        <v>INSERT INTO ZFS_BASE_CODE (CD_FLG,CD,LASTID,CD_NO,CD_NM,CD_ENM,CD_SNM,CD_ESNM,CD_PFLG,CD_PCD,CD_GRP,CD_CVAL,CD_NVAL) VALUES ('CSR-nCtp_Bucket','02','NCRsystem',2,'주택저당채권담보부증권(RMBS) - Mid Prime','RMBS - Mid-Prime','주담보 Mid','RMBS - Mid','Bucket_PCD','SIG','ColumnInfo','',NULL);</v>
      </c>
    </row>
    <row r="112" spans="2:17" s="5" customFormat="1">
      <c r="B112" s="37" t="s">
        <v>2567</v>
      </c>
      <c r="C112" s="92" t="s">
        <v>3334</v>
      </c>
      <c r="D112" s="37">
        <v>3</v>
      </c>
      <c r="E112" s="37" t="s">
        <v>4072</v>
      </c>
      <c r="F112" s="37" t="s">
        <v>4073</v>
      </c>
      <c r="G112" s="37" t="s">
        <v>2678</v>
      </c>
      <c r="H112" s="37" t="s">
        <v>3971</v>
      </c>
      <c r="I112" s="37" t="s">
        <v>2588</v>
      </c>
      <c r="J112" s="37" t="s">
        <v>2622</v>
      </c>
      <c r="K112" s="37" t="s">
        <v>5017</v>
      </c>
      <c r="L112" s="37"/>
      <c r="M112" s="37"/>
      <c r="N112" s="37"/>
      <c r="O112" s="37" t="str">
        <f t="shared" si="15"/>
        <v>ColumnInfo_CSR-nCtp_Bucket 코드</v>
      </c>
      <c r="P112" s="37" t="s">
        <v>291</v>
      </c>
      <c r="Q112" s="37" t="str">
        <f t="shared" si="16"/>
        <v>INSERT INTO ZFS_BASE_CODE (CD_FLG,CD,LASTID,CD_NO,CD_NM,CD_ENM,CD_SNM,CD_ESNM,CD_PFLG,CD_PCD,CD_GRP,CD_CVAL,CD_NVAL) VALUES ('CSR-nCtp_Bucket','03','NCRsystem',3,'주택저당채권담보부증권(RMBS) - Sub Prime','RMBS - Sub-Prime','주담보 Sub','RMBS - Sub','Bucket_PCD','SIG','ColumnInfo','',NULL);</v>
      </c>
    </row>
    <row r="113" spans="2:17" s="5" customFormat="1">
      <c r="B113" s="37" t="s">
        <v>2567</v>
      </c>
      <c r="C113" s="92" t="s">
        <v>3336</v>
      </c>
      <c r="D113" s="37">
        <v>4</v>
      </c>
      <c r="E113" s="37" t="s">
        <v>4074</v>
      </c>
      <c r="F113" s="37" t="s">
        <v>4075</v>
      </c>
      <c r="G113" s="37" t="s">
        <v>2680</v>
      </c>
      <c r="H113" s="37" t="s">
        <v>2679</v>
      </c>
      <c r="I113" s="37" t="s">
        <v>2588</v>
      </c>
      <c r="J113" s="37" t="s">
        <v>2622</v>
      </c>
      <c r="K113" s="37" t="s">
        <v>5017</v>
      </c>
      <c r="L113" s="37"/>
      <c r="M113" s="37"/>
      <c r="N113" s="37"/>
      <c r="O113" s="37" t="str">
        <f t="shared" si="15"/>
        <v>ColumnInfo_CSR-nCtp_Bucket 코드</v>
      </c>
      <c r="P113" s="37" t="s">
        <v>291</v>
      </c>
      <c r="Q113" s="37" t="str">
        <f t="shared" si="16"/>
        <v>INSERT INTO ZFS_BASE_CODE (CD_FLG,CD,LASTID,CD_NO,CD_NM,CD_ENM,CD_SNM,CD_ESNM,CD_PFLG,CD_PCD,CD_GRP,CD_CVAL,CD_NVAL) VALUES ('CSR-nCtp_Bucket','04','NCRsystem',4,'상업부동산용 대출채권 (CMBS)','CMBS','부동산','CMBS','Bucket_PCD','SIG','ColumnInfo','',NULL);</v>
      </c>
    </row>
    <row r="114" spans="2:17" s="5" customFormat="1">
      <c r="B114" s="37" t="s">
        <v>2567</v>
      </c>
      <c r="C114" s="92" t="s">
        <v>3338</v>
      </c>
      <c r="D114" s="37">
        <v>5</v>
      </c>
      <c r="E114" s="37" t="s">
        <v>4076</v>
      </c>
      <c r="F114" s="37" t="s">
        <v>4077</v>
      </c>
      <c r="G114" s="37" t="s">
        <v>2681</v>
      </c>
      <c r="H114" s="37" t="s">
        <v>3972</v>
      </c>
      <c r="I114" s="37" t="s">
        <v>2588</v>
      </c>
      <c r="J114" s="37" t="s">
        <v>2622</v>
      </c>
      <c r="K114" s="37" t="s">
        <v>5017</v>
      </c>
      <c r="L114" s="37"/>
      <c r="M114" s="37"/>
      <c r="N114" s="37"/>
      <c r="O114" s="37" t="str">
        <f t="shared" si="15"/>
        <v>ColumnInfo_CSR-nCtp_Bucket 코드</v>
      </c>
      <c r="P114" s="37" t="s">
        <v>291</v>
      </c>
      <c r="Q114" s="37" t="str">
        <f t="shared" si="16"/>
        <v>INSERT INTO ZFS_BASE_CODE (CD_FLG,CD,LASTID,CD_NO,CD_NM,CD_ENM,CD_SNM,CD_ESNM,CD_PFLG,CD_PCD,CD_GRP,CD_CVAL,CD_NVAL) VALUES ('CSR-nCtp_Bucket','05','NCRsystem',5,'자산유동화증권(ABS) - 학자금','ABS - Student loans','학자금','ABS - Student','Bucket_PCD','SIG','ColumnInfo','',NULL);</v>
      </c>
    </row>
    <row r="115" spans="2:17" s="5" customFormat="1">
      <c r="B115" s="37" t="s">
        <v>2567</v>
      </c>
      <c r="C115" s="92" t="s">
        <v>3340</v>
      </c>
      <c r="D115" s="37">
        <v>6</v>
      </c>
      <c r="E115" s="37" t="s">
        <v>4078</v>
      </c>
      <c r="F115" s="37" t="s">
        <v>4079</v>
      </c>
      <c r="G115" s="37" t="s">
        <v>2682</v>
      </c>
      <c r="H115" s="37" t="s">
        <v>3973</v>
      </c>
      <c r="I115" s="37" t="s">
        <v>2588</v>
      </c>
      <c r="J115" s="37" t="s">
        <v>2622</v>
      </c>
      <c r="K115" s="37" t="s">
        <v>5017</v>
      </c>
      <c r="L115" s="37"/>
      <c r="M115" s="37"/>
      <c r="N115" s="37"/>
      <c r="O115" s="37" t="str">
        <f t="shared" si="15"/>
        <v>ColumnInfo_CSR-nCtp_Bucket 코드</v>
      </c>
      <c r="P115" s="37" t="s">
        <v>291</v>
      </c>
      <c r="Q115" s="37" t="str">
        <f t="shared" si="16"/>
        <v>INSERT INTO ZFS_BASE_CODE (CD_FLG,CD,LASTID,CD_NO,CD_NM,CD_ENM,CD_SNM,CD_ESNM,CD_PFLG,CD_PCD,CD_GRP,CD_CVAL,CD_NVAL) VALUES ('CSR-nCtp_Bucket','06','NCRsystem',6,'자산유동화증권(ABS) - 신용카드','ABS - Credit cards','신용카드','ABS - Credit ','Bucket_PCD','SIG','ColumnInfo','',NULL);</v>
      </c>
    </row>
    <row r="116" spans="2:17" s="5" customFormat="1">
      <c r="B116" s="37" t="s">
        <v>2567</v>
      </c>
      <c r="C116" s="111" t="s">
        <v>3342</v>
      </c>
      <c r="D116" s="37">
        <v>7</v>
      </c>
      <c r="E116" s="37" t="s">
        <v>4080</v>
      </c>
      <c r="F116" s="37" t="s">
        <v>4081</v>
      </c>
      <c r="G116" s="37" t="s">
        <v>2684</v>
      </c>
      <c r="H116" s="37" t="s">
        <v>2683</v>
      </c>
      <c r="I116" s="37" t="s">
        <v>2588</v>
      </c>
      <c r="J116" s="37" t="s">
        <v>2622</v>
      </c>
      <c r="K116" s="37" t="s">
        <v>5017</v>
      </c>
      <c r="L116" s="37"/>
      <c r="M116" s="37"/>
      <c r="N116" s="37"/>
      <c r="O116" s="37" t="str">
        <f t="shared" si="15"/>
        <v>ColumnInfo_CSR-nCtp_Bucket 코드</v>
      </c>
      <c r="P116" s="37" t="s">
        <v>291</v>
      </c>
      <c r="Q116" s="37" t="str">
        <f t="shared" si="16"/>
        <v>INSERT INTO ZFS_BASE_CODE (CD_FLG,CD,LASTID,CD_NO,CD_NM,CD_ENM,CD_SNM,CD_ESNM,CD_PFLG,CD_PCD,CD_GRP,CD_CVAL,CD_NVAL) VALUES ('CSR-nCtp_Bucket','07','NCRsystem',7,'자산유동화증권(ABS) - 자동차대출','ABS - Auto','자동차대출','ABS - Auto','Bucket_PCD','SIG','ColumnInfo','',NULL);</v>
      </c>
    </row>
    <row r="117" spans="2:17" s="5" customFormat="1">
      <c r="B117" s="96" t="s">
        <v>2567</v>
      </c>
      <c r="C117" s="92" t="s">
        <v>3344</v>
      </c>
      <c r="D117" s="37">
        <v>8</v>
      </c>
      <c r="E117" s="37" t="s">
        <v>4082</v>
      </c>
      <c r="F117" s="37" t="s">
        <v>4083</v>
      </c>
      <c r="G117" s="37" t="s">
        <v>2685</v>
      </c>
      <c r="H117" s="37" t="s">
        <v>2686</v>
      </c>
      <c r="I117" s="37" t="s">
        <v>2588</v>
      </c>
      <c r="J117" s="37" t="s">
        <v>2622</v>
      </c>
      <c r="K117" s="37" t="s">
        <v>5017</v>
      </c>
      <c r="L117" s="37"/>
      <c r="M117" s="37"/>
      <c r="N117" s="37"/>
      <c r="O117" s="37" t="str">
        <f t="shared" si="15"/>
        <v>ColumnInfo_CSR-nCtp_Bucket 코드</v>
      </c>
      <c r="P117" s="37" t="s">
        <v>291</v>
      </c>
      <c r="Q117" s="37" t="str">
        <f t="shared" si="16"/>
        <v>INSERT INTO ZFS_BASE_CODE (CD_FLG,CD,LASTID,CD_NO,CD_NM,CD_ENM,CD_SNM,CD_ESNM,CD_PFLG,CD_PCD,CD_GRP,CD_CVAL,CD_NVAL) VALUES ('CSR-nCtp_Bucket','08','NCRsystem',8,'대출담보부채권(CLO) 비상관관계 트레이딩 포트폴리오','CLO non-correlation trading portfolio','대출 비상관','CLO non-CTP','Bucket_PCD','SIG','ColumnInfo','',NULL);</v>
      </c>
    </row>
    <row r="118" spans="2:17" s="5" customFormat="1">
      <c r="B118" s="96" t="s">
        <v>2567</v>
      </c>
      <c r="C118" s="92" t="s">
        <v>3346</v>
      </c>
      <c r="D118" s="37">
        <v>9</v>
      </c>
      <c r="E118" s="37" t="s">
        <v>4068</v>
      </c>
      <c r="F118" s="37" t="s">
        <v>4069</v>
      </c>
      <c r="G118" s="37" t="s">
        <v>2676</v>
      </c>
      <c r="H118" s="37" t="s">
        <v>2675</v>
      </c>
      <c r="I118" s="37" t="s">
        <v>2588</v>
      </c>
      <c r="J118" s="37" t="s">
        <v>2623</v>
      </c>
      <c r="K118" s="37" t="s">
        <v>5017</v>
      </c>
      <c r="L118" s="37"/>
      <c r="M118" s="37"/>
      <c r="N118" s="37"/>
      <c r="O118" s="37" t="str">
        <f t="shared" si="15"/>
        <v>ColumnInfo_CSR-nCtp_Bucket 코드</v>
      </c>
      <c r="P118" s="37" t="s">
        <v>291</v>
      </c>
      <c r="Q118" s="37" t="str">
        <f t="shared" si="16"/>
        <v>INSERT INTO ZFS_BASE_CODE (CD_FLG,CD,LASTID,CD_NO,CD_NM,CD_ENM,CD_SNM,CD_ESNM,CD_PFLG,CD_PCD,CD_GRP,CD_CVAL,CD_NVAL) VALUES ('CSR-nCtp_Bucket','09','NCRsystem',9,'주택저당채권담보부증권(RMBS) - Prime','RMBS - Prime','주담보 Prime','RMBS - Prime','Bucket_PCD','NIG','ColumnInfo','',NULL);</v>
      </c>
    </row>
    <row r="119" spans="2:17" s="5" customFormat="1">
      <c r="B119" s="96" t="s">
        <v>2567</v>
      </c>
      <c r="C119" s="92">
        <v>10</v>
      </c>
      <c r="D119" s="37">
        <v>10</v>
      </c>
      <c r="E119" s="37" t="s">
        <v>4070</v>
      </c>
      <c r="F119" s="37" t="s">
        <v>4071</v>
      </c>
      <c r="G119" s="37" t="s">
        <v>2677</v>
      </c>
      <c r="H119" s="37" t="s">
        <v>3970</v>
      </c>
      <c r="I119" s="37" t="s">
        <v>2588</v>
      </c>
      <c r="J119" s="37" t="s">
        <v>2623</v>
      </c>
      <c r="K119" s="37" t="s">
        <v>5017</v>
      </c>
      <c r="L119" s="37"/>
      <c r="M119" s="37"/>
      <c r="N119" s="37"/>
      <c r="O119" s="37" t="str">
        <f t="shared" si="15"/>
        <v>ColumnInfo_CSR-nCtp_Bucket 코드</v>
      </c>
      <c r="P119" s="37" t="s">
        <v>291</v>
      </c>
      <c r="Q119" s="37" t="str">
        <f t="shared" si="16"/>
        <v>INSERT INTO ZFS_BASE_CODE (CD_FLG,CD,LASTID,CD_NO,CD_NM,CD_ENM,CD_SNM,CD_ESNM,CD_PFLG,CD_PCD,CD_GRP,CD_CVAL,CD_NVAL) VALUES ('CSR-nCtp_Bucket','10','NCRsystem',10,'주택저당채권담보부증권(RMBS) - Mid Prime','RMBS - Mid-Prime','주담보 Mid','RMBS - Mid','Bucket_PCD','NIG','ColumnInfo','',NULL);</v>
      </c>
    </row>
    <row r="120" spans="2:17" s="5" customFormat="1">
      <c r="B120" s="96" t="s">
        <v>2567</v>
      </c>
      <c r="C120" s="92">
        <v>11</v>
      </c>
      <c r="D120" s="37">
        <v>11</v>
      </c>
      <c r="E120" s="37" t="s">
        <v>4072</v>
      </c>
      <c r="F120" s="37" t="s">
        <v>4073</v>
      </c>
      <c r="G120" s="37" t="s">
        <v>2678</v>
      </c>
      <c r="H120" s="37" t="s">
        <v>3971</v>
      </c>
      <c r="I120" s="37" t="s">
        <v>2588</v>
      </c>
      <c r="J120" s="37" t="s">
        <v>2623</v>
      </c>
      <c r="K120" s="37" t="s">
        <v>5017</v>
      </c>
      <c r="L120" s="37"/>
      <c r="M120" s="37"/>
      <c r="N120" s="37"/>
      <c r="O120" s="37" t="str">
        <f t="shared" si="15"/>
        <v>ColumnInfo_CSR-nCtp_Bucket 코드</v>
      </c>
      <c r="P120" s="37" t="s">
        <v>291</v>
      </c>
      <c r="Q120" s="37" t="str">
        <f t="shared" si="16"/>
        <v>INSERT INTO ZFS_BASE_CODE (CD_FLG,CD,LASTID,CD_NO,CD_NM,CD_ENM,CD_SNM,CD_ESNM,CD_PFLG,CD_PCD,CD_GRP,CD_CVAL,CD_NVAL) VALUES ('CSR-nCtp_Bucket','11','NCRsystem',11,'주택저당채권담보부증권(RMBS) - Sub Prime','RMBS - Sub-Prime','주담보 Sub','RMBS - Sub','Bucket_PCD','NIG','ColumnInfo','',NULL);</v>
      </c>
    </row>
    <row r="121" spans="2:17" s="5" customFormat="1">
      <c r="B121" s="37" t="s">
        <v>2567</v>
      </c>
      <c r="C121" s="111">
        <v>12</v>
      </c>
      <c r="D121" s="37">
        <v>12</v>
      </c>
      <c r="E121" s="37" t="s">
        <v>4074</v>
      </c>
      <c r="F121" s="37" t="s">
        <v>4075</v>
      </c>
      <c r="G121" s="37" t="s">
        <v>2680</v>
      </c>
      <c r="H121" s="37" t="s">
        <v>2679</v>
      </c>
      <c r="I121" s="37" t="s">
        <v>2588</v>
      </c>
      <c r="J121" s="37" t="s">
        <v>2623</v>
      </c>
      <c r="K121" s="37" t="s">
        <v>5017</v>
      </c>
      <c r="L121" s="37"/>
      <c r="M121" s="37"/>
      <c r="N121" s="37"/>
      <c r="O121" s="37" t="str">
        <f t="shared" si="15"/>
        <v>ColumnInfo_CSR-nCtp_Bucket 코드</v>
      </c>
      <c r="P121" s="37" t="s">
        <v>291</v>
      </c>
      <c r="Q121" s="37" t="str">
        <f t="shared" si="16"/>
        <v>INSERT INTO ZFS_BASE_CODE (CD_FLG,CD,LASTID,CD_NO,CD_NM,CD_ENM,CD_SNM,CD_ESNM,CD_PFLG,CD_PCD,CD_GRP,CD_CVAL,CD_NVAL) VALUES ('CSR-nCtp_Bucket','12','NCRsystem',12,'상업부동산용 대출채권 (CMBS)','CMBS','부동산','CMBS','Bucket_PCD','NIG','ColumnInfo','',NULL);</v>
      </c>
    </row>
    <row r="122" spans="2:17" s="5" customFormat="1">
      <c r="B122" s="96" t="s">
        <v>2567</v>
      </c>
      <c r="C122" s="92">
        <v>13</v>
      </c>
      <c r="D122" s="37">
        <v>13</v>
      </c>
      <c r="E122" s="37" t="s">
        <v>4076</v>
      </c>
      <c r="F122" s="37" t="s">
        <v>4077</v>
      </c>
      <c r="G122" s="37" t="s">
        <v>2681</v>
      </c>
      <c r="H122" s="37" t="s">
        <v>3972</v>
      </c>
      <c r="I122" s="37" t="s">
        <v>2588</v>
      </c>
      <c r="J122" s="37" t="s">
        <v>2623</v>
      </c>
      <c r="K122" s="37" t="s">
        <v>5017</v>
      </c>
      <c r="L122" s="37"/>
      <c r="M122" s="37"/>
      <c r="N122" s="37"/>
      <c r="O122" s="37" t="str">
        <f t="shared" si="15"/>
        <v>ColumnInfo_CSR-nCtp_Bucket 코드</v>
      </c>
      <c r="P122" s="37" t="s">
        <v>291</v>
      </c>
      <c r="Q122" s="37" t="str">
        <f t="shared" si="16"/>
        <v>INSERT INTO ZFS_BASE_CODE (CD_FLG,CD,LASTID,CD_NO,CD_NM,CD_ENM,CD_SNM,CD_ESNM,CD_PFLG,CD_PCD,CD_GRP,CD_CVAL,CD_NVAL) VALUES ('CSR-nCtp_Bucket','13','NCRsystem',13,'자산유동화증권(ABS) - 학자금','ABS - Student loans','학자금','ABS - Student','Bucket_PCD','NIG','ColumnInfo','',NULL);</v>
      </c>
    </row>
    <row r="123" spans="2:17" s="5" customFormat="1">
      <c r="B123" s="96" t="s">
        <v>2567</v>
      </c>
      <c r="C123" s="92">
        <v>14</v>
      </c>
      <c r="D123" s="37">
        <v>14</v>
      </c>
      <c r="E123" s="37" t="s">
        <v>4078</v>
      </c>
      <c r="F123" s="37" t="s">
        <v>4079</v>
      </c>
      <c r="G123" s="37" t="s">
        <v>2682</v>
      </c>
      <c r="H123" s="37" t="s">
        <v>3973</v>
      </c>
      <c r="I123" s="37" t="s">
        <v>2588</v>
      </c>
      <c r="J123" s="37" t="s">
        <v>2623</v>
      </c>
      <c r="K123" s="37" t="s">
        <v>5017</v>
      </c>
      <c r="L123" s="37"/>
      <c r="M123" s="37"/>
      <c r="N123" s="37"/>
      <c r="O123" s="37" t="str">
        <f t="shared" si="15"/>
        <v>ColumnInfo_CSR-nCtp_Bucket 코드</v>
      </c>
      <c r="P123" s="37" t="s">
        <v>291</v>
      </c>
      <c r="Q123" s="37" t="str">
        <f t="shared" si="16"/>
        <v>INSERT INTO ZFS_BASE_CODE (CD_FLG,CD,LASTID,CD_NO,CD_NM,CD_ENM,CD_SNM,CD_ESNM,CD_PFLG,CD_PCD,CD_GRP,CD_CVAL,CD_NVAL) VALUES ('CSR-nCtp_Bucket','14','NCRsystem',14,'자산유동화증권(ABS) - 신용카드','ABS - Credit cards','신용카드','ABS - Credit ','Bucket_PCD','NIG','ColumnInfo','',NULL);</v>
      </c>
    </row>
    <row r="124" spans="2:17" s="5" customFormat="1">
      <c r="B124" s="96" t="s">
        <v>2567</v>
      </c>
      <c r="C124" s="92">
        <v>15</v>
      </c>
      <c r="D124" s="37">
        <v>15</v>
      </c>
      <c r="E124" s="37" t="s">
        <v>4080</v>
      </c>
      <c r="F124" s="37" t="s">
        <v>4081</v>
      </c>
      <c r="G124" s="37" t="s">
        <v>2684</v>
      </c>
      <c r="H124" s="37" t="s">
        <v>2683</v>
      </c>
      <c r="I124" s="37" t="s">
        <v>2588</v>
      </c>
      <c r="J124" s="37" t="s">
        <v>2623</v>
      </c>
      <c r="K124" s="37" t="s">
        <v>5017</v>
      </c>
      <c r="L124" s="37"/>
      <c r="M124" s="37"/>
      <c r="N124" s="37"/>
      <c r="O124" s="37" t="str">
        <f t="shared" si="15"/>
        <v>ColumnInfo_CSR-nCtp_Bucket 코드</v>
      </c>
      <c r="P124" s="37" t="s">
        <v>291</v>
      </c>
      <c r="Q124" s="37" t="str">
        <f t="shared" si="16"/>
        <v>INSERT INTO ZFS_BASE_CODE (CD_FLG,CD,LASTID,CD_NO,CD_NM,CD_ENM,CD_SNM,CD_ESNM,CD_PFLG,CD_PCD,CD_GRP,CD_CVAL,CD_NVAL) VALUES ('CSR-nCtp_Bucket','15','NCRsystem',15,'자산유동화증권(ABS) - 자동차대출','ABS - Auto','자동차대출','ABS - Auto','Bucket_PCD','NIG','ColumnInfo','',NULL);</v>
      </c>
    </row>
    <row r="125" spans="2:17" s="5" customFormat="1">
      <c r="B125" s="96" t="s">
        <v>2567</v>
      </c>
      <c r="C125" s="92">
        <v>16</v>
      </c>
      <c r="D125" s="37">
        <v>16</v>
      </c>
      <c r="E125" s="37" t="s">
        <v>4082</v>
      </c>
      <c r="F125" s="37" t="s">
        <v>4083</v>
      </c>
      <c r="G125" s="37" t="s">
        <v>2685</v>
      </c>
      <c r="H125" s="37" t="s">
        <v>2686</v>
      </c>
      <c r="I125" s="37" t="s">
        <v>2588</v>
      </c>
      <c r="J125" s="37" t="s">
        <v>2623</v>
      </c>
      <c r="K125" s="37" t="s">
        <v>5017</v>
      </c>
      <c r="L125" s="37"/>
      <c r="M125" s="37"/>
      <c r="N125" s="37"/>
      <c r="O125" s="37" t="str">
        <f t="shared" si="15"/>
        <v>ColumnInfo_CSR-nCtp_Bucket 코드</v>
      </c>
      <c r="P125" s="37" t="s">
        <v>291</v>
      </c>
      <c r="Q125" s="37" t="str">
        <f t="shared" si="16"/>
        <v>INSERT INTO ZFS_BASE_CODE (CD_FLG,CD,LASTID,CD_NO,CD_NM,CD_ENM,CD_SNM,CD_ESNM,CD_PFLG,CD_PCD,CD_GRP,CD_CVAL,CD_NVAL) VALUES ('CSR-nCtp_Bucket','16','NCRsystem',16,'대출담보부채권(CLO) 비상관관계 트레이딩 포트폴리오','CLO non-correlation trading portfolio','대출 비상관','CLO non-CTP','Bucket_PCD','NIG','ColumnInfo','',NULL);</v>
      </c>
    </row>
    <row r="126" spans="2:17" s="5" customFormat="1">
      <c r="B126" s="96" t="s">
        <v>2567</v>
      </c>
      <c r="C126" s="92">
        <v>17</v>
      </c>
      <c r="D126" s="37">
        <v>17</v>
      </c>
      <c r="E126" s="37" t="s">
        <v>4068</v>
      </c>
      <c r="F126" s="37" t="s">
        <v>4069</v>
      </c>
      <c r="G126" s="37" t="s">
        <v>2676</v>
      </c>
      <c r="H126" s="37" t="s">
        <v>2675</v>
      </c>
      <c r="I126" s="37" t="s">
        <v>2588</v>
      </c>
      <c r="J126" s="37" t="s">
        <v>2617</v>
      </c>
      <c r="K126" s="37" t="s">
        <v>5017</v>
      </c>
      <c r="L126" s="37"/>
      <c r="M126" s="37"/>
      <c r="N126" s="37"/>
      <c r="O126" s="37" t="str">
        <f t="shared" si="15"/>
        <v>ColumnInfo_CSR-nCtp_Bucket 코드</v>
      </c>
      <c r="P126" s="37" t="s">
        <v>291</v>
      </c>
      <c r="Q126" s="37" t="str">
        <f t="shared" si="16"/>
        <v>INSERT INTO ZFS_BASE_CODE (CD_FLG,CD,LASTID,CD_NO,CD_NM,CD_ENM,CD_SNM,CD_ESNM,CD_PFLG,CD_PCD,CD_GRP,CD_CVAL,CD_NVAL) VALUES ('CSR-nCtp_Bucket','17','NCRsystem',17,'주택저당채권담보부증권(RMBS) - Prime','RMBS - Prime','주담보 Prime','RMBS - Prime','Bucket_PCD','HY','ColumnInfo','',NULL);</v>
      </c>
    </row>
    <row r="127" spans="2:17" s="5" customFormat="1">
      <c r="B127" s="96" t="s">
        <v>2567</v>
      </c>
      <c r="C127" s="92">
        <v>18</v>
      </c>
      <c r="D127" s="37">
        <v>18</v>
      </c>
      <c r="E127" s="37" t="s">
        <v>4070</v>
      </c>
      <c r="F127" s="37" t="s">
        <v>4071</v>
      </c>
      <c r="G127" s="37" t="s">
        <v>2677</v>
      </c>
      <c r="H127" s="37" t="s">
        <v>3970</v>
      </c>
      <c r="I127" s="37" t="s">
        <v>2588</v>
      </c>
      <c r="J127" s="37" t="s">
        <v>2617</v>
      </c>
      <c r="K127" s="37" t="s">
        <v>5017</v>
      </c>
      <c r="L127" s="37"/>
      <c r="M127" s="37"/>
      <c r="N127" s="37"/>
      <c r="O127" s="37" t="str">
        <f t="shared" si="15"/>
        <v>ColumnInfo_CSR-nCtp_Bucket 코드</v>
      </c>
      <c r="P127" s="37" t="s">
        <v>291</v>
      </c>
      <c r="Q127" s="37" t="str">
        <f t="shared" si="16"/>
        <v>INSERT INTO ZFS_BASE_CODE (CD_FLG,CD,LASTID,CD_NO,CD_NM,CD_ENM,CD_SNM,CD_ESNM,CD_PFLG,CD_PCD,CD_GRP,CD_CVAL,CD_NVAL) VALUES ('CSR-nCtp_Bucket','18','NCRsystem',18,'주택저당채권담보부증권(RMBS) - Mid Prime','RMBS - Mid-Prime','주담보 Mid','RMBS - Mid','Bucket_PCD','HY','ColumnInfo','',NULL);</v>
      </c>
    </row>
    <row r="128" spans="2:17" s="5" customFormat="1">
      <c r="B128" s="96" t="s">
        <v>2567</v>
      </c>
      <c r="C128" s="92">
        <v>19</v>
      </c>
      <c r="D128" s="37">
        <v>19</v>
      </c>
      <c r="E128" s="37" t="s">
        <v>4072</v>
      </c>
      <c r="F128" s="37" t="s">
        <v>4073</v>
      </c>
      <c r="G128" s="37" t="s">
        <v>2678</v>
      </c>
      <c r="H128" s="37" t="s">
        <v>3971</v>
      </c>
      <c r="I128" s="37" t="s">
        <v>2588</v>
      </c>
      <c r="J128" s="37" t="s">
        <v>2617</v>
      </c>
      <c r="K128" s="37" t="s">
        <v>5017</v>
      </c>
      <c r="L128" s="37"/>
      <c r="M128" s="37"/>
      <c r="N128" s="37"/>
      <c r="O128" s="37" t="str">
        <f t="shared" si="15"/>
        <v>ColumnInfo_CSR-nCtp_Bucket 코드</v>
      </c>
      <c r="P128" s="37" t="s">
        <v>291</v>
      </c>
      <c r="Q128" s="37" t="str">
        <f t="shared" si="16"/>
        <v>INSERT INTO ZFS_BASE_CODE (CD_FLG,CD,LASTID,CD_NO,CD_NM,CD_ENM,CD_SNM,CD_ESNM,CD_PFLG,CD_PCD,CD_GRP,CD_CVAL,CD_NVAL) VALUES ('CSR-nCtp_Bucket','19','NCRsystem',19,'주택저당채권담보부증권(RMBS) - Sub Prime','RMBS - Sub-Prime','주담보 Sub','RMBS - Sub','Bucket_PCD','HY','ColumnInfo','',NULL);</v>
      </c>
    </row>
    <row r="129" spans="2:17" s="5" customFormat="1">
      <c r="B129" s="96" t="s">
        <v>2567</v>
      </c>
      <c r="C129" s="92">
        <v>20</v>
      </c>
      <c r="D129" s="37">
        <v>20</v>
      </c>
      <c r="E129" s="37" t="s">
        <v>4074</v>
      </c>
      <c r="F129" s="37" t="s">
        <v>4075</v>
      </c>
      <c r="G129" s="37" t="s">
        <v>2680</v>
      </c>
      <c r="H129" s="37" t="s">
        <v>2679</v>
      </c>
      <c r="I129" s="37" t="s">
        <v>2588</v>
      </c>
      <c r="J129" s="37" t="s">
        <v>2617</v>
      </c>
      <c r="K129" s="37" t="s">
        <v>5017</v>
      </c>
      <c r="L129" s="37"/>
      <c r="M129" s="37"/>
      <c r="N129" s="37"/>
      <c r="O129" s="37" t="str">
        <f t="shared" si="15"/>
        <v>ColumnInfo_CSR-nCtp_Bucket 코드</v>
      </c>
      <c r="P129" s="37" t="s">
        <v>291</v>
      </c>
      <c r="Q129" s="37" t="str">
        <f t="shared" si="16"/>
        <v>INSERT INTO ZFS_BASE_CODE (CD_FLG,CD,LASTID,CD_NO,CD_NM,CD_ENM,CD_SNM,CD_ESNM,CD_PFLG,CD_PCD,CD_GRP,CD_CVAL,CD_NVAL) VALUES ('CSR-nCtp_Bucket','20','NCRsystem',20,'상업부동산용 대출채권 (CMBS)','CMBS','부동산','CMBS','Bucket_PCD','HY','ColumnInfo','',NULL);</v>
      </c>
    </row>
    <row r="130" spans="2:17" s="5" customFormat="1">
      <c r="B130" s="37" t="s">
        <v>2567</v>
      </c>
      <c r="C130" s="111">
        <v>21</v>
      </c>
      <c r="D130" s="37">
        <v>21</v>
      </c>
      <c r="E130" s="37" t="s">
        <v>4076</v>
      </c>
      <c r="F130" s="37" t="s">
        <v>4077</v>
      </c>
      <c r="G130" s="37" t="s">
        <v>2681</v>
      </c>
      <c r="H130" s="37" t="s">
        <v>3972</v>
      </c>
      <c r="I130" s="37" t="s">
        <v>2588</v>
      </c>
      <c r="J130" s="37" t="s">
        <v>2617</v>
      </c>
      <c r="K130" s="37" t="s">
        <v>5017</v>
      </c>
      <c r="L130" s="37"/>
      <c r="M130" s="37"/>
      <c r="N130" s="37"/>
      <c r="O130" s="37" t="str">
        <f t="shared" si="15"/>
        <v>ColumnInfo_CSR-nCtp_Bucket 코드</v>
      </c>
      <c r="P130" s="37" t="s">
        <v>291</v>
      </c>
      <c r="Q130" s="37" t="str">
        <f t="shared" si="16"/>
        <v>INSERT INTO ZFS_BASE_CODE (CD_FLG,CD,LASTID,CD_NO,CD_NM,CD_ENM,CD_SNM,CD_ESNM,CD_PFLG,CD_PCD,CD_GRP,CD_CVAL,CD_NVAL) VALUES ('CSR-nCtp_Bucket','21','NCRsystem',21,'자산유동화증권(ABS) - 학자금','ABS - Student loans','학자금','ABS - Student','Bucket_PCD','HY','ColumnInfo','',NULL);</v>
      </c>
    </row>
    <row r="131" spans="2:17" s="5" customFormat="1">
      <c r="B131" s="96" t="s">
        <v>2567</v>
      </c>
      <c r="C131" s="92">
        <v>22</v>
      </c>
      <c r="D131" s="37">
        <v>22</v>
      </c>
      <c r="E131" s="37" t="s">
        <v>4078</v>
      </c>
      <c r="F131" s="37" t="s">
        <v>4079</v>
      </c>
      <c r="G131" s="37" t="s">
        <v>2682</v>
      </c>
      <c r="H131" s="37" t="s">
        <v>3973</v>
      </c>
      <c r="I131" s="37" t="s">
        <v>2588</v>
      </c>
      <c r="J131" s="37" t="s">
        <v>2617</v>
      </c>
      <c r="K131" s="37" t="s">
        <v>5017</v>
      </c>
      <c r="L131" s="37"/>
      <c r="M131" s="37"/>
      <c r="N131" s="37"/>
      <c r="O131" s="37" t="str">
        <f t="shared" si="15"/>
        <v>ColumnInfo_CSR-nCtp_Bucket 코드</v>
      </c>
      <c r="P131" s="37" t="s">
        <v>291</v>
      </c>
      <c r="Q131" s="37" t="str">
        <f t="shared" si="16"/>
        <v>INSERT INTO ZFS_BASE_CODE (CD_FLG,CD,LASTID,CD_NO,CD_NM,CD_ENM,CD_SNM,CD_ESNM,CD_PFLG,CD_PCD,CD_GRP,CD_CVAL,CD_NVAL) VALUES ('CSR-nCtp_Bucket','22','NCRsystem',22,'자산유동화증권(ABS) - 신용카드','ABS - Credit cards','신용카드','ABS - Credit ','Bucket_PCD','HY','ColumnInfo','',NULL);</v>
      </c>
    </row>
    <row r="132" spans="2:17" s="5" customFormat="1">
      <c r="B132" s="96" t="s">
        <v>2567</v>
      </c>
      <c r="C132" s="92">
        <v>23</v>
      </c>
      <c r="D132" s="37">
        <v>23</v>
      </c>
      <c r="E132" s="37" t="s">
        <v>4080</v>
      </c>
      <c r="F132" s="37" t="s">
        <v>4081</v>
      </c>
      <c r="G132" s="37" t="s">
        <v>2684</v>
      </c>
      <c r="H132" s="37" t="s">
        <v>2683</v>
      </c>
      <c r="I132" s="37" t="s">
        <v>2588</v>
      </c>
      <c r="J132" s="37" t="s">
        <v>2617</v>
      </c>
      <c r="K132" s="37" t="s">
        <v>5017</v>
      </c>
      <c r="L132" s="37"/>
      <c r="M132" s="37"/>
      <c r="N132" s="37"/>
      <c r="O132" s="37" t="str">
        <f t="shared" si="15"/>
        <v>ColumnInfo_CSR-nCtp_Bucket 코드</v>
      </c>
      <c r="P132" s="37" t="s">
        <v>291</v>
      </c>
      <c r="Q132" s="37" t="str">
        <f t="shared" si="16"/>
        <v>INSERT INTO ZFS_BASE_CODE (CD_FLG,CD,LASTID,CD_NO,CD_NM,CD_ENM,CD_SNM,CD_ESNM,CD_PFLG,CD_PCD,CD_GRP,CD_CVAL,CD_NVAL) VALUES ('CSR-nCtp_Bucket','23','NCRsystem',23,'자산유동화증권(ABS) - 자동차대출','ABS - Auto','자동차대출','ABS - Auto','Bucket_PCD','HY','ColumnInfo','',NULL);</v>
      </c>
    </row>
    <row r="133" spans="2:17" s="5" customFormat="1">
      <c r="B133" s="37" t="s">
        <v>2567</v>
      </c>
      <c r="C133" s="111">
        <v>24</v>
      </c>
      <c r="D133" s="37">
        <v>24</v>
      </c>
      <c r="E133" s="37" t="s">
        <v>4082</v>
      </c>
      <c r="F133" s="37" t="s">
        <v>4083</v>
      </c>
      <c r="G133" s="37" t="s">
        <v>2685</v>
      </c>
      <c r="H133" s="37" t="s">
        <v>2686</v>
      </c>
      <c r="I133" s="37" t="s">
        <v>2588</v>
      </c>
      <c r="J133" s="37" t="s">
        <v>2617</v>
      </c>
      <c r="K133" s="37" t="s">
        <v>5017</v>
      </c>
      <c r="L133" s="37"/>
      <c r="M133" s="37"/>
      <c r="N133" s="37"/>
      <c r="O133" s="37" t="str">
        <f t="shared" si="15"/>
        <v>ColumnInfo_CSR-nCtp_Bucket 코드</v>
      </c>
      <c r="P133" s="37" t="s">
        <v>291</v>
      </c>
      <c r="Q133" s="37" t="str">
        <f t="shared" si="16"/>
        <v>INSERT INTO ZFS_BASE_CODE (CD_FLG,CD,LASTID,CD_NO,CD_NM,CD_ENM,CD_SNM,CD_ESNM,CD_PFLG,CD_PCD,CD_GRP,CD_CVAL,CD_NVAL) VALUES ('CSR-nCtp_Bucket','24','NCRsystem',24,'대출담보부채권(CLO) 비상관관계 트레이딩 포트폴리오','CLO non-correlation trading portfolio','대출 비상관','CLO non-CTP','Bucket_PCD','HY','ColumnInfo','',NULL);</v>
      </c>
    </row>
    <row r="134" spans="2:17" s="5" customFormat="1">
      <c r="B134" s="37" t="s">
        <v>2567</v>
      </c>
      <c r="C134" s="92">
        <v>25</v>
      </c>
      <c r="D134" s="37">
        <v>25</v>
      </c>
      <c r="E134" s="37" t="s">
        <v>4018</v>
      </c>
      <c r="F134" s="37" t="s">
        <v>4019</v>
      </c>
      <c r="G134" s="37" t="s">
        <v>2645</v>
      </c>
      <c r="H134" s="37" t="s">
        <v>2626</v>
      </c>
      <c r="I134" s="37" t="s">
        <v>2588</v>
      </c>
      <c r="J134" s="37" t="s">
        <v>2625</v>
      </c>
      <c r="K134" s="37" t="s">
        <v>5017</v>
      </c>
      <c r="L134" s="37"/>
      <c r="M134" s="37"/>
      <c r="N134" s="37"/>
      <c r="O134" s="37" t="str">
        <f t="shared" si="15"/>
        <v>ColumnInfo_CSR-nCtp_Bucket 코드</v>
      </c>
      <c r="P134" s="37" t="s">
        <v>291</v>
      </c>
      <c r="Q134" s="37" t="str">
        <f t="shared" si="16"/>
        <v>INSERT INTO ZFS_BASE_CODE (CD_FLG,CD,LASTID,CD_NO,CD_NM,CD_ENM,CD_SNM,CD_ESNM,CD_PFLG,CD_PCD,CD_GRP,CD_CVAL,CD_NVAL) VALUES ('CSR-nCtp_Bucket','25','NCRsystem',25,'기타부문','Other sector','기타','Other sector','Bucket_PCD','OT','ColumnInfo','',NULL);</v>
      </c>
    </row>
    <row r="135" spans="2:17" s="5" customFormat="1">
      <c r="B135" s="37" t="s">
        <v>5017</v>
      </c>
      <c r="C135" s="92" t="s">
        <v>2565</v>
      </c>
      <c r="D135" s="37"/>
      <c r="E135" s="37" t="s">
        <v>2566</v>
      </c>
      <c r="F135" s="37" t="s">
        <v>3981</v>
      </c>
      <c r="G135" s="37"/>
      <c r="H135" s="37"/>
      <c r="I135" s="37"/>
      <c r="J135" s="37"/>
      <c r="K135" s="37" t="s">
        <v>3976</v>
      </c>
      <c r="L135" s="37"/>
      <c r="M135" s="37"/>
      <c r="O135" s="37" t="str">
        <f t="shared" si="15"/>
        <v>ColumnInfo_CSR-nSec_Bucket 목록</v>
      </c>
      <c r="P135" s="37" t="s">
        <v>291</v>
      </c>
      <c r="Q135" s="37" t="str">
        <f t="shared" si="16"/>
        <v>INSERT INTO ZFS_BASE_CODE (CD_FLG,CD,LASTID,CD_NO,CD_NM,CD_ENM,CD_SNM,CD_ESNM,CD_PFLG,CD_PCD,CD_GRP,CD_CVAL,CD_NVAL) VALUES ('ColumnInfo','CSR-nSec_Bucket','NCRsystem',0,'신용스프레드위험 비유동화 버킷목록','CSR-nSec_Bucket','','','','','GROUP','',NULL);</v>
      </c>
    </row>
    <row r="136" spans="2:17" s="5" customFormat="1">
      <c r="B136" s="37" t="s">
        <v>3981</v>
      </c>
      <c r="C136" s="92" t="s">
        <v>3330</v>
      </c>
      <c r="D136" s="37">
        <v>1</v>
      </c>
      <c r="E136" s="37" t="s">
        <v>4049</v>
      </c>
      <c r="F136" s="37" t="s">
        <v>4050</v>
      </c>
      <c r="G136" s="37" t="s">
        <v>2659</v>
      </c>
      <c r="H136" s="37" t="s">
        <v>2660</v>
      </c>
      <c r="I136" s="37" t="s">
        <v>2588</v>
      </c>
      <c r="J136" s="37" t="s">
        <v>2661</v>
      </c>
      <c r="K136" s="37" t="s">
        <v>5017</v>
      </c>
      <c r="L136" s="37"/>
      <c r="M136" s="37"/>
      <c r="N136" s="37"/>
      <c r="O136" s="37" t="str">
        <f t="shared" si="15"/>
        <v>ColumnInfo_CSR-nSec_Bucket 코드</v>
      </c>
      <c r="P136" s="37" t="s">
        <v>291</v>
      </c>
      <c r="Q136" s="37" t="str">
        <f t="shared" si="16"/>
        <v>INSERT INTO ZFS_BASE_CODE (CD_FLG,CD,LASTID,CD_NO,CD_NM,CD_ENM,CD_SNM,CD_ESNM,CD_PFLG,CD_PCD,CD_GRP,CD_CVAL,CD_NVAL) VALUES ('CSR-nSec_Bucket','01','NCRsystem',1,'국채 등 소버린(중앙은행및다자간개발은행포함)','Sovereign (includes central banks and multilateral development banks)','국채','Sovereign','Bucket_PCD','IG','ColumnInfo','',NULL);</v>
      </c>
    </row>
    <row r="137" spans="2:17" s="5" customFormat="1">
      <c r="B137" s="37" t="s">
        <v>2565</v>
      </c>
      <c r="C137" s="92" t="s">
        <v>3332</v>
      </c>
      <c r="D137" s="37">
        <v>2</v>
      </c>
      <c r="E137" s="37" t="s">
        <v>4051</v>
      </c>
      <c r="F137" s="37" t="s">
        <v>4052</v>
      </c>
      <c r="G137" s="37" t="s">
        <v>2662</v>
      </c>
      <c r="H137" s="37" t="s">
        <v>2663</v>
      </c>
      <c r="I137" s="37" t="s">
        <v>2588</v>
      </c>
      <c r="J137" s="37" t="s">
        <v>2661</v>
      </c>
      <c r="K137" s="37" t="s">
        <v>5017</v>
      </c>
      <c r="L137" s="37"/>
      <c r="M137" s="37"/>
      <c r="N137" s="37"/>
      <c r="O137" s="37" t="str">
        <f t="shared" si="15"/>
        <v>ColumnInfo_CSR-nSec_Bucket 코드</v>
      </c>
      <c r="P137" s="37" t="s">
        <v>291</v>
      </c>
      <c r="Q137" s="37" t="str">
        <f t="shared" si="16"/>
        <v>INSERT INTO ZFS_BASE_CODE (CD_FLG,CD,LASTID,CD_NO,CD_NM,CD_ENM,CD_SNM,CD_ESNM,CD_PFLG,CD_PCD,CD_GRP,CD_CVAL,CD_NVAL) VALUES ('CSR-nSec_Bucket','02','NCRsystem',2,'지방자치단체, 정부보증 비금융, 교육, 공공기관','Local government, government-backed non-financials, education, and public administration','지방채','Local government','Bucket_PCD','IG','ColumnInfo','',NULL);</v>
      </c>
    </row>
    <row r="138" spans="2:17" s="5" customFormat="1">
      <c r="B138" s="37" t="s">
        <v>2565</v>
      </c>
      <c r="C138" s="92" t="s">
        <v>3334</v>
      </c>
      <c r="D138" s="37">
        <v>3</v>
      </c>
      <c r="E138" s="37" t="s">
        <v>4053</v>
      </c>
      <c r="F138" s="37" t="s">
        <v>4054</v>
      </c>
      <c r="G138" s="37" t="s">
        <v>2664</v>
      </c>
      <c r="H138" s="37" t="s">
        <v>2637</v>
      </c>
      <c r="I138" s="37" t="s">
        <v>2588</v>
      </c>
      <c r="J138" s="37" t="s">
        <v>2661</v>
      </c>
      <c r="K138" s="37" t="s">
        <v>5017</v>
      </c>
      <c r="L138" s="37"/>
      <c r="M138" s="37"/>
      <c r="N138" s="37"/>
      <c r="O138" s="37" t="str">
        <f t="shared" si="15"/>
        <v>ColumnInfo_CSR-nSec_Bucket 코드</v>
      </c>
      <c r="P138" s="37" t="s">
        <v>291</v>
      </c>
      <c r="Q138" s="37" t="str">
        <f t="shared" si="16"/>
        <v>INSERT INTO ZFS_BASE_CODE (CD_FLG,CD,LASTID,CD_NO,CD_NM,CD_ENM,CD_SNM,CD_ESNM,CD_PFLG,CD_PCD,CD_GRP,CD_CVAL,CD_NVAL) VALUES ('CSR-nSec_Bucket','03','NCRsystem',3,'금융(정부 보증 금융 포함)','Financials (includes government-backed financials)','금융','Financials','Bucket_PCD','IG','ColumnInfo','',NULL);</v>
      </c>
    </row>
    <row r="139" spans="2:17" s="5" customFormat="1">
      <c r="B139" s="37" t="s">
        <v>2565</v>
      </c>
      <c r="C139" s="92" t="s">
        <v>3336</v>
      </c>
      <c r="D139" s="37">
        <v>4</v>
      </c>
      <c r="E139" s="37" t="s">
        <v>4055</v>
      </c>
      <c r="F139" s="37" t="s">
        <v>4056</v>
      </c>
      <c r="G139" s="37" t="s">
        <v>2665</v>
      </c>
      <c r="H139" s="37" t="s">
        <v>2635</v>
      </c>
      <c r="I139" s="37" t="s">
        <v>2588</v>
      </c>
      <c r="J139" s="37" t="s">
        <v>2661</v>
      </c>
      <c r="K139" s="37" t="s">
        <v>5017</v>
      </c>
      <c r="L139" s="37"/>
      <c r="M139" s="37"/>
      <c r="N139" s="37"/>
      <c r="O139" s="37" t="str">
        <f t="shared" si="15"/>
        <v>ColumnInfo_CSR-nSec_Bucket 코드</v>
      </c>
      <c r="P139" s="37" t="s">
        <v>291</v>
      </c>
      <c r="Q139" s="37" t="str">
        <f t="shared" si="16"/>
        <v>INSERT INTO ZFS_BASE_CODE (CD_FLG,CD,LASTID,CD_NO,CD_NM,CD_ENM,CD_SNM,CD_ESNM,CD_PFLG,CD_PCD,CD_GRP,CD_CVAL,CD_NVAL) VALUES ('CSR-nSec_Bucket','04','NCRsystem',4,'원자재, 에너지, 산업, 농업, 제조, 광업, 채석','Basic materials, energy industrials, agriculture, manufacturing mining and quarrying','원자재','Basic materials','Bucket_PCD','IG','ColumnInfo','',NULL);</v>
      </c>
    </row>
    <row r="140" spans="2:17" s="5" customFormat="1">
      <c r="B140" s="37" t="s">
        <v>2565</v>
      </c>
      <c r="C140" s="92" t="s">
        <v>3338</v>
      </c>
      <c r="D140" s="37">
        <v>5</v>
      </c>
      <c r="E140" s="37" t="s">
        <v>4057</v>
      </c>
      <c r="F140" s="37" t="s">
        <v>4058</v>
      </c>
      <c r="G140" s="37" t="s">
        <v>2666</v>
      </c>
      <c r="H140" s="37" t="s">
        <v>2667</v>
      </c>
      <c r="I140" s="37" t="s">
        <v>2588</v>
      </c>
      <c r="J140" s="37" t="s">
        <v>2661</v>
      </c>
      <c r="K140" s="37" t="s">
        <v>5017</v>
      </c>
      <c r="L140" s="37"/>
      <c r="M140" s="37"/>
      <c r="N140" s="37"/>
      <c r="O140" s="37" t="str">
        <f t="shared" si="15"/>
        <v>ColumnInfo_CSR-nSec_Bucket 코드</v>
      </c>
      <c r="P140" s="37" t="s">
        <v>291</v>
      </c>
      <c r="Q140" s="37" t="str">
        <f t="shared" si="16"/>
        <v>INSERT INTO ZFS_BASE_CODE (CD_FLG,CD,LASTID,CD_NO,CD_NM,CD_ENM,CD_SNM,CD_ESNM,CD_PFLG,CD_PCD,CD_GRP,CD_CVAL,CD_NVAL) VALUES ('CSR-nSec_Bucket','05','NCRsystem',5,'소비재 및 서비스, 운송 및 창고업, 행정 및 보조서비스 활동','Consumer goods and services, transportation and storage, administrative and support service activiti','소비재','Consumer goods','Bucket_PCD','IG','ColumnInfo','',NULL);</v>
      </c>
    </row>
    <row r="141" spans="2:17" s="5" customFormat="1">
      <c r="B141" s="37" t="s">
        <v>2565</v>
      </c>
      <c r="C141" s="92" t="s">
        <v>3340</v>
      </c>
      <c r="D141" s="37">
        <v>6</v>
      </c>
      <c r="E141" s="37" t="s">
        <v>4059</v>
      </c>
      <c r="F141" s="37" t="s">
        <v>4060</v>
      </c>
      <c r="G141" s="37" t="s">
        <v>2668</v>
      </c>
      <c r="H141" s="37" t="s">
        <v>2669</v>
      </c>
      <c r="I141" s="37" t="s">
        <v>2588</v>
      </c>
      <c r="J141" s="37" t="s">
        <v>2661</v>
      </c>
      <c r="K141" s="37" t="s">
        <v>5017</v>
      </c>
      <c r="L141" s="37"/>
      <c r="M141" s="37"/>
      <c r="N141" s="37"/>
      <c r="O141" s="37" t="str">
        <f t="shared" si="15"/>
        <v>ColumnInfo_CSR-nSec_Bucket 코드</v>
      </c>
      <c r="P141" s="37" t="s">
        <v>291</v>
      </c>
      <c r="Q141" s="37" t="str">
        <f t="shared" si="16"/>
        <v>INSERT INTO ZFS_BASE_CODE (CD_FLG,CD,LASTID,CD_NO,CD_NM,CD_ENM,CD_SNM,CD_ESNM,CD_PFLG,CD_PCD,CD_GRP,CD_CVAL,CD_NVAL) VALUES ('CSR-nSec_Bucket','06','NCRsystem',6,'기술, 전기 통신','Technology, telecommunications','기술','Technology','Bucket_PCD','IG','ColumnInfo','',NULL);</v>
      </c>
    </row>
    <row r="142" spans="2:17" s="5" customFormat="1">
      <c r="B142" s="37" t="s">
        <v>2565</v>
      </c>
      <c r="C142" s="92" t="s">
        <v>3342</v>
      </c>
      <c r="D142" s="37">
        <v>7</v>
      </c>
      <c r="E142" s="37" t="s">
        <v>4061</v>
      </c>
      <c r="F142" s="37" t="s">
        <v>4062</v>
      </c>
      <c r="G142" s="37" t="s">
        <v>2670</v>
      </c>
      <c r="H142" s="37" t="s">
        <v>2671</v>
      </c>
      <c r="I142" s="37" t="s">
        <v>2588</v>
      </c>
      <c r="J142" s="37" t="s">
        <v>2661</v>
      </c>
      <c r="K142" s="37" t="s">
        <v>5017</v>
      </c>
      <c r="L142" s="37"/>
      <c r="M142" s="37"/>
      <c r="N142" s="37"/>
      <c r="O142" s="37" t="str">
        <f t="shared" si="15"/>
        <v>ColumnInfo_CSR-nSec_Bucket 코드</v>
      </c>
      <c r="P142" s="37" t="s">
        <v>291</v>
      </c>
      <c r="Q142" s="37" t="str">
        <f t="shared" si="16"/>
        <v>INSERT INTO ZFS_BASE_CODE (CD_FLG,CD,LASTID,CD_NO,CD_NM,CD_ENM,CD_SNM,CD_ESNM,CD_PFLG,CD_PCD,CD_GRP,CD_CVAL,CD_NVAL) VALUES ('CSR-nSec_Bucket','07','NCRsystem',7,'의료, 수도.전기.가스, 전문적 및 기술적 활동','Health care, utilities, professional and technical activities','의료','Health care','Bucket_PCD','IG','ColumnInfo','',NULL);</v>
      </c>
    </row>
    <row r="143" spans="2:17" s="5" customFormat="1">
      <c r="B143" s="37" t="s">
        <v>2565</v>
      </c>
      <c r="C143" s="111" t="s">
        <v>3344</v>
      </c>
      <c r="D143" s="37">
        <v>8</v>
      </c>
      <c r="E143" s="96" t="s">
        <v>4063</v>
      </c>
      <c r="F143" s="96" t="s">
        <v>4064</v>
      </c>
      <c r="G143" s="37" t="s">
        <v>2673</v>
      </c>
      <c r="H143" s="37" t="s">
        <v>2674</v>
      </c>
      <c r="I143" s="37" t="s">
        <v>2588</v>
      </c>
      <c r="J143" s="37" t="s">
        <v>2661</v>
      </c>
      <c r="K143" s="37" t="s">
        <v>5017</v>
      </c>
      <c r="L143" s="37"/>
      <c r="M143" s="37"/>
      <c r="N143" s="37"/>
      <c r="O143" s="37" t="str">
        <f t="shared" si="15"/>
        <v>ColumnInfo_CSR-nSec_Bucket 코드</v>
      </c>
      <c r="P143" s="37" t="s">
        <v>291</v>
      </c>
      <c r="Q143" s="37" t="str">
        <f t="shared" si="16"/>
        <v>INSERT INTO ZFS_BASE_CODE (CD_FLG,CD,LASTID,CD_NO,CD_NM,CD_ENM,CD_SNM,CD_ESNM,CD_PFLG,CD_PCD,CD_GRP,CD_CVAL,CD_NVAL) VALUES ('CSR-nSec_Bucket','08','NCRsystem',8,'커버드채권','Covered bonds','커버드','Covered','Bucket_PCD','IG','ColumnInfo','',NULL);</v>
      </c>
    </row>
    <row r="144" spans="2:17" s="5" customFormat="1">
      <c r="B144" s="37" t="s">
        <v>2565</v>
      </c>
      <c r="C144" s="92" t="s">
        <v>3346</v>
      </c>
      <c r="D144" s="37">
        <v>9</v>
      </c>
      <c r="E144" s="37" t="s">
        <v>4049</v>
      </c>
      <c r="F144" s="37" t="s">
        <v>4065</v>
      </c>
      <c r="G144" s="37" t="s">
        <v>2659</v>
      </c>
      <c r="H144" s="37" t="s">
        <v>2660</v>
      </c>
      <c r="I144" s="37" t="s">
        <v>2588</v>
      </c>
      <c r="J144" s="37" t="s">
        <v>2617</v>
      </c>
      <c r="K144" s="37" t="s">
        <v>5017</v>
      </c>
      <c r="L144" s="37"/>
      <c r="M144" s="37"/>
      <c r="N144" s="37"/>
      <c r="O144" s="37" t="str">
        <f t="shared" si="15"/>
        <v>ColumnInfo_CSR-nSec_Bucket 코드</v>
      </c>
      <c r="P144" s="37" t="s">
        <v>291</v>
      </c>
      <c r="Q144" s="37" t="str">
        <f t="shared" si="16"/>
        <v>INSERT INTO ZFS_BASE_CODE (CD_FLG,CD,LASTID,CD_NO,CD_NM,CD_ENM,CD_SNM,CD_ESNM,CD_PFLG,CD_PCD,CD_GRP,CD_CVAL,CD_NVAL) VALUES ('CSR-nSec_Bucket','09','NCRsystem',9,'국채 등 소버린(중앙은행및다자간개발은행포함)','Sovereign (incl. central banks, multilateral development banks)','국채','Sovereign','Bucket_PCD','HY','ColumnInfo','',NULL);</v>
      </c>
    </row>
    <row r="145" spans="2:17" s="5" customFormat="1">
      <c r="B145" s="37" t="s">
        <v>2565</v>
      </c>
      <c r="C145" s="92">
        <v>10</v>
      </c>
      <c r="D145" s="37">
        <v>10</v>
      </c>
      <c r="E145" s="37" t="s">
        <v>4051</v>
      </c>
      <c r="F145" s="37" t="s">
        <v>4066</v>
      </c>
      <c r="G145" s="37" t="s">
        <v>2662</v>
      </c>
      <c r="H145" s="37" t="s">
        <v>2663</v>
      </c>
      <c r="I145" s="37" t="s">
        <v>2588</v>
      </c>
      <c r="J145" s="37" t="s">
        <v>2617</v>
      </c>
      <c r="K145" s="37" t="s">
        <v>5017</v>
      </c>
      <c r="L145" s="37"/>
      <c r="M145" s="37"/>
      <c r="N145" s="37"/>
      <c r="O145" s="37" t="str">
        <f t="shared" ref="O145:O208" si="18">IF(K145="GROUP",B145 &amp; "_" &amp; C145  &amp; " 목록",K145 &amp; "_" &amp;B145 &amp; " 코드")</f>
        <v>ColumnInfo_CSR-nSec_Bucket 코드</v>
      </c>
      <c r="P145" s="37" t="s">
        <v>291</v>
      </c>
      <c r="Q145" s="37" t="str">
        <f t="shared" si="16"/>
        <v>INSERT INTO ZFS_BASE_CODE (CD_FLG,CD,LASTID,CD_NO,CD_NM,CD_ENM,CD_SNM,CD_ESNM,CD_PFLG,CD_PCD,CD_GRP,CD_CVAL,CD_NVAL) VALUES ('CSR-nSec_Bucket','10','NCRsystem',10,'지방자치단체, 정부보증 비금융, 교육, 공공기관','Local government, government-backed non-financials, education, public administration','지방채','Local government','Bucket_PCD','HY','ColumnInfo','',NULL);</v>
      </c>
    </row>
    <row r="146" spans="2:17" s="5" customFormat="1">
      <c r="B146" s="37" t="s">
        <v>2565</v>
      </c>
      <c r="C146" s="92">
        <v>11</v>
      </c>
      <c r="D146" s="37">
        <v>11</v>
      </c>
      <c r="E146" s="37" t="s">
        <v>4053</v>
      </c>
      <c r="F146" s="37" t="s">
        <v>4067</v>
      </c>
      <c r="G146" s="37" t="s">
        <v>2664</v>
      </c>
      <c r="H146" s="37" t="s">
        <v>2637</v>
      </c>
      <c r="I146" s="37" t="s">
        <v>2588</v>
      </c>
      <c r="J146" s="37" t="s">
        <v>2617</v>
      </c>
      <c r="K146" s="37" t="s">
        <v>5017</v>
      </c>
      <c r="L146" s="37"/>
      <c r="M146" s="37"/>
      <c r="N146" s="37"/>
      <c r="O146" s="37" t="str">
        <f t="shared" si="18"/>
        <v>ColumnInfo_CSR-nSec_Bucket 코드</v>
      </c>
      <c r="P146" s="37" t="s">
        <v>291</v>
      </c>
      <c r="Q146" s="37" t="str">
        <f t="shared" ref="Q146:Q209" si="19" xml:space="preserve"> Q$7 &amp; " ('"&amp;B146&amp;"','"&amp;C146&amp;"','NCRsystem',"&amp;IF(D146="",0,D146)&amp;",'"&amp;E146&amp;"','"&amp;F146&amp;"','"&amp;G146&amp;"','"&amp;H146&amp;"','"&amp;I146&amp;"','"&amp;J146&amp;"','"&amp;K146&amp;"','"&amp;L146&amp;"',"&amp;IF(M146="","NULL",M146)&amp;");"</f>
        <v>INSERT INTO ZFS_BASE_CODE (CD_FLG,CD,LASTID,CD_NO,CD_NM,CD_ENM,CD_SNM,CD_ESNM,CD_PFLG,CD_PCD,CD_GRP,CD_CVAL,CD_NVAL) VALUES ('CSR-nSec_Bucket','11','NCRsystem',11,'금융(정부 보증 금융 포함)','Financials (incl. government-backed financials)','금융','Financials','Bucket_PCD','HY','ColumnInfo','',NULL);</v>
      </c>
    </row>
    <row r="147" spans="2:17" s="5" customFormat="1">
      <c r="B147" s="37" t="s">
        <v>2565</v>
      </c>
      <c r="C147" s="92">
        <v>12</v>
      </c>
      <c r="D147" s="37">
        <v>12</v>
      </c>
      <c r="E147" s="37" t="s">
        <v>4055</v>
      </c>
      <c r="F147" s="37" t="s">
        <v>4056</v>
      </c>
      <c r="G147" s="37" t="s">
        <v>2665</v>
      </c>
      <c r="H147" s="37" t="s">
        <v>2635</v>
      </c>
      <c r="I147" s="37" t="s">
        <v>2588</v>
      </c>
      <c r="J147" s="37" t="s">
        <v>2617</v>
      </c>
      <c r="K147" s="37" t="s">
        <v>5017</v>
      </c>
      <c r="L147" s="37"/>
      <c r="M147" s="37"/>
      <c r="N147" s="37"/>
      <c r="O147" s="37" t="str">
        <f t="shared" si="18"/>
        <v>ColumnInfo_CSR-nSec_Bucket 코드</v>
      </c>
      <c r="P147" s="37" t="s">
        <v>291</v>
      </c>
      <c r="Q147" s="37" t="str">
        <f t="shared" si="19"/>
        <v>INSERT INTO ZFS_BASE_CODE (CD_FLG,CD,LASTID,CD_NO,CD_NM,CD_ENM,CD_SNM,CD_ESNM,CD_PFLG,CD_PCD,CD_GRP,CD_CVAL,CD_NVAL) VALUES ('CSR-nSec_Bucket','12','NCRsystem',12,'원자재, 에너지, 산업, 농업, 제조, 광업, 채석','Basic materials, energy industrials, agriculture, manufacturing mining and quarrying','원자재','Basic materials','Bucket_PCD','HY','ColumnInfo','',NULL);</v>
      </c>
    </row>
    <row r="148" spans="2:17" s="5" customFormat="1">
      <c r="B148" s="37" t="s">
        <v>2565</v>
      </c>
      <c r="C148" s="92">
        <v>13</v>
      </c>
      <c r="D148" s="37">
        <v>13</v>
      </c>
      <c r="E148" s="37" t="s">
        <v>4057</v>
      </c>
      <c r="F148" s="37" t="s">
        <v>4058</v>
      </c>
      <c r="G148" s="37" t="s">
        <v>2666</v>
      </c>
      <c r="H148" s="37" t="s">
        <v>2667</v>
      </c>
      <c r="I148" s="37" t="s">
        <v>2588</v>
      </c>
      <c r="J148" s="37" t="s">
        <v>2617</v>
      </c>
      <c r="K148" s="37" t="s">
        <v>5017</v>
      </c>
      <c r="L148" s="37"/>
      <c r="M148" s="37"/>
      <c r="N148" s="37"/>
      <c r="O148" s="37" t="str">
        <f t="shared" si="18"/>
        <v>ColumnInfo_CSR-nSec_Bucket 코드</v>
      </c>
      <c r="P148" s="37" t="s">
        <v>291</v>
      </c>
      <c r="Q148" s="37" t="str">
        <f t="shared" si="19"/>
        <v>INSERT INTO ZFS_BASE_CODE (CD_FLG,CD,LASTID,CD_NO,CD_NM,CD_ENM,CD_SNM,CD_ESNM,CD_PFLG,CD_PCD,CD_GRP,CD_CVAL,CD_NVAL) VALUES ('CSR-nSec_Bucket','13','NCRsystem',13,'소비재 및 서비스, 운송 및 창고업, 행정 및 보조서비스 활동','Consumer goods and services, transportation and storage, administrative and support service activiti','소비재','Consumer goods','Bucket_PCD','HY','ColumnInfo','',NULL);</v>
      </c>
    </row>
    <row r="149" spans="2:17" s="5" customFormat="1">
      <c r="B149" s="37" t="s">
        <v>2565</v>
      </c>
      <c r="C149" s="92">
        <v>14</v>
      </c>
      <c r="D149" s="37">
        <v>14</v>
      </c>
      <c r="E149" s="37" t="s">
        <v>4059</v>
      </c>
      <c r="F149" s="37" t="s">
        <v>4060</v>
      </c>
      <c r="G149" s="37" t="s">
        <v>2668</v>
      </c>
      <c r="H149" s="37" t="s">
        <v>2669</v>
      </c>
      <c r="I149" s="37" t="s">
        <v>2588</v>
      </c>
      <c r="J149" s="37" t="s">
        <v>2617</v>
      </c>
      <c r="K149" s="37" t="s">
        <v>5017</v>
      </c>
      <c r="L149" s="37"/>
      <c r="M149" s="37"/>
      <c r="N149" s="37"/>
      <c r="O149" s="37" t="str">
        <f t="shared" si="18"/>
        <v>ColumnInfo_CSR-nSec_Bucket 코드</v>
      </c>
      <c r="P149" s="37" t="s">
        <v>291</v>
      </c>
      <c r="Q149" s="37" t="str">
        <f t="shared" si="19"/>
        <v>INSERT INTO ZFS_BASE_CODE (CD_FLG,CD,LASTID,CD_NO,CD_NM,CD_ENM,CD_SNM,CD_ESNM,CD_PFLG,CD_PCD,CD_GRP,CD_CVAL,CD_NVAL) VALUES ('CSR-nSec_Bucket','14','NCRsystem',14,'기술, 전기 통신','Technology, telecommunications','기술','Technology','Bucket_PCD','HY','ColumnInfo','',NULL);</v>
      </c>
    </row>
    <row r="150" spans="2:17" s="5" customFormat="1">
      <c r="B150" s="37" t="s">
        <v>2565</v>
      </c>
      <c r="C150" s="92">
        <v>15</v>
      </c>
      <c r="D150" s="37">
        <v>15</v>
      </c>
      <c r="E150" s="37" t="s">
        <v>4061</v>
      </c>
      <c r="F150" s="37" t="s">
        <v>4062</v>
      </c>
      <c r="G150" s="37" t="s">
        <v>2670</v>
      </c>
      <c r="H150" s="37" t="s">
        <v>2671</v>
      </c>
      <c r="I150" s="37" t="s">
        <v>2588</v>
      </c>
      <c r="J150" s="37" t="s">
        <v>2617</v>
      </c>
      <c r="K150" s="37" t="s">
        <v>5017</v>
      </c>
      <c r="L150" s="37"/>
      <c r="M150" s="37"/>
      <c r="N150" s="37"/>
      <c r="O150" s="37" t="str">
        <f t="shared" si="18"/>
        <v>ColumnInfo_CSR-nSec_Bucket 코드</v>
      </c>
      <c r="P150" s="37" t="s">
        <v>291</v>
      </c>
      <c r="Q150" s="37" t="str">
        <f t="shared" si="19"/>
        <v>INSERT INTO ZFS_BASE_CODE (CD_FLG,CD,LASTID,CD_NO,CD_NM,CD_ENM,CD_SNM,CD_ESNM,CD_PFLG,CD_PCD,CD_GRP,CD_CVAL,CD_NVAL) VALUES ('CSR-nSec_Bucket','15','NCRsystem',15,'의료, 수도.전기.가스, 전문적 및 기술적 활동','Health care, utilities, professional and technical activities','의료','Health care','Bucket_PCD','HY','ColumnInfo','',NULL);</v>
      </c>
    </row>
    <row r="151" spans="2:17" s="5" customFormat="1">
      <c r="B151" s="37" t="s">
        <v>2565</v>
      </c>
      <c r="C151" s="92">
        <v>16</v>
      </c>
      <c r="D151" s="37">
        <v>16</v>
      </c>
      <c r="E151" s="37" t="s">
        <v>4018</v>
      </c>
      <c r="F151" s="37" t="s">
        <v>3350</v>
      </c>
      <c r="G151" s="37" t="s">
        <v>2645</v>
      </c>
      <c r="H151" s="37" t="s">
        <v>2646</v>
      </c>
      <c r="I151" s="37" t="s">
        <v>2588</v>
      </c>
      <c r="J151" s="37" t="s">
        <v>2625</v>
      </c>
      <c r="K151" s="37" t="s">
        <v>5017</v>
      </c>
      <c r="L151" s="37"/>
      <c r="M151" s="37"/>
      <c r="N151" s="37"/>
      <c r="O151" s="37" t="str">
        <f t="shared" si="18"/>
        <v>ColumnInfo_CSR-nSec_Bucket 코드</v>
      </c>
      <c r="P151" s="37" t="s">
        <v>291</v>
      </c>
      <c r="Q151" s="37" t="str">
        <f t="shared" si="19"/>
        <v>INSERT INTO ZFS_BASE_CODE (CD_FLG,CD,LASTID,CD_NO,CD_NM,CD_ENM,CD_SNM,CD_ESNM,CD_PFLG,CD_PCD,CD_GRP,CD_CVAL,CD_NVAL) VALUES ('CSR-nSec_Bucket','16','NCRsystem',16,'기타부문','Other','기타','Other','Bucket_PCD','OT','ColumnInfo','',NULL);</v>
      </c>
    </row>
    <row r="152" spans="2:17" s="5" customFormat="1">
      <c r="B152" s="37" t="s">
        <v>2565</v>
      </c>
      <c r="C152" s="92">
        <v>17</v>
      </c>
      <c r="D152" s="37">
        <v>17</v>
      </c>
      <c r="E152" s="37" t="s">
        <v>4084</v>
      </c>
      <c r="F152" s="37" t="s">
        <v>4085</v>
      </c>
      <c r="G152" s="37" t="s">
        <v>2687</v>
      </c>
      <c r="H152" s="37" t="s">
        <v>2688</v>
      </c>
      <c r="I152" s="37" t="s">
        <v>2588</v>
      </c>
      <c r="J152" s="37" t="s">
        <v>2627</v>
      </c>
      <c r="K152" s="37" t="s">
        <v>5017</v>
      </c>
      <c r="L152" s="37"/>
      <c r="M152" s="37"/>
      <c r="N152" s="37"/>
      <c r="O152" s="37" t="str">
        <f t="shared" si="18"/>
        <v>ColumnInfo_CSR-nSec_Bucket 코드</v>
      </c>
      <c r="P152" s="37" t="s">
        <v>291</v>
      </c>
      <c r="Q152" s="37" t="str">
        <f t="shared" si="19"/>
        <v>INSERT INTO ZFS_BASE_CODE (CD_FLG,CD,LASTID,CD_NO,CD_NM,CD_ENM,CD_SNM,CD_ESNM,CD_PFLG,CD_PCD,CD_GRP,CD_CVAL,CD_NVAL) VALUES ('CSR-nSec_Bucket','17','NCRsystem',17,'투자등급지수','Investment grade Index','투자지수','IG Index','Bucket_PCD','IX','ColumnInfo','',NULL);</v>
      </c>
    </row>
    <row r="153" spans="2:17" s="5" customFormat="1">
      <c r="B153" s="37" t="s">
        <v>2565</v>
      </c>
      <c r="C153" s="92">
        <v>18</v>
      </c>
      <c r="D153" s="37">
        <v>18</v>
      </c>
      <c r="E153" s="37" t="s">
        <v>4086</v>
      </c>
      <c r="F153" s="37" t="s">
        <v>4087</v>
      </c>
      <c r="G153" s="37" t="s">
        <v>2689</v>
      </c>
      <c r="H153" s="37" t="s">
        <v>2690</v>
      </c>
      <c r="I153" s="37" t="s">
        <v>2588</v>
      </c>
      <c r="J153" s="37" t="s">
        <v>2627</v>
      </c>
      <c r="K153" s="37" t="s">
        <v>5017</v>
      </c>
      <c r="L153" s="37"/>
      <c r="M153" s="37"/>
      <c r="N153" s="37"/>
      <c r="O153" s="37" t="str">
        <f t="shared" si="18"/>
        <v>ColumnInfo_CSR-nSec_Bucket 코드</v>
      </c>
      <c r="P153" s="37" t="s">
        <v>291</v>
      </c>
      <c r="Q153" s="37" t="str">
        <f t="shared" si="19"/>
        <v>INSERT INTO ZFS_BASE_CODE (CD_FLG,CD,LASTID,CD_NO,CD_NM,CD_ENM,CD_SNM,CD_ESNM,CD_PFLG,CD_PCD,CD_GRP,CD_CVAL,CD_NVAL) VALUES ('CSR-nSec_Bucket','18','NCRsystem',18,'투기등급지수','High yield Index, Norated','투기지수','HY IDX','Bucket_PCD','IX','ColumnInfo','',NULL);</v>
      </c>
    </row>
    <row r="154" spans="2:17" s="5" customFormat="1">
      <c r="B154" s="37" t="s">
        <v>5017</v>
      </c>
      <c r="C154" s="37" t="s">
        <v>4455</v>
      </c>
      <c r="D154" s="37">
        <f t="shared" ref="D154:D175" si="20">IF(B154&lt;&gt;B153,IF(C154=B155,0,1),D153+1)</f>
        <v>1</v>
      </c>
      <c r="E154" s="37" t="s">
        <v>4453</v>
      </c>
      <c r="F154" s="37"/>
      <c r="G154" s="37"/>
      <c r="H154" s="37"/>
      <c r="I154" s="37"/>
      <c r="J154" s="37"/>
      <c r="K154" s="37" t="s">
        <v>3349</v>
      </c>
      <c r="L154" s="37"/>
      <c r="M154" s="37"/>
      <c r="N154" s="37"/>
      <c r="O154" s="37" t="str">
        <f t="shared" si="18"/>
        <v>ColumnInfo_CURVE_FG 목록</v>
      </c>
      <c r="P154" s="37" t="s">
        <v>291</v>
      </c>
      <c r="Q154" s="37" t="str">
        <f t="shared" si="19"/>
        <v>INSERT INTO ZFS_BASE_CODE (CD_FLG,CD,LASTID,CD_NO,CD_NM,CD_ENM,CD_SNM,CD_ESNM,CD_PFLG,CD_PCD,CD_GRP,CD_CVAL,CD_NVAL) VALUES ('ColumnInfo','CURVE_FG','NCRsystem',1,'커브구분코드','','','','','','GROUP','',NULL);</v>
      </c>
    </row>
    <row r="155" spans="2:17" s="5" customFormat="1">
      <c r="B155" s="37" t="s">
        <v>4454</v>
      </c>
      <c r="C155" s="92" t="s">
        <v>2551</v>
      </c>
      <c r="D155" s="37">
        <f t="shared" si="20"/>
        <v>1</v>
      </c>
      <c r="E155" s="92" t="s">
        <v>4458</v>
      </c>
      <c r="F155" s="92" t="s">
        <v>4427</v>
      </c>
      <c r="G155" s="37"/>
      <c r="H155" s="37"/>
      <c r="I155" s="37"/>
      <c r="J155" s="37"/>
      <c r="K155" s="37" t="s">
        <v>5017</v>
      </c>
      <c r="L155" s="37"/>
      <c r="M155" s="37"/>
      <c r="N155" s="37"/>
      <c r="O155" s="37" t="str">
        <f t="shared" si="18"/>
        <v>ColumnInfo_CURVE_TYPE 코드</v>
      </c>
      <c r="P155" s="37" t="s">
        <v>291</v>
      </c>
      <c r="Q155" s="37" t="str">
        <f t="shared" si="19"/>
        <v>INSERT INTO ZFS_BASE_CODE (CD_FLG,CD,LASTID,CD_NO,CD_NM,CD_ENM,CD_SNM,CD_ESNM,CD_PFLG,CD_PCD,CD_GRP,CD_CVAL,CD_NVAL) VALUES ('CURVE_TYPE','IR','NCRsystem',1,'무위험커브','Interest','','','','','ColumnInfo','',NULL);</v>
      </c>
    </row>
    <row r="156" spans="2:17" s="5" customFormat="1">
      <c r="B156" s="37" t="s">
        <v>4454</v>
      </c>
      <c r="C156" s="92" t="s">
        <v>4456</v>
      </c>
      <c r="D156" s="37">
        <f t="shared" si="20"/>
        <v>2</v>
      </c>
      <c r="E156" s="92" t="s">
        <v>4459</v>
      </c>
      <c r="F156" s="92" t="s">
        <v>4093</v>
      </c>
      <c r="G156" s="37"/>
      <c r="H156" s="37"/>
      <c r="I156" s="37"/>
      <c r="J156" s="37"/>
      <c r="K156" s="37" t="s">
        <v>5017</v>
      </c>
      <c r="L156" s="37"/>
      <c r="M156" s="37"/>
      <c r="N156" s="37"/>
      <c r="O156" s="37" t="str">
        <f t="shared" si="18"/>
        <v>ColumnInfo_CURVE_TYPE 코드</v>
      </c>
      <c r="P156" s="37" t="s">
        <v>291</v>
      </c>
      <c r="Q156" s="37" t="str">
        <f t="shared" si="19"/>
        <v>INSERT INTO ZFS_BASE_CODE (CD_FLG,CD,LASTID,CD_NO,CD_NM,CD_ENM,CD_SNM,CD_ESNM,CD_PFLG,CD_PCD,CD_GRP,CD_CVAL,CD_NVAL) VALUES ('CURVE_TYPE','BS','NCRsystem',2,'베이시스커브','Basis','','','','','ColumnInfo','',NULL);</v>
      </c>
    </row>
    <row r="157" spans="2:17" s="5" customFormat="1">
      <c r="B157" s="37" t="s">
        <v>4454</v>
      </c>
      <c r="C157" s="92" t="s">
        <v>4457</v>
      </c>
      <c r="D157" s="37">
        <f t="shared" si="20"/>
        <v>3</v>
      </c>
      <c r="E157" s="92" t="s">
        <v>4460</v>
      </c>
      <c r="F157" s="92" t="s">
        <v>4462</v>
      </c>
      <c r="H157" s="37"/>
      <c r="I157" s="37"/>
      <c r="J157" s="37"/>
      <c r="K157" s="37" t="s">
        <v>5017</v>
      </c>
      <c r="L157" s="37"/>
      <c r="M157" s="37"/>
      <c r="N157" s="37"/>
      <c r="O157" s="37" t="str">
        <f t="shared" si="18"/>
        <v>ColumnInfo_CURVE_TYPE 코드</v>
      </c>
      <c r="P157" s="37" t="s">
        <v>291</v>
      </c>
      <c r="Q157" s="37" t="str">
        <f t="shared" si="19"/>
        <v>INSERT INTO ZFS_BASE_CODE (CD_FLG,CD,LASTID,CD_NO,CD_NM,CD_ENM,CD_SNM,CD_ESNM,CD_PFLG,CD_PCD,CD_GRP,CD_CVAL,CD_NVAL) VALUES ('CURVE_TYPE','IF','NCRsystem',3,'인플레이커브','Inflattion','','','','','ColumnInfo','',NULL);</v>
      </c>
    </row>
    <row r="158" spans="2:17" s="5" customFormat="1">
      <c r="B158" s="37" t="s">
        <v>4454</v>
      </c>
      <c r="C158" s="92" t="s">
        <v>4461</v>
      </c>
      <c r="D158" s="37">
        <f t="shared" si="20"/>
        <v>4</v>
      </c>
      <c r="E158" s="92" t="s">
        <v>4464</v>
      </c>
      <c r="F158" s="92" t="s">
        <v>4466</v>
      </c>
      <c r="G158" s="37"/>
      <c r="H158" s="37"/>
      <c r="I158" s="37"/>
      <c r="J158" s="37"/>
      <c r="K158" s="37" t="s">
        <v>5017</v>
      </c>
      <c r="L158" s="37"/>
      <c r="M158" s="37"/>
      <c r="N158" s="37"/>
      <c r="O158" s="37" t="str">
        <f t="shared" si="18"/>
        <v>ColumnInfo_CURVE_TYPE 코드</v>
      </c>
      <c r="P158" s="37" t="s">
        <v>291</v>
      </c>
      <c r="Q158" s="37" t="str">
        <f t="shared" si="19"/>
        <v>INSERT INTO ZFS_BASE_CODE (CD_FLG,CD,LASTID,CD_NO,CD_NM,CD_ENM,CD_SNM,CD_ESNM,CD_PFLG,CD_PCD,CD_GRP,CD_CVAL,CD_NVAL) VALUES ('CURVE_TYPE','BD','NCRsystem',4,'채권커브','CSR Curve-Bond','','','','','ColumnInfo','',NULL);</v>
      </c>
    </row>
    <row r="159" spans="2:17" s="5" customFormat="1">
      <c r="B159" s="37" t="s">
        <v>4454</v>
      </c>
      <c r="C159" s="92" t="s">
        <v>4463</v>
      </c>
      <c r="D159" s="37">
        <f t="shared" si="20"/>
        <v>5</v>
      </c>
      <c r="E159" s="92" t="s">
        <v>4465</v>
      </c>
      <c r="F159" s="92" t="s">
        <v>4467</v>
      </c>
      <c r="G159" s="37"/>
      <c r="H159" s="37"/>
      <c r="I159" s="37"/>
      <c r="J159" s="37"/>
      <c r="K159" s="37" t="s">
        <v>5017</v>
      </c>
      <c r="L159" s="37"/>
      <c r="M159" s="37"/>
      <c r="N159" s="37"/>
      <c r="O159" s="37" t="str">
        <f t="shared" si="18"/>
        <v>ColumnInfo_CURVE_TYPE 코드</v>
      </c>
      <c r="P159" s="37" t="s">
        <v>291</v>
      </c>
      <c r="Q159" s="37" t="str">
        <f t="shared" si="19"/>
        <v>INSERT INTO ZFS_BASE_CODE (CD_FLG,CD,LASTID,CD_NO,CD_NM,CD_ENM,CD_SNM,CD_ESNM,CD_PFLG,CD_PCD,CD_GRP,CD_CVAL,CD_NVAL) VALUES ('CURVE_TYPE','CR','NCRsystem',5,'CDS커브','CSR Curve-CDS','','','','','ColumnInfo','',NULL);</v>
      </c>
    </row>
    <row r="160" spans="2:17" s="5" customFormat="1">
      <c r="B160" s="37" t="s">
        <v>4454</v>
      </c>
      <c r="C160" s="92" t="s">
        <v>2553</v>
      </c>
      <c r="D160" s="37">
        <f t="shared" si="20"/>
        <v>6</v>
      </c>
      <c r="E160" s="92" t="s">
        <v>4470</v>
      </c>
      <c r="F160" s="92" t="s">
        <v>4472</v>
      </c>
      <c r="G160" s="37"/>
      <c r="H160" s="37"/>
      <c r="I160" s="37"/>
      <c r="J160" s="37"/>
      <c r="K160" s="37" t="s">
        <v>5017</v>
      </c>
      <c r="L160" s="37"/>
      <c r="M160" s="37"/>
      <c r="N160" s="37"/>
      <c r="O160" s="37" t="str">
        <f t="shared" si="18"/>
        <v>ColumnInfo_CURVE_TYPE 코드</v>
      </c>
      <c r="P160" s="37" t="s">
        <v>291</v>
      </c>
      <c r="Q160" s="37" t="str">
        <f t="shared" si="19"/>
        <v>INSERT INTO ZFS_BASE_CODE (CD_FLG,CD,LASTID,CD_NO,CD_NM,CD_ENM,CD_SNM,CD_ESNM,CD_PFLG,CD_PCD,CD_GRP,CD_CVAL,CD_NVAL) VALUES ('CURVE_TYPE','CM','NCRsystem',6,'주가커브','Equity Curve','','','','','ColumnInfo','',NULL);</v>
      </c>
    </row>
    <row r="161" spans="2:17" s="5" customFormat="1">
      <c r="B161" s="37" t="s">
        <v>4454</v>
      </c>
      <c r="C161" s="92" t="s">
        <v>2549</v>
      </c>
      <c r="D161" s="37">
        <f t="shared" si="20"/>
        <v>7</v>
      </c>
      <c r="E161" s="92" t="s">
        <v>4469</v>
      </c>
      <c r="F161" s="92" t="s">
        <v>4473</v>
      </c>
      <c r="G161" s="37"/>
      <c r="H161" s="37"/>
      <c r="I161" s="37"/>
      <c r="J161" s="37"/>
      <c r="K161" s="37" t="s">
        <v>5017</v>
      </c>
      <c r="L161" s="37"/>
      <c r="M161" s="37"/>
      <c r="N161" s="37"/>
      <c r="O161" s="37" t="str">
        <f t="shared" si="18"/>
        <v>ColumnInfo_CURVE_TYPE 코드</v>
      </c>
      <c r="P161" s="37" t="s">
        <v>291</v>
      </c>
      <c r="Q161" s="37" t="str">
        <f t="shared" si="19"/>
        <v>INSERT INTO ZFS_BASE_CODE (CD_FLG,CD,LASTID,CD_NO,CD_NM,CD_ENM,CD_SNM,CD_ESNM,CD_PFLG,CD_PCD,CD_GRP,CD_CVAL,CD_NVAL) VALUES ('CURVE_TYPE','FX','NCRsystem',7,'외환커브','Foreign Curve','','','','','ColumnInfo','',NULL);</v>
      </c>
    </row>
    <row r="162" spans="2:17" s="5" customFormat="1">
      <c r="B162" s="37" t="s">
        <v>4454</v>
      </c>
      <c r="C162" s="92" t="s">
        <v>2554</v>
      </c>
      <c r="D162" s="37">
        <f t="shared" si="20"/>
        <v>8</v>
      </c>
      <c r="E162" s="92" t="s">
        <v>4468</v>
      </c>
      <c r="F162" s="92" t="s">
        <v>4474</v>
      </c>
      <c r="G162" s="37"/>
      <c r="H162" s="37"/>
      <c r="I162" s="37"/>
      <c r="J162" s="37"/>
      <c r="K162" s="37" t="s">
        <v>5017</v>
      </c>
      <c r="L162" s="37"/>
      <c r="M162" s="37"/>
      <c r="N162" s="37"/>
      <c r="O162" s="37" t="str">
        <f t="shared" si="18"/>
        <v>ColumnInfo_CURVE_TYPE 코드</v>
      </c>
      <c r="P162" s="37" t="s">
        <v>291</v>
      </c>
      <c r="Q162" s="37" t="str">
        <f t="shared" si="19"/>
        <v>INSERT INTO ZFS_BASE_CODE (CD_FLG,CD,LASTID,CD_NO,CD_NM,CD_ENM,CD_SNM,CD_ESNM,CD_PFLG,CD_PCD,CD_GRP,CD_CVAL,CD_NVAL) VALUES ('CURVE_TYPE','VL','NCRsystem',8,'변동성커브','Volatility Curve','','','','','ColumnInfo','',NULL);</v>
      </c>
    </row>
    <row r="163" spans="2:17" s="5" customFormat="1">
      <c r="B163" s="37" t="s">
        <v>4454</v>
      </c>
      <c r="C163" s="92" t="s">
        <v>6477</v>
      </c>
      <c r="D163" s="37">
        <f t="shared" si="20"/>
        <v>9</v>
      </c>
      <c r="E163" s="92" t="s">
        <v>4471</v>
      </c>
      <c r="F163" s="92" t="s">
        <v>4475</v>
      </c>
      <c r="G163" s="37"/>
      <c r="H163" s="37"/>
      <c r="I163" s="37"/>
      <c r="J163" s="37"/>
      <c r="K163" s="37" t="s">
        <v>5017</v>
      </c>
      <c r="L163" s="37"/>
      <c r="M163" s="37"/>
      <c r="N163" s="37"/>
      <c r="O163" s="37" t="str">
        <f t="shared" si="18"/>
        <v>ColumnInfo_CURVE_TYPE 코드</v>
      </c>
      <c r="P163" s="37" t="s">
        <v>291</v>
      </c>
      <c r="Q163" s="37" t="str">
        <f t="shared" si="19"/>
        <v>INSERT INTO ZFS_BASE_CODE (CD_FLG,CD,LASTID,CD_NO,CD_NM,CD_ENM,CD_SNM,CD_ESNM,CD_PFLG,CD_PCD,CD_GRP,CD_CVAL,CD_NVAL) VALUES ('CURVE_TYPE','CO','NCRsystem',9,'상품커브','Commodity Curve','','','','','ColumnInfo','',NULL);</v>
      </c>
    </row>
    <row r="164" spans="2:17" s="5" customFormat="1">
      <c r="B164" s="37" t="s">
        <v>5017</v>
      </c>
      <c r="C164" s="37" t="s">
        <v>4571</v>
      </c>
      <c r="D164" s="37">
        <f t="shared" si="20"/>
        <v>0</v>
      </c>
      <c r="E164" s="37" t="s">
        <v>4551</v>
      </c>
      <c r="F164" s="37"/>
      <c r="G164" s="37"/>
      <c r="H164" s="37"/>
      <c r="I164" s="37"/>
      <c r="J164" s="37"/>
      <c r="K164" s="37" t="s">
        <v>3349</v>
      </c>
      <c r="L164" s="37"/>
      <c r="M164" s="37"/>
      <c r="N164" s="37"/>
      <c r="O164" s="37" t="str">
        <f t="shared" si="18"/>
        <v>ColumnInfo_DATA_CFG 목록</v>
      </c>
      <c r="P164" s="37" t="s">
        <v>291</v>
      </c>
      <c r="Q164" s="37" t="str">
        <f t="shared" si="19"/>
        <v>INSERT INTO ZFS_BASE_CODE (CD_FLG,CD,LASTID,CD_NO,CD_NM,CD_ENM,CD_SNM,CD_ESNM,CD_PFLG,CD_PCD,CD_GRP,CD_CVAL,CD_NVAL) VALUES ('ColumnInfo','DATA_CFG','NCRsystem',0,'자료관리구분','','','','','','GROUP','',NULL);</v>
      </c>
    </row>
    <row r="165" spans="2:17" s="5" customFormat="1">
      <c r="B165" s="37" t="s">
        <v>4571</v>
      </c>
      <c r="C165" s="92" t="s">
        <v>36</v>
      </c>
      <c r="D165" s="37">
        <f t="shared" si="20"/>
        <v>1</v>
      </c>
      <c r="E165" s="92" t="s">
        <v>4553</v>
      </c>
      <c r="F165" s="92" t="s">
        <v>4556</v>
      </c>
      <c r="G165" s="92" t="s">
        <v>4553</v>
      </c>
      <c r="H165" s="92" t="s">
        <v>4556</v>
      </c>
      <c r="I165" s="37"/>
      <c r="J165" s="37"/>
      <c r="K165" s="37" t="s">
        <v>5017</v>
      </c>
      <c r="L165" s="37"/>
      <c r="M165" s="37"/>
      <c r="N165" s="37"/>
      <c r="O165" s="37" t="str">
        <f t="shared" si="18"/>
        <v>ColumnInfo_DATA_CFG 코드</v>
      </c>
      <c r="P165" s="37" t="s">
        <v>291</v>
      </c>
      <c r="Q165" s="37" t="str">
        <f t="shared" si="19"/>
        <v>INSERT INTO ZFS_BASE_CODE (CD_FLG,CD,LASTID,CD_NO,CD_NM,CD_ENM,CD_SNM,CD_ESNM,CD_PFLG,CD_PCD,CD_GRP,CD_CVAL,CD_NVAL) VALUES ('DATA_CFG','M','NCRsystem',1,'수기','Manage','수기','Manage','','','ColumnInfo','',NULL);</v>
      </c>
    </row>
    <row r="166" spans="2:17" s="5" customFormat="1">
      <c r="B166" s="37" t="s">
        <v>4571</v>
      </c>
      <c r="C166" s="92" t="s">
        <v>4528</v>
      </c>
      <c r="D166" s="37">
        <f t="shared" si="20"/>
        <v>2</v>
      </c>
      <c r="E166" s="92" t="s">
        <v>4554</v>
      </c>
      <c r="F166" s="92" t="s">
        <v>4557</v>
      </c>
      <c r="G166" s="92" t="s">
        <v>4554</v>
      </c>
      <c r="H166" s="92" t="s">
        <v>4557</v>
      </c>
      <c r="I166" s="37"/>
      <c r="J166" s="37"/>
      <c r="K166" s="37" t="s">
        <v>5017</v>
      </c>
      <c r="L166" s="37"/>
      <c r="M166" s="37"/>
      <c r="N166" s="37"/>
      <c r="O166" s="37" t="str">
        <f t="shared" si="18"/>
        <v>ColumnInfo_DATA_CFG 코드</v>
      </c>
      <c r="P166" s="37" t="s">
        <v>291</v>
      </c>
      <c r="Q166" s="37" t="str">
        <f t="shared" si="19"/>
        <v>INSERT INTO ZFS_BASE_CODE (CD_FLG,CD,LASTID,CD_NO,CD_NM,CD_ENM,CD_SNM,CD_ESNM,CD_PFLG,CD_PCD,CD_GRP,CD_CVAL,CD_NVAL) VALUES ('DATA_CFG','C','NCRsystem',2,'생성','Create','생성','Create','','','ColumnInfo','',NULL);</v>
      </c>
    </row>
    <row r="167" spans="2:17" s="5" customFormat="1">
      <c r="B167" s="37" t="s">
        <v>4571</v>
      </c>
      <c r="C167" s="92" t="s">
        <v>4503</v>
      </c>
      <c r="D167" s="37">
        <f t="shared" si="20"/>
        <v>3</v>
      </c>
      <c r="E167" s="92" t="s">
        <v>4555</v>
      </c>
      <c r="F167" s="92" t="s">
        <v>4558</v>
      </c>
      <c r="G167" s="92" t="s">
        <v>4555</v>
      </c>
      <c r="H167" s="92" t="s">
        <v>4558</v>
      </c>
      <c r="I167" s="37"/>
      <c r="J167" s="37"/>
      <c r="K167" s="37" t="s">
        <v>5017</v>
      </c>
      <c r="L167" s="37"/>
      <c r="M167" s="37"/>
      <c r="N167" s="37"/>
      <c r="O167" s="37" t="str">
        <f t="shared" si="18"/>
        <v>ColumnInfo_DATA_CFG 코드</v>
      </c>
      <c r="P167" s="37" t="s">
        <v>291</v>
      </c>
      <c r="Q167" s="37" t="str">
        <f t="shared" si="19"/>
        <v>INSERT INTO ZFS_BASE_CODE (CD_FLG,CD,LASTID,CD_NO,CD_NM,CD_ENM,CD_SNM,CD_ESNM,CD_PFLG,CD_PCD,CD_GRP,CD_CVAL,CD_NVAL) VALUES ('DATA_CFG','S','NCRsystem',3,'원천입수','Souece','원천입수','Souece','','','ColumnInfo','',NULL);</v>
      </c>
    </row>
    <row r="168" spans="2:17" s="5" customFormat="1">
      <c r="B168" s="37" t="s">
        <v>5017</v>
      </c>
      <c r="C168" s="37" t="s">
        <v>4882</v>
      </c>
      <c r="D168" s="37">
        <f t="shared" si="20"/>
        <v>0</v>
      </c>
      <c r="E168" s="37" t="s">
        <v>4904</v>
      </c>
      <c r="F168" s="37"/>
      <c r="G168" s="37"/>
      <c r="H168" s="37"/>
      <c r="I168" s="37"/>
      <c r="J168" s="37"/>
      <c r="K168" s="37" t="s">
        <v>3349</v>
      </c>
      <c r="L168" s="37"/>
      <c r="M168" s="37"/>
      <c r="N168" s="37"/>
      <c r="O168" s="37" t="str">
        <f t="shared" si="18"/>
        <v>ColumnInfo_DAYC_BASIS 목록</v>
      </c>
      <c r="P168" s="37" t="s">
        <v>291</v>
      </c>
      <c r="Q168" s="37" t="str">
        <f t="shared" si="19"/>
        <v>INSERT INTO ZFS_BASE_CODE (CD_FLG,CD,LASTID,CD_NO,CD_NM,CD_ENM,CD_SNM,CD_ESNM,CD_PFLG,CD_PCD,CD_GRP,CD_CVAL,CD_NVAL) VALUES ('ColumnInfo','DAYC_BASIS','NCRsystem',0,'일자산출방식(DayCount Basis)','','','','','','GROUP','',NULL);</v>
      </c>
    </row>
    <row r="169" spans="2:17" s="5" customFormat="1">
      <c r="B169" s="37" t="s">
        <v>4882</v>
      </c>
      <c r="C169" s="92" t="s">
        <v>4883</v>
      </c>
      <c r="D169" s="37">
        <f t="shared" si="20"/>
        <v>1</v>
      </c>
      <c r="E169" s="92" t="s">
        <v>4889</v>
      </c>
      <c r="F169" s="92" t="s">
        <v>4889</v>
      </c>
      <c r="G169" s="37"/>
      <c r="H169" s="37"/>
      <c r="I169" s="37"/>
      <c r="J169" s="37"/>
      <c r="K169" s="37" t="s">
        <v>5017</v>
      </c>
      <c r="L169" s="37"/>
      <c r="M169" s="37"/>
      <c r="N169" s="37"/>
      <c r="O169" s="37" t="str">
        <f t="shared" si="18"/>
        <v>ColumnInfo_DAYC_BASIS 코드</v>
      </c>
      <c r="P169" s="37" t="s">
        <v>291</v>
      </c>
      <c r="Q169" s="37" t="str">
        <f t="shared" si="19"/>
        <v>INSERT INTO ZFS_BASE_CODE (CD_FLG,CD,LASTID,CD_NO,CD_NM,CD_ENM,CD_SNM,CD_ESNM,CD_PFLG,CD_PCD,CD_GRP,CD_CVAL,CD_NVAL) VALUES ('DAYC_BASIS','ACT/ACT','NCRsystem',1,'Acture/Acture','Acture/Acture','','','','','ColumnInfo','',NULL);</v>
      </c>
    </row>
    <row r="170" spans="2:17" s="5" customFormat="1">
      <c r="B170" s="37" t="s">
        <v>4882</v>
      </c>
      <c r="C170" s="92" t="s">
        <v>4884</v>
      </c>
      <c r="D170" s="37">
        <f t="shared" si="20"/>
        <v>2</v>
      </c>
      <c r="E170" s="92" t="s">
        <v>4890</v>
      </c>
      <c r="F170" s="92" t="s">
        <v>4890</v>
      </c>
      <c r="G170" s="37"/>
      <c r="H170" s="37"/>
      <c r="I170" s="37"/>
      <c r="J170" s="37"/>
      <c r="K170" s="37" t="s">
        <v>5017</v>
      </c>
      <c r="L170" s="37"/>
      <c r="M170" s="37"/>
      <c r="N170" s="37"/>
      <c r="O170" s="37" t="str">
        <f t="shared" si="18"/>
        <v>ColumnInfo_DAYC_BASIS 코드</v>
      </c>
      <c r="P170" s="37" t="s">
        <v>291</v>
      </c>
      <c r="Q170" s="37" t="str">
        <f t="shared" si="19"/>
        <v>INSERT INTO ZFS_BASE_CODE (CD_FLG,CD,LASTID,CD_NO,CD_NM,CD_ENM,CD_SNM,CD_ESNM,CD_PFLG,CD_PCD,CD_GRP,CD_CVAL,CD_NVAL) VALUES ('DAYC_BASIS','ACT/365','NCRsystem',2,'Acture/365','Acture/365','','','','','ColumnInfo','',NULL);</v>
      </c>
    </row>
    <row r="171" spans="2:17" s="5" customFormat="1">
      <c r="B171" s="37" t="s">
        <v>4882</v>
      </c>
      <c r="C171" s="92" t="s">
        <v>4885</v>
      </c>
      <c r="D171" s="37">
        <f t="shared" si="20"/>
        <v>3</v>
      </c>
      <c r="E171" s="92" t="s">
        <v>4891</v>
      </c>
      <c r="F171" s="92" t="s">
        <v>4891</v>
      </c>
      <c r="H171" s="37"/>
      <c r="I171" s="37"/>
      <c r="J171" s="37"/>
      <c r="K171" s="37" t="s">
        <v>5017</v>
      </c>
      <c r="L171" s="37"/>
      <c r="M171" s="37"/>
      <c r="N171" s="37"/>
      <c r="O171" s="37" t="str">
        <f t="shared" si="18"/>
        <v>ColumnInfo_DAYC_BASIS 코드</v>
      </c>
      <c r="P171" s="37" t="s">
        <v>291</v>
      </c>
      <c r="Q171" s="37" t="str">
        <f t="shared" si="19"/>
        <v>INSERT INTO ZFS_BASE_CODE (CD_FLG,CD,LASTID,CD_NO,CD_NM,CD_ENM,CD_SNM,CD_ESNM,CD_PFLG,CD_PCD,CD_GRP,CD_CVAL,CD_NVAL) VALUES ('DAYC_BASIS','ACT/360','NCRsystem',3,'Acture/360','Acture/360','','','','','ColumnInfo','',NULL);</v>
      </c>
    </row>
    <row r="172" spans="2:17" s="5" customFormat="1">
      <c r="B172" s="37" t="s">
        <v>4882</v>
      </c>
      <c r="C172" s="92" t="s">
        <v>4886</v>
      </c>
      <c r="D172" s="37">
        <f t="shared" si="20"/>
        <v>4</v>
      </c>
      <c r="E172" s="92" t="s">
        <v>4886</v>
      </c>
      <c r="F172" s="92" t="s">
        <v>4886</v>
      </c>
      <c r="G172" s="37"/>
      <c r="H172" s="37"/>
      <c r="I172" s="37"/>
      <c r="J172" s="37"/>
      <c r="K172" s="37" t="s">
        <v>5017</v>
      </c>
      <c r="L172" s="37"/>
      <c r="M172" s="37"/>
      <c r="N172" s="37"/>
      <c r="O172" s="37" t="str">
        <f t="shared" si="18"/>
        <v>ColumnInfo_DAYC_BASIS 코드</v>
      </c>
      <c r="P172" s="37" t="s">
        <v>291</v>
      </c>
      <c r="Q172" s="37" t="str">
        <f t="shared" si="19"/>
        <v>INSERT INTO ZFS_BASE_CODE (CD_FLG,CD,LASTID,CD_NO,CD_NM,CD_ENM,CD_SNM,CD_ESNM,CD_PFLG,CD_PCD,CD_GRP,CD_CVAL,CD_NVAL) VALUES ('DAYC_BASIS','30/360','NCRsystem',4,'30/360','30/360','','','','','ColumnInfo','',NULL);</v>
      </c>
    </row>
    <row r="173" spans="2:17" s="5" customFormat="1">
      <c r="B173" s="37" t="s">
        <v>5017</v>
      </c>
      <c r="C173" s="37" t="s">
        <v>4501</v>
      </c>
      <c r="D173" s="37">
        <f t="shared" si="20"/>
        <v>0</v>
      </c>
      <c r="E173" s="37" t="s">
        <v>1888</v>
      </c>
      <c r="F173" s="37"/>
      <c r="G173" s="37"/>
      <c r="H173" s="37"/>
      <c r="I173" s="37"/>
      <c r="J173" s="37"/>
      <c r="K173" s="37" t="s">
        <v>3349</v>
      </c>
      <c r="L173" s="37"/>
      <c r="M173" s="37"/>
      <c r="N173" s="37"/>
      <c r="O173" s="37" t="str">
        <f t="shared" si="18"/>
        <v>ColumnInfo_DEAL_KIND 목록</v>
      </c>
      <c r="P173" s="37" t="s">
        <v>291</v>
      </c>
      <c r="Q173" s="37" t="str">
        <f t="shared" si="19"/>
        <v>INSERT INTO ZFS_BASE_CODE (CD_FLG,CD,LASTID,CD_NO,CD_NM,CD_ENM,CD_SNM,CD_ESNM,CD_PFLG,CD_PCD,CD_GRP,CD_CVAL,CD_NVAL) VALUES ('ColumnInfo','DEAL_KIND','NCRsystem',0,'매매구분','','','','','','GROUP','',NULL);</v>
      </c>
    </row>
    <row r="174" spans="2:17" s="5" customFormat="1">
      <c r="B174" s="37" t="s">
        <v>4501</v>
      </c>
      <c r="C174" s="92" t="s">
        <v>4502</v>
      </c>
      <c r="D174" s="37">
        <f t="shared" si="20"/>
        <v>1</v>
      </c>
      <c r="E174" s="92" t="s">
        <v>4504</v>
      </c>
      <c r="F174" s="92" t="s">
        <v>4506</v>
      </c>
      <c r="G174" s="92" t="s">
        <v>4504</v>
      </c>
      <c r="H174" s="37"/>
      <c r="I174" s="37"/>
      <c r="J174" s="37"/>
      <c r="K174" s="37" t="s">
        <v>5017</v>
      </c>
      <c r="L174" s="37"/>
      <c r="M174" s="37"/>
      <c r="N174" s="37"/>
      <c r="O174" s="37" t="str">
        <f t="shared" si="18"/>
        <v>ColumnInfo_DEAL_KIND 코드</v>
      </c>
      <c r="P174" s="37" t="s">
        <v>291</v>
      </c>
      <c r="Q174" s="37" t="str">
        <f t="shared" si="19"/>
        <v>INSERT INTO ZFS_BASE_CODE (CD_FLG,CD,LASTID,CD_NO,CD_NM,CD_ENM,CD_SNM,CD_ESNM,CD_PFLG,CD_PCD,CD_GRP,CD_CVAL,CD_NVAL) VALUES ('DEAL_KIND','L','NCRsystem',1,'매입','Long','매입','','','','ColumnInfo','',NULL);</v>
      </c>
    </row>
    <row r="175" spans="2:17" s="5" customFormat="1">
      <c r="B175" s="37" t="s">
        <v>4501</v>
      </c>
      <c r="C175" s="92" t="s">
        <v>4503</v>
      </c>
      <c r="D175" s="37">
        <f t="shared" si="20"/>
        <v>2</v>
      </c>
      <c r="E175" s="92" t="s">
        <v>4505</v>
      </c>
      <c r="F175" s="92" t="s">
        <v>4507</v>
      </c>
      <c r="G175" s="92" t="s">
        <v>4505</v>
      </c>
      <c r="H175" s="37"/>
      <c r="I175" s="37"/>
      <c r="J175" s="37"/>
      <c r="K175" s="37" t="s">
        <v>5017</v>
      </c>
      <c r="L175" s="37"/>
      <c r="M175" s="37"/>
      <c r="N175" s="37"/>
      <c r="O175" s="37" t="str">
        <f t="shared" si="18"/>
        <v>ColumnInfo_DEAL_KIND 코드</v>
      </c>
      <c r="P175" s="37" t="s">
        <v>291</v>
      </c>
      <c r="Q175" s="37" t="str">
        <f t="shared" si="19"/>
        <v>INSERT INTO ZFS_BASE_CODE (CD_FLG,CD,LASTID,CD_NO,CD_NM,CD_ENM,CD_SNM,CD_ESNM,CD_PFLG,CD_PCD,CD_GRP,CD_CVAL,CD_NVAL) VALUES ('DEAL_KIND','S','NCRsystem',2,'매도','Short','매도','','','','ColumnInfo','',NULL);</v>
      </c>
    </row>
    <row r="176" spans="2:17" s="5" customFormat="1">
      <c r="B176" s="37" t="s">
        <v>5017</v>
      </c>
      <c r="C176" s="92" t="s">
        <v>2580</v>
      </c>
      <c r="D176" s="37"/>
      <c r="E176" s="37" t="s">
        <v>2581</v>
      </c>
      <c r="F176" s="37" t="s">
        <v>3989</v>
      </c>
      <c r="G176" s="37"/>
      <c r="H176" s="37"/>
      <c r="I176" s="37"/>
      <c r="J176" s="37"/>
      <c r="K176" s="37" t="s">
        <v>3976</v>
      </c>
      <c r="L176" s="37"/>
      <c r="M176" s="37"/>
      <c r="O176" s="37" t="str">
        <f t="shared" si="18"/>
        <v>ColumnInfo_DRC-Ctp_Bucket 목록</v>
      </c>
      <c r="P176" s="37" t="s">
        <v>291</v>
      </c>
      <c r="Q176" s="37" t="str">
        <f t="shared" si="19"/>
        <v>INSERT INTO ZFS_BASE_CODE (CD_FLG,CD,LASTID,CD_NO,CD_NM,CD_ENM,CD_SNM,CD_ESNM,CD_PFLG,CD_PCD,CD_GRP,CD_CVAL,CD_NVAL) VALUES ('ColumnInfo','DRC-Ctp_Bucket','NCRsystem',0,'부도위험 비유동 Ctp 버킷목록','DRC-Ctp_Bucket','','','','','GROUP','',NULL);</v>
      </c>
    </row>
    <row r="177" spans="2:17" s="5" customFormat="1">
      <c r="B177" s="37" t="s">
        <v>2580</v>
      </c>
      <c r="C177" s="92" t="s">
        <v>2188</v>
      </c>
      <c r="D177" s="37">
        <v>1</v>
      </c>
      <c r="E177" s="37" t="s">
        <v>4097</v>
      </c>
      <c r="F177" s="37" t="s">
        <v>4098</v>
      </c>
      <c r="G177" s="37" t="s">
        <v>2628</v>
      </c>
      <c r="H177" s="37" t="s">
        <v>2629</v>
      </c>
      <c r="I177" s="37"/>
      <c r="J177" s="37"/>
      <c r="K177" s="37" t="s">
        <v>5017</v>
      </c>
      <c r="L177" s="37"/>
      <c r="M177" s="37"/>
      <c r="N177" s="37"/>
      <c r="O177" s="37" t="str">
        <f t="shared" si="18"/>
        <v>ColumnInfo_DRC-Ctp_Bucket 코드</v>
      </c>
      <c r="P177" s="37" t="s">
        <v>291</v>
      </c>
      <c r="Q177" s="37" t="str">
        <f t="shared" si="19"/>
        <v>INSERT INTO ZFS_BASE_CODE (CD_FLG,CD,LASTID,CD_NO,CD_NM,CD_ENM,CD_SNM,CD_ESNM,CD_PFLG,CD_PCD,CD_GRP,CD_CVAL,CD_NVAL) VALUES ('DRC-Ctp_Bucket','IDX','NCRsystem',1,'개별지수','each index','지수','Index','','','ColumnInfo','',NULL);</v>
      </c>
    </row>
    <row r="178" spans="2:17" s="5" customFormat="1">
      <c r="B178" s="37" t="s">
        <v>5017</v>
      </c>
      <c r="C178" s="92" t="s">
        <v>2582</v>
      </c>
      <c r="D178" s="37"/>
      <c r="E178" s="37" t="s">
        <v>2583</v>
      </c>
      <c r="F178" s="37" t="s">
        <v>3990</v>
      </c>
      <c r="G178" s="37"/>
      <c r="H178" s="37"/>
      <c r="I178" s="37"/>
      <c r="J178" s="37"/>
      <c r="K178" s="37" t="s">
        <v>3976</v>
      </c>
      <c r="L178" s="37"/>
      <c r="M178" s="37"/>
      <c r="O178" s="37" t="str">
        <f t="shared" si="18"/>
        <v>ColumnInfo_DRC-nCtp_Bucket 목록</v>
      </c>
      <c r="P178" s="37" t="s">
        <v>291</v>
      </c>
      <c r="Q178" s="37" t="str">
        <f t="shared" si="19"/>
        <v>INSERT INTO ZFS_BASE_CODE (CD_FLG,CD,LASTID,CD_NO,CD_NM,CD_ENM,CD_SNM,CD_ESNM,CD_PFLG,CD_PCD,CD_GRP,CD_CVAL,CD_NVAL) VALUES ('ColumnInfo','DRC-nCtp_Bucket','NCRsystem',0,'부도위험 비유동 non-Ctp 버킷목록','DRC-nCtp_Bucket','','','','','GROUP','',NULL);</v>
      </c>
    </row>
    <row r="179" spans="2:17" s="5" customFormat="1">
      <c r="B179" s="37" t="s">
        <v>2582</v>
      </c>
      <c r="C179" s="92" t="s">
        <v>2705</v>
      </c>
      <c r="D179" s="37">
        <v>1</v>
      </c>
      <c r="E179" s="37" t="s">
        <v>4099</v>
      </c>
      <c r="F179" s="37" t="s">
        <v>4100</v>
      </c>
      <c r="G179" s="37" t="s">
        <v>2706</v>
      </c>
      <c r="H179" s="37" t="s">
        <v>2707</v>
      </c>
      <c r="I179" s="37"/>
      <c r="J179" s="37"/>
      <c r="K179" s="37" t="s">
        <v>5017</v>
      </c>
      <c r="L179" s="37"/>
      <c r="M179" s="37"/>
      <c r="N179" s="37"/>
      <c r="O179" s="37" t="str">
        <f t="shared" si="18"/>
        <v>ColumnInfo_DRC-nCtp_Bucket 코드</v>
      </c>
      <c r="P179" s="37" t="s">
        <v>291</v>
      </c>
      <c r="Q179" s="37" t="str">
        <f t="shared" si="19"/>
        <v>INSERT INTO ZFS_BASE_CODE (CD_FLG,CD,LASTID,CD_NO,CD_NM,CD_ENM,CD_SNM,CD_ESNM,CD_PFLG,CD_PCD,CD_GRP,CD_CVAL,CD_NVAL) VALUES ('DRC-nCtp_Bucket','Corp','NCRsystem',1,'일반기업(중소기업제외)','Corporation','일반기업(중소기업제외)','Corporation','','','ColumnInfo','',NULL);</v>
      </c>
    </row>
    <row r="180" spans="2:17" s="5" customFormat="1">
      <c r="B180" s="37" t="s">
        <v>2582</v>
      </c>
      <c r="C180" s="92" t="s">
        <v>2708</v>
      </c>
      <c r="D180" s="37">
        <v>2</v>
      </c>
      <c r="E180" s="37" t="s">
        <v>4101</v>
      </c>
      <c r="F180" s="37" t="s">
        <v>4102</v>
      </c>
      <c r="G180" s="37" t="s">
        <v>2709</v>
      </c>
      <c r="H180" s="37" t="s">
        <v>2710</v>
      </c>
      <c r="I180" s="37"/>
      <c r="J180" s="37"/>
      <c r="K180" s="37" t="s">
        <v>5017</v>
      </c>
      <c r="L180" s="37"/>
      <c r="M180" s="37"/>
      <c r="N180" s="37"/>
      <c r="O180" s="37" t="str">
        <f t="shared" si="18"/>
        <v>ColumnInfo_DRC-nCtp_Bucket 코드</v>
      </c>
      <c r="P180" s="37" t="s">
        <v>291</v>
      </c>
      <c r="Q180" s="37" t="str">
        <f t="shared" si="19"/>
        <v>INSERT INTO ZFS_BASE_CODE (CD_FLG,CD,LASTID,CD_NO,CD_NM,CD_ENM,CD_SNM,CD_ESNM,CD_PFLG,CD_PCD,CD_GRP,CD_CVAL,CD_NVAL) VALUES ('DRC-nCtp_Bucket','Asset_Area','NCRsystem',2,'자산군_지역','Asset-Area','자산_지역','AssetArea','','','ColumnInfo','',NULL);</v>
      </c>
    </row>
    <row r="181" spans="2:17" s="5" customFormat="1">
      <c r="B181" s="37" t="s">
        <v>5017</v>
      </c>
      <c r="C181" s="92" t="s">
        <v>2578</v>
      </c>
      <c r="D181" s="37"/>
      <c r="E181" s="37" t="s">
        <v>2579</v>
      </c>
      <c r="F181" s="37" t="s">
        <v>3988</v>
      </c>
      <c r="G181" s="37"/>
      <c r="H181" s="37"/>
      <c r="I181" s="37"/>
      <c r="J181" s="37"/>
      <c r="K181" s="37" t="s">
        <v>3976</v>
      </c>
      <c r="L181" s="37"/>
      <c r="M181" s="37"/>
      <c r="O181" s="37" t="str">
        <f t="shared" si="18"/>
        <v>ColumnInfo_DRC-nSec_Bucket 목록</v>
      </c>
      <c r="P181" s="37" t="s">
        <v>291</v>
      </c>
      <c r="Q181" s="37" t="str">
        <f t="shared" si="19"/>
        <v>INSERT INTO ZFS_BASE_CODE (CD_FLG,CD,LASTID,CD_NO,CD_NM,CD_ENM,CD_SNM,CD_ESNM,CD_PFLG,CD_PCD,CD_GRP,CD_CVAL,CD_NVAL) VALUES ('ColumnInfo','DRC-nSec_Bucket','NCRsystem',0,'부도비유동화리스크의 위험가중치 적용기준','DRC-nSec_Bucket','','','','','GROUP','',NULL);</v>
      </c>
    </row>
    <row r="182" spans="2:17" s="5" customFormat="1">
      <c r="B182" s="37" t="s">
        <v>2578</v>
      </c>
      <c r="C182" s="92" t="s">
        <v>2705</v>
      </c>
      <c r="D182" s="37">
        <v>1</v>
      </c>
      <c r="E182" s="37" t="s">
        <v>4139</v>
      </c>
      <c r="F182" s="37" t="s">
        <v>4100</v>
      </c>
      <c r="G182" s="37" t="s">
        <v>2761</v>
      </c>
      <c r="H182" s="37" t="s">
        <v>2705</v>
      </c>
      <c r="I182" s="37"/>
      <c r="J182" s="37"/>
      <c r="K182" s="37" t="s">
        <v>5017</v>
      </c>
      <c r="L182" s="37"/>
      <c r="M182" s="37"/>
      <c r="N182" s="37"/>
      <c r="O182" s="37" t="str">
        <f t="shared" si="18"/>
        <v>ColumnInfo_DRC-nSec_Bucket 코드</v>
      </c>
      <c r="P182" s="37" t="s">
        <v>291</v>
      </c>
      <c r="Q182" s="37" t="str">
        <f t="shared" si="19"/>
        <v>INSERT INTO ZFS_BASE_CODE (CD_FLG,CD,LASTID,CD_NO,CD_NM,CD_ENM,CD_SNM,CD_ESNM,CD_PFLG,CD_PCD,CD_GRP,CD_CVAL,CD_NVAL) VALUES ('DRC-nSec_Bucket','Corp','NCRsystem',1,'기업','Corporation','기업','Corp','','','ColumnInfo','',NULL);</v>
      </c>
    </row>
    <row r="183" spans="2:17" s="5" customFormat="1">
      <c r="B183" s="37" t="s">
        <v>2578</v>
      </c>
      <c r="C183" s="92" t="s">
        <v>2762</v>
      </c>
      <c r="D183" s="37">
        <v>2</v>
      </c>
      <c r="E183" s="37" t="s">
        <v>4140</v>
      </c>
      <c r="F183" s="37" t="s">
        <v>4141</v>
      </c>
      <c r="G183" s="37" t="s">
        <v>2763</v>
      </c>
      <c r="H183" s="37" t="s">
        <v>2764</v>
      </c>
      <c r="I183" s="37"/>
      <c r="J183" s="37"/>
      <c r="K183" s="37" t="s">
        <v>5017</v>
      </c>
      <c r="L183" s="37"/>
      <c r="M183" s="37"/>
      <c r="N183" s="37"/>
      <c r="O183" s="37" t="str">
        <f t="shared" si="18"/>
        <v>ColumnInfo_DRC-nSec_Bucket 코드</v>
      </c>
      <c r="P183" s="37" t="s">
        <v>291</v>
      </c>
      <c r="Q183" s="37" t="str">
        <f t="shared" si="19"/>
        <v>INSERT INTO ZFS_BASE_CODE (CD_FLG,CD,LASTID,CD_NO,CD_NM,CD_ENM,CD_SNM,CD_ESNM,CD_PFLG,CD_PCD,CD_GRP,CD_CVAL,CD_NVAL) VALUES ('DRC-nSec_Bucket','Goverment','NCRsystem',2,'국가','Government','국가','Gover','','','ColumnInfo','',NULL);</v>
      </c>
    </row>
    <row r="184" spans="2:17" s="5" customFormat="1">
      <c r="B184" s="37" t="s">
        <v>2578</v>
      </c>
      <c r="C184" s="92" t="s">
        <v>2765</v>
      </c>
      <c r="D184" s="37">
        <v>3</v>
      </c>
      <c r="E184" s="37" t="s">
        <v>4142</v>
      </c>
      <c r="F184" s="37" t="s">
        <v>4143</v>
      </c>
      <c r="G184" s="37" t="s">
        <v>2766</v>
      </c>
      <c r="H184" s="37" t="s">
        <v>2767</v>
      </c>
      <c r="I184" s="37"/>
      <c r="J184" s="37"/>
      <c r="K184" s="37" t="s">
        <v>5017</v>
      </c>
      <c r="L184" s="37"/>
      <c r="M184" s="37"/>
      <c r="N184" s="37"/>
      <c r="O184" s="37" t="str">
        <f t="shared" si="18"/>
        <v>ColumnInfo_DRC-nSec_Bucket 코드</v>
      </c>
      <c r="P184" s="37" t="s">
        <v>291</v>
      </c>
      <c r="Q184" s="37" t="str">
        <f t="shared" si="19"/>
        <v>INSERT INTO ZFS_BASE_CODE (CD_FLG,CD,LASTID,CD_NO,CD_NM,CD_ENM,CD_SNM,CD_ESNM,CD_PFLG,CD_PCD,CD_GRP,CD_CVAL,CD_NVAL) VALUES ('DRC-nSec_Bucket','Local Gov','NCRsystem',3,'지방정부 지방자치단체','Local government','지방정부','LocalGov','','','ColumnInfo','',NULL);</v>
      </c>
    </row>
    <row r="185" spans="2:17" s="5" customFormat="1">
      <c r="B185" s="37" t="s">
        <v>5017</v>
      </c>
      <c r="C185" s="92" t="s">
        <v>2571</v>
      </c>
      <c r="D185" s="37"/>
      <c r="E185" s="37" t="s">
        <v>2572</v>
      </c>
      <c r="F185" s="37" t="s">
        <v>3984</v>
      </c>
      <c r="G185" s="37"/>
      <c r="H185" s="37"/>
      <c r="I185" s="37"/>
      <c r="J185" s="37"/>
      <c r="K185" s="37" t="s">
        <v>3976</v>
      </c>
      <c r="L185" s="37"/>
      <c r="M185" s="37"/>
      <c r="O185" s="37" t="str">
        <f t="shared" si="18"/>
        <v>ColumnInfo_EQ_Bucket 목록</v>
      </c>
      <c r="P185" s="37" t="s">
        <v>291</v>
      </c>
      <c r="Q185" s="37" t="str">
        <f t="shared" si="19"/>
        <v>INSERT INTO ZFS_BASE_CODE (CD_FLG,CD,LASTID,CD_NO,CD_NM,CD_ENM,CD_SNM,CD_ESNM,CD_PFLG,CD_PCD,CD_GRP,CD_CVAL,CD_NVAL) VALUES ('ColumnInfo','EQ_Bucket','NCRsystem',0,'주식위험 버킷목록','EQ_Bucket','','','','','GROUP','',NULL);</v>
      </c>
    </row>
    <row r="186" spans="2:17" s="5" customFormat="1">
      <c r="B186" s="37" t="s">
        <v>2571</v>
      </c>
      <c r="C186" s="92" t="s">
        <v>3330</v>
      </c>
      <c r="D186" s="37">
        <v>1</v>
      </c>
      <c r="E186" s="37" t="s">
        <v>4144</v>
      </c>
      <c r="F186" s="37" t="s">
        <v>4145</v>
      </c>
      <c r="G186" s="37" t="s">
        <v>2666</v>
      </c>
      <c r="H186" s="37" t="s">
        <v>2631</v>
      </c>
      <c r="I186" s="37" t="s">
        <v>2588</v>
      </c>
      <c r="J186" s="37" t="s">
        <v>2619</v>
      </c>
      <c r="K186" s="37" t="s">
        <v>5017</v>
      </c>
      <c r="L186" s="37"/>
      <c r="M186" s="37"/>
      <c r="N186" s="37"/>
      <c r="O186" s="37" t="str">
        <f t="shared" si="18"/>
        <v>ColumnInfo_EQ_Bucket 코드</v>
      </c>
      <c r="P186" s="37" t="s">
        <v>291</v>
      </c>
      <c r="Q186" s="37" t="str">
        <f t="shared" si="19"/>
        <v>INSERT INTO ZFS_BASE_CODE (CD_FLG,CD,LASTID,CD_NO,CD_NM,CD_ENM,CD_SNM,CD_ESNM,CD_PFLG,CD_PCD,CD_GRP,CD_CVAL,CD_NVAL) VALUES ('EQ_Bucket','01','NCRsystem',1,'소비재및서비스, 행정및지원서비스활동, 의료, 유틸리티','Consumer goods and services, administrative and support service activities, healthcare, utilities','소비재','Consumer','Bucket_PCD','LE','ColumnInfo','',NULL);</v>
      </c>
    </row>
    <row r="187" spans="2:17" s="5" customFormat="1">
      <c r="B187" s="37" t="s">
        <v>2571</v>
      </c>
      <c r="C187" s="92" t="s">
        <v>3332</v>
      </c>
      <c r="D187" s="37">
        <v>2</v>
      </c>
      <c r="E187" s="37" t="s">
        <v>4146</v>
      </c>
      <c r="F187" s="37" t="s">
        <v>4147</v>
      </c>
      <c r="G187" s="37" t="s">
        <v>2768</v>
      </c>
      <c r="H187" s="37" t="s">
        <v>2633</v>
      </c>
      <c r="I187" s="37" t="s">
        <v>2588</v>
      </c>
      <c r="J187" s="37" t="s">
        <v>2619</v>
      </c>
      <c r="K187" s="37" t="s">
        <v>5017</v>
      </c>
      <c r="L187" s="37"/>
      <c r="M187" s="37"/>
      <c r="N187" s="37"/>
      <c r="O187" s="37" t="str">
        <f t="shared" si="18"/>
        <v>ColumnInfo_EQ_Bucket 코드</v>
      </c>
      <c r="P187" s="37" t="s">
        <v>291</v>
      </c>
      <c r="Q187" s="37" t="str">
        <f t="shared" si="19"/>
        <v>INSERT INTO ZFS_BASE_CODE (CD_FLG,CD,LASTID,CD_NO,CD_NM,CD_ENM,CD_SNM,CD_ESNM,CD_PFLG,CD_PCD,CD_GRP,CD_CVAL,CD_NVAL) VALUES ('EQ_Bucket','02','NCRsystem',2,'통신·산업','Telecommunications, industrial','통신.산업','industrial','Bucket_PCD','LE','ColumnInfo','',NULL);</v>
      </c>
    </row>
    <row r="188" spans="2:17" s="5" customFormat="1">
      <c r="B188" s="37" t="s">
        <v>2571</v>
      </c>
      <c r="C188" s="92" t="s">
        <v>3334</v>
      </c>
      <c r="D188" s="37">
        <v>3</v>
      </c>
      <c r="E188" s="37" t="s">
        <v>4148</v>
      </c>
      <c r="F188" s="37" t="s">
        <v>4149</v>
      </c>
      <c r="G188" s="37" t="s">
        <v>2769</v>
      </c>
      <c r="H188" s="37" t="s">
        <v>2635</v>
      </c>
      <c r="I188" s="37" t="s">
        <v>2588</v>
      </c>
      <c r="J188" s="37" t="s">
        <v>2619</v>
      </c>
      <c r="K188" s="37" t="s">
        <v>5017</v>
      </c>
      <c r="L188" s="37"/>
      <c r="M188" s="37"/>
      <c r="N188" s="37"/>
      <c r="O188" s="37" t="str">
        <f t="shared" si="18"/>
        <v>ColumnInfo_EQ_Bucket 코드</v>
      </c>
      <c r="P188" s="37" t="s">
        <v>291</v>
      </c>
      <c r="Q188" s="37" t="str">
        <f t="shared" si="19"/>
        <v>INSERT INTO ZFS_BASE_CODE (CD_FLG,CD,LASTID,CD_NO,CD_NM,CD_ENM,CD_SNM,CD_ESNM,CD_PFLG,CD_PCD,CD_GRP,CD_CVAL,CD_NVAL) VALUES ('EQ_Bucket','03','NCRsystem',3,'기본재료, 에너지, 농업, 제조, 광업및채석','Basic materials, energy, agriculture, manufacturing, mining and quarrying','기본재료','Basic materials','Bucket_PCD','LE','ColumnInfo','',NULL);</v>
      </c>
    </row>
    <row r="189" spans="2:17" s="5" customFormat="1">
      <c r="B189" s="37" t="s">
        <v>2571</v>
      </c>
      <c r="C189" s="92" t="s">
        <v>3336</v>
      </c>
      <c r="D189" s="37">
        <v>4</v>
      </c>
      <c r="E189" s="37" t="s">
        <v>4150</v>
      </c>
      <c r="F189" s="37" t="s">
        <v>4151</v>
      </c>
      <c r="G189" s="37" t="s">
        <v>2664</v>
      </c>
      <c r="H189" s="37" t="s">
        <v>2637</v>
      </c>
      <c r="I189" s="37" t="s">
        <v>2588</v>
      </c>
      <c r="J189" s="37" t="s">
        <v>2619</v>
      </c>
      <c r="K189" s="37" t="s">
        <v>5017</v>
      </c>
      <c r="L189" s="37"/>
      <c r="M189" s="37"/>
      <c r="N189" s="37"/>
      <c r="O189" s="37" t="str">
        <f t="shared" si="18"/>
        <v>ColumnInfo_EQ_Bucket 코드</v>
      </c>
      <c r="P189" s="37" t="s">
        <v>291</v>
      </c>
      <c r="Q189" s="37" t="str">
        <f t="shared" si="19"/>
        <v>INSERT INTO ZFS_BASE_CODE (CD_FLG,CD,LASTID,CD_NO,CD_NM,CD_ENM,CD_SNM,CD_ESNM,CD_PFLG,CD_PCD,CD_GRP,CD_CVAL,CD_NVAL) VALUES ('EQ_Bucket','04','NCRsystem',4,'정부지원재정, 부동산활동, 기술등금융','Financials including government-backed financials, real estate activities, technology','금융','Financials','Bucket_PCD','LE','ColumnInfo','',NULL);</v>
      </c>
    </row>
    <row r="190" spans="2:17" s="5" customFormat="1">
      <c r="B190" s="37" t="s">
        <v>2571</v>
      </c>
      <c r="C190" s="92" t="s">
        <v>3338</v>
      </c>
      <c r="D190" s="37">
        <v>5</v>
      </c>
      <c r="E190" s="37" t="s">
        <v>4144</v>
      </c>
      <c r="F190" s="37" t="s">
        <v>4145</v>
      </c>
      <c r="G190" s="37" t="s">
        <v>2666</v>
      </c>
      <c r="H190" s="37" t="s">
        <v>2631</v>
      </c>
      <c r="I190" s="37" t="s">
        <v>2588</v>
      </c>
      <c r="J190" s="37" t="s">
        <v>2621</v>
      </c>
      <c r="K190" s="37" t="s">
        <v>5017</v>
      </c>
      <c r="L190" s="37"/>
      <c r="M190" s="37"/>
      <c r="N190" s="37"/>
      <c r="O190" s="37" t="str">
        <f t="shared" si="18"/>
        <v>ColumnInfo_EQ_Bucket 코드</v>
      </c>
      <c r="P190" s="37" t="s">
        <v>291</v>
      </c>
      <c r="Q190" s="37" t="str">
        <f t="shared" si="19"/>
        <v>INSERT INTO ZFS_BASE_CODE (CD_FLG,CD,LASTID,CD_NO,CD_NM,CD_ENM,CD_SNM,CD_ESNM,CD_PFLG,CD_PCD,CD_GRP,CD_CVAL,CD_NVAL) VALUES ('EQ_Bucket','05','NCRsystem',5,'소비재및서비스, 행정및지원서비스활동, 의료, 유틸리티','Consumer goods and services, administrative and support service activities, healthcare, utilities','소비재','Consumer','Bucket_PCD','LA','ColumnInfo','',NULL);</v>
      </c>
    </row>
    <row r="191" spans="2:17" s="5" customFormat="1">
      <c r="B191" s="37" t="s">
        <v>2571</v>
      </c>
      <c r="C191" s="92" t="s">
        <v>3340</v>
      </c>
      <c r="D191" s="37">
        <v>6</v>
      </c>
      <c r="E191" s="37" t="s">
        <v>4146</v>
      </c>
      <c r="F191" s="37" t="s">
        <v>4147</v>
      </c>
      <c r="G191" s="37" t="s">
        <v>2768</v>
      </c>
      <c r="H191" s="37" t="s">
        <v>2633</v>
      </c>
      <c r="I191" s="37" t="s">
        <v>2588</v>
      </c>
      <c r="J191" s="37" t="s">
        <v>2621</v>
      </c>
      <c r="K191" s="37" t="s">
        <v>5017</v>
      </c>
      <c r="L191" s="37"/>
      <c r="M191" s="37"/>
      <c r="N191" s="37"/>
      <c r="O191" s="37" t="str">
        <f t="shared" si="18"/>
        <v>ColumnInfo_EQ_Bucket 코드</v>
      </c>
      <c r="P191" s="37" t="s">
        <v>291</v>
      </c>
      <c r="Q191" s="37" t="str">
        <f t="shared" si="19"/>
        <v>INSERT INTO ZFS_BASE_CODE (CD_FLG,CD,LASTID,CD_NO,CD_NM,CD_ENM,CD_SNM,CD_ESNM,CD_PFLG,CD_PCD,CD_GRP,CD_CVAL,CD_NVAL) VALUES ('EQ_Bucket','06','NCRsystem',6,'통신·산업','Telecommunications, industrial','통신.산업','industrial','Bucket_PCD','LA','ColumnInfo','',NULL);</v>
      </c>
    </row>
    <row r="192" spans="2:17" s="5" customFormat="1">
      <c r="B192" s="37" t="s">
        <v>2571</v>
      </c>
      <c r="C192" s="92" t="s">
        <v>3342</v>
      </c>
      <c r="D192" s="37">
        <v>7</v>
      </c>
      <c r="E192" s="37" t="s">
        <v>4148</v>
      </c>
      <c r="F192" s="37" t="s">
        <v>4149</v>
      </c>
      <c r="G192" s="37" t="s">
        <v>2769</v>
      </c>
      <c r="H192" s="37" t="s">
        <v>2635</v>
      </c>
      <c r="I192" s="37" t="s">
        <v>2588</v>
      </c>
      <c r="J192" s="37" t="s">
        <v>2621</v>
      </c>
      <c r="K192" s="37" t="s">
        <v>5017</v>
      </c>
      <c r="L192" s="37"/>
      <c r="M192" s="37"/>
      <c r="N192" s="37"/>
      <c r="O192" s="37" t="str">
        <f t="shared" si="18"/>
        <v>ColumnInfo_EQ_Bucket 코드</v>
      </c>
      <c r="P192" s="37" t="s">
        <v>291</v>
      </c>
      <c r="Q192" s="37" t="str">
        <f t="shared" si="19"/>
        <v>INSERT INTO ZFS_BASE_CODE (CD_FLG,CD,LASTID,CD_NO,CD_NM,CD_ENM,CD_SNM,CD_ESNM,CD_PFLG,CD_PCD,CD_GRP,CD_CVAL,CD_NVAL) VALUES ('EQ_Bucket','07','NCRsystem',7,'기본재료, 에너지, 농업, 제조, 광업및채석','Basic materials, energy, agriculture, manufacturing, mining and quarrying','기본재료','Basic materials','Bucket_PCD','LA','ColumnInfo','',NULL);</v>
      </c>
    </row>
    <row r="193" spans="2:17" s="5" customFormat="1">
      <c r="B193" s="37" t="s">
        <v>2571</v>
      </c>
      <c r="C193" s="92" t="s">
        <v>3344</v>
      </c>
      <c r="D193" s="37">
        <v>8</v>
      </c>
      <c r="E193" s="37" t="s">
        <v>4150</v>
      </c>
      <c r="F193" s="37" t="s">
        <v>4151</v>
      </c>
      <c r="G193" s="37" t="s">
        <v>2664</v>
      </c>
      <c r="H193" s="37" t="s">
        <v>2637</v>
      </c>
      <c r="I193" s="37" t="s">
        <v>2588</v>
      </c>
      <c r="J193" s="37" t="s">
        <v>2621</v>
      </c>
      <c r="K193" s="37" t="s">
        <v>5017</v>
      </c>
      <c r="L193" s="37"/>
      <c r="M193" s="37"/>
      <c r="N193" s="37"/>
      <c r="O193" s="37" t="str">
        <f t="shared" si="18"/>
        <v>ColumnInfo_EQ_Bucket 코드</v>
      </c>
      <c r="P193" s="37" t="s">
        <v>291</v>
      </c>
      <c r="Q193" s="37" t="str">
        <f t="shared" si="19"/>
        <v>INSERT INTO ZFS_BASE_CODE (CD_FLG,CD,LASTID,CD_NO,CD_NM,CD_ENM,CD_SNM,CD_ESNM,CD_PFLG,CD_PCD,CD_GRP,CD_CVAL,CD_NVAL) VALUES ('EQ_Bucket','08','NCRsystem',8,'정부지원재정, 부동산활동, 기술등금융','Financials including government-backed financials, real estate activities, technology','금융','Financials','Bucket_PCD','LA','ColumnInfo','',NULL);</v>
      </c>
    </row>
    <row r="194" spans="2:17" s="5" customFormat="1">
      <c r="B194" s="37" t="s">
        <v>2571</v>
      </c>
      <c r="C194" s="92" t="s">
        <v>3346</v>
      </c>
      <c r="D194" s="37">
        <v>9</v>
      </c>
      <c r="E194" s="37" t="s">
        <v>4152</v>
      </c>
      <c r="F194" s="37" t="s">
        <v>4153</v>
      </c>
      <c r="G194" s="37" t="s">
        <v>2770</v>
      </c>
      <c r="H194" s="37" t="s">
        <v>2643</v>
      </c>
      <c r="I194" s="37" t="s">
        <v>2588</v>
      </c>
      <c r="J194" s="37" t="s">
        <v>2624</v>
      </c>
      <c r="K194" s="37" t="s">
        <v>5017</v>
      </c>
      <c r="L194" s="37"/>
      <c r="M194" s="37"/>
      <c r="N194" s="37"/>
      <c r="O194" s="37" t="str">
        <f t="shared" si="18"/>
        <v>ColumnInfo_EQ_Bucket 코드</v>
      </c>
      <c r="P194" s="37" t="s">
        <v>291</v>
      </c>
      <c r="Q194" s="37" t="str">
        <f t="shared" si="19"/>
        <v>INSERT INTO ZFS_BASE_CODE (CD_FLG,CD,LASTID,CD_NO,CD_NM,CD_ENM,CD_SNM,CD_ESNM,CD_PFLG,CD_PCD,CD_GRP,CD_CVAL,CD_NVAL) VALUES ('EQ_Bucket','09','NCRsystem',9,'버킷번호 1, 2, 3 및 4아래에설명된모든섹터','All sectors described under bucket numbers 1, 2, 3 and 4','모든섹터','All sectors','Bucket_PCD','SE','ColumnInfo','',NULL);</v>
      </c>
    </row>
    <row r="195" spans="2:17" s="5" customFormat="1">
      <c r="B195" s="37" t="s">
        <v>2571</v>
      </c>
      <c r="C195" s="92">
        <v>10</v>
      </c>
      <c r="D195" s="37">
        <v>10</v>
      </c>
      <c r="E195" s="37" t="s">
        <v>4154</v>
      </c>
      <c r="F195" s="37" t="s">
        <v>4155</v>
      </c>
      <c r="G195" s="37" t="s">
        <v>2770</v>
      </c>
      <c r="H195" s="37" t="s">
        <v>2643</v>
      </c>
      <c r="I195" s="37" t="s">
        <v>2588</v>
      </c>
      <c r="J195" s="37" t="s">
        <v>38</v>
      </c>
      <c r="K195" s="37" t="s">
        <v>5017</v>
      </c>
      <c r="L195" s="37"/>
      <c r="M195" s="37"/>
      <c r="N195" s="37"/>
      <c r="O195" s="37" t="str">
        <f t="shared" si="18"/>
        <v>ColumnInfo_EQ_Bucket 코드</v>
      </c>
      <c r="P195" s="37" t="s">
        <v>291</v>
      </c>
      <c r="Q195" s="37" t="str">
        <f t="shared" si="19"/>
        <v>INSERT INTO ZFS_BASE_CODE (CD_FLG,CD,LASTID,CD_NO,CD_NM,CD_ENM,CD_SNM,CD_ESNM,CD_PFLG,CD_PCD,CD_GRP,CD_CVAL,CD_NVAL) VALUES ('EQ_Bucket','10','NCRsystem',10,'버킷번호 5, 6, 7 및 8에따라설명된모든섹터','All sectors described under bucket numbers 5, 6, 7 and 8','모든섹터','All sectors','Bucket_PCD','SA','ColumnInfo','',NULL);</v>
      </c>
    </row>
    <row r="196" spans="2:17" s="5" customFormat="1">
      <c r="B196" s="37" t="s">
        <v>2571</v>
      </c>
      <c r="C196" s="92">
        <v>11</v>
      </c>
      <c r="D196" s="37">
        <v>11</v>
      </c>
      <c r="E196" s="37" t="s">
        <v>4018</v>
      </c>
      <c r="F196" s="37" t="s">
        <v>4156</v>
      </c>
      <c r="G196" s="37" t="s">
        <v>2645</v>
      </c>
      <c r="H196" s="37" t="s">
        <v>2646</v>
      </c>
      <c r="I196" s="37" t="s">
        <v>2588</v>
      </c>
      <c r="J196" s="37" t="s">
        <v>2625</v>
      </c>
      <c r="K196" s="37" t="s">
        <v>5017</v>
      </c>
      <c r="L196" s="37"/>
      <c r="M196" s="37"/>
      <c r="N196" s="37"/>
      <c r="O196" s="37" t="str">
        <f t="shared" si="18"/>
        <v>ColumnInfo_EQ_Bucket 코드</v>
      </c>
      <c r="P196" s="37" t="s">
        <v>291</v>
      </c>
      <c r="Q196" s="37" t="str">
        <f t="shared" si="19"/>
        <v>INSERT INTO ZFS_BASE_CODE (CD_FLG,CD,LASTID,CD_NO,CD_NM,CD_ENM,CD_SNM,CD_ESNM,CD_PFLG,CD_PCD,CD_GRP,CD_CVAL,CD_NVAL) VALUES ('EQ_Bucket','11','NCRsystem',11,'기타부문','Other Sector','기타','Other','Bucket_PCD','OT','ColumnInfo','',NULL);</v>
      </c>
    </row>
    <row r="197" spans="2:17" s="5" customFormat="1">
      <c r="B197" s="37" t="s">
        <v>2571</v>
      </c>
      <c r="C197" s="92">
        <v>12</v>
      </c>
      <c r="D197" s="37">
        <v>12</v>
      </c>
      <c r="E197" s="37" t="s">
        <v>4157</v>
      </c>
      <c r="F197" s="37" t="s">
        <v>4155</v>
      </c>
      <c r="G197" s="37" t="s">
        <v>2771</v>
      </c>
      <c r="H197" s="37" t="s">
        <v>2772</v>
      </c>
      <c r="I197" s="37" t="s">
        <v>2588</v>
      </c>
      <c r="J197" s="37" t="s">
        <v>2627</v>
      </c>
      <c r="K197" s="37" t="s">
        <v>5017</v>
      </c>
      <c r="L197" s="37"/>
      <c r="M197" s="37"/>
      <c r="N197" s="37"/>
      <c r="O197" s="37" t="str">
        <f t="shared" si="18"/>
        <v>ColumnInfo_EQ_Bucket 코드</v>
      </c>
      <c r="P197" s="37" t="s">
        <v>291</v>
      </c>
      <c r="Q197" s="37" t="str">
        <f t="shared" si="19"/>
        <v>INSERT INTO ZFS_BASE_CODE (CD_FLG,CD,LASTID,CD_NO,CD_NM,CD_ENM,CD_SNM,CD_ESNM,CD_PFLG,CD_PCD,CD_GRP,CD_CVAL,CD_NVAL) VALUES ('EQ_Bucket','12','NCRsystem',12,'선진시장 대형주 지수','All sectors described under bucket numbers 5, 6, 7 and 8','선진대형지수','I&amp;L Index','Bucket_PCD','IX','ColumnInfo','',NULL);</v>
      </c>
    </row>
    <row r="198" spans="2:17" s="5" customFormat="1">
      <c r="B198" s="37" t="s">
        <v>2571</v>
      </c>
      <c r="C198" s="92">
        <v>13</v>
      </c>
      <c r="D198" s="37">
        <v>13</v>
      </c>
      <c r="E198" s="37" t="s">
        <v>4158</v>
      </c>
      <c r="F198" s="37" t="s">
        <v>4156</v>
      </c>
      <c r="G198" s="37" t="s">
        <v>2773</v>
      </c>
      <c r="H198" s="37" t="s">
        <v>2774</v>
      </c>
      <c r="I198" s="37" t="s">
        <v>2588</v>
      </c>
      <c r="J198" s="37" t="s">
        <v>2627</v>
      </c>
      <c r="K198" s="37" t="s">
        <v>5017</v>
      </c>
      <c r="L198" s="37"/>
      <c r="M198" s="37"/>
      <c r="N198" s="37"/>
      <c r="O198" s="37" t="str">
        <f t="shared" si="18"/>
        <v>ColumnInfo_EQ_Bucket 코드</v>
      </c>
      <c r="P198" s="37" t="s">
        <v>291</v>
      </c>
      <c r="Q198" s="37" t="str">
        <f t="shared" si="19"/>
        <v>INSERT INTO ZFS_BASE_CODE (CD_FLG,CD,LASTID,CD_NO,CD_NM,CD_ENM,CD_SNM,CD_ESNM,CD_PFLG,CD_PCD,CD_GRP,CD_CVAL,CD_NVAL) VALUES ('EQ_Bucket','13','NCRsystem',13,'기타지수','Other Sector','기타지수','OT Index','Bucket_PCD','IX','ColumnInfo','',NULL);</v>
      </c>
    </row>
    <row r="199" spans="2:17" s="5" customFormat="1">
      <c r="B199" s="37" t="s">
        <v>5017</v>
      </c>
      <c r="C199" s="37" t="s">
        <v>4775</v>
      </c>
      <c r="D199" s="37">
        <f t="shared" ref="D199:D221" si="21">IF(B199&lt;&gt;B198,IF(C199=B200,0,1),D198+1)</f>
        <v>0</v>
      </c>
      <c r="E199" s="37" t="s">
        <v>4776</v>
      </c>
      <c r="F199" s="37"/>
      <c r="G199" s="37"/>
      <c r="H199" s="37"/>
      <c r="I199" s="37"/>
      <c r="J199" s="37"/>
      <c r="K199" s="37" t="s">
        <v>3349</v>
      </c>
      <c r="L199" s="37"/>
      <c r="M199" s="37"/>
      <c r="N199" s="37"/>
      <c r="O199" s="37" t="str">
        <f t="shared" si="18"/>
        <v>ColumnInfo_EQ_KIND 목록</v>
      </c>
      <c r="P199" s="37" t="s">
        <v>291</v>
      </c>
      <c r="Q199" s="37" t="str">
        <f t="shared" si="19"/>
        <v>INSERT INTO ZFS_BASE_CODE (CD_FLG,CD,LASTID,CD_NO,CD_NM,CD_ENM,CD_SNM,CD_ESNM,CD_PFLG,CD_PCD,CD_GRP,CD_CVAL,CD_NVAL) VALUES ('ColumnInfo','EQ_KIND','NCRsystem',0,'주식종류','','','','','','GROUP','',NULL);</v>
      </c>
    </row>
    <row r="200" spans="2:17" s="5" customFormat="1" ht="13.5">
      <c r="B200" s="37" t="s">
        <v>4775</v>
      </c>
      <c r="C200" s="106" t="s">
        <v>4530</v>
      </c>
      <c r="D200" s="37">
        <f t="shared" si="21"/>
        <v>1</v>
      </c>
      <c r="E200" s="77" t="s">
        <v>4531</v>
      </c>
      <c r="F200" s="77" t="s">
        <v>4532</v>
      </c>
      <c r="G200" s="37"/>
      <c r="H200" s="37"/>
      <c r="I200" s="37"/>
      <c r="J200" s="37"/>
      <c r="K200" s="37" t="s">
        <v>5017</v>
      </c>
      <c r="L200" s="37"/>
      <c r="M200" s="37"/>
      <c r="N200" s="37"/>
      <c r="O200" s="37" t="str">
        <f t="shared" si="18"/>
        <v>ColumnInfo_EQ_KIND 코드</v>
      </c>
      <c r="P200" s="37" t="s">
        <v>291</v>
      </c>
      <c r="Q200" s="37" t="str">
        <f t="shared" si="19"/>
        <v>INSERT INTO ZFS_BASE_CODE (CD_FLG,CD,LASTID,CD_NO,CD_NM,CD_ENM,CD_SNM,CD_ESNM,CD_PFLG,CD_PCD,CD_GRP,CD_CVAL,CD_NVAL) VALUES ('EQ_KIND','CST','NCRsystem',1,'보통주','Common Stock','','','','','ColumnInfo','',NULL);</v>
      </c>
    </row>
    <row r="201" spans="2:17" ht="13.5">
      <c r="B201" s="37" t="s">
        <v>4775</v>
      </c>
      <c r="C201" s="106" t="s">
        <v>4533</v>
      </c>
      <c r="D201" s="37">
        <f t="shared" si="21"/>
        <v>2</v>
      </c>
      <c r="E201" s="77" t="s">
        <v>3484</v>
      </c>
      <c r="F201" s="77" t="s">
        <v>4534</v>
      </c>
      <c r="K201" s="37" t="s">
        <v>5017</v>
      </c>
      <c r="O201" s="37" t="str">
        <f t="shared" si="18"/>
        <v>ColumnInfo_EQ_KIND 코드</v>
      </c>
      <c r="P201" s="37" t="s">
        <v>291</v>
      </c>
      <c r="Q201" s="37" t="str">
        <f t="shared" si="19"/>
        <v>INSERT INTO ZFS_BASE_CODE (CD_FLG,CD,LASTID,CD_NO,CD_NM,CD_ENM,CD_SNM,CD_ESNM,CD_PFLG,CD_PCD,CD_GRP,CD_CVAL,CD_NVAL) VALUES ('EQ_KIND','PST','NCRsystem',2,'우선주','Prefered Stock','','','','','ColumnInfo','',NULL);</v>
      </c>
    </row>
    <row r="202" spans="2:17" ht="13.5">
      <c r="B202" s="37" t="s">
        <v>4775</v>
      </c>
      <c r="C202" s="106" t="s">
        <v>3489</v>
      </c>
      <c r="D202" s="37">
        <f t="shared" si="21"/>
        <v>3</v>
      </c>
      <c r="E202" s="77" t="s">
        <v>4535</v>
      </c>
      <c r="F202" s="77" t="s">
        <v>4536</v>
      </c>
      <c r="K202" s="37" t="s">
        <v>5017</v>
      </c>
      <c r="O202" s="37" t="str">
        <f t="shared" si="18"/>
        <v>ColumnInfo_EQ_KIND 코드</v>
      </c>
      <c r="P202" s="37" t="s">
        <v>291</v>
      </c>
      <c r="Q202" s="37" t="str">
        <f t="shared" si="19"/>
        <v>INSERT INTO ZFS_BASE_CODE (CD_FLG,CD,LASTID,CD_NO,CD_NM,CD_ENM,CD_SNM,CD_ESNM,CD_PFLG,CD_PCD,CD_GRP,CD_CVAL,CD_NVAL) VALUES ('EQ_KIND','ETF','NCRsystem',3,'상장지수펀드','Exchange Traded Fund','','','','','ColumnInfo','',NULL);</v>
      </c>
    </row>
    <row r="203" spans="2:17" ht="13.5">
      <c r="B203" s="37" t="s">
        <v>4775</v>
      </c>
      <c r="C203" s="106" t="s">
        <v>4537</v>
      </c>
      <c r="D203" s="37">
        <f t="shared" si="21"/>
        <v>4</v>
      </c>
      <c r="E203" s="77" t="s">
        <v>4538</v>
      </c>
      <c r="F203" s="77" t="s">
        <v>4539</v>
      </c>
      <c r="K203" s="37" t="s">
        <v>5017</v>
      </c>
      <c r="O203" s="37" t="str">
        <f t="shared" si="18"/>
        <v>ColumnInfo_EQ_KIND 코드</v>
      </c>
      <c r="P203" s="37" t="s">
        <v>291</v>
      </c>
      <c r="Q203" s="37" t="str">
        <f t="shared" si="19"/>
        <v>INSERT INTO ZFS_BASE_CODE (CD_FLG,CD,LASTID,CD_NO,CD_NM,CD_ENM,CD_SNM,CD_ESNM,CD_PFLG,CD_PCD,CD_GRP,CD_CVAL,CD_NVAL) VALUES ('EQ_KIND','EMF','NCRsystem',4,'주식형 뮤추얼 펀드','Equity Mutual Fund','','','','','ColumnInfo','',NULL);</v>
      </c>
    </row>
    <row r="204" spans="2:17" ht="13.5">
      <c r="B204" s="37" t="s">
        <v>4775</v>
      </c>
      <c r="C204" s="106" t="s">
        <v>4540</v>
      </c>
      <c r="D204" s="37">
        <f t="shared" si="21"/>
        <v>5</v>
      </c>
      <c r="E204" s="77" t="s">
        <v>3587</v>
      </c>
      <c r="F204" s="77" t="s">
        <v>4541</v>
      </c>
      <c r="K204" s="37" t="s">
        <v>5017</v>
      </c>
      <c r="O204" s="37" t="str">
        <f t="shared" si="18"/>
        <v>ColumnInfo_EQ_KIND 코드</v>
      </c>
      <c r="P204" s="37" t="s">
        <v>291</v>
      </c>
      <c r="Q204" s="37" t="str">
        <f t="shared" si="19"/>
        <v>INSERT INTO ZFS_BASE_CODE (CD_FLG,CD,LASTID,CD_NO,CD_NM,CD_ENM,CD_SNM,CD_ESNM,CD_PFLG,CD_PCD,CD_GRP,CD_CVAL,CD_NVAL) VALUES ('EQ_KIND','ELW','NCRsystem',5,'주식워런트증권','Equity Linked Warrant','','','','','ColumnInfo','',NULL);</v>
      </c>
    </row>
    <row r="205" spans="2:17" ht="13.5">
      <c r="B205" s="37" t="s">
        <v>4775</v>
      </c>
      <c r="C205" s="106" t="s">
        <v>4542</v>
      </c>
      <c r="D205" s="37">
        <f t="shared" si="21"/>
        <v>6</v>
      </c>
      <c r="E205" s="77" t="s">
        <v>4543</v>
      </c>
      <c r="F205" s="77" t="s">
        <v>4544</v>
      </c>
      <c r="K205" s="37" t="s">
        <v>5017</v>
      </c>
      <c r="O205" s="37" t="str">
        <f t="shared" si="18"/>
        <v>ColumnInfo_EQ_KIND 코드</v>
      </c>
      <c r="P205" s="37" t="s">
        <v>291</v>
      </c>
      <c r="Q205" s="37" t="str">
        <f t="shared" si="19"/>
        <v>INSERT INTO ZFS_BASE_CODE (CD_FLG,CD,LASTID,CD_NO,CD_NM,CD_ENM,CD_SNM,CD_ESNM,CD_PFLG,CD_PCD,CD_GRP,CD_CVAL,CD_NVAL) VALUES ('EQ_KIND','ADR','NCRsystem',6,'미국형주식예탁증서','American Depository Receipt','','','','','ColumnInfo','',NULL);</v>
      </c>
    </row>
    <row r="206" spans="2:17" ht="13.5">
      <c r="B206" s="37" t="s">
        <v>4775</v>
      </c>
      <c r="C206" s="106" t="s">
        <v>4545</v>
      </c>
      <c r="D206" s="37">
        <f t="shared" si="21"/>
        <v>7</v>
      </c>
      <c r="E206" s="77" t="s">
        <v>4546</v>
      </c>
      <c r="F206" s="77" t="s">
        <v>4547</v>
      </c>
      <c r="K206" s="37" t="s">
        <v>5017</v>
      </c>
      <c r="O206" s="37" t="str">
        <f t="shared" si="18"/>
        <v>ColumnInfo_EQ_KIND 코드</v>
      </c>
      <c r="P206" s="37" t="s">
        <v>291</v>
      </c>
      <c r="Q206" s="37" t="str">
        <f t="shared" si="19"/>
        <v>INSERT INTO ZFS_BASE_CODE (CD_FLG,CD,LASTID,CD_NO,CD_NM,CD_ENM,CD_SNM,CD_ESNM,CD_PFLG,CD_PCD,CD_GRP,CD_CVAL,CD_NVAL) VALUES ('EQ_KIND','GDR','NCRsystem',7,'글로벌주식예탁증서','Global Depository Receipt','','','','','ColumnInfo','',NULL);</v>
      </c>
    </row>
    <row r="207" spans="2:17" ht="13.5">
      <c r="B207" s="37" t="s">
        <v>4775</v>
      </c>
      <c r="C207" s="106" t="s">
        <v>4772</v>
      </c>
      <c r="D207" s="37">
        <f t="shared" si="21"/>
        <v>8</v>
      </c>
      <c r="E207" s="77" t="s">
        <v>4773</v>
      </c>
      <c r="F207" s="77" t="s">
        <v>4774</v>
      </c>
      <c r="K207" s="37" t="s">
        <v>5017</v>
      </c>
      <c r="O207" s="37" t="str">
        <f t="shared" si="18"/>
        <v>ColumnInfo_EQ_KIND 코드</v>
      </c>
      <c r="P207" s="37" t="s">
        <v>291</v>
      </c>
      <c r="Q207" s="37" t="str">
        <f t="shared" si="19"/>
        <v>INSERT INTO ZFS_BASE_CODE (CD_FLG,CD,LASTID,CD_NO,CD_NM,CD_ENM,CD_SNM,CD_ESNM,CD_PFLG,CD_PCD,CD_GRP,CD_CVAL,CD_NVAL) VALUES ('EQ_KIND','REP','NCRsystem',8,'환매조건부','Repo','','','','','ColumnInfo','',NULL);</v>
      </c>
    </row>
    <row r="208" spans="2:17">
      <c r="B208" s="37" t="s">
        <v>5017</v>
      </c>
      <c r="C208" s="37" t="s">
        <v>4779</v>
      </c>
      <c r="D208" s="37">
        <f t="shared" si="21"/>
        <v>0</v>
      </c>
      <c r="E208" s="37" t="s">
        <v>4777</v>
      </c>
      <c r="K208" s="37" t="s">
        <v>3349</v>
      </c>
      <c r="O208" s="37" t="str">
        <f t="shared" si="18"/>
        <v>ColumnInfo_EQ_TYPE 목록</v>
      </c>
      <c r="P208" s="37" t="s">
        <v>291</v>
      </c>
      <c r="Q208" s="37" t="str">
        <f t="shared" si="19"/>
        <v>INSERT INTO ZFS_BASE_CODE (CD_FLG,CD,LASTID,CD_NO,CD_NM,CD_ENM,CD_SNM,CD_ESNM,CD_PFLG,CD_PCD,CD_GRP,CD_CVAL,CD_NVAL) VALUES ('ColumnInfo','EQ_TYPE','NCRsystem',0,'주식유형','','','','','','GROUP','',NULL);</v>
      </c>
    </row>
    <row r="209" spans="2:17" ht="13.5">
      <c r="B209" s="37" t="s">
        <v>4779</v>
      </c>
      <c r="C209" s="106" t="s">
        <v>4192</v>
      </c>
      <c r="D209" s="37">
        <f t="shared" si="21"/>
        <v>1</v>
      </c>
      <c r="E209" s="77" t="s">
        <v>4191</v>
      </c>
      <c r="F209" s="77" t="s">
        <v>4192</v>
      </c>
      <c r="K209" s="37" t="s">
        <v>5017</v>
      </c>
      <c r="O209" s="37" t="str">
        <f t="shared" ref="O209:O272" si="22">IF(K209="GROUP",B209 &amp; "_" &amp; C209  &amp; " 목록",K209 &amp; "_" &amp;B209 &amp; " 코드")</f>
        <v>ColumnInfo_EQ_TYPE 코드</v>
      </c>
      <c r="P209" s="37" t="s">
        <v>291</v>
      </c>
      <c r="Q209" s="37" t="str">
        <f t="shared" si="19"/>
        <v>INSERT INTO ZFS_BASE_CODE (CD_FLG,CD,LASTID,CD_NO,CD_NM,CD_ENM,CD_SNM,CD_ESNM,CD_PFLG,CD_PCD,CD_GRP,CD_CVAL,CD_NVAL) VALUES ('EQ_TYPE','SPOT','NCRsystem',1,'현물','SPOT','','','','','ColumnInfo','',NULL);</v>
      </c>
    </row>
    <row r="210" spans="2:17" ht="13.5">
      <c r="B210" s="37" t="s">
        <v>4779</v>
      </c>
      <c r="C210" s="106" t="s">
        <v>4780</v>
      </c>
      <c r="D210" s="37">
        <f t="shared" si="21"/>
        <v>2</v>
      </c>
      <c r="E210" s="77" t="s">
        <v>4780</v>
      </c>
      <c r="F210" s="77" t="s">
        <v>4780</v>
      </c>
      <c r="K210" s="37" t="s">
        <v>5017</v>
      </c>
      <c r="O210" s="37" t="str">
        <f t="shared" si="22"/>
        <v>ColumnInfo_EQ_TYPE 코드</v>
      </c>
      <c r="P210" s="37" t="s">
        <v>291</v>
      </c>
      <c r="Q210" s="37" t="str">
        <f t="shared" ref="Q210:Q273" si="23" xml:space="preserve"> Q$7 &amp; " ('"&amp;B210&amp;"','"&amp;C210&amp;"','NCRsystem',"&amp;IF(D210="",0,D210)&amp;",'"&amp;E210&amp;"','"&amp;F210&amp;"','"&amp;G210&amp;"','"&amp;H210&amp;"','"&amp;I210&amp;"','"&amp;J210&amp;"','"&amp;K210&amp;"','"&amp;L210&amp;"',"&amp;IF(M210="","NULL",M210)&amp;");"</f>
        <v>INSERT INTO ZFS_BASE_CODE (CD_FLG,CD,LASTID,CD_NO,CD_NM,CD_ENM,CD_SNM,CD_ESNM,CD_PFLG,CD_PCD,CD_GRP,CD_CVAL,CD_NVAL) VALUES ('EQ_TYPE','REPO','NCRsystem',2,'REPO','REPO','','','','','ColumnInfo','',NULL);</v>
      </c>
    </row>
    <row r="211" spans="2:17">
      <c r="B211" s="37" t="s">
        <v>5017</v>
      </c>
      <c r="C211" s="37" t="s">
        <v>4783</v>
      </c>
      <c r="D211" s="37">
        <f t="shared" si="21"/>
        <v>0</v>
      </c>
      <c r="E211" s="37" t="s">
        <v>4669</v>
      </c>
      <c r="K211" s="37" t="s">
        <v>3349</v>
      </c>
      <c r="O211" s="37" t="str">
        <f t="shared" si="22"/>
        <v>ColumnInfo_EVT_KND 목록</v>
      </c>
      <c r="P211" s="37" t="s">
        <v>291</v>
      </c>
      <c r="Q211" s="37" t="str">
        <f t="shared" si="23"/>
        <v>INSERT INTO ZFS_BASE_CODE (CD_FLG,CD,LASTID,CD_NO,CD_NM,CD_ENM,CD_SNM,CD_ESNM,CD_PFLG,CD_PCD,CD_GRP,CD_CVAL,CD_NVAL) VALUES ('ColumnInfo','EVT_KND','NCRsystem',0,'이벤트구분','','','','','','GROUP','',NULL);</v>
      </c>
    </row>
    <row r="212" spans="2:17">
      <c r="B212" s="37" t="s">
        <v>4783</v>
      </c>
      <c r="C212" s="92" t="s">
        <v>3329</v>
      </c>
      <c r="D212" s="37">
        <f t="shared" si="21"/>
        <v>1</v>
      </c>
      <c r="E212" s="92" t="s">
        <v>4670</v>
      </c>
      <c r="F212" s="92" t="s">
        <v>4670</v>
      </c>
      <c r="K212" s="37" t="s">
        <v>5017</v>
      </c>
      <c r="O212" s="37" t="str">
        <f t="shared" si="22"/>
        <v>ColumnInfo_EVT_KND 코드</v>
      </c>
      <c r="P212" s="37" t="s">
        <v>291</v>
      </c>
      <c r="Q212" s="37" t="str">
        <f t="shared" si="23"/>
        <v>INSERT INTO ZFS_BASE_CODE (CD_FLG,CD,LASTID,CD_NO,CD_NM,CD_ENM,CD_SNM,CD_ESNM,CD_PFLG,CD_PCD,CD_GRP,CD_CVAL,CD_NVAL) VALUES ('EVT_KND','01','NCRsystem',1,'배당락','배당락','','','','','ColumnInfo','',NULL);</v>
      </c>
    </row>
    <row r="213" spans="2:17">
      <c r="B213" s="37" t="s">
        <v>4783</v>
      </c>
      <c r="C213" s="92" t="s">
        <v>3331</v>
      </c>
      <c r="D213" s="37">
        <f t="shared" si="21"/>
        <v>2</v>
      </c>
      <c r="E213" s="92" t="s">
        <v>4671</v>
      </c>
      <c r="F213" s="92" t="s">
        <v>4671</v>
      </c>
      <c r="K213" s="37" t="s">
        <v>5017</v>
      </c>
      <c r="O213" s="37" t="str">
        <f t="shared" si="22"/>
        <v>ColumnInfo_EVT_KND 코드</v>
      </c>
      <c r="P213" s="37" t="s">
        <v>291</v>
      </c>
      <c r="Q213" s="37" t="str">
        <f t="shared" si="23"/>
        <v>INSERT INTO ZFS_BASE_CODE (CD_FLG,CD,LASTID,CD_NO,CD_NM,CD_ENM,CD_SNM,CD_ESNM,CD_PFLG,CD_PCD,CD_GRP,CD_CVAL,CD_NVAL) VALUES ('EVT_KND','02','NCRsystem',2,'권리락','권리락','','','','','ColumnInfo','',NULL);</v>
      </c>
    </row>
    <row r="214" spans="2:17">
      <c r="B214" s="37" t="s">
        <v>4783</v>
      </c>
      <c r="C214" s="92" t="s">
        <v>3333</v>
      </c>
      <c r="D214" s="37">
        <f t="shared" si="21"/>
        <v>3</v>
      </c>
      <c r="E214" s="92" t="s">
        <v>4672</v>
      </c>
      <c r="F214" s="92" t="s">
        <v>4672</v>
      </c>
      <c r="K214" s="37" t="s">
        <v>5017</v>
      </c>
      <c r="O214" s="37" t="str">
        <f t="shared" si="22"/>
        <v>ColumnInfo_EVT_KND 코드</v>
      </c>
      <c r="P214" s="37" t="s">
        <v>291</v>
      </c>
      <c r="Q214" s="37" t="str">
        <f t="shared" si="23"/>
        <v>INSERT INTO ZFS_BASE_CODE (CD_FLG,CD,LASTID,CD_NO,CD_NM,CD_ENM,CD_SNM,CD_ESNM,CD_PFLG,CD_PCD,CD_GRP,CD_CVAL,CD_NVAL) VALUES ('EVT_KND','03','NCRsystem',3,'액면분할','액면분할','','','','','ColumnInfo','',NULL);</v>
      </c>
    </row>
    <row r="215" spans="2:17">
      <c r="B215" s="37" t="s">
        <v>4783</v>
      </c>
      <c r="C215" s="92" t="s">
        <v>3335</v>
      </c>
      <c r="D215" s="37">
        <f t="shared" si="21"/>
        <v>4</v>
      </c>
      <c r="E215" s="92" t="s">
        <v>4673</v>
      </c>
      <c r="F215" s="92" t="s">
        <v>4673</v>
      </c>
      <c r="K215" s="37" t="s">
        <v>5017</v>
      </c>
      <c r="O215" s="37" t="str">
        <f t="shared" si="22"/>
        <v>ColumnInfo_EVT_KND 코드</v>
      </c>
      <c r="P215" s="37" t="s">
        <v>291</v>
      </c>
      <c r="Q215" s="37" t="str">
        <f t="shared" si="23"/>
        <v>INSERT INTO ZFS_BASE_CODE (CD_FLG,CD,LASTID,CD_NO,CD_NM,CD_ENM,CD_SNM,CD_ESNM,CD_PFLG,CD_PCD,CD_GRP,CD_CVAL,CD_NVAL) VALUES ('EVT_KND','04','NCRsystem',4,'합병','합병','','','','','ColumnInfo','',NULL);</v>
      </c>
    </row>
    <row r="216" spans="2:17">
      <c r="B216" s="37" t="s">
        <v>4783</v>
      </c>
      <c r="C216" s="92" t="s">
        <v>3337</v>
      </c>
      <c r="D216" s="37">
        <f t="shared" si="21"/>
        <v>5</v>
      </c>
      <c r="E216" s="92" t="s">
        <v>4674</v>
      </c>
      <c r="F216" s="92" t="s">
        <v>4674</v>
      </c>
      <c r="K216" s="37" t="s">
        <v>5017</v>
      </c>
      <c r="O216" s="37" t="str">
        <f t="shared" si="22"/>
        <v>ColumnInfo_EVT_KND 코드</v>
      </c>
      <c r="P216" s="37" t="s">
        <v>291</v>
      </c>
      <c r="Q216" s="37" t="str">
        <f t="shared" si="23"/>
        <v>INSERT INTO ZFS_BASE_CODE (CD_FLG,CD,LASTID,CD_NO,CD_NM,CD_ENM,CD_SNM,CD_ESNM,CD_PFLG,CD_PCD,CD_GRP,CD_CVAL,CD_NVAL) VALUES ('EVT_KND','05','NCRsystem',5,'분할','분할','','','','','ColumnInfo','',NULL);</v>
      </c>
    </row>
    <row r="217" spans="2:17">
      <c r="B217" s="37" t="s">
        <v>4783</v>
      </c>
      <c r="C217" s="92" t="s">
        <v>3337</v>
      </c>
      <c r="D217" s="37">
        <f t="shared" si="21"/>
        <v>6</v>
      </c>
      <c r="E217" s="92" t="s">
        <v>4675</v>
      </c>
      <c r="F217" s="92" t="s">
        <v>4675</v>
      </c>
      <c r="K217" s="37" t="s">
        <v>5017</v>
      </c>
      <c r="O217" s="37" t="str">
        <f t="shared" si="22"/>
        <v>ColumnInfo_EVT_KND 코드</v>
      </c>
      <c r="P217" s="37" t="s">
        <v>291</v>
      </c>
      <c r="Q217" s="37" t="str">
        <f t="shared" si="23"/>
        <v>INSERT INTO ZFS_BASE_CODE (CD_FLG,CD,LASTID,CD_NO,CD_NM,CD_ENM,CD_SNM,CD_ESNM,CD_PFLG,CD_PCD,CD_GRP,CD_CVAL,CD_NVAL) VALUES ('EVT_KND','05','NCRsystem',6,'유상증자','유상증자','','','','','ColumnInfo','',NULL);</v>
      </c>
    </row>
    <row r="218" spans="2:17">
      <c r="B218" s="37" t="s">
        <v>4783</v>
      </c>
      <c r="C218" s="92" t="s">
        <v>3339</v>
      </c>
      <c r="D218" s="37">
        <f t="shared" si="21"/>
        <v>7</v>
      </c>
      <c r="E218" s="92" t="s">
        <v>4676</v>
      </c>
      <c r="F218" s="92" t="s">
        <v>4676</v>
      </c>
      <c r="K218" s="37" t="s">
        <v>5017</v>
      </c>
      <c r="O218" s="37" t="str">
        <f t="shared" si="22"/>
        <v>ColumnInfo_EVT_KND 코드</v>
      </c>
      <c r="P218" s="37" t="s">
        <v>291</v>
      </c>
      <c r="Q218" s="37" t="str">
        <f t="shared" si="23"/>
        <v>INSERT INTO ZFS_BASE_CODE (CD_FLG,CD,LASTID,CD_NO,CD_NM,CD_ENM,CD_SNM,CD_ESNM,CD_PFLG,CD_PCD,CD_GRP,CD_CVAL,CD_NVAL) VALUES ('EVT_KND','06','NCRsystem',7,'무상증자','무상증자','','','','','ColumnInfo','',NULL);</v>
      </c>
    </row>
    <row r="219" spans="2:17">
      <c r="B219" s="37" t="s">
        <v>4783</v>
      </c>
      <c r="C219" s="92" t="s">
        <v>3341</v>
      </c>
      <c r="D219" s="37">
        <f t="shared" si="21"/>
        <v>8</v>
      </c>
      <c r="E219" s="92" t="s">
        <v>4677</v>
      </c>
      <c r="F219" s="92" t="s">
        <v>4677</v>
      </c>
      <c r="K219" s="37" t="s">
        <v>5017</v>
      </c>
      <c r="O219" s="37" t="str">
        <f t="shared" si="22"/>
        <v>ColumnInfo_EVT_KND 코드</v>
      </c>
      <c r="P219" s="37" t="s">
        <v>291</v>
      </c>
      <c r="Q219" s="37" t="str">
        <f t="shared" si="23"/>
        <v>INSERT INTO ZFS_BASE_CODE (CD_FLG,CD,LASTID,CD_NO,CD_NM,CD_ENM,CD_SNM,CD_ESNM,CD_PFLG,CD_PCD,CD_GRP,CD_CVAL,CD_NVAL) VALUES ('EVT_KND','07','NCRsystem',8,'감자','감자','','','','','ColumnInfo','',NULL);</v>
      </c>
    </row>
    <row r="220" spans="2:17">
      <c r="B220" s="37" t="s">
        <v>4783</v>
      </c>
      <c r="C220" s="92" t="s">
        <v>3343</v>
      </c>
      <c r="D220" s="37">
        <f t="shared" si="21"/>
        <v>9</v>
      </c>
      <c r="E220" s="92" t="s">
        <v>4678</v>
      </c>
      <c r="F220" s="92" t="s">
        <v>4678</v>
      </c>
      <c r="K220" s="37" t="s">
        <v>5017</v>
      </c>
      <c r="O220" s="37" t="str">
        <f t="shared" si="22"/>
        <v>ColumnInfo_EVT_KND 코드</v>
      </c>
      <c r="P220" s="37" t="s">
        <v>291</v>
      </c>
      <c r="Q220" s="37" t="str">
        <f t="shared" si="23"/>
        <v>INSERT INTO ZFS_BASE_CODE (CD_FLG,CD,LASTID,CD_NO,CD_NM,CD_ENM,CD_SNM,CD_ESNM,CD_PFLG,CD_PCD,CD_GRP,CD_CVAL,CD_NVAL) VALUES ('EVT_KND','08','NCRsystem',9,'거래정지','거래정지','','','','','ColumnInfo','',NULL);</v>
      </c>
    </row>
    <row r="221" spans="2:17">
      <c r="B221" s="37" t="s">
        <v>4783</v>
      </c>
      <c r="C221" s="92" t="s">
        <v>3345</v>
      </c>
      <c r="D221" s="37">
        <f t="shared" si="21"/>
        <v>10</v>
      </c>
      <c r="E221" s="92" t="s">
        <v>4679</v>
      </c>
      <c r="F221" s="92" t="s">
        <v>4679</v>
      </c>
      <c r="K221" s="37" t="s">
        <v>5017</v>
      </c>
      <c r="O221" s="37" t="str">
        <f t="shared" si="22"/>
        <v>ColumnInfo_EVT_KND 코드</v>
      </c>
      <c r="P221" s="37" t="s">
        <v>291</v>
      </c>
      <c r="Q221" s="37" t="str">
        <f t="shared" si="23"/>
        <v>INSERT INTO ZFS_BASE_CODE (CD_FLG,CD,LASTID,CD_NO,CD_NM,CD_ENM,CD_SNM,CD_ESNM,CD_PFLG,CD_PCD,CD_GRP,CD_CVAL,CD_NVAL) VALUES ('EVT_KND','09','NCRsystem',10,'상장폐지','상장폐지','','','','','ColumnInfo','',NULL);</v>
      </c>
    </row>
    <row r="222" spans="2:17">
      <c r="B222" s="37" t="s">
        <v>5017</v>
      </c>
      <c r="C222" s="92" t="s">
        <v>2575</v>
      </c>
      <c r="E222" s="37" t="s">
        <v>4485</v>
      </c>
      <c r="F222" s="37" t="s">
        <v>3986</v>
      </c>
      <c r="K222" s="37" t="s">
        <v>3976</v>
      </c>
      <c r="N222" s="5"/>
      <c r="O222" s="37" t="str">
        <f t="shared" si="22"/>
        <v>ColumnInfo_FX_Bucket 목록</v>
      </c>
      <c r="P222" s="37" t="s">
        <v>291</v>
      </c>
      <c r="Q222" s="37" t="str">
        <f t="shared" si="23"/>
        <v>INSERT INTO ZFS_BASE_CODE (CD_FLG,CD,LASTID,CD_NO,CD_NM,CD_ENM,CD_SNM,CD_ESNM,CD_PFLG,CD_PCD,CD_GRP,CD_CVAL,CD_NVAL) VALUES ('ColumnInfo','FX_Bucket','NCRsystem',0,'외환위험 버킷','FX_Bucket','','','','','GROUP','',NULL);</v>
      </c>
    </row>
    <row r="223" spans="2:17">
      <c r="B223" s="37" t="s">
        <v>2575</v>
      </c>
      <c r="C223" s="92" t="s">
        <v>2775</v>
      </c>
      <c r="D223" s="37">
        <v>1</v>
      </c>
      <c r="E223" s="37" t="s">
        <v>4159</v>
      </c>
      <c r="F223" s="37" t="s">
        <v>4160</v>
      </c>
      <c r="G223" s="37" t="s">
        <v>2776</v>
      </c>
      <c r="H223" s="37" t="s">
        <v>2777</v>
      </c>
      <c r="K223" s="37" t="s">
        <v>5017</v>
      </c>
      <c r="O223" s="37" t="str">
        <f t="shared" si="22"/>
        <v>ColumnInfo_FX_Bucket 코드</v>
      </c>
      <c r="P223" s="37" t="s">
        <v>291</v>
      </c>
      <c r="Q223" s="37" t="str">
        <f t="shared" si="23"/>
        <v>INSERT INTO ZFS_BASE_CODE (CD_FLG,CD,LASTID,CD_NO,CD_NM,CD_ENM,CD_SNM,CD_ESNM,CD_PFLG,CD_PCD,CD_GRP,CD_CVAL,CD_NVAL) VALUES ('FX_Bucket','C/C','NCRsystem',1,'톻화짝','Currency fair','통화짝','CCY/CCY','','','ColumnInfo','',NULL);</v>
      </c>
    </row>
    <row r="224" spans="2:17">
      <c r="B224" s="37" t="s">
        <v>5017</v>
      </c>
      <c r="C224" s="37" t="s">
        <v>4906</v>
      </c>
      <c r="D224" s="37">
        <f>IF(B224&lt;&gt;B223,IF(C224=B225,0,1),D223+1)</f>
        <v>0</v>
      </c>
      <c r="E224" s="37" t="s">
        <v>4907</v>
      </c>
      <c r="K224" s="37" t="s">
        <v>3349</v>
      </c>
      <c r="O224" s="37" t="str">
        <f t="shared" si="22"/>
        <v>ColumnInfo_GEN_TETH 목록</v>
      </c>
      <c r="P224" s="37" t="s">
        <v>291</v>
      </c>
      <c r="Q224" s="37" t="str">
        <f t="shared" si="23"/>
        <v>INSERT INTO ZFS_BASE_CODE (CD_FLG,CD,LASTID,CD_NO,CD_NM,CD_ENM,CD_SNM,CD_ESNM,CD_PFLG,CD_PCD,CD_GRP,CD_CVAL,CD_NVAL) VALUES ('ColumnInfo','GEN_TETH','NCRsystem',0,'이자계산방식 (Generation Method)','','','','','','GROUP','',NULL);</v>
      </c>
    </row>
    <row r="225" spans="2:17">
      <c r="B225" s="37" t="s">
        <v>4906</v>
      </c>
      <c r="C225" s="92" t="s">
        <v>4908</v>
      </c>
      <c r="D225" s="37">
        <f>IF(B225&lt;&gt;B224,IF(C225=B226,0,1),D224+1)</f>
        <v>1</v>
      </c>
      <c r="E225" s="92" t="s">
        <v>4910</v>
      </c>
      <c r="F225" s="92" t="s">
        <v>4910</v>
      </c>
      <c r="K225" s="37" t="s">
        <v>5017</v>
      </c>
      <c r="O225" s="37" t="str">
        <f t="shared" si="22"/>
        <v>ColumnInfo_GEN_TETH 코드</v>
      </c>
      <c r="P225" s="37" t="s">
        <v>291</v>
      </c>
      <c r="Q225" s="37" t="str">
        <f t="shared" si="23"/>
        <v>INSERT INTO ZFS_BASE_CODE (CD_FLG,CD,LASTID,CD_NO,CD_NM,CD_ENM,CD_SNM,CD_ESNM,CD_PFLG,CD_PCD,CD_GRP,CD_CVAL,CD_NVAL) VALUES ('GEN_TETH','B','NCRsystem',1,'Backward','Backward','','','','','ColumnInfo','',NULL);</v>
      </c>
    </row>
    <row r="226" spans="2:17">
      <c r="B226" s="37" t="s">
        <v>4906</v>
      </c>
      <c r="C226" s="92" t="s">
        <v>4909</v>
      </c>
      <c r="D226" s="37">
        <f>IF(B226&lt;&gt;B225,IF(C226=B227,0,1),D225+1)</f>
        <v>2</v>
      </c>
      <c r="E226" s="92" t="s">
        <v>4911</v>
      </c>
      <c r="F226" s="92" t="s">
        <v>4911</v>
      </c>
      <c r="K226" s="37" t="s">
        <v>5017</v>
      </c>
      <c r="O226" s="37" t="str">
        <f t="shared" si="22"/>
        <v>ColumnInfo_GEN_TETH 코드</v>
      </c>
      <c r="P226" s="37" t="s">
        <v>291</v>
      </c>
      <c r="Q226" s="37" t="str">
        <f t="shared" si="23"/>
        <v>INSERT INTO ZFS_BASE_CODE (CD_FLG,CD,LASTID,CD_NO,CD_NM,CD_ENM,CD_SNM,CD_ESNM,CD_PFLG,CD_PCD,CD_GRP,CD_CVAL,CD_NVAL) VALUES ('GEN_TETH','F','NCRsystem',2,'Forward','Forward','','','','','ColumnInfo','',NULL);</v>
      </c>
    </row>
    <row r="227" spans="2:17">
      <c r="B227" s="37" t="s">
        <v>4906</v>
      </c>
      <c r="C227" s="92" t="s">
        <v>4912</v>
      </c>
      <c r="D227" s="37">
        <f>IF(B227&lt;&gt;B226,IF(C227=B228,0,1),D226+1)</f>
        <v>3</v>
      </c>
      <c r="E227" s="92" t="s">
        <v>4913</v>
      </c>
      <c r="F227" s="92" t="s">
        <v>4913</v>
      </c>
      <c r="G227" s="5"/>
      <c r="K227" s="37" t="s">
        <v>5017</v>
      </c>
      <c r="O227" s="37" t="str">
        <f t="shared" si="22"/>
        <v>ColumnInfo_GEN_TETH 코드</v>
      </c>
      <c r="P227" s="37" t="s">
        <v>291</v>
      </c>
      <c r="Q227" s="37" t="str">
        <f t="shared" si="23"/>
        <v>INSERT INTO ZFS_BASE_CODE (CD_FLG,CD,LASTID,CD_NO,CD_NM,CD_ENM,CD_SNM,CD_ESNM,CD_PFLG,CD_PCD,CD_GRP,CD_CVAL,CD_NVAL) VALUES ('GEN_TETH','U','NCRsystem',3,'User Schedule','User Schedule','','','','','ColumnInfo','',NULL);</v>
      </c>
    </row>
    <row r="228" spans="2:17">
      <c r="B228" s="37" t="s">
        <v>5017</v>
      </c>
      <c r="C228" s="92" t="s">
        <v>2563</v>
      </c>
      <c r="E228" s="37" t="s">
        <v>4484</v>
      </c>
      <c r="F228" s="37" t="s">
        <v>3980</v>
      </c>
      <c r="K228" s="37" t="s">
        <v>3976</v>
      </c>
      <c r="N228" s="5"/>
      <c r="O228" s="37" t="str">
        <f t="shared" si="22"/>
        <v>ColumnInfo_GIRR_Bucket 목록</v>
      </c>
      <c r="P228" s="37" t="s">
        <v>291</v>
      </c>
      <c r="Q228" s="37" t="str">
        <f t="shared" si="23"/>
        <v>INSERT INTO ZFS_BASE_CODE (CD_FLG,CD,LASTID,CD_NO,CD_NM,CD_ENM,CD_SNM,CD_ESNM,CD_PFLG,CD_PCD,CD_GRP,CD_CVAL,CD_NVAL) VALUES ('ColumnInfo','GIRR_Bucket','NCRsystem',0,'일반금리위험 버킷','GIRR_Bucket','','','','','GROUP','',NULL);</v>
      </c>
    </row>
    <row r="229" spans="2:17">
      <c r="B229" s="37" t="s">
        <v>2563</v>
      </c>
      <c r="C229" s="92" t="s">
        <v>2778</v>
      </c>
      <c r="D229" s="37">
        <v>1</v>
      </c>
      <c r="E229" s="37" t="s">
        <v>842</v>
      </c>
      <c r="F229" s="37" t="s">
        <v>4161</v>
      </c>
      <c r="K229" s="37" t="s">
        <v>5017</v>
      </c>
      <c r="O229" s="37" t="str">
        <f t="shared" si="22"/>
        <v>ColumnInfo_GIRR_Bucket 코드</v>
      </c>
      <c r="P229" s="37" t="s">
        <v>291</v>
      </c>
      <c r="Q229" s="37" t="str">
        <f t="shared" si="23"/>
        <v>INSERT INTO ZFS_BASE_CODE (CD_FLG,CD,LASTID,CD_NO,CD_NM,CD_ENM,CD_SNM,CD_ESNM,CD_PFLG,CD_PCD,CD_GRP,CD_CVAL,CD_NVAL) VALUES ('GIRR_Bucket','CCY','NCRsystem',1,'통화','Currency','','','','','ColumnInfo','',NULL);</v>
      </c>
    </row>
    <row r="230" spans="2:17">
      <c r="B230" s="37" t="s">
        <v>5017</v>
      </c>
      <c r="C230" s="37" t="s">
        <v>3402</v>
      </c>
      <c r="D230" s="37">
        <f t="shared" ref="D230:D270" si="24">IF(B230&lt;&gt;B229,IF(C230=B231,0,1),D229+1)</f>
        <v>0</v>
      </c>
      <c r="E230" s="37" t="s">
        <v>4833</v>
      </c>
      <c r="K230" s="37" t="s">
        <v>3349</v>
      </c>
      <c r="O230" s="37" t="str">
        <f t="shared" si="22"/>
        <v>ColumnInfo_INT_TYPE 목록</v>
      </c>
      <c r="P230" s="37" t="s">
        <v>291</v>
      </c>
      <c r="Q230" s="37" t="str">
        <f t="shared" si="23"/>
        <v>INSERT INTO ZFS_BASE_CODE (CD_FLG,CD,LASTID,CD_NO,CD_NM,CD_ENM,CD_SNM,CD_ESNM,CD_PFLG,CD_PCD,CD_GRP,CD_CVAL,CD_NVAL) VALUES ('ColumnInfo','INT_TYPE','NCRsystem',0,'이자유형','','','','','','GROUP','',NULL);</v>
      </c>
    </row>
    <row r="231" spans="2:17" ht="13.5">
      <c r="B231" s="37" t="s">
        <v>3402</v>
      </c>
      <c r="C231" s="106" t="s">
        <v>3360</v>
      </c>
      <c r="D231" s="37">
        <f t="shared" si="24"/>
        <v>1</v>
      </c>
      <c r="E231" s="77" t="s">
        <v>3404</v>
      </c>
      <c r="F231" s="77" t="s">
        <v>4837</v>
      </c>
      <c r="K231" s="37" t="s">
        <v>5017</v>
      </c>
      <c r="O231" s="37" t="str">
        <f t="shared" si="22"/>
        <v>ColumnInfo_INT_TYPE 코드</v>
      </c>
      <c r="P231" s="37" t="s">
        <v>291</v>
      </c>
      <c r="Q231" s="37" t="str">
        <f t="shared" si="23"/>
        <v>INSERT INTO ZFS_BASE_CODE (CD_FLG,CD,LASTID,CD_NO,CD_NM,CD_ENM,CD_SNM,CD_ESNM,CD_PFLG,CD_PCD,CD_GRP,CD_CVAL,CD_NVAL) VALUES ('INT_TYPE','1','NCRsystem',1,'할인채','Zero Coupon','','','','','ColumnInfo','',NULL);</v>
      </c>
    </row>
    <row r="232" spans="2:17" ht="13.5">
      <c r="B232" s="37" t="s">
        <v>3402</v>
      </c>
      <c r="C232" s="106" t="s">
        <v>3363</v>
      </c>
      <c r="D232" s="37">
        <f t="shared" si="24"/>
        <v>2</v>
      </c>
      <c r="E232" s="77" t="s">
        <v>4835</v>
      </c>
      <c r="F232" s="77" t="s">
        <v>4838</v>
      </c>
      <c r="K232" s="37" t="s">
        <v>5017</v>
      </c>
      <c r="O232" s="37" t="str">
        <f t="shared" si="22"/>
        <v>ColumnInfo_INT_TYPE 코드</v>
      </c>
      <c r="P232" s="37" t="s">
        <v>291</v>
      </c>
      <c r="Q232" s="37" t="str">
        <f t="shared" si="23"/>
        <v>INSERT INTO ZFS_BASE_CODE (CD_FLG,CD,LASTID,CD_NO,CD_NM,CD_ENM,CD_SNM,CD_ESNM,CD_PFLG,CD_PCD,CD_GRP,CD_CVAL,CD_NVAL) VALUES ('INT_TYPE','2','NCRsystem',2,'이표채','Fixed Rate','','','','','ColumnInfo','',NULL);</v>
      </c>
    </row>
    <row r="233" spans="2:17" ht="13.5">
      <c r="B233" s="37" t="s">
        <v>3402</v>
      </c>
      <c r="C233" s="106" t="s">
        <v>3365</v>
      </c>
      <c r="D233" s="37">
        <f t="shared" si="24"/>
        <v>3</v>
      </c>
      <c r="E233" s="77" t="s">
        <v>3406</v>
      </c>
      <c r="F233" s="77" t="s">
        <v>4839</v>
      </c>
      <c r="K233" s="37" t="s">
        <v>5017</v>
      </c>
      <c r="O233" s="37" t="str">
        <f t="shared" si="22"/>
        <v>ColumnInfo_INT_TYPE 코드</v>
      </c>
      <c r="P233" s="37" t="s">
        <v>291</v>
      </c>
      <c r="Q233" s="37" t="str">
        <f t="shared" si="23"/>
        <v>INSERT INTO ZFS_BASE_CODE (CD_FLG,CD,LASTID,CD_NO,CD_NM,CD_ENM,CD_SNM,CD_ESNM,CD_PFLG,CD_PCD,CD_GRP,CD_CVAL,CD_NVAL) VALUES ('INT_TYPE','3','NCRsystem',3,'변동금리채','Floating Rate','','','','','ColumnInfo','',NULL);</v>
      </c>
    </row>
    <row r="234" spans="2:17" ht="13.5">
      <c r="B234" s="37" t="s">
        <v>3402</v>
      </c>
      <c r="C234" s="106" t="s">
        <v>4834</v>
      </c>
      <c r="D234" s="37">
        <f t="shared" si="24"/>
        <v>4</v>
      </c>
      <c r="E234" s="77" t="s">
        <v>4836</v>
      </c>
      <c r="F234" s="77" t="s">
        <v>4840</v>
      </c>
      <c r="K234" s="37" t="s">
        <v>5017</v>
      </c>
      <c r="O234" s="37" t="str">
        <f t="shared" si="22"/>
        <v>ColumnInfo_INT_TYPE 코드</v>
      </c>
      <c r="P234" s="37" t="s">
        <v>291</v>
      </c>
      <c r="Q234" s="37" t="str">
        <f t="shared" si="23"/>
        <v>INSERT INTO ZFS_BASE_CODE (CD_FLG,CD,LASTID,CD_NO,CD_NM,CD_ENM,CD_SNM,CD_ESNM,CD_PFLG,CD_PCD,CD_GRP,CD_CVAL,CD_NVAL) VALUES ('INT_TYPE','4','NCRsystem',4,'분할상환채','Amontizing','','','','','ColumnInfo','',NULL);</v>
      </c>
    </row>
    <row r="235" spans="2:17">
      <c r="B235" s="37" t="s">
        <v>5017</v>
      </c>
      <c r="C235" s="37" t="s">
        <v>4730</v>
      </c>
      <c r="D235" s="37">
        <f t="shared" si="24"/>
        <v>0</v>
      </c>
      <c r="E235" s="37" t="s">
        <v>4755</v>
      </c>
      <c r="K235" s="37" t="s">
        <v>3349</v>
      </c>
      <c r="O235" s="37" t="str">
        <f t="shared" si="22"/>
        <v>ColumnInfo_LGD_RATE 목록</v>
      </c>
      <c r="P235" s="37" t="s">
        <v>291</v>
      </c>
      <c r="Q235" s="37" t="str">
        <f t="shared" si="23"/>
        <v>INSERT INTO ZFS_BASE_CODE (CD_FLG,CD,LASTID,CD_NO,CD_NM,CD_ENM,CD_SNM,CD_ESNM,CD_PFLG,CD_PCD,CD_GRP,CD_CVAL,CD_NVAL) VALUES ('ColumnInfo','LGD_RATE','NCRsystem',0,'적용LGD','','','','','','GROUP','',NULL);</v>
      </c>
    </row>
    <row r="236" spans="2:17">
      <c r="B236" s="37" t="s">
        <v>4730</v>
      </c>
      <c r="C236" s="92">
        <v>25</v>
      </c>
      <c r="D236" s="37">
        <f t="shared" si="24"/>
        <v>1</v>
      </c>
      <c r="E236" s="92" t="s">
        <v>4400</v>
      </c>
      <c r="F236" s="92" t="s">
        <v>4064</v>
      </c>
      <c r="G236" s="92" t="s">
        <v>4516</v>
      </c>
      <c r="H236" s="92" t="s">
        <v>4739</v>
      </c>
      <c r="K236" s="37" t="s">
        <v>5017</v>
      </c>
      <c r="O236" s="37" t="str">
        <f t="shared" si="22"/>
        <v>ColumnInfo_LGD_RATE 코드</v>
      </c>
      <c r="P236" s="37" t="s">
        <v>291</v>
      </c>
      <c r="Q236" s="37" t="str">
        <f t="shared" si="23"/>
        <v>INSERT INTO ZFS_BASE_CODE (CD_FLG,CD,LASTID,CD_NO,CD_NM,CD_ENM,CD_SNM,CD_ESNM,CD_PFLG,CD_PCD,CD_GRP,CD_CVAL,CD_NVAL) VALUES ('LGD_RATE','25','NCRsystem',1,'커버드본드','Covered bonds','MP','C_Bond','','','ColumnInfo','',NULL);</v>
      </c>
    </row>
    <row r="237" spans="2:17">
      <c r="B237" s="37" t="s">
        <v>4730</v>
      </c>
      <c r="C237" s="92">
        <v>75</v>
      </c>
      <c r="D237" s="37">
        <f t="shared" si="24"/>
        <v>2</v>
      </c>
      <c r="E237" s="92" t="s">
        <v>4757</v>
      </c>
      <c r="F237" s="92" t="s">
        <v>4735</v>
      </c>
      <c r="G237" s="92" t="s">
        <v>4515</v>
      </c>
      <c r="H237" s="92" t="s">
        <v>4738</v>
      </c>
      <c r="K237" s="37" t="s">
        <v>5017</v>
      </c>
      <c r="O237" s="37" t="str">
        <f t="shared" si="22"/>
        <v>ColumnInfo_LGD_RATE 코드</v>
      </c>
      <c r="P237" s="37" t="s">
        <v>291</v>
      </c>
      <c r="Q237" s="37" t="str">
        <f t="shared" si="23"/>
        <v>INSERT INTO ZFS_BASE_CODE (CD_FLG,CD,LASTID,CD_NO,CD_NM,CD_ENM,CD_SNM,CD_ESNM,CD_PFLG,CD_PCD,CD_GRP,CD_CVAL,CD_NVAL) VALUES ('LGD_RATE','75','NCRsystem',2,'선순위채무상품','priority bonds','MF','P_Bond','','','ColumnInfo','',NULL);</v>
      </c>
    </row>
    <row r="238" spans="2:17">
      <c r="B238" s="37" t="s">
        <v>4730</v>
      </c>
      <c r="C238" s="92">
        <v>100</v>
      </c>
      <c r="D238" s="37">
        <f t="shared" si="24"/>
        <v>3</v>
      </c>
      <c r="E238" s="92" t="s">
        <v>4756</v>
      </c>
      <c r="F238" s="92" t="s">
        <v>4760</v>
      </c>
      <c r="G238" s="92" t="s">
        <v>4504</v>
      </c>
      <c r="H238" s="37" t="s">
        <v>4761</v>
      </c>
      <c r="K238" s="37" t="s">
        <v>5017</v>
      </c>
      <c r="O238" s="37" t="str">
        <f t="shared" si="22"/>
        <v>ColumnInfo_LGD_RATE 코드</v>
      </c>
      <c r="P238" s="37" t="s">
        <v>291</v>
      </c>
      <c r="Q238" s="37" t="str">
        <f t="shared" si="23"/>
        <v>INSERT INTO ZFS_BASE_CODE (CD_FLG,CD,LASTID,CD_NO,CD_NM,CD_ENM,CD_SNM,CD_ESNM,CD_PFLG,CD_PCD,CD_GRP,CD_CVAL,CD_NVAL) VALUES ('LGD_RATE','100','NCRsystem',3,'비분,비선순위채무상품','Equity, subord bonds','매입','EQ, S_Bond','','','ColumnInfo','',NULL);</v>
      </c>
    </row>
    <row r="239" spans="2:17">
      <c r="B239" s="37" t="s">
        <v>4730</v>
      </c>
      <c r="C239" s="92">
        <v>0</v>
      </c>
      <c r="D239" s="37">
        <f t="shared" si="24"/>
        <v>4</v>
      </c>
      <c r="E239" s="92" t="s">
        <v>4758</v>
      </c>
      <c r="F239" s="92" t="s">
        <v>4759</v>
      </c>
      <c r="G239" s="92" t="s">
        <v>3380</v>
      </c>
      <c r="H239" s="92" t="s">
        <v>4762</v>
      </c>
      <c r="K239" s="37" t="s">
        <v>5017</v>
      </c>
      <c r="O239" s="37" t="str">
        <f t="shared" si="22"/>
        <v>ColumnInfo_LGD_RATE 코드</v>
      </c>
      <c r="P239" s="37" t="s">
        <v>291</v>
      </c>
      <c r="Q239" s="37" t="str">
        <f t="shared" si="23"/>
        <v>INSERT INTO ZFS_BASE_CODE (CD_FLG,CD,LASTID,CD_NO,CD_NM,CD_ENM,CD_SNM,CD_ESNM,CD_PFLG,CD_PCD,CD_GRP,CD_CVAL,CD_NVAL) VALUES ('LGD_RATE','0','NCRsystem',4,'하이브리드','Hybrid Option','RF','H_Bond','','','ColumnInfo','',NULL);</v>
      </c>
    </row>
    <row r="240" spans="2:17">
      <c r="B240" s="37" t="s">
        <v>5017</v>
      </c>
      <c r="C240" s="37" t="s">
        <v>2078</v>
      </c>
      <c r="D240" s="37">
        <f t="shared" si="24"/>
        <v>0</v>
      </c>
      <c r="E240" s="37" t="s">
        <v>4497</v>
      </c>
      <c r="K240" s="37" t="s">
        <v>3349</v>
      </c>
      <c r="O240" s="37" t="str">
        <f t="shared" si="22"/>
        <v>ColumnInfo_LTA_FG 목록</v>
      </c>
      <c r="P240" s="37" t="s">
        <v>291</v>
      </c>
      <c r="Q240" s="37" t="str">
        <f t="shared" si="23"/>
        <v>INSERT INTO ZFS_BASE_CODE (CD_FLG,CD,LASTID,CD_NO,CD_NM,CD_ENM,CD_SNM,CD_ESNM,CD_PFLG,CD_PCD,CD_GRP,CD_CVAL,CD_NVAL) VALUES ('ColumnInfo','LTA_FG','NCRsystem',0,'LTA지수구분','','','','','','GROUP','',NULL);</v>
      </c>
    </row>
    <row r="241" spans="2:17">
      <c r="B241" s="37" t="s">
        <v>2078</v>
      </c>
      <c r="C241" s="92" t="s">
        <v>4498</v>
      </c>
      <c r="D241" s="37">
        <f t="shared" si="24"/>
        <v>1</v>
      </c>
      <c r="E241" s="92" t="s">
        <v>4500</v>
      </c>
      <c r="F241" s="92" t="s">
        <v>4651</v>
      </c>
      <c r="K241" s="37" t="s">
        <v>5017</v>
      </c>
      <c r="O241" s="37" t="str">
        <f t="shared" si="22"/>
        <v>ColumnInfo_LTA_FG 코드</v>
      </c>
      <c r="P241" s="37" t="s">
        <v>291</v>
      </c>
      <c r="Q241" s="37" t="str">
        <f t="shared" si="23"/>
        <v>INSERT INTO ZFS_BASE_CODE (CD_FLG,CD,LASTID,CD_NO,CD_NM,CD_ENM,CD_SNM,CD_ESNM,CD_PFLG,CD_PCD,CD_GRP,CD_CVAL,CD_NVAL) VALUES ('LTA_FG','IDX','NCRsystem',1,'주가지수','Equity Index','','','','','ColumnInfo','',NULL);</v>
      </c>
    </row>
    <row r="242" spans="2:17">
      <c r="B242" s="37" t="s">
        <v>2078</v>
      </c>
      <c r="C242" s="92" t="s">
        <v>3489</v>
      </c>
      <c r="D242" s="37">
        <f t="shared" si="24"/>
        <v>2</v>
      </c>
      <c r="E242" s="92" t="s">
        <v>3489</v>
      </c>
      <c r="F242" s="92" t="s">
        <v>3489</v>
      </c>
      <c r="K242" s="37" t="s">
        <v>5017</v>
      </c>
      <c r="O242" s="37" t="str">
        <f t="shared" si="22"/>
        <v>ColumnInfo_LTA_FG 코드</v>
      </c>
      <c r="P242" s="37" t="s">
        <v>291</v>
      </c>
      <c r="Q242" s="37" t="str">
        <f t="shared" si="23"/>
        <v>INSERT INTO ZFS_BASE_CODE (CD_FLG,CD,LASTID,CD_NO,CD_NM,CD_ENM,CD_SNM,CD_ESNM,CD_PFLG,CD_PCD,CD_GRP,CD_CVAL,CD_NVAL) VALUES ('LTA_FG','ETF','NCRsystem',2,'ETF','ETF','','','','','ColumnInfo','',NULL);</v>
      </c>
    </row>
    <row r="243" spans="2:17">
      <c r="B243" s="37" t="s">
        <v>2078</v>
      </c>
      <c r="C243" s="92" t="s">
        <v>4499</v>
      </c>
      <c r="D243" s="37">
        <f t="shared" si="24"/>
        <v>3</v>
      </c>
      <c r="E243" s="92" t="s">
        <v>761</v>
      </c>
      <c r="F243" s="92" t="s">
        <v>4652</v>
      </c>
      <c r="K243" s="37" t="s">
        <v>5017</v>
      </c>
      <c r="O243" s="37" t="str">
        <f t="shared" si="22"/>
        <v>ColumnInfo_LTA_FG 코드</v>
      </c>
      <c r="P243" s="37" t="s">
        <v>291</v>
      </c>
      <c r="Q243" s="37" t="str">
        <f t="shared" si="23"/>
        <v>INSERT INTO ZFS_BASE_CODE (CD_FLG,CD,LASTID,CD_NO,CD_NM,CD_ENM,CD_SNM,CD_ESNM,CD_PFLG,CD_PCD,CD_GRP,CD_CVAL,CD_NVAL) VALUES ('LTA_FG','FUND','NCRsystem',3,'펀드','Fund','','','','','ColumnInfo','',NULL);</v>
      </c>
    </row>
    <row r="244" spans="2:17">
      <c r="B244" s="37" t="s">
        <v>5017</v>
      </c>
      <c r="C244" s="37" t="s">
        <v>4924</v>
      </c>
      <c r="D244" s="37">
        <f t="shared" si="24"/>
        <v>0</v>
      </c>
      <c r="E244" s="37" t="s">
        <v>4925</v>
      </c>
      <c r="K244" s="37" t="s">
        <v>3349</v>
      </c>
      <c r="O244" s="37" t="str">
        <f t="shared" si="22"/>
        <v>ColumnInfo_NOTI_AT 목록</v>
      </c>
      <c r="P244" s="37" t="s">
        <v>291</v>
      </c>
      <c r="Q244" s="37" t="str">
        <f t="shared" si="23"/>
        <v>INSERT INTO ZFS_BASE_CODE (CD_FLG,CD,LASTID,CD_NO,CD_NM,CD_ENM,CD_SNM,CD_ESNM,CD_PFLG,CD_PCD,CD_GRP,CD_CVAL,CD_NVAL) VALUES ('ColumnInfo','NOTI_AT','NCRsystem',0,'원금발생시점','','','','','','GROUP','',NULL);</v>
      </c>
    </row>
    <row r="245" spans="2:17">
      <c r="B245" s="37" t="s">
        <v>4924</v>
      </c>
      <c r="C245" s="92" t="s">
        <v>4926</v>
      </c>
      <c r="D245" s="37">
        <f t="shared" si="24"/>
        <v>1</v>
      </c>
      <c r="E245" s="92" t="s">
        <v>4930</v>
      </c>
      <c r="F245" s="92" t="s">
        <v>4931</v>
      </c>
      <c r="K245" s="37" t="s">
        <v>5017</v>
      </c>
      <c r="O245" s="37" t="str">
        <f t="shared" si="22"/>
        <v>ColumnInfo_NOTI_AT 코드</v>
      </c>
      <c r="P245" s="37" t="s">
        <v>291</v>
      </c>
      <c r="Q245" s="37" t="str">
        <f t="shared" si="23"/>
        <v>INSERT INTO ZFS_BASE_CODE (CD_FLG,CD,LASTID,CD_NO,CD_NM,CD_ENM,CD_SNM,CD_ESNM,CD_PFLG,CD_PCD,CD_GRP,CD_CVAL,CD_NVAL) VALUES ('NOTI_AT','I','NCRsystem',1,'발생시','Issu','','','','','ColumnInfo','',NULL);</v>
      </c>
    </row>
    <row r="246" spans="2:17">
      <c r="B246" s="37" t="s">
        <v>4924</v>
      </c>
      <c r="C246" s="92" t="s">
        <v>36</v>
      </c>
      <c r="D246" s="37">
        <f t="shared" si="24"/>
        <v>2</v>
      </c>
      <c r="E246" s="92" t="s">
        <v>4929</v>
      </c>
      <c r="F246" s="92" t="s">
        <v>4932</v>
      </c>
      <c r="K246" s="37" t="s">
        <v>5017</v>
      </c>
      <c r="O246" s="37" t="str">
        <f t="shared" si="22"/>
        <v>ColumnInfo_NOTI_AT 코드</v>
      </c>
      <c r="P246" s="37" t="s">
        <v>291</v>
      </c>
      <c r="Q246" s="37" t="str">
        <f t="shared" si="23"/>
        <v>INSERT INTO ZFS_BASE_CODE (CD_FLG,CD,LASTID,CD_NO,CD_NM,CD_ENM,CD_SNM,CD_ESNM,CD_PFLG,CD_PCD,CD_GRP,CD_CVAL,CD_NVAL) VALUES ('NOTI_AT','M','NCRsystem',2,'만기시','Maturity','','','','','ColumnInfo','',NULL);</v>
      </c>
    </row>
    <row r="247" spans="2:17">
      <c r="B247" s="37" t="s">
        <v>4924</v>
      </c>
      <c r="C247" s="92" t="s">
        <v>3358</v>
      </c>
      <c r="D247" s="37">
        <f t="shared" si="24"/>
        <v>3</v>
      </c>
      <c r="E247" s="92" t="s">
        <v>4928</v>
      </c>
      <c r="F247" s="92" t="s">
        <v>4518</v>
      </c>
      <c r="G247" s="5"/>
      <c r="K247" s="37" t="s">
        <v>5017</v>
      </c>
      <c r="O247" s="37" t="str">
        <f t="shared" si="22"/>
        <v>ColumnInfo_NOTI_AT 코드</v>
      </c>
      <c r="P247" s="37" t="s">
        <v>291</v>
      </c>
      <c r="Q247" s="37" t="str">
        <f t="shared" si="23"/>
        <v>INSERT INTO ZFS_BASE_CODE (CD_FLG,CD,LASTID,CD_NO,CD_NM,CD_ENM,CD_SNM,CD_ESNM,CD_PFLG,CD_PCD,CD_GRP,CD_CVAL,CD_NVAL) VALUES ('NOTI_AT','N','NCRsystem',3,'없음','None','','','','','ColumnInfo','',NULL);</v>
      </c>
    </row>
    <row r="248" spans="2:17">
      <c r="B248" s="37" t="s">
        <v>5017</v>
      </c>
      <c r="C248" s="37" t="s">
        <v>4988</v>
      </c>
      <c r="D248" s="37">
        <f t="shared" si="24"/>
        <v>0</v>
      </c>
      <c r="E248" s="37" t="s">
        <v>4987</v>
      </c>
      <c r="K248" s="37" t="s">
        <v>3349</v>
      </c>
      <c r="O248" s="37" t="str">
        <f t="shared" si="22"/>
        <v>ColumnInfo_OPTN_FG 목록</v>
      </c>
      <c r="P248" s="37" t="s">
        <v>291</v>
      </c>
      <c r="Q248" s="37" t="str">
        <f t="shared" si="23"/>
        <v>INSERT INTO ZFS_BASE_CODE (CD_FLG,CD,LASTID,CD_NO,CD_NM,CD_ENM,CD_SNM,CD_ESNM,CD_PFLG,CD_PCD,CD_GRP,CD_CVAL,CD_NVAL) VALUES ('ColumnInfo','OPTN_FG','NCRsystem',0,'옵션콜풋구분','','','','','','GROUP','',NULL);</v>
      </c>
    </row>
    <row r="249" spans="2:17">
      <c r="B249" s="37" t="s">
        <v>4988</v>
      </c>
      <c r="C249" s="92" t="s">
        <v>4528</v>
      </c>
      <c r="D249" s="37">
        <f t="shared" si="24"/>
        <v>1</v>
      </c>
      <c r="E249" s="92" t="s">
        <v>4945</v>
      </c>
      <c r="F249" s="92" t="s">
        <v>4952</v>
      </c>
      <c r="K249" s="37" t="s">
        <v>5017</v>
      </c>
      <c r="O249" s="37" t="str">
        <f t="shared" si="22"/>
        <v>ColumnInfo_OPTN_FG 코드</v>
      </c>
      <c r="P249" s="37" t="s">
        <v>291</v>
      </c>
      <c r="Q249" s="37" t="str">
        <f t="shared" si="23"/>
        <v>INSERT INTO ZFS_BASE_CODE (CD_FLG,CD,LASTID,CD_NO,CD_NM,CD_ENM,CD_SNM,CD_ESNM,CD_PFLG,CD_PCD,CD_GRP,CD_CVAL,CD_NVAL) VALUES ('OPTN_FG','C','NCRsystem',1,'콜옵션','Call Option','','','','','ColumnInfo','',NULL);</v>
      </c>
    </row>
    <row r="250" spans="2:17">
      <c r="B250" s="37" t="s">
        <v>4988</v>
      </c>
      <c r="C250" s="92" t="s">
        <v>4944</v>
      </c>
      <c r="D250" s="37">
        <f t="shared" si="24"/>
        <v>2</v>
      </c>
      <c r="E250" s="92" t="s">
        <v>4946</v>
      </c>
      <c r="F250" s="92" t="s">
        <v>4953</v>
      </c>
      <c r="K250" s="37" t="s">
        <v>5017</v>
      </c>
      <c r="O250" s="37" t="str">
        <f t="shared" si="22"/>
        <v>ColumnInfo_OPTN_FG 코드</v>
      </c>
      <c r="P250" s="37" t="s">
        <v>291</v>
      </c>
      <c r="Q250" s="37" t="str">
        <f t="shared" si="23"/>
        <v>INSERT INTO ZFS_BASE_CODE (CD_FLG,CD,LASTID,CD_NO,CD_NM,CD_ENM,CD_SNM,CD_ESNM,CD_PFLG,CD_PCD,CD_GRP,CD_CVAL,CD_NVAL) VALUES ('OPTN_FG','P','NCRsystem',2,'풋옵션','Put Option','','','','','ColumnInfo','',NULL);</v>
      </c>
    </row>
    <row r="251" spans="2:17">
      <c r="B251" s="37" t="s">
        <v>5017</v>
      </c>
      <c r="C251" s="37" t="s">
        <v>4943</v>
      </c>
      <c r="D251" s="37">
        <f t="shared" si="24"/>
        <v>0</v>
      </c>
      <c r="E251" s="37" t="s">
        <v>4954</v>
      </c>
      <c r="K251" s="37" t="s">
        <v>3349</v>
      </c>
      <c r="O251" s="37" t="str">
        <f t="shared" si="22"/>
        <v>ColumnInfo_OPTN_TYPE 목록</v>
      </c>
      <c r="P251" s="37" t="s">
        <v>291</v>
      </c>
      <c r="Q251" s="37" t="str">
        <f t="shared" si="23"/>
        <v>INSERT INTO ZFS_BASE_CODE (CD_FLG,CD,LASTID,CD_NO,CD_NM,CD_ENM,CD_SNM,CD_ESNM,CD_PFLG,CD_PCD,CD_GRP,CD_CVAL,CD_NVAL) VALUES ('ColumnInfo','OPTN_TYPE','NCRsystem',0,'옵션유형','','','','','','GROUP','',NULL);</v>
      </c>
    </row>
    <row r="252" spans="2:17">
      <c r="B252" s="37" t="s">
        <v>4943</v>
      </c>
      <c r="C252" s="92" t="s">
        <v>4548</v>
      </c>
      <c r="D252" s="37">
        <f t="shared" si="24"/>
        <v>1</v>
      </c>
      <c r="E252" s="92" t="s">
        <v>4948</v>
      </c>
      <c r="F252" s="92" t="s">
        <v>4948</v>
      </c>
      <c r="K252" s="37" t="s">
        <v>5017</v>
      </c>
      <c r="O252" s="37" t="str">
        <f t="shared" si="22"/>
        <v>ColumnInfo_OPTN_TYPE 코드</v>
      </c>
      <c r="P252" s="37" t="s">
        <v>291</v>
      </c>
      <c r="Q252" s="37" t="str">
        <f t="shared" si="23"/>
        <v>INSERT INTO ZFS_BASE_CODE (CD_FLG,CD,LASTID,CD_NO,CD_NM,CD_ENM,CD_SNM,CD_ESNM,CD_PFLG,CD_PCD,CD_GRP,CD_CVAL,CD_NVAL) VALUES ('OPTN_TYPE','AM','NCRsystem',1,'American','American','','','','','ColumnInfo','',NULL);</v>
      </c>
    </row>
    <row r="253" spans="2:17">
      <c r="B253" s="37" t="s">
        <v>4943</v>
      </c>
      <c r="C253" s="92" t="s">
        <v>4947</v>
      </c>
      <c r="D253" s="37">
        <f t="shared" si="24"/>
        <v>2</v>
      </c>
      <c r="E253" s="92" t="s">
        <v>4949</v>
      </c>
      <c r="F253" s="92" t="s">
        <v>4949</v>
      </c>
      <c r="K253" s="37" t="s">
        <v>5017</v>
      </c>
      <c r="O253" s="37" t="str">
        <f t="shared" si="22"/>
        <v>ColumnInfo_OPTN_TYPE 코드</v>
      </c>
      <c r="P253" s="37" t="s">
        <v>291</v>
      </c>
      <c r="Q253" s="37" t="str">
        <f t="shared" si="23"/>
        <v>INSERT INTO ZFS_BASE_CODE (CD_FLG,CD,LASTID,CD_NO,CD_NM,CD_ENM,CD_SNM,CD_ESNM,CD_PFLG,CD_PCD,CD_GRP,CD_CVAL,CD_NVAL) VALUES ('OPTN_TYPE','EU','NCRsystem',2,'European','European','','','','','ColumnInfo','',NULL);</v>
      </c>
    </row>
    <row r="254" spans="2:17">
      <c r="B254" s="37" t="s">
        <v>4943</v>
      </c>
      <c r="C254" s="92" t="s">
        <v>4549</v>
      </c>
      <c r="D254" s="37">
        <f t="shared" si="24"/>
        <v>3</v>
      </c>
      <c r="E254" s="92" t="s">
        <v>4950</v>
      </c>
      <c r="F254" s="92" t="s">
        <v>4950</v>
      </c>
      <c r="G254" s="5"/>
      <c r="K254" s="37" t="s">
        <v>5017</v>
      </c>
      <c r="O254" s="37" t="str">
        <f t="shared" si="22"/>
        <v>ColumnInfo_OPTN_TYPE 코드</v>
      </c>
      <c r="P254" s="37" t="s">
        <v>291</v>
      </c>
      <c r="Q254" s="37" t="str">
        <f t="shared" si="23"/>
        <v>INSERT INTO ZFS_BASE_CODE (CD_FLG,CD,LASTID,CD_NO,CD_NM,CD_ENM,CD_SNM,CD_ESNM,CD_PFLG,CD_PCD,CD_GRP,CD_CVAL,CD_NVAL) VALUES ('OPTN_TYPE','AS','NCRsystem',3,'Asian','Asian','','','','','ColumnInfo','',NULL);</v>
      </c>
    </row>
    <row r="255" spans="2:17">
      <c r="B255" s="37" t="s">
        <v>4943</v>
      </c>
      <c r="C255" s="92" t="s">
        <v>4550</v>
      </c>
      <c r="D255" s="37">
        <f t="shared" si="24"/>
        <v>4</v>
      </c>
      <c r="E255" s="92" t="s">
        <v>4951</v>
      </c>
      <c r="F255" s="92" t="s">
        <v>4951</v>
      </c>
      <c r="G255" s="5"/>
      <c r="K255" s="37" t="s">
        <v>5017</v>
      </c>
      <c r="O255" s="37" t="str">
        <f t="shared" si="22"/>
        <v>ColumnInfo_OPTN_TYPE 코드</v>
      </c>
      <c r="P255" s="37" t="s">
        <v>291</v>
      </c>
      <c r="Q255" s="37" t="str">
        <f t="shared" si="23"/>
        <v>INSERT INTO ZFS_BASE_CODE (CD_FLG,CD,LASTID,CD_NO,CD_NM,CD_ENM,CD_SNM,CD_ESNM,CD_PFLG,CD_PCD,CD_GRP,CD_CVAL,CD_NVAL) VALUES ('OPTN_TYPE','BM','NCRsystem',4,'Bermudan','Bermudan','','','','','ColumnInfo','',NULL);</v>
      </c>
    </row>
    <row r="256" spans="2:17">
      <c r="B256" s="37" t="s">
        <v>5017</v>
      </c>
      <c r="C256" s="37" t="s">
        <v>909</v>
      </c>
      <c r="D256" s="37">
        <f t="shared" si="24"/>
        <v>0</v>
      </c>
      <c r="E256" s="37" t="s">
        <v>4574</v>
      </c>
      <c r="K256" s="37" t="s">
        <v>3349</v>
      </c>
      <c r="O256" s="37" t="str">
        <f t="shared" si="22"/>
        <v>ColumnInfo_REF_ID 목록</v>
      </c>
      <c r="P256" s="37" t="s">
        <v>291</v>
      </c>
      <c r="Q256" s="37" t="str">
        <f t="shared" si="23"/>
        <v>INSERT INTO ZFS_BASE_CODE (CD_FLG,CD,LASTID,CD_NO,CD_NM,CD_ENM,CD_SNM,CD_ESNM,CD_PFLG,CD_PCD,CD_GRP,CD_CVAL,CD_NVAL) VALUES ('ColumnInfo','REF_ID','NCRsystem',0,'커브참조ID','','','','','','GROUP','',NULL);</v>
      </c>
    </row>
    <row r="257" spans="2:17">
      <c r="B257" s="37" t="s">
        <v>909</v>
      </c>
      <c r="C257" s="92" t="s">
        <v>4575</v>
      </c>
      <c r="D257" s="37">
        <f t="shared" si="24"/>
        <v>1</v>
      </c>
      <c r="E257" s="92" t="s">
        <v>4576</v>
      </c>
      <c r="F257" s="92" t="s">
        <v>4577</v>
      </c>
      <c r="K257" s="37" t="s">
        <v>5017</v>
      </c>
      <c r="O257" s="37" t="str">
        <f t="shared" si="22"/>
        <v>ColumnInfo_REF_ID 코드</v>
      </c>
      <c r="P257" s="37" t="s">
        <v>291</v>
      </c>
      <c r="Q257" s="37" t="str">
        <f t="shared" si="23"/>
        <v>INSERT INTO ZFS_BASE_CODE (CD_FLG,CD,LASTID,CD_NO,CD_NM,CD_ENM,CD_SNM,CD_ESNM,CD_PFLG,CD_PCD,CD_GRP,CD_CVAL,CD_NVAL) VALUES ('REF_ID','DESC','NCRsystem',1,'커브+TENOR조합 마켓고유ID','마켓데이터와 연계시  사용','','','','','ColumnInfo','',NULL);</v>
      </c>
    </row>
    <row r="258" spans="2:17">
      <c r="B258" s="37" t="s">
        <v>5017</v>
      </c>
      <c r="C258" s="37" t="s">
        <v>4731</v>
      </c>
      <c r="D258" s="37">
        <f t="shared" si="24"/>
        <v>0</v>
      </c>
      <c r="E258" s="37" t="s">
        <v>4998</v>
      </c>
      <c r="K258" s="37" t="s">
        <v>3349</v>
      </c>
      <c r="O258" s="37" t="str">
        <f t="shared" si="22"/>
        <v>ColumnInfo_REPAY_RANK 목록</v>
      </c>
      <c r="P258" s="37" t="s">
        <v>291</v>
      </c>
      <c r="Q258" s="37" t="str">
        <f t="shared" si="23"/>
        <v>INSERT INTO ZFS_BASE_CODE (CD_FLG,CD,LASTID,CD_NO,CD_NM,CD_ENM,CD_SNM,CD_ESNM,CD_PFLG,CD_PCD,CD_GRP,CD_CVAL,CD_NVAL) VALUES ('ColumnInfo','REPAY_RANK','NCRsystem',0,'산환순위','','','','','','GROUP','',NULL);</v>
      </c>
    </row>
    <row r="259" spans="2:17">
      <c r="B259" s="37" t="s">
        <v>4731</v>
      </c>
      <c r="C259" s="92">
        <v>0</v>
      </c>
      <c r="D259" s="37">
        <f t="shared" si="24"/>
        <v>1</v>
      </c>
      <c r="E259" s="92" t="s">
        <v>4395</v>
      </c>
      <c r="F259" s="92" t="s">
        <v>4217</v>
      </c>
      <c r="G259" s="92" t="s">
        <v>4504</v>
      </c>
      <c r="H259" s="37" t="s">
        <v>4736</v>
      </c>
      <c r="K259" s="37" t="s">
        <v>5017</v>
      </c>
      <c r="O259" s="37" t="str">
        <f t="shared" si="22"/>
        <v>ColumnInfo_REPAY_RANK 코드</v>
      </c>
      <c r="P259" s="37" t="s">
        <v>291</v>
      </c>
      <c r="Q259" s="37" t="str">
        <f t="shared" si="23"/>
        <v>INSERT INTO ZFS_BASE_CODE (CD_FLG,CD,LASTID,CD_NO,CD_NM,CD_ENM,CD_SNM,CD_ESNM,CD_PFLG,CD_PCD,CD_GRP,CD_CVAL,CD_NVAL) VALUES ('REPAY_RANK','0','NCRsystem',1,'지분','Equity','매입','EQ','','','ColumnInfo','',NULL);</v>
      </c>
    </row>
    <row r="260" spans="2:17">
      <c r="B260" s="37" t="s">
        <v>4731</v>
      </c>
      <c r="C260" s="92">
        <v>1</v>
      </c>
      <c r="D260" s="37">
        <f t="shared" si="24"/>
        <v>2</v>
      </c>
      <c r="E260" s="92" t="s">
        <v>4733</v>
      </c>
      <c r="F260" s="92" t="s">
        <v>4734</v>
      </c>
      <c r="G260" s="92" t="s">
        <v>4515</v>
      </c>
      <c r="H260" s="92" t="s">
        <v>4737</v>
      </c>
      <c r="K260" s="37" t="s">
        <v>5017</v>
      </c>
      <c r="O260" s="37" t="str">
        <f t="shared" si="22"/>
        <v>ColumnInfo_REPAY_RANK 코드</v>
      </c>
      <c r="P260" s="37" t="s">
        <v>291</v>
      </c>
      <c r="Q260" s="37" t="str">
        <f t="shared" si="23"/>
        <v>INSERT INTO ZFS_BASE_CODE (CD_FLG,CD,LASTID,CD_NO,CD_NM,CD_ENM,CD_SNM,CD_ESNM,CD_PFLG,CD_PCD,CD_GRP,CD_CVAL,CD_NVAL) VALUES ('REPAY_RANK','1','NCRsystem',2,'후순위채권','subordinated bonds','MF','S_Bond','','','ColumnInfo','',NULL);</v>
      </c>
    </row>
    <row r="261" spans="2:17">
      <c r="B261" s="37" t="s">
        <v>4731</v>
      </c>
      <c r="C261" s="92">
        <v>2</v>
      </c>
      <c r="D261" s="37">
        <f t="shared" si="24"/>
        <v>3</v>
      </c>
      <c r="E261" s="92" t="s">
        <v>4732</v>
      </c>
      <c r="F261" s="92" t="s">
        <v>4735</v>
      </c>
      <c r="G261" s="92" t="s">
        <v>4516</v>
      </c>
      <c r="H261" s="92" t="s">
        <v>4738</v>
      </c>
      <c r="K261" s="37" t="s">
        <v>5017</v>
      </c>
      <c r="O261" s="37" t="str">
        <f t="shared" si="22"/>
        <v>ColumnInfo_REPAY_RANK 코드</v>
      </c>
      <c r="P261" s="37" t="s">
        <v>291</v>
      </c>
      <c r="Q261" s="37" t="str">
        <f t="shared" si="23"/>
        <v>INSERT INTO ZFS_BASE_CODE (CD_FLG,CD,LASTID,CD_NO,CD_NM,CD_ENM,CD_SNM,CD_ESNM,CD_PFLG,CD_PCD,CD_GRP,CD_CVAL,CD_NVAL) VALUES ('REPAY_RANK','2','NCRsystem',3,'선순위채권','priority bonds','MP','P_Bond','','','ColumnInfo','',NULL);</v>
      </c>
    </row>
    <row r="262" spans="2:17">
      <c r="B262" s="37" t="s">
        <v>4731</v>
      </c>
      <c r="C262" s="92">
        <v>3</v>
      </c>
      <c r="D262" s="37">
        <f t="shared" si="24"/>
        <v>4</v>
      </c>
      <c r="E262" s="92" t="s">
        <v>4400</v>
      </c>
      <c r="F262" s="92" t="s">
        <v>4064</v>
      </c>
      <c r="G262" s="92" t="s">
        <v>3380</v>
      </c>
      <c r="H262" s="92" t="s">
        <v>4739</v>
      </c>
      <c r="K262" s="37" t="s">
        <v>5017</v>
      </c>
      <c r="O262" s="37" t="str">
        <f t="shared" si="22"/>
        <v>ColumnInfo_REPAY_RANK 코드</v>
      </c>
      <c r="P262" s="37" t="s">
        <v>291</v>
      </c>
      <c r="Q262" s="37" t="str">
        <f t="shared" si="23"/>
        <v>INSERT INTO ZFS_BASE_CODE (CD_FLG,CD,LASTID,CD_NO,CD_NM,CD_ENM,CD_SNM,CD_ESNM,CD_PFLG,CD_PCD,CD_GRP,CD_CVAL,CD_NVAL) VALUES ('REPAY_RANK','3','NCRsystem',4,'커버드본드','Covered bonds','RF','C_Bond','','','ColumnInfo','',NULL);</v>
      </c>
    </row>
    <row r="263" spans="2:17">
      <c r="B263" s="37" t="s">
        <v>5017</v>
      </c>
      <c r="C263" s="37" t="s">
        <v>2101</v>
      </c>
      <c r="D263" s="37">
        <f t="shared" si="24"/>
        <v>0</v>
      </c>
      <c r="E263" s="37" t="s">
        <v>2100</v>
      </c>
      <c r="K263" s="37" t="s">
        <v>3349</v>
      </c>
      <c r="O263" s="37" t="str">
        <f t="shared" si="22"/>
        <v>ColumnInfo_RF_CD 목록</v>
      </c>
      <c r="P263" s="37" t="s">
        <v>291</v>
      </c>
      <c r="Q263" s="37" t="str">
        <f t="shared" si="23"/>
        <v>INSERT INTO ZFS_BASE_CODE (CD_FLG,CD,LASTID,CD_NO,CD_NM,CD_ENM,CD_SNM,CD_ESNM,CD_PFLG,CD_PCD,CD_GRP,CD_CVAL,CD_NVAL) VALUES ('ColumnInfo','RF_CD','NCRsystem',0,'위험요인코드','','','','','','GROUP','',NULL);</v>
      </c>
    </row>
    <row r="264" spans="2:17">
      <c r="B264" s="37" t="s">
        <v>2101</v>
      </c>
      <c r="C264" s="92" t="s">
        <v>4575</v>
      </c>
      <c r="D264" s="37">
        <f t="shared" si="24"/>
        <v>1</v>
      </c>
      <c r="E264" s="92" t="s">
        <v>4579</v>
      </c>
      <c r="F264" s="92" t="s">
        <v>4578</v>
      </c>
      <c r="K264" s="37" t="s">
        <v>5017</v>
      </c>
      <c r="O264" s="37" t="str">
        <f t="shared" si="22"/>
        <v>ColumnInfo_RF_CD 코드</v>
      </c>
      <c r="P264" s="37" t="s">
        <v>291</v>
      </c>
      <c r="Q264" s="37" t="str">
        <f t="shared" si="23"/>
        <v>INSERT INTO ZFS_BASE_CODE (CD_FLG,CD,LASTID,CD_NO,CD_NM,CD_ENM,CD_SNM,CD_ESNM,CD_PFLG,CD_PCD,CD_GRP,CD_CVAL,CD_NVAL) VALUES ('RF_CD','DESC','NCRsystem',1,'커브+TENOR조합 마켓고유ID, REF_ID와 유사 또는 동일','상관계수/변동성 등 관리시 사용','','','','','ColumnInfo','',NULL);</v>
      </c>
    </row>
    <row r="265" spans="2:17">
      <c r="B265" s="37" t="s">
        <v>5017</v>
      </c>
      <c r="C265" s="37" t="s">
        <v>2022</v>
      </c>
      <c r="D265" s="37">
        <f t="shared" si="24"/>
        <v>0</v>
      </c>
      <c r="E265" s="37" t="s">
        <v>2100</v>
      </c>
      <c r="K265" s="37" t="s">
        <v>3349</v>
      </c>
      <c r="O265" s="37" t="str">
        <f t="shared" si="22"/>
        <v>ColumnInfo_RISK_CD 목록</v>
      </c>
      <c r="P265" s="37" t="s">
        <v>291</v>
      </c>
      <c r="Q265" s="37" t="str">
        <f t="shared" si="23"/>
        <v>INSERT INTO ZFS_BASE_CODE (CD_FLG,CD,LASTID,CD_NO,CD_NM,CD_ENM,CD_SNM,CD_ESNM,CD_PFLG,CD_PCD,CD_GRP,CD_CVAL,CD_NVAL) VALUES ('ColumnInfo','RISK_CD','NCRsystem',0,'위험요인코드','','','','','','GROUP','',NULL);</v>
      </c>
    </row>
    <row r="266" spans="2:17">
      <c r="B266" s="37" t="s">
        <v>2022</v>
      </c>
      <c r="C266" s="92" t="s">
        <v>2551</v>
      </c>
      <c r="D266" s="37">
        <f t="shared" si="24"/>
        <v>1</v>
      </c>
      <c r="E266" s="92" t="s">
        <v>3409</v>
      </c>
      <c r="F266" s="92" t="s">
        <v>4427</v>
      </c>
      <c r="K266" s="37" t="s">
        <v>5017</v>
      </c>
      <c r="O266" s="37" t="str">
        <f t="shared" si="22"/>
        <v>ColumnInfo_RISK_CD 코드</v>
      </c>
      <c r="P266" s="37" t="s">
        <v>291</v>
      </c>
      <c r="Q266" s="37" t="str">
        <f t="shared" si="23"/>
        <v>INSERT INTO ZFS_BASE_CODE (CD_FLG,CD,LASTID,CD_NO,CD_NM,CD_ENM,CD_SNM,CD_ESNM,CD_PFLG,CD_PCD,CD_GRP,CD_CVAL,CD_NVAL) VALUES ('RISK_CD','IR','NCRsystem',1,'금리','Interest','','','','','ColumnInfo','',NULL);</v>
      </c>
    </row>
    <row r="267" spans="2:17">
      <c r="B267" s="37" t="s">
        <v>2022</v>
      </c>
      <c r="C267" s="92" t="s">
        <v>2547</v>
      </c>
      <c r="D267" s="37">
        <f t="shared" si="24"/>
        <v>2</v>
      </c>
      <c r="E267" s="92" t="s">
        <v>4425</v>
      </c>
      <c r="F267" s="92" t="s">
        <v>4217</v>
      </c>
      <c r="K267" s="37" t="s">
        <v>5017</v>
      </c>
      <c r="O267" s="37" t="str">
        <f t="shared" si="22"/>
        <v>ColumnInfo_RISK_CD 코드</v>
      </c>
      <c r="P267" s="37" t="s">
        <v>291</v>
      </c>
      <c r="Q267" s="37" t="str">
        <f t="shared" si="23"/>
        <v>INSERT INTO ZFS_BASE_CODE (CD_FLG,CD,LASTID,CD_NO,CD_NM,CD_ENM,CD_SNM,CD_ESNM,CD_PFLG,CD_PCD,CD_GRP,CD_CVAL,CD_NVAL) VALUES ('RISK_CD','EQ','NCRsystem',2,'주가','Equity','','','','','ColumnInfo','',NULL);</v>
      </c>
    </row>
    <row r="268" spans="2:17">
      <c r="B268" s="37" t="s">
        <v>2022</v>
      </c>
      <c r="C268" s="92" t="s">
        <v>2549</v>
      </c>
      <c r="D268" s="37">
        <f t="shared" si="24"/>
        <v>3</v>
      </c>
      <c r="E268" s="92" t="s">
        <v>3584</v>
      </c>
      <c r="F268" s="92" t="s">
        <v>4428</v>
      </c>
      <c r="K268" s="37" t="s">
        <v>5017</v>
      </c>
      <c r="O268" s="37" t="str">
        <f t="shared" si="22"/>
        <v>ColumnInfo_RISK_CD 코드</v>
      </c>
      <c r="P268" s="37" t="s">
        <v>291</v>
      </c>
      <c r="Q268" s="37" t="str">
        <f t="shared" si="23"/>
        <v>INSERT INTO ZFS_BASE_CODE (CD_FLG,CD,LASTID,CD_NO,CD_NM,CD_ENM,CD_SNM,CD_ESNM,CD_PFLG,CD_PCD,CD_GRP,CD_CVAL,CD_NVAL) VALUES ('RISK_CD','FX','NCRsystem',3,'외환','Forien','','','','','ColumnInfo','',NULL);</v>
      </c>
    </row>
    <row r="269" spans="2:17">
      <c r="B269" s="37" t="s">
        <v>2022</v>
      </c>
      <c r="C269" s="92" t="s">
        <v>2553</v>
      </c>
      <c r="D269" s="37">
        <f t="shared" si="24"/>
        <v>4</v>
      </c>
      <c r="E269" s="92" t="s">
        <v>3410</v>
      </c>
      <c r="F269" s="92" t="s">
        <v>4218</v>
      </c>
      <c r="K269" s="37" t="s">
        <v>5017</v>
      </c>
      <c r="O269" s="37" t="str">
        <f t="shared" si="22"/>
        <v>ColumnInfo_RISK_CD 코드</v>
      </c>
      <c r="P269" s="37" t="s">
        <v>291</v>
      </c>
      <c r="Q269" s="37" t="str">
        <f t="shared" si="23"/>
        <v>INSERT INTO ZFS_BASE_CODE (CD_FLG,CD,LASTID,CD_NO,CD_NM,CD_ENM,CD_SNM,CD_ESNM,CD_PFLG,CD_PCD,CD_GRP,CD_CVAL,CD_NVAL) VALUES ('RISK_CD','CM','NCRsystem',4,'상품','Commodity','','','','','ColumnInfo','',NULL);</v>
      </c>
    </row>
    <row r="270" spans="2:17">
      <c r="B270" s="37" t="s">
        <v>2022</v>
      </c>
      <c r="C270" s="92" t="s">
        <v>2554</v>
      </c>
      <c r="D270" s="37">
        <f t="shared" si="24"/>
        <v>5</v>
      </c>
      <c r="E270" s="92" t="s">
        <v>4426</v>
      </c>
      <c r="F270" s="92" t="s">
        <v>4429</v>
      </c>
      <c r="K270" s="37" t="s">
        <v>5017</v>
      </c>
      <c r="O270" s="37" t="str">
        <f t="shared" si="22"/>
        <v>ColumnInfo_RISK_CD 코드</v>
      </c>
      <c r="P270" s="37" t="s">
        <v>291</v>
      </c>
      <c r="Q270" s="37" t="str">
        <f t="shared" si="23"/>
        <v>INSERT INTO ZFS_BASE_CODE (CD_FLG,CD,LASTID,CD_NO,CD_NM,CD_ENM,CD_SNM,CD_ESNM,CD_PFLG,CD_PCD,CD_GRP,CD_CVAL,CD_NVAL) VALUES ('RISK_CD','VL','NCRsystem',5,'변동성','Volatility','','','','','ColumnInfo','',NULL);</v>
      </c>
    </row>
    <row r="271" spans="2:17">
      <c r="B271" s="37" t="s">
        <v>5018</v>
      </c>
      <c r="C271" s="92" t="s">
        <v>4997</v>
      </c>
      <c r="E271" s="37" t="s">
        <v>2560</v>
      </c>
      <c r="F271" s="37" t="s">
        <v>3979</v>
      </c>
      <c r="K271" s="37" t="s">
        <v>3976</v>
      </c>
      <c r="N271" s="5"/>
      <c r="O271" s="37" t="str">
        <f t="shared" si="22"/>
        <v>ColumnInfo_RISK_Factor 목록</v>
      </c>
      <c r="P271" s="37" t="s">
        <v>291</v>
      </c>
      <c r="Q271" s="37" t="str">
        <f t="shared" si="23"/>
        <v>INSERT INTO ZFS_BASE_CODE (CD_FLG,CD,LASTID,CD_NO,CD_NM,CD_ENM,CD_SNM,CD_ESNM,CD_PFLG,CD_PCD,CD_GRP,CD_CVAL,CD_NVAL) VALUES ('ColumnInfo','RISK_Factor','NCRsystem',0,'FRTB-SA 위험요인정보','RISK_FACTOR','','','','','GROUP','',NULL);</v>
      </c>
    </row>
    <row r="272" spans="2:17">
      <c r="B272" s="92" t="s">
        <v>4997</v>
      </c>
      <c r="C272" s="92" t="s">
        <v>194</v>
      </c>
      <c r="D272" s="37">
        <v>0</v>
      </c>
      <c r="K272" s="37" t="s">
        <v>5017</v>
      </c>
      <c r="O272" s="37" t="str">
        <f t="shared" si="22"/>
        <v>ColumnInfo_RISK_Factor 코드</v>
      </c>
      <c r="P272" s="37" t="s">
        <v>291</v>
      </c>
      <c r="Q272" s="37" t="str">
        <f t="shared" si="23"/>
        <v>INSERT INTO ZFS_BASE_CODE (CD_FLG,CD,LASTID,CD_NO,CD_NM,CD_ENM,CD_SNM,CD_ESNM,CD_PFLG,CD_PCD,CD_GRP,CD_CVAL,CD_NVAL) VALUES ('RISK_Factor','RRAO','NCRsystem',0,'','','','','','','ColumnInfo','',NULL);</v>
      </c>
    </row>
    <row r="273" spans="2:17">
      <c r="B273" s="37" t="s">
        <v>4997</v>
      </c>
      <c r="C273" s="92" t="s">
        <v>194</v>
      </c>
      <c r="D273" s="37">
        <v>0</v>
      </c>
      <c r="K273" s="37" t="s">
        <v>5017</v>
      </c>
      <c r="O273" s="37" t="str">
        <f t="shared" ref="O273:O336" si="25">IF(K273="GROUP",B273 &amp; "_" &amp; C273  &amp; " 목록",K273 &amp; "_" &amp;B273 &amp; " 코드")</f>
        <v>ColumnInfo_RISK_Factor 코드</v>
      </c>
      <c r="P273" s="37" t="s">
        <v>291</v>
      </c>
      <c r="Q273" s="37" t="str">
        <f t="shared" si="23"/>
        <v>INSERT INTO ZFS_BASE_CODE (CD_FLG,CD,LASTID,CD_NO,CD_NM,CD_ENM,CD_SNM,CD_ESNM,CD_PFLG,CD_PCD,CD_GRP,CD_CVAL,CD_NVAL) VALUES ('RISK_Factor','RRAO','NCRsystem',0,'','','','','','','ColumnInfo','',NULL);</v>
      </c>
    </row>
    <row r="274" spans="2:17">
      <c r="B274" s="92" t="s">
        <v>4997</v>
      </c>
      <c r="C274" s="92" t="s">
        <v>2821</v>
      </c>
      <c r="D274" s="37">
        <v>1</v>
      </c>
      <c r="E274" s="37" t="s">
        <v>4235</v>
      </c>
      <c r="F274" s="37" t="s">
        <v>4236</v>
      </c>
      <c r="K274" s="37" t="s">
        <v>5017</v>
      </c>
      <c r="O274" s="37" t="str">
        <f t="shared" si="25"/>
        <v>ColumnInfo_RISK_Factor 코드</v>
      </c>
      <c r="P274" s="37" t="s">
        <v>291</v>
      </c>
      <c r="Q274" s="37" t="str">
        <f t="shared" ref="Q274:Q337" si="26" xml:space="preserve"> Q$7 &amp; " ('"&amp;B274&amp;"','"&amp;C274&amp;"','NCRsystem',"&amp;IF(D274="",0,D274)&amp;",'"&amp;E274&amp;"','"&amp;F274&amp;"','"&amp;G274&amp;"','"&amp;H274&amp;"','"&amp;I274&amp;"','"&amp;J274&amp;"','"&amp;K274&amp;"','"&amp;L274&amp;"',"&amp;IF(M274="","NULL",M274)&amp;");"</f>
        <v>INSERT INTO ZFS_BASE_CODE (CD_FLG,CD,LASTID,CD_NO,CD_NM,CD_ENM,CD_SNM,CD_ESNM,CD_PFLG,CD_PCD,CD_GRP,CD_CVAL,CD_NVAL) VALUES ('RISK_Factor','GIRR','NCRsystem',1,'Curve+Term','Bond Kind','','','','','ColumnInfo','',NULL);</v>
      </c>
    </row>
    <row r="275" spans="2:17">
      <c r="B275" s="37" t="s">
        <v>4997</v>
      </c>
      <c r="C275" s="92" t="s">
        <v>2821</v>
      </c>
      <c r="D275" s="37">
        <v>1</v>
      </c>
      <c r="E275" s="37" t="s">
        <v>4235</v>
      </c>
      <c r="F275" s="37" t="s">
        <v>4236</v>
      </c>
      <c r="K275" s="37" t="s">
        <v>5017</v>
      </c>
      <c r="O275" s="37" t="str">
        <f t="shared" si="25"/>
        <v>ColumnInfo_RISK_Factor 코드</v>
      </c>
      <c r="P275" s="37" t="s">
        <v>291</v>
      </c>
      <c r="Q275" s="37" t="str">
        <f t="shared" si="26"/>
        <v>INSERT INTO ZFS_BASE_CODE (CD_FLG,CD,LASTID,CD_NO,CD_NM,CD_ENM,CD_SNM,CD_ESNM,CD_PFLG,CD_PCD,CD_GRP,CD_CVAL,CD_NVAL) VALUES ('RISK_Factor','GIRR','NCRsystem',1,'Curve+Term','Bond Kind','','','','','ColumnInfo','',NULL);</v>
      </c>
    </row>
    <row r="276" spans="2:17">
      <c r="B276" s="92" t="s">
        <v>4997</v>
      </c>
      <c r="C276" s="92" t="s">
        <v>2854</v>
      </c>
      <c r="D276" s="37">
        <v>2</v>
      </c>
      <c r="E276" s="37" t="s">
        <v>4237</v>
      </c>
      <c r="K276" s="37" t="s">
        <v>5017</v>
      </c>
      <c r="O276" s="37" t="str">
        <f t="shared" si="25"/>
        <v>ColumnInfo_RISK_Factor 코드</v>
      </c>
      <c r="P276" s="37" t="s">
        <v>291</v>
      </c>
      <c r="Q276" s="37" t="str">
        <f t="shared" si="26"/>
        <v>INSERT INTO ZFS_BASE_CODE (CD_FLG,CD,LASTID,CD_NO,CD_NM,CD_ENM,CD_SNM,CD_ESNM,CD_PFLG,CD_PCD,CD_GRP,CD_CVAL,CD_NVAL) VALUES ('RISK_Factor','CSR_nSec','NCRsystem',2,'issuer+BondKind+Term','','','','','','ColumnInfo','',NULL);</v>
      </c>
    </row>
    <row r="277" spans="2:17">
      <c r="B277" s="37" t="s">
        <v>4997</v>
      </c>
      <c r="C277" s="92" t="s">
        <v>2854</v>
      </c>
      <c r="D277" s="37">
        <v>2</v>
      </c>
      <c r="E277" s="37" t="s">
        <v>4237</v>
      </c>
      <c r="K277" s="37" t="s">
        <v>5017</v>
      </c>
      <c r="O277" s="37" t="str">
        <f t="shared" si="25"/>
        <v>ColumnInfo_RISK_Factor 코드</v>
      </c>
      <c r="P277" s="37" t="s">
        <v>291</v>
      </c>
      <c r="Q277" s="37" t="str">
        <f t="shared" si="26"/>
        <v>INSERT INTO ZFS_BASE_CODE (CD_FLG,CD,LASTID,CD_NO,CD_NM,CD_ENM,CD_SNM,CD_ESNM,CD_PFLG,CD_PCD,CD_GRP,CD_CVAL,CD_NVAL) VALUES ('RISK_Factor','CSR_nSec','NCRsystem',2,'issuer+BondKind+Term','','','','','','ColumnInfo','',NULL);</v>
      </c>
    </row>
    <row r="278" spans="2:17">
      <c r="B278" s="92" t="s">
        <v>4997</v>
      </c>
      <c r="C278" s="92" t="s">
        <v>2830</v>
      </c>
      <c r="D278" s="37">
        <v>3</v>
      </c>
      <c r="E278" s="37" t="s">
        <v>4238</v>
      </c>
      <c r="K278" s="37" t="s">
        <v>5017</v>
      </c>
      <c r="O278" s="37" t="str">
        <f t="shared" si="25"/>
        <v>ColumnInfo_RISK_Factor 코드</v>
      </c>
      <c r="P278" s="37" t="s">
        <v>291</v>
      </c>
      <c r="Q278" s="37" t="str">
        <f t="shared" si="26"/>
        <v>INSERT INTO ZFS_BASE_CODE (CD_FLG,CD,LASTID,CD_NO,CD_NM,CD_ENM,CD_SNM,CD_ESNM,CD_PFLG,CD_PCD,CD_GRP,CD_CVAL,CD_NVAL) VALUES ('RISK_Factor','CSR-Ctp','NCRsystem',3,'Issuer(Tranche)+BondKind+Term','','','','','','ColumnInfo','',NULL);</v>
      </c>
    </row>
    <row r="279" spans="2:17">
      <c r="B279" s="37" t="s">
        <v>4997</v>
      </c>
      <c r="C279" s="92" t="s">
        <v>2830</v>
      </c>
      <c r="D279" s="37">
        <v>3</v>
      </c>
      <c r="E279" s="37" t="s">
        <v>4238</v>
      </c>
      <c r="K279" s="37" t="s">
        <v>5017</v>
      </c>
      <c r="O279" s="37" t="str">
        <f t="shared" si="25"/>
        <v>ColumnInfo_RISK_Factor 코드</v>
      </c>
      <c r="P279" s="37" t="s">
        <v>291</v>
      </c>
      <c r="Q279" s="37" t="str">
        <f t="shared" si="26"/>
        <v>INSERT INTO ZFS_BASE_CODE (CD_FLG,CD,LASTID,CD_NO,CD_NM,CD_ENM,CD_SNM,CD_ESNM,CD_PFLG,CD_PCD,CD_GRP,CD_CVAL,CD_NVAL) VALUES ('RISK_Factor','CSR-Ctp','NCRsystem',3,'Issuer(Tranche)+BondKind+Term','','','','','','ColumnInfo','',NULL);</v>
      </c>
    </row>
    <row r="280" spans="2:17">
      <c r="B280" s="92" t="s">
        <v>4997</v>
      </c>
      <c r="C280" s="92" t="s">
        <v>2827</v>
      </c>
      <c r="D280" s="37">
        <v>4</v>
      </c>
      <c r="E280" s="37" t="s">
        <v>4238</v>
      </c>
      <c r="K280" s="37" t="s">
        <v>5017</v>
      </c>
      <c r="O280" s="37" t="str">
        <f t="shared" si="25"/>
        <v>ColumnInfo_RISK_Factor 코드</v>
      </c>
      <c r="P280" s="37" t="s">
        <v>291</v>
      </c>
      <c r="Q280" s="37" t="str">
        <f t="shared" si="26"/>
        <v>INSERT INTO ZFS_BASE_CODE (CD_FLG,CD,LASTID,CD_NO,CD_NM,CD_ENM,CD_SNM,CD_ESNM,CD_PFLG,CD_PCD,CD_GRP,CD_CVAL,CD_NVAL) VALUES ('RISK_Factor','CSR-nCtp','NCRsystem',4,'Issuer(Tranche)+BondKind+Term','','','','','','ColumnInfo','',NULL);</v>
      </c>
    </row>
    <row r="281" spans="2:17">
      <c r="B281" s="37" t="s">
        <v>4997</v>
      </c>
      <c r="C281" s="92" t="s">
        <v>2827</v>
      </c>
      <c r="D281" s="37">
        <v>4</v>
      </c>
      <c r="E281" s="37" t="s">
        <v>4238</v>
      </c>
      <c r="K281" s="37" t="s">
        <v>5017</v>
      </c>
      <c r="O281" s="37" t="str">
        <f t="shared" si="25"/>
        <v>ColumnInfo_RISK_Factor 코드</v>
      </c>
      <c r="P281" s="37" t="s">
        <v>291</v>
      </c>
      <c r="Q281" s="37" t="str">
        <f t="shared" si="26"/>
        <v>INSERT INTO ZFS_BASE_CODE (CD_FLG,CD,LASTID,CD_NO,CD_NM,CD_ENM,CD_SNM,CD_ESNM,CD_PFLG,CD_PCD,CD_GRP,CD_CVAL,CD_NVAL) VALUES ('RISK_Factor','CSR-nCtp','NCRsystem',4,'Issuer(Tranche)+BondKind+Term','','','','','','ColumnInfo','',NULL);</v>
      </c>
    </row>
    <row r="282" spans="2:17">
      <c r="B282" s="92" t="s">
        <v>4997</v>
      </c>
      <c r="C282" s="92" t="s">
        <v>2546</v>
      </c>
      <c r="D282" s="37">
        <v>5</v>
      </c>
      <c r="E282" s="37" t="s">
        <v>4239</v>
      </c>
      <c r="F282" s="37" t="s">
        <v>4240</v>
      </c>
      <c r="K282" s="37" t="s">
        <v>5017</v>
      </c>
      <c r="O282" s="37" t="str">
        <f t="shared" si="25"/>
        <v>ColumnInfo_RISK_Factor 코드</v>
      </c>
      <c r="P282" s="37" t="s">
        <v>291</v>
      </c>
      <c r="Q282" s="37" t="str">
        <f t="shared" si="26"/>
        <v>INSERT INTO ZFS_BASE_CODE (CD_FLG,CD,LASTID,CD_NO,CD_NM,CD_ENM,CD_SNM,CD_ESNM,CD_PFLG,CD_PCD,CD_GRP,CD_CVAL,CD_NVAL) VALUES ('RISK_Factor','EQ','NCRsystem',5,'Issuer(Prod)','Spot/Repo','','','','','ColumnInfo','',NULL);</v>
      </c>
    </row>
    <row r="283" spans="2:17">
      <c r="B283" s="37" t="s">
        <v>4997</v>
      </c>
      <c r="C283" s="92" t="s">
        <v>2546</v>
      </c>
      <c r="D283" s="37">
        <v>5</v>
      </c>
      <c r="E283" s="37" t="s">
        <v>4239</v>
      </c>
      <c r="F283" s="37" t="s">
        <v>4240</v>
      </c>
      <c r="K283" s="37" t="s">
        <v>5017</v>
      </c>
      <c r="O283" s="37" t="str">
        <f t="shared" si="25"/>
        <v>ColumnInfo_RISK_Factor 코드</v>
      </c>
      <c r="P283" s="37" t="s">
        <v>291</v>
      </c>
      <c r="Q283" s="37" t="str">
        <f t="shared" si="26"/>
        <v>INSERT INTO ZFS_BASE_CODE (CD_FLG,CD,LASTID,CD_NO,CD_NM,CD_ENM,CD_SNM,CD_ESNM,CD_PFLG,CD_PCD,CD_GRP,CD_CVAL,CD_NVAL) VALUES ('RISK_Factor','EQ','NCRsystem',5,'Issuer(Prod)','Spot/Repo','','','','','ColumnInfo','',NULL);</v>
      </c>
    </row>
    <row r="284" spans="2:17">
      <c r="B284" s="92" t="s">
        <v>4997</v>
      </c>
      <c r="C284" s="92" t="s">
        <v>2552</v>
      </c>
      <c r="D284" s="37">
        <v>6</v>
      </c>
      <c r="E284" s="37" t="s">
        <v>2855</v>
      </c>
      <c r="K284" s="37" t="s">
        <v>5017</v>
      </c>
      <c r="O284" s="37" t="str">
        <f t="shared" si="25"/>
        <v>ColumnInfo_RISK_Factor 코드</v>
      </c>
      <c r="P284" s="37" t="s">
        <v>291</v>
      </c>
      <c r="Q284" s="37" t="str">
        <f t="shared" si="26"/>
        <v>INSERT INTO ZFS_BASE_CODE (CD_FLG,CD,LASTID,CD_NO,CD_NM,CD_ENM,CD_SNM,CD_ESNM,CD_PFLG,CD_PCD,CD_GRP,CD_CVAL,CD_NVAL) VALUES ('RISK_Factor','CM','NCRsystem',6,'Cty+Location+Term','','','','','','ColumnInfo','',NULL);</v>
      </c>
    </row>
    <row r="285" spans="2:17">
      <c r="B285" s="37" t="s">
        <v>4997</v>
      </c>
      <c r="C285" s="92" t="s">
        <v>2552</v>
      </c>
      <c r="D285" s="37">
        <v>6</v>
      </c>
      <c r="E285" s="37" t="s">
        <v>2855</v>
      </c>
      <c r="K285" s="37" t="s">
        <v>5017</v>
      </c>
      <c r="O285" s="37" t="str">
        <f t="shared" si="25"/>
        <v>ColumnInfo_RISK_Factor 코드</v>
      </c>
      <c r="P285" s="37" t="s">
        <v>291</v>
      </c>
      <c r="Q285" s="37" t="str">
        <f t="shared" si="26"/>
        <v>INSERT INTO ZFS_BASE_CODE (CD_FLG,CD,LASTID,CD_NO,CD_NM,CD_ENM,CD_SNM,CD_ESNM,CD_PFLG,CD_PCD,CD_GRP,CD_CVAL,CD_NVAL) VALUES ('RISK_Factor','CM','NCRsystem',6,'Cty+Location+Term','','','','','','ColumnInfo','',NULL);</v>
      </c>
    </row>
    <row r="286" spans="2:17">
      <c r="B286" s="92" t="s">
        <v>4997</v>
      </c>
      <c r="C286" s="92" t="s">
        <v>2548</v>
      </c>
      <c r="D286" s="37">
        <v>7</v>
      </c>
      <c r="E286" s="37" t="s">
        <v>4241</v>
      </c>
      <c r="K286" s="37" t="s">
        <v>5017</v>
      </c>
      <c r="O286" s="37" t="str">
        <f t="shared" si="25"/>
        <v>ColumnInfo_RISK_Factor 코드</v>
      </c>
      <c r="P286" s="37" t="s">
        <v>291</v>
      </c>
      <c r="Q286" s="37" t="str">
        <f t="shared" si="26"/>
        <v>INSERT INTO ZFS_BASE_CODE (CD_FLG,CD,LASTID,CD_NO,CD_NM,CD_ENM,CD_SNM,CD_ESNM,CD_PFLG,CD_PCD,CD_GRP,CD_CVAL,CD_NVAL) VALUES ('RISK_Factor','FX','NCRsystem',7,'All','','','','','','ColumnInfo','',NULL);</v>
      </c>
    </row>
    <row r="287" spans="2:17">
      <c r="B287" s="37" t="s">
        <v>4997</v>
      </c>
      <c r="C287" s="92" t="s">
        <v>2548</v>
      </c>
      <c r="D287" s="37">
        <v>7</v>
      </c>
      <c r="E287" s="37" t="s">
        <v>4241</v>
      </c>
      <c r="K287" s="37" t="s">
        <v>5017</v>
      </c>
      <c r="O287" s="37" t="str">
        <f t="shared" si="25"/>
        <v>ColumnInfo_RISK_Factor 코드</v>
      </c>
      <c r="P287" s="37" t="s">
        <v>291</v>
      </c>
      <c r="Q287" s="37" t="str">
        <f t="shared" si="26"/>
        <v>INSERT INTO ZFS_BASE_CODE (CD_FLG,CD,LASTID,CD_NO,CD_NM,CD_ENM,CD_SNM,CD_ESNM,CD_PFLG,CD_PCD,CD_GRP,CD_CVAL,CD_NVAL) VALUES ('RISK_Factor','FX','NCRsystem',7,'All','','','','','','ColumnInfo','',NULL);</v>
      </c>
    </row>
    <row r="288" spans="2:17">
      <c r="B288" s="92" t="s">
        <v>4997</v>
      </c>
      <c r="C288" s="92" t="s">
        <v>2836</v>
      </c>
      <c r="D288" s="37">
        <v>8</v>
      </c>
      <c r="E288" s="37" t="s">
        <v>4242</v>
      </c>
      <c r="K288" s="37" t="s">
        <v>5017</v>
      </c>
      <c r="O288" s="37" t="str">
        <f t="shared" si="25"/>
        <v>ColumnInfo_RISK_Factor 코드</v>
      </c>
      <c r="P288" s="37" t="s">
        <v>291</v>
      </c>
      <c r="Q288" s="37" t="str">
        <f t="shared" si="26"/>
        <v>INSERT INTO ZFS_BASE_CODE (CD_FLG,CD,LASTID,CD_NO,CD_NM,CD_ENM,CD_SNM,CD_ESNM,CD_PFLG,CD_PCD,CD_GRP,CD_CVAL,CD_NVAL) VALUES ('RISK_Factor','DRC-nSec','NCRsystem',8,'Issuer','','','','','','ColumnInfo','',NULL);</v>
      </c>
    </row>
    <row r="289" spans="2:17">
      <c r="B289" s="37" t="s">
        <v>4997</v>
      </c>
      <c r="C289" s="92" t="s">
        <v>2836</v>
      </c>
      <c r="D289" s="37">
        <v>8</v>
      </c>
      <c r="E289" s="37" t="s">
        <v>4242</v>
      </c>
      <c r="K289" s="37" t="s">
        <v>5017</v>
      </c>
      <c r="O289" s="37" t="str">
        <f t="shared" si="25"/>
        <v>ColumnInfo_RISK_Factor 코드</v>
      </c>
      <c r="P289" s="37" t="s">
        <v>291</v>
      </c>
      <c r="Q289" s="37" t="str">
        <f t="shared" si="26"/>
        <v>INSERT INTO ZFS_BASE_CODE (CD_FLG,CD,LASTID,CD_NO,CD_NM,CD_ENM,CD_SNM,CD_ESNM,CD_PFLG,CD_PCD,CD_GRP,CD_CVAL,CD_NVAL) VALUES ('RISK_Factor','DRC-nSec','NCRsystem',8,'Issuer','','','','','','ColumnInfo','',NULL);</v>
      </c>
    </row>
    <row r="290" spans="2:17">
      <c r="B290" s="92" t="s">
        <v>4997</v>
      </c>
      <c r="C290" s="92" t="s">
        <v>2842</v>
      </c>
      <c r="D290" s="37">
        <v>9</v>
      </c>
      <c r="E290" s="37" t="s">
        <v>4243</v>
      </c>
      <c r="K290" s="37" t="s">
        <v>5017</v>
      </c>
      <c r="O290" s="37" t="str">
        <f t="shared" si="25"/>
        <v>ColumnInfo_RISK_Factor 코드</v>
      </c>
      <c r="P290" s="37" t="s">
        <v>291</v>
      </c>
      <c r="Q290" s="37" t="str">
        <f t="shared" si="26"/>
        <v>INSERT INTO ZFS_BASE_CODE (CD_FLG,CD,LASTID,CD_NO,CD_NM,CD_ENM,CD_SNM,CD_ESNM,CD_PFLG,CD_PCD,CD_GRP,CD_CVAL,CD_NVAL) VALUES ('RISK_Factor','DRC-Ctp','NCRsystem',9,'AssetPool+Tranche','','','','','','ColumnInfo','',NULL);</v>
      </c>
    </row>
    <row r="291" spans="2:17">
      <c r="B291" s="37" t="s">
        <v>4997</v>
      </c>
      <c r="C291" s="92" t="s">
        <v>2842</v>
      </c>
      <c r="D291" s="37">
        <v>9</v>
      </c>
      <c r="E291" s="37" t="s">
        <v>4243</v>
      </c>
      <c r="K291" s="37" t="s">
        <v>5017</v>
      </c>
      <c r="O291" s="37" t="str">
        <f t="shared" si="25"/>
        <v>ColumnInfo_RISK_Factor 코드</v>
      </c>
      <c r="P291" s="37" t="s">
        <v>291</v>
      </c>
      <c r="Q291" s="37" t="str">
        <f t="shared" si="26"/>
        <v>INSERT INTO ZFS_BASE_CODE (CD_FLG,CD,LASTID,CD_NO,CD_NM,CD_ENM,CD_SNM,CD_ESNM,CD_PFLG,CD_PCD,CD_GRP,CD_CVAL,CD_NVAL) VALUES ('RISK_Factor','DRC-Ctp','NCRsystem',9,'AssetPool+Tranche','','','','','','ColumnInfo','',NULL);</v>
      </c>
    </row>
    <row r="292" spans="2:17">
      <c r="B292" s="92" t="s">
        <v>4997</v>
      </c>
      <c r="C292" s="92" t="s">
        <v>2839</v>
      </c>
      <c r="D292" s="37">
        <v>10</v>
      </c>
      <c r="E292" s="37" t="s">
        <v>4244</v>
      </c>
      <c r="K292" s="37" t="s">
        <v>5017</v>
      </c>
      <c r="O292" s="37" t="str">
        <f t="shared" si="25"/>
        <v>ColumnInfo_RISK_Factor 코드</v>
      </c>
      <c r="P292" s="37" t="s">
        <v>291</v>
      </c>
      <c r="Q292" s="37" t="str">
        <f t="shared" si="26"/>
        <v>INSERT INTO ZFS_BASE_CODE (CD_FLG,CD,LASTID,CD_NO,CD_NM,CD_ENM,CD_SNM,CD_ESNM,CD_PFLG,CD_PCD,CD_GRP,CD_CVAL,CD_NVAL) VALUES ('RISK_Factor','DRC-nCtp','NCRsystem',10,'Family+Series+Tranche','','','','','','ColumnInfo','',NULL);</v>
      </c>
    </row>
    <row r="293" spans="2:17">
      <c r="B293" s="37" t="s">
        <v>4997</v>
      </c>
      <c r="C293" s="92" t="s">
        <v>2839</v>
      </c>
      <c r="D293" s="37">
        <v>10</v>
      </c>
      <c r="E293" s="37" t="s">
        <v>4244</v>
      </c>
      <c r="K293" s="37" t="s">
        <v>5017</v>
      </c>
      <c r="O293" s="37" t="str">
        <f t="shared" si="25"/>
        <v>ColumnInfo_RISK_Factor 코드</v>
      </c>
      <c r="P293" s="37" t="s">
        <v>291</v>
      </c>
      <c r="Q293" s="37" t="str">
        <f t="shared" si="26"/>
        <v>INSERT INTO ZFS_BASE_CODE (CD_FLG,CD,LASTID,CD_NO,CD_NM,CD_ENM,CD_SNM,CD_ESNM,CD_PFLG,CD_PCD,CD_GRP,CD_CVAL,CD_NVAL) VALUES ('RISK_Factor','DRC-nCtp','NCRsystem',10,'Family+Series+Tranche','','','','','','ColumnInfo','',NULL);</v>
      </c>
    </row>
    <row r="294" spans="2:17">
      <c r="B294" s="37" t="s">
        <v>5017</v>
      </c>
      <c r="C294" s="92" t="s">
        <v>2577</v>
      </c>
      <c r="E294" s="37" t="s">
        <v>4483</v>
      </c>
      <c r="F294" s="37" t="s">
        <v>3987</v>
      </c>
      <c r="K294" s="37" t="s">
        <v>3976</v>
      </c>
      <c r="N294" s="5"/>
      <c r="O294" s="37" t="str">
        <f t="shared" si="25"/>
        <v>ColumnInfo_RRAO_Bucket 목록</v>
      </c>
      <c r="P294" s="37" t="s">
        <v>291</v>
      </c>
      <c r="Q294" s="37" t="str">
        <f t="shared" si="26"/>
        <v>INSERT INTO ZFS_BASE_CODE (CD_FLG,CD,LASTID,CD_NO,CD_NM,CD_ENM,CD_SNM,CD_ESNM,CD_PFLG,CD_PCD,CD_GRP,CD_CVAL,CD_NVAL) VALUES ('ColumnInfo','RRAO_Bucket','NCRsystem',0,'잔여위험 버킷','RRAO_Bucket','','','','','GROUP','',NULL);</v>
      </c>
    </row>
    <row r="295" spans="2:17">
      <c r="B295" s="37" t="s">
        <v>3987</v>
      </c>
      <c r="C295" s="92" t="s">
        <v>4480</v>
      </c>
      <c r="D295" s="37">
        <v>1</v>
      </c>
      <c r="E295" s="37" t="s">
        <v>4202</v>
      </c>
      <c r="F295" s="37" t="s">
        <v>4203</v>
      </c>
      <c r="G295" s="37" t="s">
        <v>2857</v>
      </c>
      <c r="H295" s="37" t="s">
        <v>2858</v>
      </c>
      <c r="K295" s="37" t="s">
        <v>5017</v>
      </c>
      <c r="O295" s="37" t="str">
        <f t="shared" si="25"/>
        <v>ColumnInfo_RRAO_Bucket 코드</v>
      </c>
      <c r="P295" s="37" t="s">
        <v>291</v>
      </c>
      <c r="Q295" s="37" t="str">
        <f t="shared" si="26"/>
        <v>INSERT INTO ZFS_BASE_CODE (CD_FLG,CD,LASTID,CD_NO,CD_NM,CD_ENM,CD_SNM,CD_ESNM,CD_PFLG,CD_PCD,CD_GRP,CD_CVAL,CD_NVAL) VALUES ('RRAO_Bucket','Exotic','NCRsystem',1,'비정형옵션','Exotic Option','비정형','Exotic','','','ColumnInfo','',NULL);</v>
      </c>
    </row>
    <row r="296" spans="2:17">
      <c r="B296" s="37" t="s">
        <v>3987</v>
      </c>
      <c r="C296" s="92" t="s">
        <v>3350</v>
      </c>
      <c r="D296" s="37">
        <v>2</v>
      </c>
      <c r="E296" s="37" t="s">
        <v>4245</v>
      </c>
      <c r="F296" s="37" t="s">
        <v>3350</v>
      </c>
      <c r="G296" s="37" t="s">
        <v>2860</v>
      </c>
      <c r="H296" s="37" t="s">
        <v>2861</v>
      </c>
      <c r="K296" s="37" t="s">
        <v>5017</v>
      </c>
      <c r="O296" s="37" t="str">
        <f t="shared" si="25"/>
        <v>ColumnInfo_RRAO_Bucket 코드</v>
      </c>
      <c r="P296" s="37" t="s">
        <v>291</v>
      </c>
      <c r="Q296" s="37" t="str">
        <f t="shared" si="26"/>
        <v>INSERT INTO ZFS_BASE_CODE (CD_FLG,CD,LASTID,CD_NO,CD_NM,CD_ENM,CD_SNM,CD_ESNM,CD_PFLG,CD_PCD,CD_GRP,CD_CVAL,CD_NVAL) VALUES ('RRAO_Bucket','Other','NCRsystem',2,'정형옵션','Other','정형','Vanila','','','ColumnInfo','',NULL);</v>
      </c>
    </row>
    <row r="297" spans="2:17">
      <c r="B297" s="37" t="s">
        <v>5017</v>
      </c>
      <c r="C297" s="92" t="s">
        <v>4486</v>
      </c>
      <c r="E297" s="37" t="s">
        <v>4487</v>
      </c>
      <c r="F297" s="37" t="s">
        <v>3987</v>
      </c>
      <c r="K297" s="37" t="s">
        <v>3976</v>
      </c>
      <c r="N297" s="5"/>
      <c r="O297" s="37" t="str">
        <f t="shared" si="25"/>
        <v>ColumnInfo_RRAO_Factor 목록</v>
      </c>
      <c r="P297" s="37" t="s">
        <v>291</v>
      </c>
      <c r="Q297" s="37" t="str">
        <f t="shared" si="26"/>
        <v>INSERT INTO ZFS_BASE_CODE (CD_FLG,CD,LASTID,CD_NO,CD_NM,CD_ENM,CD_SNM,CD_ESNM,CD_PFLG,CD_PCD,CD_GRP,CD_CVAL,CD_NVAL) VALUES ('ColumnInfo','RRAO_Factor','NCRsystem',0,'잔여위험 요소','RRAO_Bucket','','','','','GROUP','',NULL);</v>
      </c>
    </row>
    <row r="298" spans="2:17">
      <c r="B298" s="92" t="s">
        <v>4486</v>
      </c>
      <c r="C298" s="92" t="s">
        <v>4488</v>
      </c>
      <c r="D298" s="37">
        <v>1</v>
      </c>
      <c r="E298" s="37" t="s">
        <v>4282</v>
      </c>
      <c r="F298" s="37" t="s">
        <v>4493</v>
      </c>
      <c r="G298" s="37" t="s">
        <v>4490</v>
      </c>
      <c r="H298" s="92" t="s">
        <v>4488</v>
      </c>
      <c r="K298" s="37" t="s">
        <v>5017</v>
      </c>
      <c r="O298" s="37" t="str">
        <f t="shared" si="25"/>
        <v>ColumnInfo_RRAO_Factor 코드</v>
      </c>
      <c r="P298" s="37" t="s">
        <v>291</v>
      </c>
      <c r="Q298" s="37" t="str">
        <f t="shared" si="26"/>
        <v>INSERT INTO ZFS_BASE_CODE (CD_FLG,CD,LASTID,CD_NO,CD_NM,CD_ENM,CD_SNM,CD_ESNM,CD_PFLG,CD_PCD,CD_GRP,CD_CVAL,CD_NVAL) VALUES ('RRAO_Factor','Corr','NCRsystem',1,'상관관계리스크','Correlation','상관관계','Corr','','','ColumnInfo','',NULL);</v>
      </c>
    </row>
    <row r="299" spans="2:17">
      <c r="B299" s="92" t="s">
        <v>4486</v>
      </c>
      <c r="C299" s="92" t="s">
        <v>4489</v>
      </c>
      <c r="D299" s="37">
        <v>2</v>
      </c>
      <c r="E299" s="37" t="s">
        <v>4281</v>
      </c>
      <c r="F299" s="37" t="s">
        <v>4489</v>
      </c>
      <c r="G299" s="37" t="s">
        <v>4491</v>
      </c>
      <c r="H299" s="92" t="s">
        <v>4489</v>
      </c>
      <c r="K299" s="37" t="s">
        <v>5017</v>
      </c>
      <c r="O299" s="37" t="str">
        <f t="shared" si="25"/>
        <v>ColumnInfo_RRAO_Factor 코드</v>
      </c>
      <c r="P299" s="37" t="s">
        <v>291</v>
      </c>
      <c r="Q299" s="37" t="str">
        <f t="shared" si="26"/>
        <v>INSERT INTO ZFS_BASE_CODE (CD_FLG,CD,LASTID,CD_NO,CD_NM,CD_ENM,CD_SNM,CD_ESNM,CD_PFLG,CD_PCD,CD_GRP,CD_CVAL,CD_NVAL) VALUES ('RRAO_Factor','Gap','NCRsystem',2,'갭리스크','Gap','갭','Gap','','','ColumnInfo','',NULL);</v>
      </c>
    </row>
    <row r="300" spans="2:17">
      <c r="B300" s="92" t="s">
        <v>4486</v>
      </c>
      <c r="C300" s="92" t="s">
        <v>4511</v>
      </c>
      <c r="D300" s="37">
        <v>3</v>
      </c>
      <c r="E300" s="37" t="s">
        <v>4283</v>
      </c>
      <c r="F300" s="92" t="s">
        <v>4511</v>
      </c>
      <c r="G300" s="37" t="s">
        <v>4492</v>
      </c>
      <c r="H300" s="92" t="s">
        <v>4511</v>
      </c>
      <c r="K300" s="37" t="s">
        <v>5017</v>
      </c>
      <c r="O300" s="37" t="str">
        <f t="shared" si="25"/>
        <v>ColumnInfo_RRAO_Factor 코드</v>
      </c>
      <c r="P300" s="37" t="s">
        <v>291</v>
      </c>
      <c r="Q300" s="37" t="str">
        <f t="shared" si="26"/>
        <v>INSERT INTO ZFS_BASE_CODE (CD_FLG,CD,LASTID,CD_NO,CD_NM,CD_ENM,CD_SNM,CD_ESNM,CD_PFLG,CD_PCD,CD_GRP,CD_CVAL,CD_NVAL) VALUES ('RRAO_Factor','Behavior','NCRsystem',3,'행동리스크','Behavior','행동','Behavior','','','ColumnInfo','',NULL);</v>
      </c>
    </row>
    <row r="301" spans="2:17">
      <c r="B301" s="92" t="s">
        <v>4486</v>
      </c>
      <c r="C301" s="92" t="s">
        <v>3350</v>
      </c>
      <c r="D301" s="37">
        <v>4</v>
      </c>
      <c r="E301" s="37" t="s">
        <v>4284</v>
      </c>
      <c r="F301" s="37" t="s">
        <v>3350</v>
      </c>
      <c r="G301" s="37" t="s">
        <v>4284</v>
      </c>
      <c r="H301" s="92" t="s">
        <v>3350</v>
      </c>
      <c r="K301" s="37" t="s">
        <v>5017</v>
      </c>
      <c r="O301" s="37" t="str">
        <f t="shared" si="25"/>
        <v>ColumnInfo_RRAO_Factor 코드</v>
      </c>
      <c r="P301" s="37" t="s">
        <v>291</v>
      </c>
      <c r="Q301" s="37" t="str">
        <f t="shared" si="26"/>
        <v>INSERT INTO ZFS_BASE_CODE (CD_FLG,CD,LASTID,CD_NO,CD_NM,CD_ENM,CD_SNM,CD_ESNM,CD_PFLG,CD_PCD,CD_GRP,CD_CVAL,CD_NVAL) VALUES ('RRAO_Factor','Other','NCRsystem',4,'기타','Other','기타','Other','','','ColumnInfo','',NULL);</v>
      </c>
    </row>
    <row r="302" spans="2:17">
      <c r="B302" s="37" t="s">
        <v>5017</v>
      </c>
      <c r="C302" s="37" t="s">
        <v>4782</v>
      </c>
      <c r="D302" s="37">
        <f t="shared" ref="D302:D312" si="27">IF(B302&lt;&gt;B301,IF(C302=B303,0,1),D301+1)</f>
        <v>0</v>
      </c>
      <c r="E302" s="37" t="s">
        <v>4665</v>
      </c>
      <c r="K302" s="37" t="s">
        <v>3349</v>
      </c>
      <c r="O302" s="37" t="str">
        <f t="shared" si="25"/>
        <v>ColumnInfo_SEC_TYPE 목록</v>
      </c>
      <c r="P302" s="37" t="s">
        <v>291</v>
      </c>
      <c r="Q302" s="37" t="str">
        <f t="shared" si="26"/>
        <v>INSERT INTO ZFS_BASE_CODE (CD_FLG,CD,LASTID,CD_NO,CD_NM,CD_ENM,CD_SNM,CD_ESNM,CD_PFLG,CD_PCD,CD_GRP,CD_CVAL,CD_NVAL) VALUES ('ColumnInfo','SEC_TYPE','NCRsystem',0,'유가증권구분','','','','','','GROUP','',NULL);</v>
      </c>
    </row>
    <row r="303" spans="2:17">
      <c r="B303" s="37" t="s">
        <v>4782</v>
      </c>
      <c r="C303" s="92" t="s">
        <v>2547</v>
      </c>
      <c r="D303" s="37">
        <f t="shared" si="27"/>
        <v>1</v>
      </c>
      <c r="E303" s="92" t="s">
        <v>3408</v>
      </c>
      <c r="F303" s="92" t="s">
        <v>4217</v>
      </c>
      <c r="K303" s="37" t="s">
        <v>5017</v>
      </c>
      <c r="O303" s="37" t="str">
        <f t="shared" si="25"/>
        <v>ColumnInfo_SEC_TYPE 코드</v>
      </c>
      <c r="P303" s="37" t="s">
        <v>291</v>
      </c>
      <c r="Q303" s="37" t="str">
        <f t="shared" si="26"/>
        <v>INSERT INTO ZFS_BASE_CODE (CD_FLG,CD,LASTID,CD_NO,CD_NM,CD_ENM,CD_SNM,CD_ESNM,CD_PFLG,CD_PCD,CD_GRP,CD_CVAL,CD_NVAL) VALUES ('SEC_TYPE','EQ','NCRsystem',1,'주식','Equity','','','','','ColumnInfo','',NULL);</v>
      </c>
    </row>
    <row r="304" spans="2:17">
      <c r="B304" s="37" t="s">
        <v>4782</v>
      </c>
      <c r="C304" s="92" t="s">
        <v>4499</v>
      </c>
      <c r="D304" s="37">
        <f t="shared" si="27"/>
        <v>2</v>
      </c>
      <c r="E304" s="92" t="s">
        <v>761</v>
      </c>
      <c r="F304" s="92" t="s">
        <v>4652</v>
      </c>
      <c r="K304" s="37" t="s">
        <v>5017</v>
      </c>
      <c r="O304" s="37" t="str">
        <f t="shared" si="25"/>
        <v>ColumnInfo_SEC_TYPE 코드</v>
      </c>
      <c r="P304" s="37" t="s">
        <v>291</v>
      </c>
      <c r="Q304" s="37" t="str">
        <f t="shared" si="26"/>
        <v>INSERT INTO ZFS_BASE_CODE (CD_FLG,CD,LASTID,CD_NO,CD_NM,CD_ENM,CD_SNM,CD_ESNM,CD_PFLG,CD_PCD,CD_GRP,CD_CVAL,CD_NVAL) VALUES ('SEC_TYPE','FUND','NCRsystem',2,'펀드','Fund','','','','','ColumnInfo','',NULL);</v>
      </c>
    </row>
    <row r="305" spans="2:17">
      <c r="B305" s="37" t="s">
        <v>4782</v>
      </c>
      <c r="C305" s="92" t="s">
        <v>4095</v>
      </c>
      <c r="D305" s="37">
        <f t="shared" si="27"/>
        <v>3</v>
      </c>
      <c r="E305" s="92" t="s">
        <v>4094</v>
      </c>
      <c r="F305" s="92" t="s">
        <v>4666</v>
      </c>
      <c r="K305" s="37" t="s">
        <v>5017</v>
      </c>
      <c r="O305" s="37" t="str">
        <f t="shared" si="25"/>
        <v>ColumnInfo_SEC_TYPE 코드</v>
      </c>
      <c r="P305" s="37" t="s">
        <v>291</v>
      </c>
      <c r="Q305" s="37" t="str">
        <f t="shared" si="26"/>
        <v>INSERT INTO ZFS_BASE_CODE (CD_FLG,CD,LASTID,CD_NO,CD_NM,CD_ENM,CD_SNM,CD_ESNM,CD_PFLG,CD_PCD,CD_GRP,CD_CVAL,CD_NVAL) VALUES ('SEC_TYPE','BOND','NCRsystem',3,'채권','Bond','','','','','ColumnInfo','',NULL);</v>
      </c>
    </row>
    <row r="306" spans="2:17">
      <c r="B306" s="37" t="s">
        <v>5017</v>
      </c>
      <c r="C306" s="37" t="s">
        <v>3582</v>
      </c>
      <c r="D306" s="37">
        <f t="shared" si="27"/>
        <v>0</v>
      </c>
      <c r="E306" s="37" t="s">
        <v>4955</v>
      </c>
      <c r="K306" s="37" t="s">
        <v>3349</v>
      </c>
      <c r="O306" s="37" t="str">
        <f t="shared" si="25"/>
        <v>ColumnInfo_UNDER_TYPE 목록</v>
      </c>
      <c r="P306" s="37" t="s">
        <v>291</v>
      </c>
      <c r="Q306" s="37" t="str">
        <f t="shared" si="26"/>
        <v>INSERT INTO ZFS_BASE_CODE (CD_FLG,CD,LASTID,CD_NO,CD_NM,CD_ENM,CD_SNM,CD_ESNM,CD_PFLG,CD_PCD,CD_GRP,CD_CVAL,CD_NVAL) VALUES ('ColumnInfo','UNDER_TYPE','NCRsystem',0,'기초지산유형','','','','','','GROUP','',NULL);</v>
      </c>
    </row>
    <row r="307" spans="2:17">
      <c r="B307" s="37" t="s">
        <v>3582</v>
      </c>
      <c r="C307" s="92" t="s">
        <v>2551</v>
      </c>
      <c r="D307" s="37">
        <f t="shared" si="27"/>
        <v>1</v>
      </c>
      <c r="E307" s="92" t="s">
        <v>4957</v>
      </c>
      <c r="F307" s="92" t="s">
        <v>4963</v>
      </c>
      <c r="K307" s="37" t="s">
        <v>5017</v>
      </c>
      <c r="O307" s="37" t="str">
        <f t="shared" si="25"/>
        <v>ColumnInfo_UNDER_TYPE 코드</v>
      </c>
      <c r="P307" s="37" t="s">
        <v>291</v>
      </c>
      <c r="Q307" s="37" t="str">
        <f t="shared" si="26"/>
        <v>INSERT INTO ZFS_BASE_CODE (CD_FLG,CD,LASTID,CD_NO,CD_NM,CD_ENM,CD_SNM,CD_ESNM,CD_PFLG,CD_PCD,CD_GRP,CD_CVAL,CD_NVAL) VALUES ('UNDER_TYPE','IR','NCRsystem',1,'금리','IR','','','','','ColumnInfo','',NULL);</v>
      </c>
    </row>
    <row r="308" spans="2:17">
      <c r="B308" s="37" t="s">
        <v>3582</v>
      </c>
      <c r="C308" s="92" t="s">
        <v>4461</v>
      </c>
      <c r="D308" s="37">
        <f t="shared" si="27"/>
        <v>2</v>
      </c>
      <c r="E308" s="92" t="s">
        <v>4958</v>
      </c>
      <c r="F308" s="92" t="s">
        <v>4964</v>
      </c>
      <c r="K308" s="37" t="s">
        <v>5017</v>
      </c>
      <c r="O308" s="37" t="str">
        <f t="shared" si="25"/>
        <v>ColumnInfo_UNDER_TYPE 코드</v>
      </c>
      <c r="P308" s="37" t="s">
        <v>291</v>
      </c>
      <c r="Q308" s="37" t="str">
        <f t="shared" si="26"/>
        <v>INSERT INTO ZFS_BASE_CODE (CD_FLG,CD,LASTID,CD_NO,CD_NM,CD_ENM,CD_SNM,CD_ESNM,CD_PFLG,CD_PCD,CD_GRP,CD_CVAL,CD_NVAL) VALUES ('UNDER_TYPE','BD','NCRsystem',2,'채권','Bond','','','','','ColumnInfo','',NULL);</v>
      </c>
    </row>
    <row r="309" spans="2:17">
      <c r="B309" s="37" t="s">
        <v>3582</v>
      </c>
      <c r="C309" s="92" t="s">
        <v>2547</v>
      </c>
      <c r="D309" s="37">
        <f t="shared" si="27"/>
        <v>3</v>
      </c>
      <c r="E309" s="92" t="s">
        <v>4959</v>
      </c>
      <c r="F309" s="92" t="s">
        <v>4965</v>
      </c>
      <c r="G309" s="5"/>
      <c r="K309" s="37" t="s">
        <v>5017</v>
      </c>
      <c r="O309" s="37" t="str">
        <f t="shared" si="25"/>
        <v>ColumnInfo_UNDER_TYPE 코드</v>
      </c>
      <c r="P309" s="37" t="s">
        <v>291</v>
      </c>
      <c r="Q309" s="37" t="str">
        <f t="shared" si="26"/>
        <v>INSERT INTO ZFS_BASE_CODE (CD_FLG,CD,LASTID,CD_NO,CD_NM,CD_ENM,CD_SNM,CD_ESNM,CD_PFLG,CD_PCD,CD_GRP,CD_CVAL,CD_NVAL) VALUES ('UNDER_TYPE','EQ','NCRsystem',3,'주식','Equity','','','','','ColumnInfo','',NULL);</v>
      </c>
    </row>
    <row r="310" spans="2:17">
      <c r="B310" s="37" t="s">
        <v>3582</v>
      </c>
      <c r="C310" s="92" t="s">
        <v>2553</v>
      </c>
      <c r="D310" s="37">
        <f t="shared" si="27"/>
        <v>4</v>
      </c>
      <c r="E310" s="92" t="s">
        <v>4960</v>
      </c>
      <c r="F310" s="92" t="s">
        <v>4966</v>
      </c>
      <c r="G310" s="5"/>
      <c r="K310" s="37" t="s">
        <v>5017</v>
      </c>
      <c r="O310" s="37" t="str">
        <f t="shared" si="25"/>
        <v>ColumnInfo_UNDER_TYPE 코드</v>
      </c>
      <c r="P310" s="37" t="s">
        <v>291</v>
      </c>
      <c r="Q310" s="37" t="str">
        <f t="shared" si="26"/>
        <v>INSERT INTO ZFS_BASE_CODE (CD_FLG,CD,LASTID,CD_NO,CD_NM,CD_ENM,CD_SNM,CD_ESNM,CD_PFLG,CD_PCD,CD_GRP,CD_CVAL,CD_NVAL) VALUES ('UNDER_TYPE','CM','NCRsystem',4,'일반상품 ','Commodity','','','','','ColumnInfo','',NULL);</v>
      </c>
    </row>
    <row r="311" spans="2:17">
      <c r="B311" s="37" t="s">
        <v>3582</v>
      </c>
      <c r="C311" s="92" t="s">
        <v>4956</v>
      </c>
      <c r="D311" s="37">
        <f t="shared" si="27"/>
        <v>5</v>
      </c>
      <c r="E311" s="92" t="s">
        <v>4961</v>
      </c>
      <c r="F311" s="92" t="s">
        <v>4967</v>
      </c>
      <c r="G311" s="5"/>
      <c r="K311" s="37" t="s">
        <v>5017</v>
      </c>
      <c r="O311" s="37" t="str">
        <f t="shared" si="25"/>
        <v>ColumnInfo_UNDER_TYPE 코드</v>
      </c>
      <c r="P311" s="37" t="s">
        <v>291</v>
      </c>
      <c r="Q311" s="37" t="str">
        <f t="shared" si="26"/>
        <v>INSERT INTO ZFS_BASE_CODE (CD_FLG,CD,LASTID,CD_NO,CD_NM,CD_ENM,CD_SNM,CD_ESNM,CD_PFLG,CD_PCD,CD_GRP,CD_CVAL,CD_NVAL) VALUES ('UNDER_TYPE','SE','NCRsystem',5,'지수','Stock Index','','','','','ColumnInfo','',NULL);</v>
      </c>
    </row>
    <row r="312" spans="2:17">
      <c r="B312" s="37" t="s">
        <v>3582</v>
      </c>
      <c r="C312" s="92" t="s">
        <v>2549</v>
      </c>
      <c r="D312" s="37">
        <f t="shared" si="27"/>
        <v>6</v>
      </c>
      <c r="E312" s="92" t="s">
        <v>4962</v>
      </c>
      <c r="F312" s="92" t="s">
        <v>4968</v>
      </c>
      <c r="G312" s="5"/>
      <c r="K312" s="37" t="s">
        <v>5017</v>
      </c>
      <c r="O312" s="37" t="str">
        <f t="shared" si="25"/>
        <v>ColumnInfo_UNDER_TYPE 코드</v>
      </c>
      <c r="P312" s="37" t="s">
        <v>291</v>
      </c>
      <c r="Q312" s="37" t="str">
        <f t="shared" si="26"/>
        <v>INSERT INTO ZFS_BASE_CODE (CD_FLG,CD,LASTID,CD_NO,CD_NM,CD_ENM,CD_SNM,CD_ESNM,CD_PFLG,CD_PCD,CD_GRP,CD_CVAL,CD_NVAL) VALUES ('UNDER_TYPE','FX','NCRsystem',6,'외환','Foriegn','','','','','ColumnInfo','',NULL);</v>
      </c>
    </row>
    <row r="313" spans="2:17">
      <c r="B313" s="37" t="s">
        <v>4999</v>
      </c>
      <c r="C313" s="92" t="s">
        <v>2601</v>
      </c>
      <c r="E313" s="37" t="s">
        <v>2602</v>
      </c>
      <c r="F313" s="37" t="s">
        <v>3998</v>
      </c>
      <c r="K313" s="37" t="s">
        <v>3976</v>
      </c>
      <c r="N313" s="5"/>
      <c r="O313" s="37" t="str">
        <f t="shared" si="25"/>
        <v>Other_CP Rating 목록</v>
      </c>
      <c r="P313" s="37" t="s">
        <v>291</v>
      </c>
      <c r="Q313" s="37" t="str">
        <f t="shared" si="26"/>
        <v>INSERT INTO ZFS_BASE_CODE (CD_FLG,CD,LASTID,CD_NO,CD_NM,CD_ENM,CD_SNM,CD_ESNM,CD_PFLG,CD_PCD,CD_GRP,CD_CVAL,CD_NVAL) VALUES ('Other','CP Rating','NCRsystem',0,'CP정보','CP Rating','','','','','GROUP','',NULL);</v>
      </c>
    </row>
    <row r="314" spans="2:17">
      <c r="B314" s="37" t="s">
        <v>2601</v>
      </c>
      <c r="C314" s="92" t="s">
        <v>2647</v>
      </c>
      <c r="D314" s="37">
        <v>0</v>
      </c>
      <c r="E314" s="37" t="s">
        <v>4042</v>
      </c>
      <c r="F314" s="37" t="s">
        <v>4043</v>
      </c>
      <c r="G314" s="37" t="s">
        <v>2648</v>
      </c>
      <c r="H314" s="37" t="s">
        <v>2649</v>
      </c>
      <c r="K314" s="37" t="s">
        <v>4999</v>
      </c>
      <c r="O314" s="37" t="str">
        <f t="shared" si="25"/>
        <v>Other_CP Rating 코드</v>
      </c>
      <c r="P314" s="37" t="s">
        <v>291</v>
      </c>
      <c r="Q314" s="37" t="str">
        <f t="shared" si="26"/>
        <v>INSERT INTO ZFS_BASE_CODE (CD_FLG,CD,LASTID,CD_NO,CD_NM,CD_ENM,CD_SNM,CD_ESNM,CD_PFLG,CD_PCD,CD_GRP,CD_CVAL,CD_NVAL) VALUES ('CP Rating','BaselIII','NCRsystem',0,'ECAI','Moodys','Fitch','S&amp;P','','','Other','',NULL);</v>
      </c>
    </row>
    <row r="315" spans="2:17">
      <c r="B315" s="37" t="s">
        <v>2601</v>
      </c>
      <c r="C315" s="92" t="s">
        <v>2650</v>
      </c>
      <c r="D315" s="37">
        <v>1</v>
      </c>
      <c r="F315" s="37" t="s">
        <v>4044</v>
      </c>
      <c r="G315" s="37" t="s">
        <v>2651</v>
      </c>
      <c r="H315" s="37" t="s">
        <v>2652</v>
      </c>
      <c r="K315" s="37" t="s">
        <v>4999</v>
      </c>
      <c r="O315" s="37" t="str">
        <f t="shared" si="25"/>
        <v>Other_CP Rating 코드</v>
      </c>
      <c r="P315" s="37" t="s">
        <v>291</v>
      </c>
      <c r="Q315" s="37" t="str">
        <f t="shared" si="26"/>
        <v>INSERT INTO ZFS_BASE_CODE (CD_FLG,CD,LASTID,CD_NO,CD_NM,CD_ENM,CD_SNM,CD_ESNM,CD_PFLG,CD_PCD,CD_GRP,CD_CVAL,CD_NVAL) VALUES ('CP Rating','A-1','NCRsystem',1,'','P-1','A-1+,A-1','F1+,F1','','','Other','',NULL);</v>
      </c>
    </row>
    <row r="316" spans="2:17">
      <c r="B316" s="37" t="s">
        <v>2601</v>
      </c>
      <c r="C316" s="92" t="s">
        <v>2653</v>
      </c>
      <c r="D316" s="37">
        <v>2</v>
      </c>
      <c r="E316" s="37" t="s">
        <v>4045</v>
      </c>
      <c r="F316" s="37" t="s">
        <v>4046</v>
      </c>
      <c r="G316" s="37" t="s">
        <v>2653</v>
      </c>
      <c r="H316" s="37" t="s">
        <v>2655</v>
      </c>
      <c r="K316" s="37" t="s">
        <v>4999</v>
      </c>
      <c r="O316" s="37" t="str">
        <f t="shared" si="25"/>
        <v>Other_CP Rating 코드</v>
      </c>
      <c r="P316" s="37" t="s">
        <v>291</v>
      </c>
      <c r="Q316" s="37" t="str">
        <f t="shared" si="26"/>
        <v>INSERT INTO ZFS_BASE_CODE (CD_FLG,CD,LASTID,CD_NO,CD_NM,CD_ENM,CD_SNM,CD_ESNM,CD_PFLG,CD_PCD,CD_GRP,CD_CVAL,CD_NVAL) VALUES ('CP Rating','A-2','NCRsystem',2,'A1','P-2','A-2','F2','','','Other','',NULL);</v>
      </c>
    </row>
    <row r="317" spans="2:17">
      <c r="B317" s="37" t="s">
        <v>2601</v>
      </c>
      <c r="C317" s="92" t="s">
        <v>2656</v>
      </c>
      <c r="D317" s="37">
        <v>3</v>
      </c>
      <c r="E317" s="37" t="s">
        <v>4047</v>
      </c>
      <c r="F317" s="37" t="s">
        <v>4048</v>
      </c>
      <c r="G317" s="37" t="s">
        <v>2656</v>
      </c>
      <c r="H317" s="37" t="s">
        <v>2657</v>
      </c>
      <c r="K317" s="37" t="s">
        <v>4999</v>
      </c>
      <c r="O317" s="37" t="str">
        <f t="shared" si="25"/>
        <v>Other_CP Rating 코드</v>
      </c>
      <c r="P317" s="37" t="s">
        <v>291</v>
      </c>
      <c r="Q317" s="37" t="str">
        <f t="shared" si="26"/>
        <v>INSERT INTO ZFS_BASE_CODE (CD_FLG,CD,LASTID,CD_NO,CD_NM,CD_ENM,CD_SNM,CD_ESNM,CD_PFLG,CD_PCD,CD_GRP,CD_CVAL,CD_NVAL) VALUES ('CP Rating','A-3','NCRsystem',3,'A2,A3-','P-3','A-3','F3','','','Other','',NULL);</v>
      </c>
    </row>
    <row r="318" spans="2:17">
      <c r="B318" s="37" t="s">
        <v>2601</v>
      </c>
      <c r="C318" s="92" t="s">
        <v>2658</v>
      </c>
      <c r="D318" s="37">
        <v>4</v>
      </c>
      <c r="K318" s="37" t="s">
        <v>4999</v>
      </c>
      <c r="O318" s="37" t="str">
        <f t="shared" si="25"/>
        <v>Other_CP Rating 코드</v>
      </c>
      <c r="P318" s="37" t="s">
        <v>291</v>
      </c>
      <c r="Q318" s="37" t="str">
        <f t="shared" si="26"/>
        <v>INSERT INTO ZFS_BASE_CODE (CD_FLG,CD,LASTID,CD_NO,CD_NM,CD_ENM,CD_SNM,CD_ESNM,CD_PFLG,CD_PCD,CD_GRP,CD_CVAL,CD_NVAL) VALUES ('CP Rating','NA','NCRsystem',4,'','','','','','','Other','',NULL);</v>
      </c>
    </row>
    <row r="319" spans="2:17">
      <c r="B319" s="37" t="s">
        <v>4999</v>
      </c>
      <c r="C319" s="92" t="s">
        <v>2603</v>
      </c>
      <c r="E319" s="37" t="s">
        <v>781</v>
      </c>
      <c r="F319" s="37" t="s">
        <v>3999</v>
      </c>
      <c r="K319" s="37" t="s">
        <v>3976</v>
      </c>
      <c r="N319" s="5"/>
      <c r="O319" s="37" t="str">
        <f t="shared" si="25"/>
        <v>Other_CurveType 목록</v>
      </c>
      <c r="P319" s="37" t="s">
        <v>291</v>
      </c>
      <c r="Q319" s="37" t="str">
        <f t="shared" si="26"/>
        <v>INSERT INTO ZFS_BASE_CODE (CD_FLG,CD,LASTID,CD_NO,CD_NM,CD_ENM,CD_SNM,CD_ESNM,CD_PFLG,CD_PCD,CD_GRP,CD_CVAL,CD_NVAL) VALUES ('Other','CurveType','NCRsystem',0,'커브정보','CurveType','','','','','GROUP','',NULL);</v>
      </c>
    </row>
    <row r="320" spans="2:17">
      <c r="B320" s="37" t="s">
        <v>2603</v>
      </c>
      <c r="C320" s="92" t="s">
        <v>2691</v>
      </c>
      <c r="D320" s="37">
        <v>1</v>
      </c>
      <c r="E320" s="37" t="s">
        <v>4088</v>
      </c>
      <c r="F320" s="37" t="s">
        <v>4089</v>
      </c>
      <c r="G320" s="37" t="s">
        <v>2692</v>
      </c>
      <c r="H320" s="37" t="s">
        <v>2693</v>
      </c>
      <c r="K320" s="37" t="s">
        <v>4999</v>
      </c>
      <c r="O320" s="37" t="str">
        <f t="shared" si="25"/>
        <v>Other_CurveType 코드</v>
      </c>
      <c r="P320" s="37" t="s">
        <v>291</v>
      </c>
      <c r="Q320" s="37" t="str">
        <f t="shared" si="26"/>
        <v>INSERT INTO ZFS_BASE_CODE (CD_FLG,CD,LASTID,CD_NO,CD_NM,CD_ENM,CD_SNM,CD_ESNM,CD_PFLG,CD_PCD,CD_GRP,CD_CVAL,CD_NVAL) VALUES ('CurveType','RF','NCRsystem',1,'무위험이자','Interrest Rate','무위험이자','Interrest','','','Other','',NULL);</v>
      </c>
    </row>
    <row r="321" spans="2:17">
      <c r="B321" s="37" t="s">
        <v>2603</v>
      </c>
      <c r="C321" s="92" t="s">
        <v>2694</v>
      </c>
      <c r="D321" s="37">
        <v>2</v>
      </c>
      <c r="E321" s="37" t="s">
        <v>4090</v>
      </c>
      <c r="F321" s="37" t="s">
        <v>4091</v>
      </c>
      <c r="G321" s="37" t="s">
        <v>2695</v>
      </c>
      <c r="H321" s="37" t="s">
        <v>2696</v>
      </c>
      <c r="K321" s="37" t="s">
        <v>4999</v>
      </c>
      <c r="O321" s="37" t="str">
        <f t="shared" si="25"/>
        <v>Other_CurveType 코드</v>
      </c>
      <c r="P321" s="37" t="s">
        <v>291</v>
      </c>
      <c r="Q321" s="37" t="str">
        <f t="shared" si="26"/>
        <v>INSERT INTO ZFS_BASE_CODE (CD_FLG,CD,LASTID,CD_NO,CD_NM,CD_ENM,CD_SNM,CD_ESNM,CD_PFLG,CD_PCD,CD_GRP,CD_CVAL,CD_NVAL) VALUES ('CurveType','IF','NCRsystem',2,'인플레이션','Inflation','인플레이션','Inflation','','','Other','',NULL);</v>
      </c>
    </row>
    <row r="322" spans="2:17">
      <c r="B322" s="37" t="s">
        <v>2603</v>
      </c>
      <c r="C322" s="92" t="s">
        <v>2697</v>
      </c>
      <c r="D322" s="37">
        <v>3</v>
      </c>
      <c r="E322" s="37" t="s">
        <v>4092</v>
      </c>
      <c r="F322" s="37" t="s">
        <v>4093</v>
      </c>
      <c r="G322" s="37" t="s">
        <v>2698</v>
      </c>
      <c r="H322" s="37" t="s">
        <v>2699</v>
      </c>
      <c r="K322" s="37" t="s">
        <v>4999</v>
      </c>
      <c r="O322" s="37" t="str">
        <f t="shared" si="25"/>
        <v>Other_CurveType 코드</v>
      </c>
      <c r="P322" s="37" t="s">
        <v>291</v>
      </c>
      <c r="Q322" s="37" t="str">
        <f t="shared" si="26"/>
        <v>INSERT INTO ZFS_BASE_CODE (CD_FLG,CD,LASTID,CD_NO,CD_NM,CD_ENM,CD_SNM,CD_ESNM,CD_PFLG,CD_PCD,CD_GRP,CD_CVAL,CD_NVAL) VALUES ('CurveType','BS','NCRsystem',3,'베이시스','Basis','베이시스','Basis','','','Other','',NULL);</v>
      </c>
    </row>
    <row r="323" spans="2:17">
      <c r="B323" s="37" t="s">
        <v>2603</v>
      </c>
      <c r="C323" s="92" t="s">
        <v>2700</v>
      </c>
      <c r="D323" s="37">
        <v>4</v>
      </c>
      <c r="E323" s="37" t="s">
        <v>4094</v>
      </c>
      <c r="F323" s="37" t="s">
        <v>4095</v>
      </c>
      <c r="G323" s="37" t="s">
        <v>2701</v>
      </c>
      <c r="H323" s="37" t="s">
        <v>2335</v>
      </c>
      <c r="K323" s="37" t="s">
        <v>4999</v>
      </c>
      <c r="O323" s="37" t="str">
        <f t="shared" si="25"/>
        <v>Other_CurveType 코드</v>
      </c>
      <c r="P323" s="37" t="s">
        <v>291</v>
      </c>
      <c r="Q323" s="37" t="str">
        <f t="shared" si="26"/>
        <v>INSERT INTO ZFS_BASE_CODE (CD_FLG,CD,LASTID,CD_NO,CD_NM,CD_ENM,CD_SNM,CD_ESNM,CD_PFLG,CD_PCD,CD_GRP,CD_CVAL,CD_NVAL) VALUES ('CurveType','BD','NCRsystem',4,'채권','BOND','채권','BOND','','','Other','',NULL);</v>
      </c>
    </row>
    <row r="324" spans="2:17">
      <c r="B324" s="37" t="s">
        <v>2603</v>
      </c>
      <c r="C324" s="92" t="s">
        <v>2702</v>
      </c>
      <c r="D324" s="37">
        <v>5</v>
      </c>
      <c r="E324" s="37" t="s">
        <v>4096</v>
      </c>
      <c r="F324" s="37" t="s">
        <v>2438</v>
      </c>
      <c r="G324" s="37" t="s">
        <v>2703</v>
      </c>
      <c r="H324" s="37" t="s">
        <v>2704</v>
      </c>
      <c r="K324" s="37" t="s">
        <v>4999</v>
      </c>
      <c r="O324" s="37" t="str">
        <f t="shared" si="25"/>
        <v>Other_CurveType 코드</v>
      </c>
      <c r="P324" s="37" t="s">
        <v>291</v>
      </c>
      <c r="Q324" s="37" t="str">
        <f t="shared" si="26"/>
        <v>INSERT INTO ZFS_BASE_CODE (CD_FLG,CD,LASTID,CD_NO,CD_NM,CD_ENM,CD_SNM,CD_ESNM,CD_PFLG,CD_PCD,CD_GRP,CD_CVAL,CD_NVAL) VALUES ('CurveType','CR','NCRsystem',5,'신용부도스왑','CDS','신용부도스왑','CDS','','','Other','',NULL);</v>
      </c>
    </row>
    <row r="325" spans="2:17">
      <c r="B325" s="37" t="s">
        <v>4999</v>
      </c>
      <c r="C325" s="92" t="s">
        <v>2584</v>
      </c>
      <c r="E325" s="37" t="s">
        <v>2585</v>
      </c>
      <c r="F325" s="37" t="s">
        <v>3991</v>
      </c>
      <c r="K325" s="37" t="s">
        <v>3976</v>
      </c>
      <c r="N325" s="5"/>
      <c r="O325" s="37" t="str">
        <f t="shared" si="25"/>
        <v>Other_DRC-nCtp_Bucket_Area 목록</v>
      </c>
      <c r="P325" s="37" t="s">
        <v>291</v>
      </c>
      <c r="Q325" s="37" t="str">
        <f t="shared" si="26"/>
        <v>INSERT INTO ZFS_BASE_CODE (CD_FLG,CD,LASTID,CD_NO,CD_NM,CD_ENM,CD_SNM,CD_ESNM,CD_PFLG,CD_PCD,CD_GRP,CD_CVAL,CD_NVAL) VALUES ('Other','DRC-nCtp_Bucket_Area','NCRsystem',0,'부도위험 비유동 non-Ctp 버킷 지역목록','DRC-nCtp_Bucket_Area','','','','','GROUP','',NULL);</v>
      </c>
    </row>
    <row r="326" spans="2:17">
      <c r="B326" s="37" t="s">
        <v>2584</v>
      </c>
      <c r="C326" s="92" t="s">
        <v>2711</v>
      </c>
      <c r="D326" s="37">
        <v>1</v>
      </c>
      <c r="E326" s="37" t="s">
        <v>4103</v>
      </c>
      <c r="F326" s="37" t="s">
        <v>4104</v>
      </c>
      <c r="G326" s="37" t="s">
        <v>2712</v>
      </c>
      <c r="H326" s="37" t="s">
        <v>2713</v>
      </c>
      <c r="K326" s="37" t="s">
        <v>4999</v>
      </c>
      <c r="O326" s="37" t="str">
        <f t="shared" si="25"/>
        <v>Other_DRC-nCtp_Bucket_Area 코드</v>
      </c>
      <c r="P326" s="37" t="s">
        <v>291</v>
      </c>
      <c r="Q326" s="37" t="str">
        <f t="shared" si="26"/>
        <v>INSERT INTO ZFS_BASE_CODE (CD_FLG,CD,LASTID,CD_NO,CD_NM,CD_ENM,CD_SNM,CD_ESNM,CD_PFLG,CD_PCD,CD_GRP,CD_CVAL,CD_NVAL) VALUES ('DRC-nCtp_Bucket_Area','AS','NCRsystem',1,'아시아','Asia','아시아','Asia','','','Other','',NULL);</v>
      </c>
    </row>
    <row r="327" spans="2:17">
      <c r="B327" s="37" t="s">
        <v>2584</v>
      </c>
      <c r="C327" s="92" t="s">
        <v>2714</v>
      </c>
      <c r="D327" s="37">
        <v>2</v>
      </c>
      <c r="E327" s="37" t="s">
        <v>4105</v>
      </c>
      <c r="F327" s="37" t="s">
        <v>4106</v>
      </c>
      <c r="G327" s="37" t="s">
        <v>2715</v>
      </c>
      <c r="H327" s="37" t="s">
        <v>2716</v>
      </c>
      <c r="K327" s="37" t="s">
        <v>4999</v>
      </c>
      <c r="O327" s="37" t="str">
        <f t="shared" si="25"/>
        <v>Other_DRC-nCtp_Bucket_Area 코드</v>
      </c>
      <c r="P327" s="37" t="s">
        <v>291</v>
      </c>
      <c r="Q327" s="37" t="str">
        <f t="shared" si="26"/>
        <v>INSERT INTO ZFS_BASE_CODE (CD_FLG,CD,LASTID,CD_NO,CD_NM,CD_ENM,CD_SNM,CD_ESNM,CD_PFLG,CD_PCD,CD_GRP,CD_CVAL,CD_NVAL) VALUES ('DRC-nCtp_Bucket_Area','EU','NCRsystem',2,'유럽','Europe','유럽','Europe','','','Other','',NULL);</v>
      </c>
    </row>
    <row r="328" spans="2:17">
      <c r="B328" s="37" t="s">
        <v>2584</v>
      </c>
      <c r="C328" s="92" t="s">
        <v>2658</v>
      </c>
      <c r="D328" s="37">
        <v>3</v>
      </c>
      <c r="E328" s="37" t="s">
        <v>4107</v>
      </c>
      <c r="F328" s="37" t="s">
        <v>4108</v>
      </c>
      <c r="G328" s="37" t="s">
        <v>2717</v>
      </c>
      <c r="H328" s="37" t="s">
        <v>2718</v>
      </c>
      <c r="K328" s="37" t="s">
        <v>4999</v>
      </c>
      <c r="O328" s="37" t="str">
        <f t="shared" si="25"/>
        <v>Other_DRC-nCtp_Bucket_Area 코드</v>
      </c>
      <c r="P328" s="37" t="s">
        <v>291</v>
      </c>
      <c r="Q328" s="37" t="str">
        <f t="shared" si="26"/>
        <v>INSERT INTO ZFS_BASE_CODE (CD_FLG,CD,LASTID,CD_NO,CD_NM,CD_ENM,CD_SNM,CD_ESNM,CD_PFLG,CD_PCD,CD_GRP,CD_CVAL,CD_NVAL) VALUES ('DRC-nCtp_Bucket_Area','NA','NCRsystem',3,'북 아메리카','North America','아메리카','America','','','Other','',NULL);</v>
      </c>
    </row>
    <row r="329" spans="2:17">
      <c r="B329" s="37" t="s">
        <v>2584</v>
      </c>
      <c r="C329" s="92" t="s">
        <v>2625</v>
      </c>
      <c r="D329" s="37">
        <v>4</v>
      </c>
      <c r="E329" s="37" t="s">
        <v>4109</v>
      </c>
      <c r="F329" s="37" t="s">
        <v>4110</v>
      </c>
      <c r="G329" s="37" t="s">
        <v>2719</v>
      </c>
      <c r="H329" s="37" t="s">
        <v>2646</v>
      </c>
      <c r="K329" s="37" t="s">
        <v>4999</v>
      </c>
      <c r="O329" s="37" t="str">
        <f t="shared" si="25"/>
        <v>Other_DRC-nCtp_Bucket_Area 코드</v>
      </c>
      <c r="P329" s="37" t="s">
        <v>291</v>
      </c>
      <c r="Q329" s="37" t="str">
        <f t="shared" si="26"/>
        <v>INSERT INTO ZFS_BASE_CODE (CD_FLG,CD,LASTID,CD_NO,CD_NM,CD_ENM,CD_SNM,CD_ESNM,CD_PFLG,CD_PCD,CD_GRP,CD_CVAL,CD_NVAL) VALUES ('DRC-nCtp_Bucket_Area','OT','NCRsystem',4,'기타지역','All other','기타지역','Other','','','Other','',NULL);</v>
      </c>
    </row>
    <row r="330" spans="2:17">
      <c r="B330" s="37" t="s">
        <v>4999</v>
      </c>
      <c r="C330" s="92" t="s">
        <v>2586</v>
      </c>
      <c r="E330" s="37" t="s">
        <v>2587</v>
      </c>
      <c r="F330" s="37" t="s">
        <v>3992</v>
      </c>
      <c r="K330" s="37" t="s">
        <v>3976</v>
      </c>
      <c r="N330" s="5"/>
      <c r="O330" s="37" t="str">
        <f t="shared" si="25"/>
        <v>Other_DRC-nCtp_Bucket_Asset 목록</v>
      </c>
      <c r="P330" s="37" t="s">
        <v>291</v>
      </c>
      <c r="Q330" s="37" t="str">
        <f t="shared" si="26"/>
        <v>INSERT INTO ZFS_BASE_CODE (CD_FLG,CD,LASTID,CD_NO,CD_NM,CD_ENM,CD_SNM,CD_ESNM,CD_PFLG,CD_PCD,CD_GRP,CD_CVAL,CD_NVAL) VALUES ('Other','DRC-nCtp_Bucket_Asset','NCRsystem',0,'부도위험 비유동 non-Ctp 버킷 자산목록','DRC-nCtp_Bucket_Asset','','','','','GROUP','',NULL);</v>
      </c>
    </row>
    <row r="331" spans="2:17">
      <c r="B331" s="37" t="s">
        <v>2586</v>
      </c>
      <c r="C331" s="92" t="s">
        <v>2720</v>
      </c>
      <c r="D331" s="37">
        <v>1</v>
      </c>
      <c r="E331" s="37" t="s">
        <v>4111</v>
      </c>
      <c r="F331" s="37" t="s">
        <v>4111</v>
      </c>
      <c r="G331" s="37" t="s">
        <v>2720</v>
      </c>
      <c r="H331" s="37" t="s">
        <v>2720</v>
      </c>
      <c r="K331" s="37" t="s">
        <v>4999</v>
      </c>
      <c r="O331" s="37" t="str">
        <f t="shared" si="25"/>
        <v>Other_DRC-nCtp_Bucket_Asset 코드</v>
      </c>
      <c r="P331" s="37" t="s">
        <v>291</v>
      </c>
      <c r="Q331" s="37" t="str">
        <f t="shared" si="26"/>
        <v>INSERT INTO ZFS_BASE_CODE (CD_FLG,CD,LASTID,CD_NO,CD_NM,CD_ENM,CD_SNM,CD_ESNM,CD_PFLG,CD_PCD,CD_GRP,CD_CVAL,CD_NVAL) VALUES ('DRC-nCtp_Bucket_Asset','ABCP','NCRsystem',1,'ABCP','ABCP','ABCP','ABCP','','','Other','',NULL);</v>
      </c>
    </row>
    <row r="332" spans="2:17">
      <c r="B332" s="37" t="s">
        <v>2586</v>
      </c>
      <c r="C332" s="92" t="s">
        <v>2721</v>
      </c>
      <c r="D332" s="37">
        <v>2</v>
      </c>
      <c r="E332" s="37" t="s">
        <v>4112</v>
      </c>
      <c r="F332" s="37" t="s">
        <v>4113</v>
      </c>
      <c r="G332" s="37" t="s">
        <v>2723</v>
      </c>
      <c r="H332" s="37" t="s">
        <v>2722</v>
      </c>
      <c r="K332" s="37" t="s">
        <v>4999</v>
      </c>
      <c r="O332" s="37" t="str">
        <f t="shared" si="25"/>
        <v>Other_DRC-nCtp_Bucket_Asset 코드</v>
      </c>
      <c r="P332" s="37" t="s">
        <v>291</v>
      </c>
      <c r="Q332" s="37" t="str">
        <f t="shared" si="26"/>
        <v>INSERT INTO ZFS_BASE_CODE (CD_FLG,CD,LASTID,CD_NO,CD_NM,CD_ENM,CD_SNM,CD_ESNM,CD_PFLG,CD_PCD,CD_GRP,CD_CVAL,CD_NVAL) VALUES ('DRC-nCtp_Bucket_Asset','AUTO','NCRsystem',2,'자동차 대출 및 리스','Aoto Loan &amp; Lease','자동차','Aoto Loan &amp; Lease','','','Other','',NULL);</v>
      </c>
    </row>
    <row r="333" spans="2:17">
      <c r="B333" s="37" t="s">
        <v>2586</v>
      </c>
      <c r="C333" s="92" t="s">
        <v>2724</v>
      </c>
      <c r="D333" s="37">
        <v>3</v>
      </c>
      <c r="E333" s="37" t="s">
        <v>4114</v>
      </c>
      <c r="F333" s="37" t="s">
        <v>4114</v>
      </c>
      <c r="G333" s="37" t="s">
        <v>2724</v>
      </c>
      <c r="H333" s="37" t="s">
        <v>2724</v>
      </c>
      <c r="K333" s="37" t="s">
        <v>4999</v>
      </c>
      <c r="O333" s="37" t="str">
        <f t="shared" si="25"/>
        <v>Other_DRC-nCtp_Bucket_Asset 코드</v>
      </c>
      <c r="P333" s="37" t="s">
        <v>291</v>
      </c>
      <c r="Q333" s="37" t="str">
        <f t="shared" si="26"/>
        <v>INSERT INTO ZFS_BASE_CODE (CD_FLG,CD,LASTID,CD_NO,CD_NM,CD_ENM,CD_SNM,CD_ESNM,CD_PFLG,CD_PCD,CD_GRP,CD_CVAL,CD_NVAL) VALUES ('DRC-nCtp_Bucket_Asset','RMBS','NCRsystem',3,'RMBS','RMBS','RMBS','RMBS','','','Other','',NULL);</v>
      </c>
    </row>
    <row r="334" spans="2:17">
      <c r="B334" s="37" t="s">
        <v>2586</v>
      </c>
      <c r="C334" s="92" t="s">
        <v>2725</v>
      </c>
      <c r="D334" s="37">
        <v>4</v>
      </c>
      <c r="E334" s="37" t="s">
        <v>4115</v>
      </c>
      <c r="F334" s="37" t="s">
        <v>4116</v>
      </c>
      <c r="G334" s="37" t="s">
        <v>2682</v>
      </c>
      <c r="H334" s="37" t="s">
        <v>2726</v>
      </c>
      <c r="K334" s="37" t="s">
        <v>4999</v>
      </c>
      <c r="O334" s="37" t="str">
        <f t="shared" si="25"/>
        <v>Other_DRC-nCtp_Bucket_Asset 코드</v>
      </c>
      <c r="P334" s="37" t="s">
        <v>291</v>
      </c>
      <c r="Q334" s="37" t="str">
        <f t="shared" si="26"/>
        <v>INSERT INTO ZFS_BASE_CODE (CD_FLG,CD,LASTID,CD_NO,CD_NM,CD_ENM,CD_SNM,CD_ESNM,CD_PFLG,CD_PCD,CD_GRP,CD_CVAL,CD_NVAL) VALUES ('DRC-nCtp_Bucket_Asset','CARD','NCRsystem',4,'신용카드','Credit Card','신용카드','Credit Card','','','Other','',NULL);</v>
      </c>
    </row>
    <row r="335" spans="2:17">
      <c r="B335" s="37" t="s">
        <v>2586</v>
      </c>
      <c r="C335" s="92" t="s">
        <v>2679</v>
      </c>
      <c r="D335" s="37">
        <v>5</v>
      </c>
      <c r="E335" s="37" t="s">
        <v>4075</v>
      </c>
      <c r="F335" s="37" t="s">
        <v>4075</v>
      </c>
      <c r="G335" s="37" t="s">
        <v>2679</v>
      </c>
      <c r="H335" s="37" t="s">
        <v>2679</v>
      </c>
      <c r="K335" s="37" t="s">
        <v>4999</v>
      </c>
      <c r="O335" s="37" t="str">
        <f t="shared" si="25"/>
        <v>Other_DRC-nCtp_Bucket_Asset 코드</v>
      </c>
      <c r="P335" s="37" t="s">
        <v>291</v>
      </c>
      <c r="Q335" s="37" t="str">
        <f t="shared" si="26"/>
        <v>INSERT INTO ZFS_BASE_CODE (CD_FLG,CD,LASTID,CD_NO,CD_NM,CD_ENM,CD_SNM,CD_ESNM,CD_PFLG,CD_PCD,CD_GRP,CD_CVAL,CD_NVAL) VALUES ('DRC-nCtp_Bucket_Asset','CMBS','NCRsystem',5,'CMBS','CMBS','CMBS','CMBS','','','Other','',NULL);</v>
      </c>
    </row>
    <row r="336" spans="2:17">
      <c r="B336" s="37" t="s">
        <v>2586</v>
      </c>
      <c r="C336" s="92" t="s">
        <v>2727</v>
      </c>
      <c r="D336" s="37">
        <v>6</v>
      </c>
      <c r="E336" s="37" t="s">
        <v>4117</v>
      </c>
      <c r="F336" s="37" t="s">
        <v>4118</v>
      </c>
      <c r="G336" s="37" t="s">
        <v>2727</v>
      </c>
      <c r="H336" s="37" t="s">
        <v>2727</v>
      </c>
      <c r="K336" s="37" t="s">
        <v>4999</v>
      </c>
      <c r="O336" s="37" t="str">
        <f t="shared" si="25"/>
        <v>Other_DRC-nCtp_Bucket_Asset 코드</v>
      </c>
      <c r="P336" s="37" t="s">
        <v>291</v>
      </c>
      <c r="Q336" s="37" t="str">
        <f t="shared" si="26"/>
        <v>INSERT INTO ZFS_BASE_CODE (CD_FLG,CD,LASTID,CD_NO,CD_NM,CD_ENM,CD_SNM,CD_ESNM,CD_PFLG,CD_PCD,CD_GRP,CD_CVAL,CD_NVAL) VALUES ('DRC-nCtp_Bucket_Asset','CLO','NCRsystem',6,'CLO','Collateralised Loan Obligations','CLO','CLO','','','Other','',NULL);</v>
      </c>
    </row>
    <row r="337" spans="2:17">
      <c r="B337" s="37" t="s">
        <v>2586</v>
      </c>
      <c r="C337" s="92" t="s">
        <v>2728</v>
      </c>
      <c r="D337" s="37">
        <v>7</v>
      </c>
      <c r="E337" s="37" t="s">
        <v>4119</v>
      </c>
      <c r="F337" s="37" t="s">
        <v>4120</v>
      </c>
      <c r="G337" s="37" t="s">
        <v>2728</v>
      </c>
      <c r="H337" s="37" t="s">
        <v>2728</v>
      </c>
      <c r="K337" s="37" t="s">
        <v>4999</v>
      </c>
      <c r="O337" s="37" t="str">
        <f t="shared" ref="O337:O394" si="28">IF(K337="GROUP",B337 &amp; "_" &amp; C337  &amp; " 목록",K337 &amp; "_" &amp;B337 &amp; " 코드")</f>
        <v>Other_DRC-nCtp_Bucket_Asset 코드</v>
      </c>
      <c r="P337" s="37" t="s">
        <v>291</v>
      </c>
      <c r="Q337" s="37" t="str">
        <f t="shared" si="26"/>
        <v>INSERT INTO ZFS_BASE_CODE (CD_FLG,CD,LASTID,CD_NO,CD_NM,CD_ENM,CD_SNM,CD_ESNM,CD_PFLG,CD_PCD,CD_GRP,CD_CVAL,CD_NVAL) VALUES ('DRC-nCtp_Bucket_Asset','CDO','NCRsystem',7,'CDO 스퀘어','CDO squared','CDO','CDO','','','Other','',NULL);</v>
      </c>
    </row>
    <row r="338" spans="2:17">
      <c r="B338" s="37" t="s">
        <v>2586</v>
      </c>
      <c r="C338" s="92" t="s">
        <v>2729</v>
      </c>
      <c r="D338" s="37">
        <v>8</v>
      </c>
      <c r="E338" s="37" t="s">
        <v>4121</v>
      </c>
      <c r="F338" s="37" t="s">
        <v>4122</v>
      </c>
      <c r="G338" s="37" t="s">
        <v>2730</v>
      </c>
      <c r="H338" s="37" t="s">
        <v>2731</v>
      </c>
      <c r="K338" s="37" t="s">
        <v>4999</v>
      </c>
      <c r="O338" s="37" t="str">
        <f t="shared" si="28"/>
        <v>Other_DRC-nCtp_Bucket_Asset 코드</v>
      </c>
      <c r="P338" s="37" t="s">
        <v>291</v>
      </c>
      <c r="Q338" s="37" t="str">
        <f t="shared" ref="Q338:Q394" si="29" xml:space="preserve"> Q$7 &amp; " ('"&amp;B338&amp;"','"&amp;C338&amp;"','NCRsystem',"&amp;IF(D338="",0,D338)&amp;",'"&amp;E338&amp;"','"&amp;F338&amp;"','"&amp;G338&amp;"','"&amp;H338&amp;"','"&amp;I338&amp;"','"&amp;J338&amp;"','"&amp;K338&amp;"','"&amp;L338&amp;"',"&amp;IF(M338="","NULL",M338)&amp;");"</f>
        <v>INSERT INTO ZFS_BASE_CODE (CD_FLG,CD,LASTID,CD_NO,CD_NM,CD_ENM,CD_SNM,CD_ESNM,CD_PFLG,CD_PCD,CD_GRP,CD_CVAL,CD_NVAL) VALUES ('DRC-nCtp_Bucket_Asset','SMCO','NCRsystem',8,'중소기업','Small and Medium Enterprises','중소기업','SM Ent','','','Other','',NULL);</v>
      </c>
    </row>
    <row r="339" spans="2:17">
      <c r="B339" s="37" t="s">
        <v>2586</v>
      </c>
      <c r="C339" s="92" t="s">
        <v>2732</v>
      </c>
      <c r="D339" s="37">
        <v>9</v>
      </c>
      <c r="E339" s="37" t="s">
        <v>4123</v>
      </c>
      <c r="F339" s="37" t="s">
        <v>4124</v>
      </c>
      <c r="G339" s="37" t="s">
        <v>2681</v>
      </c>
      <c r="H339" s="37" t="s">
        <v>2733</v>
      </c>
      <c r="K339" s="37" t="s">
        <v>4999</v>
      </c>
      <c r="O339" s="37" t="str">
        <f t="shared" si="28"/>
        <v>Other_DRC-nCtp_Bucket_Asset 코드</v>
      </c>
      <c r="P339" s="37" t="s">
        <v>291</v>
      </c>
      <c r="Q339" s="37" t="str">
        <f t="shared" si="29"/>
        <v>INSERT INTO ZFS_BASE_CODE (CD_FLG,CD,LASTID,CD_NO,CD_NM,CD_ENM,CD_SNM,CD_ESNM,CD_PFLG,CD_PCD,CD_GRP,CD_CVAL,CD_NVAL) VALUES ('DRC-nCtp_Bucket_Asset','STUD','NCRsystem',9,'학자금대출','Student loans','학자금','Student','','','Other','',NULL);</v>
      </c>
    </row>
    <row r="340" spans="2:17">
      <c r="B340" s="37" t="s">
        <v>2586</v>
      </c>
      <c r="C340" s="92" t="s">
        <v>2734</v>
      </c>
      <c r="D340" s="37">
        <v>10</v>
      </c>
      <c r="E340" s="37" t="s">
        <v>4125</v>
      </c>
      <c r="F340" s="37" t="s">
        <v>4126</v>
      </c>
      <c r="G340" s="37" t="s">
        <v>2735</v>
      </c>
      <c r="H340" s="37" t="s">
        <v>2736</v>
      </c>
      <c r="K340" s="37" t="s">
        <v>4999</v>
      </c>
      <c r="O340" s="37" t="str">
        <f t="shared" si="28"/>
        <v>Other_DRC-nCtp_Bucket_Asset 코드</v>
      </c>
      <c r="P340" s="37" t="s">
        <v>291</v>
      </c>
      <c r="Q340" s="37" t="str">
        <f t="shared" si="29"/>
        <v>INSERT INTO ZFS_BASE_CODE (CD_FLG,CD,LASTID,CD_NO,CD_NM,CD_ENM,CD_SNM,CD_ESNM,CD_PFLG,CD_PCD,CD_GRP,CD_CVAL,CD_NVAL) VALUES ('DRC-nCtp_Bucket_Asset','RETAIL','NCRsystem',10,'기타 소매','Other retail','소매','retail','','','Other','',NULL);</v>
      </c>
    </row>
    <row r="341" spans="2:17">
      <c r="B341" s="37" t="s">
        <v>2586</v>
      </c>
      <c r="C341" s="92" t="s">
        <v>2737</v>
      </c>
      <c r="D341" s="37">
        <v>11</v>
      </c>
      <c r="E341" s="37" t="s">
        <v>4127</v>
      </c>
      <c r="F341" s="37" t="s">
        <v>4128</v>
      </c>
      <c r="G341" s="37" t="s">
        <v>2738</v>
      </c>
      <c r="H341" s="37" t="s">
        <v>2739</v>
      </c>
      <c r="K341" s="37" t="s">
        <v>4999</v>
      </c>
      <c r="O341" s="37" t="str">
        <f t="shared" si="28"/>
        <v>Other_DRC-nCtp_Bucket_Asset 코드</v>
      </c>
      <c r="P341" s="37" t="s">
        <v>291</v>
      </c>
      <c r="Q341" s="37" t="str">
        <f t="shared" si="29"/>
        <v>INSERT INTO ZFS_BASE_CODE (CD_FLG,CD,LASTID,CD_NO,CD_NM,CD_ENM,CD_SNM,CD_ESNM,CD_PFLG,CD_PCD,CD_GRP,CD_CVAL,CD_NVAL) VALUES ('DRC-nCtp_Bucket_Asset','SALE','NCRsystem',11,'기타 도매','Other wholesale','도매','wholesale','','','Other','',NULL);</v>
      </c>
    </row>
    <row r="342" spans="2:17">
      <c r="B342" s="37" t="s">
        <v>4999</v>
      </c>
      <c r="C342" s="92" t="s">
        <v>2604</v>
      </c>
      <c r="E342" s="37" t="s">
        <v>2605</v>
      </c>
      <c r="F342" s="37" t="s">
        <v>4000</v>
      </c>
      <c r="K342" s="37" t="s">
        <v>3976</v>
      </c>
      <c r="N342" s="5"/>
      <c r="O342" s="37" t="str">
        <f t="shared" si="28"/>
        <v>Other_DRC-nSec Rating 목록</v>
      </c>
      <c r="P342" s="37" t="s">
        <v>291</v>
      </c>
      <c r="Q342" s="37" t="str">
        <f t="shared" si="29"/>
        <v>INSERT INTO ZFS_BASE_CODE (CD_FLG,CD,LASTID,CD_NO,CD_NM,CD_ENM,CD_SNM,CD_ESNM,CD_PFLG,CD_PCD,CD_GRP,CD_CVAL,CD_NVAL) VALUES ('Other','DRC-nSec Rating','NCRsystem',0,'신용등급정보','DRC-nSec Rating','','','','','GROUP','',NULL);</v>
      </c>
    </row>
    <row r="343" spans="2:17">
      <c r="B343" s="37" t="s">
        <v>2604</v>
      </c>
      <c r="C343" s="92" t="s">
        <v>2647</v>
      </c>
      <c r="D343" s="37">
        <v>0</v>
      </c>
      <c r="E343" s="37" t="s">
        <v>4042</v>
      </c>
      <c r="F343" s="37" t="s">
        <v>4043</v>
      </c>
      <c r="G343" s="37" t="s">
        <v>2740</v>
      </c>
      <c r="H343" s="37" t="s">
        <v>2649</v>
      </c>
      <c r="I343" s="37" t="s">
        <v>2741</v>
      </c>
      <c r="J343" s="37" t="s">
        <v>2741</v>
      </c>
      <c r="K343" s="37" t="s">
        <v>4999</v>
      </c>
      <c r="O343" s="37" t="str">
        <f t="shared" si="28"/>
        <v>Other_DRC-nSec Rating 코드</v>
      </c>
      <c r="P343" s="37" t="s">
        <v>291</v>
      </c>
      <c r="Q343" s="37" t="str">
        <f t="shared" si="29"/>
        <v>INSERT INTO ZFS_BASE_CODE (CD_FLG,CD,LASTID,CD_NO,CD_NM,CD_ENM,CD_SNM,CD_ESNM,CD_PFLG,CD_PCD,CD_GRP,CD_CVAL,CD_NVAL) VALUES ('DRC-nSec Rating','BaselIII','NCRsystem',0,'ECAI','Moodys','Fitch S&amp;P','S&amp;P','Rating','Rating','Other','',NULL);</v>
      </c>
    </row>
    <row r="344" spans="2:17">
      <c r="B344" s="37" t="s">
        <v>2604</v>
      </c>
      <c r="C344" s="92" t="s">
        <v>2742</v>
      </c>
      <c r="D344" s="37">
        <v>1</v>
      </c>
      <c r="F344" s="37" t="s">
        <v>4129</v>
      </c>
      <c r="G344" s="37" t="s">
        <v>2742</v>
      </c>
      <c r="H344" s="37" t="s">
        <v>2742</v>
      </c>
      <c r="I344" s="37" t="s">
        <v>2661</v>
      </c>
      <c r="J344" s="37" t="s">
        <v>2661</v>
      </c>
      <c r="K344" s="37" t="s">
        <v>4999</v>
      </c>
      <c r="O344" s="37" t="str">
        <f t="shared" si="28"/>
        <v>Other_DRC-nSec Rating 코드</v>
      </c>
      <c r="P344" s="37" t="s">
        <v>291</v>
      </c>
      <c r="Q344" s="37" t="str">
        <f t="shared" si="29"/>
        <v>INSERT INTO ZFS_BASE_CODE (CD_FLG,CD,LASTID,CD_NO,CD_NM,CD_ENM,CD_SNM,CD_ESNM,CD_PFLG,CD_PCD,CD_GRP,CD_CVAL,CD_NVAL) VALUES ('DRC-nSec Rating','AAA','NCRsystem',1,'','Aaa','AAA','AAA','IG','IG','Other','',NULL);</v>
      </c>
    </row>
    <row r="345" spans="2:17">
      <c r="B345" s="37" t="s">
        <v>2604</v>
      </c>
      <c r="C345" s="92" t="s">
        <v>2743</v>
      </c>
      <c r="D345" s="37">
        <v>2</v>
      </c>
      <c r="E345" s="37" t="s">
        <v>4130</v>
      </c>
      <c r="F345" s="37" t="s">
        <v>4131</v>
      </c>
      <c r="G345" s="37" t="s">
        <v>2744</v>
      </c>
      <c r="H345" s="37" t="s">
        <v>2745</v>
      </c>
      <c r="I345" s="37" t="s">
        <v>2661</v>
      </c>
      <c r="J345" s="37" t="s">
        <v>2661</v>
      </c>
      <c r="K345" s="37" t="s">
        <v>4999</v>
      </c>
      <c r="O345" s="37" t="str">
        <f t="shared" si="28"/>
        <v>Other_DRC-nSec Rating 코드</v>
      </c>
      <c r="P345" s="37" t="s">
        <v>291</v>
      </c>
      <c r="Q345" s="37" t="str">
        <f t="shared" si="29"/>
        <v>INSERT INTO ZFS_BASE_CODE (CD_FLG,CD,LASTID,CD_NO,CD_NM,CD_ENM,CD_SNM,CD_ESNM,CD_PFLG,CD_PCD,CD_GRP,CD_CVAL,CD_NVAL) VALUES ('DRC-nSec Rating','AA','NCRsystem',2,'AAA,A1','Aa1,Aa2,Aa3,P-1','AA+,AA,AA-,A-1+,A-1','AA+,AA,AA-,F1+,F1','IG','IG','Other','',NULL);</v>
      </c>
    </row>
    <row r="346" spans="2:17">
      <c r="B346" s="37" t="s">
        <v>2604</v>
      </c>
      <c r="C346" s="92" t="s">
        <v>2746</v>
      </c>
      <c r="D346" s="37">
        <v>3</v>
      </c>
      <c r="E346" s="37" t="s">
        <v>4132</v>
      </c>
      <c r="F346" s="37" t="s">
        <v>4133</v>
      </c>
      <c r="G346" s="37" t="s">
        <v>2747</v>
      </c>
      <c r="H346" s="37" t="s">
        <v>2748</v>
      </c>
      <c r="I346" s="37" t="s">
        <v>2661</v>
      </c>
      <c r="J346" s="37" t="s">
        <v>2661</v>
      </c>
      <c r="K346" s="37" t="s">
        <v>4999</v>
      </c>
      <c r="O346" s="37" t="str">
        <f t="shared" si="28"/>
        <v>Other_DRC-nSec Rating 코드</v>
      </c>
      <c r="P346" s="37" t="s">
        <v>291</v>
      </c>
      <c r="Q346" s="37" t="str">
        <f t="shared" si="29"/>
        <v>INSERT INTO ZFS_BASE_CODE (CD_FLG,CD,LASTID,CD_NO,CD_NM,CD_ENM,CD_SNM,CD_ESNM,CD_PFLG,CD_PCD,CD_GRP,CD_CVAL,CD_NVAL) VALUES ('DRC-nSec Rating','A','NCRsystem',3,'AA,A2,A3','A1,A2,A3,P-2','A+,A,A-,A-2','A+,A,A-,F2','IG','IG','Other','',NULL);</v>
      </c>
    </row>
    <row r="347" spans="2:17">
      <c r="B347" s="37" t="s">
        <v>2604</v>
      </c>
      <c r="C347" s="92" t="s">
        <v>2749</v>
      </c>
      <c r="D347" s="37">
        <v>4</v>
      </c>
      <c r="E347" s="37" t="s">
        <v>3381</v>
      </c>
      <c r="F347" s="37" t="s">
        <v>4134</v>
      </c>
      <c r="G347" s="37" t="s">
        <v>2750</v>
      </c>
      <c r="H347" s="37" t="s">
        <v>2751</v>
      </c>
      <c r="I347" s="37" t="s">
        <v>2661</v>
      </c>
      <c r="J347" s="37" t="s">
        <v>2661</v>
      </c>
      <c r="K347" s="37" t="s">
        <v>4999</v>
      </c>
      <c r="O347" s="37" t="str">
        <f t="shared" si="28"/>
        <v>Other_DRC-nSec Rating 코드</v>
      </c>
      <c r="P347" s="37" t="s">
        <v>291</v>
      </c>
      <c r="Q347" s="37" t="str">
        <f t="shared" si="29"/>
        <v>INSERT INTO ZFS_BASE_CODE (CD_FLG,CD,LASTID,CD_NO,CD_NM,CD_ENM,CD_SNM,CD_ESNM,CD_PFLG,CD_PCD,CD_GRP,CD_CVAL,CD_NVAL) VALUES ('DRC-nSec Rating','BBB','NCRsystem',4,'A','Baa1,Baa2,Baa3,P-3','BBB+,BBB,BBB-,A-3','BBB+,BBB,BBB-,F3','IG','IG','Other','',NULL);</v>
      </c>
    </row>
    <row r="348" spans="2:17">
      <c r="B348" s="37" t="s">
        <v>2604</v>
      </c>
      <c r="C348" s="92" t="s">
        <v>2752</v>
      </c>
      <c r="D348" s="37">
        <v>5</v>
      </c>
      <c r="E348" s="37" t="s">
        <v>3382</v>
      </c>
      <c r="F348" s="37" t="s">
        <v>4135</v>
      </c>
      <c r="G348" s="37" t="s">
        <v>2753</v>
      </c>
      <c r="H348" s="37" t="s">
        <v>2753</v>
      </c>
      <c r="I348" s="37" t="s">
        <v>2617</v>
      </c>
      <c r="J348" s="37" t="s">
        <v>2617</v>
      </c>
      <c r="K348" s="37" t="s">
        <v>4999</v>
      </c>
      <c r="O348" s="37" t="str">
        <f t="shared" si="28"/>
        <v>Other_DRC-nSec Rating 코드</v>
      </c>
      <c r="P348" s="37" t="s">
        <v>291</v>
      </c>
      <c r="Q348" s="37" t="str">
        <f t="shared" si="29"/>
        <v>INSERT INTO ZFS_BASE_CODE (CD_FLG,CD,LASTID,CD_NO,CD_NM,CD_ENM,CD_SNM,CD_ESNM,CD_PFLG,CD_PCD,CD_GRP,CD_CVAL,CD_NVAL) VALUES ('DRC-nSec Rating','BB','NCRsystem',5,'BBB','Ba1,Ba2,Ba3','BB+,BB,BB-','BB+,BB,BB-','HY','HY','Other','',NULL);</v>
      </c>
    </row>
    <row r="349" spans="2:17">
      <c r="B349" s="37" t="s">
        <v>2604</v>
      </c>
      <c r="C349" s="92" t="s">
        <v>2754</v>
      </c>
      <c r="D349" s="37">
        <v>6</v>
      </c>
      <c r="E349" s="37" t="s">
        <v>3383</v>
      </c>
      <c r="F349" s="37" t="s">
        <v>4136</v>
      </c>
      <c r="G349" s="37" t="s">
        <v>2755</v>
      </c>
      <c r="H349" s="37" t="s">
        <v>2755</v>
      </c>
      <c r="I349" s="37" t="s">
        <v>2617</v>
      </c>
      <c r="J349" s="37" t="s">
        <v>2617</v>
      </c>
      <c r="K349" s="37" t="s">
        <v>4999</v>
      </c>
      <c r="O349" s="37" t="str">
        <f t="shared" si="28"/>
        <v>Other_DRC-nSec Rating 코드</v>
      </c>
      <c r="P349" s="37" t="s">
        <v>291</v>
      </c>
      <c r="Q349" s="37" t="str">
        <f t="shared" si="29"/>
        <v>INSERT INTO ZFS_BASE_CODE (CD_FLG,CD,LASTID,CD_NO,CD_NM,CD_ENM,CD_SNM,CD_ESNM,CD_PFLG,CD_PCD,CD_GRP,CD_CVAL,CD_NVAL) VALUES ('DRC-nSec Rating','B','NCRsystem',6,'BB','B1,B2,B3','B+,B,B-','B+,B,B-','HY','HY','Other','',NULL);</v>
      </c>
    </row>
    <row r="350" spans="2:17">
      <c r="B350" s="37" t="s">
        <v>2604</v>
      </c>
      <c r="C350" s="92" t="s">
        <v>2756</v>
      </c>
      <c r="D350" s="37">
        <v>7</v>
      </c>
      <c r="E350" s="37" t="s">
        <v>4137</v>
      </c>
      <c r="F350" s="37" t="s">
        <v>4138</v>
      </c>
      <c r="G350" s="37" t="s">
        <v>2757</v>
      </c>
      <c r="H350" s="37" t="s">
        <v>2757</v>
      </c>
      <c r="I350" s="37" t="s">
        <v>2617</v>
      </c>
      <c r="J350" s="37" t="s">
        <v>2617</v>
      </c>
      <c r="K350" s="37" t="s">
        <v>4999</v>
      </c>
      <c r="O350" s="37" t="str">
        <f t="shared" si="28"/>
        <v>Other_DRC-nSec Rating 코드</v>
      </c>
      <c r="P350" s="37" t="s">
        <v>291</v>
      </c>
      <c r="Q350" s="37" t="str">
        <f t="shared" si="29"/>
        <v>INSERT INTO ZFS_BASE_CODE (CD_FLG,CD,LASTID,CD_NO,CD_NM,CD_ENM,CD_SNM,CD_ESNM,CD_PFLG,CD_PCD,CD_GRP,CD_CVAL,CD_NVAL) VALUES ('DRC-nSec Rating','CCC','NCRsystem',7,'B,CCC,CC,C','Caa1,Caa2,Caa3,Ca,C','CCC+,CCC,CCC-,CC,C','CCC+,CCC,CCC-,CC,C','HY','HY','Other','',NULL);</v>
      </c>
    </row>
    <row r="351" spans="2:17">
      <c r="B351" s="37" t="s">
        <v>2604</v>
      </c>
      <c r="C351" s="92" t="s">
        <v>2758</v>
      </c>
      <c r="D351" s="37">
        <v>8</v>
      </c>
      <c r="I351" s="37" t="s">
        <v>2617</v>
      </c>
      <c r="J351" s="37" t="s">
        <v>2617</v>
      </c>
      <c r="K351" s="37" t="s">
        <v>4999</v>
      </c>
      <c r="O351" s="37" t="str">
        <f t="shared" si="28"/>
        <v>Other_DRC-nSec Rating 코드</v>
      </c>
      <c r="P351" s="37" t="s">
        <v>291</v>
      </c>
      <c r="Q351" s="37" t="str">
        <f t="shared" si="29"/>
        <v>INSERT INTO ZFS_BASE_CODE (CD_FLG,CD,LASTID,CD_NO,CD_NM,CD_ENM,CD_SNM,CD_ESNM,CD_PFLG,CD_PCD,CD_GRP,CD_CVAL,CD_NVAL) VALUES ('DRC-nSec Rating','Unrated','NCRsystem',8,'','','','','HY','HY','Other','',NULL);</v>
      </c>
    </row>
    <row r="352" spans="2:17">
      <c r="B352" s="37" t="s">
        <v>2604</v>
      </c>
      <c r="C352" s="92" t="s">
        <v>2759</v>
      </c>
      <c r="D352" s="37">
        <v>9</v>
      </c>
      <c r="E352" s="37" t="s">
        <v>3961</v>
      </c>
      <c r="F352" s="37" t="s">
        <v>3961</v>
      </c>
      <c r="G352" s="37" t="s">
        <v>2760</v>
      </c>
      <c r="H352" s="37" t="s">
        <v>2760</v>
      </c>
      <c r="I352" s="37" t="s">
        <v>2617</v>
      </c>
      <c r="J352" s="37" t="s">
        <v>2617</v>
      </c>
      <c r="K352" s="37" t="s">
        <v>4999</v>
      </c>
      <c r="O352" s="37" t="str">
        <f t="shared" si="28"/>
        <v>Other_DRC-nSec Rating 코드</v>
      </c>
      <c r="P352" s="37" t="s">
        <v>291</v>
      </c>
      <c r="Q352" s="37" t="str">
        <f t="shared" si="29"/>
        <v>INSERT INTO ZFS_BASE_CODE (CD_FLG,CD,LASTID,CD_NO,CD_NM,CD_ENM,CD_SNM,CD_ESNM,CD_PFLG,CD_PCD,CD_GRP,CD_CVAL,CD_NVAL) VALUES ('DRC-nSec Rating','Default','NCRsystem',9,'D','D','D','D','HY','HY','Other','',NULL);</v>
      </c>
    </row>
    <row r="353" spans="2:17">
      <c r="B353" s="37" t="s">
        <v>4999</v>
      </c>
      <c r="C353" s="92" t="s">
        <v>2606</v>
      </c>
      <c r="E353" s="37" t="s">
        <v>2607</v>
      </c>
      <c r="F353" s="37" t="s">
        <v>4001</v>
      </c>
      <c r="K353" s="37" t="s">
        <v>3976</v>
      </c>
      <c r="N353" s="5"/>
      <c r="O353" s="37" t="str">
        <f t="shared" si="28"/>
        <v>Other_IRTerm 목록</v>
      </c>
      <c r="P353" s="37" t="s">
        <v>291</v>
      </c>
      <c r="Q353" s="37" t="str">
        <f t="shared" si="29"/>
        <v>INSERT INTO ZFS_BASE_CODE (CD_FLG,CD,LASTID,CD_NO,CD_NM,CD_ENM,CD_SNM,CD_ESNM,CD_PFLG,CD_PCD,CD_GRP,CD_CVAL,CD_NVAL) VALUES ('Other','IRTerm','NCRsystem',0,'금리구간','IRTerm','','','','','GROUP','',NULL);</v>
      </c>
    </row>
    <row r="354" spans="2:17">
      <c r="B354" s="37" t="s">
        <v>2606</v>
      </c>
      <c r="C354" s="92">
        <v>0</v>
      </c>
      <c r="D354" s="37">
        <v>0</v>
      </c>
      <c r="E354" s="37" t="s">
        <v>4169</v>
      </c>
      <c r="F354" s="37" t="s">
        <v>4170</v>
      </c>
      <c r="G354" s="37" t="s">
        <v>2783</v>
      </c>
      <c r="H354" s="37" t="s">
        <v>2784</v>
      </c>
      <c r="K354" s="37" t="s">
        <v>4999</v>
      </c>
      <c r="O354" s="37" t="str">
        <f t="shared" si="28"/>
        <v>Other_IRTerm 코드</v>
      </c>
      <c r="P354" s="37" t="s">
        <v>291</v>
      </c>
      <c r="Q354" s="37" t="str">
        <f t="shared" si="29"/>
        <v>INSERT INTO ZFS_BASE_CODE (CD_FLG,CD,LASTID,CD_NO,CD_NM,CD_ENM,CD_SNM,CD_ESNM,CD_PFLG,CD_PCD,CD_GRP,CD_CVAL,CD_NVAL) VALUES ('IRTerm','0','NCRsystem',0,'0 년','0 years','0년','0y','','','Other','',NULL);</v>
      </c>
    </row>
    <row r="355" spans="2:17">
      <c r="B355" s="37" t="s">
        <v>2606</v>
      </c>
      <c r="C355" s="92">
        <v>0.25</v>
      </c>
      <c r="D355" s="37">
        <v>1</v>
      </c>
      <c r="E355" s="37" t="s">
        <v>4171</v>
      </c>
      <c r="F355" s="37" t="s">
        <v>4172</v>
      </c>
      <c r="G355" s="37" t="s">
        <v>2785</v>
      </c>
      <c r="H355" s="37" t="s">
        <v>2786</v>
      </c>
      <c r="K355" s="37" t="s">
        <v>4999</v>
      </c>
      <c r="O355" s="37" t="str">
        <f t="shared" si="28"/>
        <v>Other_IRTerm 코드</v>
      </c>
      <c r="P355" s="37" t="s">
        <v>291</v>
      </c>
      <c r="Q355" s="37" t="str">
        <f t="shared" si="29"/>
        <v>INSERT INTO ZFS_BASE_CODE (CD_FLG,CD,LASTID,CD_NO,CD_NM,CD_ENM,CD_SNM,CD_ESNM,CD_PFLG,CD_PCD,CD_GRP,CD_CVAL,CD_NVAL) VALUES ('IRTerm','0.25','NCRsystem',1,'0.25 년','0.25 years','0.25년','0.25y','','','Other','',NULL);</v>
      </c>
    </row>
    <row r="356" spans="2:17">
      <c r="B356" s="37" t="s">
        <v>2606</v>
      </c>
      <c r="C356" s="92">
        <v>0.5</v>
      </c>
      <c r="D356" s="37">
        <v>2</v>
      </c>
      <c r="E356" s="37" t="s">
        <v>4173</v>
      </c>
      <c r="F356" s="37" t="s">
        <v>4174</v>
      </c>
      <c r="G356" s="37" t="s">
        <v>2787</v>
      </c>
      <c r="H356" s="37" t="s">
        <v>2788</v>
      </c>
      <c r="K356" s="37" t="s">
        <v>4999</v>
      </c>
      <c r="O356" s="37" t="str">
        <f t="shared" si="28"/>
        <v>Other_IRTerm 코드</v>
      </c>
      <c r="P356" s="37" t="s">
        <v>291</v>
      </c>
      <c r="Q356" s="37" t="str">
        <f t="shared" si="29"/>
        <v>INSERT INTO ZFS_BASE_CODE (CD_FLG,CD,LASTID,CD_NO,CD_NM,CD_ENM,CD_SNM,CD_ESNM,CD_PFLG,CD_PCD,CD_GRP,CD_CVAL,CD_NVAL) VALUES ('IRTerm','0.5','NCRsystem',2,'0.5 년','0.5 years','0.5년','0.5y','','','Other','',NULL);</v>
      </c>
    </row>
    <row r="357" spans="2:17">
      <c r="B357" s="37" t="s">
        <v>2606</v>
      </c>
      <c r="C357" s="92">
        <v>1</v>
      </c>
      <c r="D357" s="37">
        <v>3</v>
      </c>
      <c r="E357" s="37" t="s">
        <v>4175</v>
      </c>
      <c r="F357" s="37" t="s">
        <v>4176</v>
      </c>
      <c r="G357" s="37" t="s">
        <v>2789</v>
      </c>
      <c r="H357" s="37" t="s">
        <v>2790</v>
      </c>
      <c r="K357" s="37" t="s">
        <v>4999</v>
      </c>
      <c r="O357" s="37" t="str">
        <f t="shared" si="28"/>
        <v>Other_IRTerm 코드</v>
      </c>
      <c r="P357" s="37" t="s">
        <v>291</v>
      </c>
      <c r="Q357" s="37" t="str">
        <f t="shared" si="29"/>
        <v>INSERT INTO ZFS_BASE_CODE (CD_FLG,CD,LASTID,CD_NO,CD_NM,CD_ENM,CD_SNM,CD_ESNM,CD_PFLG,CD_PCD,CD_GRP,CD_CVAL,CD_NVAL) VALUES ('IRTerm','1','NCRsystem',3,'1 년','1 years','1년','1y','','','Other','',NULL);</v>
      </c>
    </row>
    <row r="358" spans="2:17">
      <c r="B358" s="37" t="s">
        <v>2606</v>
      </c>
      <c r="C358" s="92">
        <v>2</v>
      </c>
      <c r="D358" s="37">
        <v>4</v>
      </c>
      <c r="E358" s="37" t="s">
        <v>4177</v>
      </c>
      <c r="F358" s="37" t="s">
        <v>4178</v>
      </c>
      <c r="G358" s="37" t="s">
        <v>2791</v>
      </c>
      <c r="H358" s="37" t="s">
        <v>2792</v>
      </c>
      <c r="K358" s="37" t="s">
        <v>4999</v>
      </c>
      <c r="O358" s="37" t="str">
        <f t="shared" si="28"/>
        <v>Other_IRTerm 코드</v>
      </c>
      <c r="P358" s="37" t="s">
        <v>291</v>
      </c>
      <c r="Q358" s="37" t="str">
        <f t="shared" si="29"/>
        <v>INSERT INTO ZFS_BASE_CODE (CD_FLG,CD,LASTID,CD_NO,CD_NM,CD_ENM,CD_SNM,CD_ESNM,CD_PFLG,CD_PCD,CD_GRP,CD_CVAL,CD_NVAL) VALUES ('IRTerm','2','NCRsystem',4,'2 년','2 years','2년','2y','','','Other','',NULL);</v>
      </c>
    </row>
    <row r="359" spans="2:17">
      <c r="B359" s="37" t="s">
        <v>2606</v>
      </c>
      <c r="C359" s="92">
        <v>3</v>
      </c>
      <c r="D359" s="37">
        <v>5</v>
      </c>
      <c r="E359" s="37" t="s">
        <v>4179</v>
      </c>
      <c r="F359" s="37" t="s">
        <v>4180</v>
      </c>
      <c r="G359" s="37" t="s">
        <v>2793</v>
      </c>
      <c r="H359" s="37" t="s">
        <v>2794</v>
      </c>
      <c r="K359" s="37" t="s">
        <v>4999</v>
      </c>
      <c r="O359" s="37" t="str">
        <f t="shared" si="28"/>
        <v>Other_IRTerm 코드</v>
      </c>
      <c r="P359" s="37" t="s">
        <v>291</v>
      </c>
      <c r="Q359" s="37" t="str">
        <f t="shared" si="29"/>
        <v>INSERT INTO ZFS_BASE_CODE (CD_FLG,CD,LASTID,CD_NO,CD_NM,CD_ENM,CD_SNM,CD_ESNM,CD_PFLG,CD_PCD,CD_GRP,CD_CVAL,CD_NVAL) VALUES ('IRTerm','3','NCRsystem',5,'3 년','3 years','3년','3y','','','Other','',NULL);</v>
      </c>
    </row>
    <row r="360" spans="2:17">
      <c r="B360" s="37" t="s">
        <v>2606</v>
      </c>
      <c r="C360" s="92">
        <v>5</v>
      </c>
      <c r="D360" s="37">
        <v>6</v>
      </c>
      <c r="E360" s="37" t="s">
        <v>4181</v>
      </c>
      <c r="F360" s="37" t="s">
        <v>4182</v>
      </c>
      <c r="G360" s="37" t="s">
        <v>2795</v>
      </c>
      <c r="H360" s="37" t="s">
        <v>2796</v>
      </c>
      <c r="K360" s="37" t="s">
        <v>4999</v>
      </c>
      <c r="O360" s="37" t="str">
        <f t="shared" si="28"/>
        <v>Other_IRTerm 코드</v>
      </c>
      <c r="P360" s="37" t="s">
        <v>291</v>
      </c>
      <c r="Q360" s="37" t="str">
        <f t="shared" si="29"/>
        <v>INSERT INTO ZFS_BASE_CODE (CD_FLG,CD,LASTID,CD_NO,CD_NM,CD_ENM,CD_SNM,CD_ESNM,CD_PFLG,CD_PCD,CD_GRP,CD_CVAL,CD_NVAL) VALUES ('IRTerm','5','NCRsystem',6,'5 년','5 years','5년','5y','','','Other','',NULL);</v>
      </c>
    </row>
    <row r="361" spans="2:17">
      <c r="B361" s="37" t="s">
        <v>2606</v>
      </c>
      <c r="C361" s="92">
        <v>10</v>
      </c>
      <c r="D361" s="37">
        <v>7</v>
      </c>
      <c r="E361" s="37" t="s">
        <v>4183</v>
      </c>
      <c r="F361" s="37" t="s">
        <v>4184</v>
      </c>
      <c r="G361" s="37" t="s">
        <v>2797</v>
      </c>
      <c r="H361" s="37" t="s">
        <v>2798</v>
      </c>
      <c r="K361" s="37" t="s">
        <v>4999</v>
      </c>
      <c r="O361" s="37" t="str">
        <f t="shared" si="28"/>
        <v>Other_IRTerm 코드</v>
      </c>
      <c r="P361" s="37" t="s">
        <v>291</v>
      </c>
      <c r="Q361" s="37" t="str">
        <f t="shared" si="29"/>
        <v>INSERT INTO ZFS_BASE_CODE (CD_FLG,CD,LASTID,CD_NO,CD_NM,CD_ENM,CD_SNM,CD_ESNM,CD_PFLG,CD_PCD,CD_GRP,CD_CVAL,CD_NVAL) VALUES ('IRTerm','10','NCRsystem',7,'10 년','10 years','10년','10y','','','Other','',NULL);</v>
      </c>
    </row>
    <row r="362" spans="2:17">
      <c r="B362" s="37" t="s">
        <v>2606</v>
      </c>
      <c r="C362" s="92">
        <v>15</v>
      </c>
      <c r="D362" s="37">
        <v>8</v>
      </c>
      <c r="E362" s="37" t="s">
        <v>4185</v>
      </c>
      <c r="F362" s="37" t="s">
        <v>4186</v>
      </c>
      <c r="G362" s="37" t="s">
        <v>2799</v>
      </c>
      <c r="H362" s="37" t="s">
        <v>2800</v>
      </c>
      <c r="K362" s="37" t="s">
        <v>4999</v>
      </c>
      <c r="O362" s="37" t="str">
        <f t="shared" si="28"/>
        <v>Other_IRTerm 코드</v>
      </c>
      <c r="P362" s="37" t="s">
        <v>291</v>
      </c>
      <c r="Q362" s="37" t="str">
        <f t="shared" si="29"/>
        <v>INSERT INTO ZFS_BASE_CODE (CD_FLG,CD,LASTID,CD_NO,CD_NM,CD_ENM,CD_SNM,CD_ESNM,CD_PFLG,CD_PCD,CD_GRP,CD_CVAL,CD_NVAL) VALUES ('IRTerm','15','NCRsystem',8,'15 년','15 years','15년','15y','','','Other','',NULL);</v>
      </c>
    </row>
    <row r="363" spans="2:17">
      <c r="B363" s="37" t="s">
        <v>2606</v>
      </c>
      <c r="C363" s="92">
        <v>20</v>
      </c>
      <c r="D363" s="37">
        <v>9</v>
      </c>
      <c r="E363" s="37" t="s">
        <v>4187</v>
      </c>
      <c r="F363" s="37" t="s">
        <v>4188</v>
      </c>
      <c r="G363" s="37" t="s">
        <v>2801</v>
      </c>
      <c r="H363" s="37" t="s">
        <v>2802</v>
      </c>
      <c r="K363" s="37" t="s">
        <v>4999</v>
      </c>
      <c r="O363" s="37" t="str">
        <f t="shared" si="28"/>
        <v>Other_IRTerm 코드</v>
      </c>
      <c r="P363" s="37" t="s">
        <v>291</v>
      </c>
      <c r="Q363" s="37" t="str">
        <f t="shared" si="29"/>
        <v>INSERT INTO ZFS_BASE_CODE (CD_FLG,CD,LASTID,CD_NO,CD_NM,CD_ENM,CD_SNM,CD_ESNM,CD_PFLG,CD_PCD,CD_GRP,CD_CVAL,CD_NVAL) VALUES ('IRTerm','20','NCRsystem',9,'20 년','20 years','20년','20y','','','Other','',NULL);</v>
      </c>
    </row>
    <row r="364" spans="2:17">
      <c r="B364" s="37" t="s">
        <v>2606</v>
      </c>
      <c r="C364" s="92">
        <v>30</v>
      </c>
      <c r="D364" s="37">
        <v>10</v>
      </c>
      <c r="E364" s="37" t="s">
        <v>4189</v>
      </c>
      <c r="F364" s="37" t="s">
        <v>4190</v>
      </c>
      <c r="G364" s="37" t="s">
        <v>2803</v>
      </c>
      <c r="H364" s="37" t="s">
        <v>2804</v>
      </c>
      <c r="K364" s="37" t="s">
        <v>4999</v>
      </c>
      <c r="O364" s="37" t="str">
        <f t="shared" si="28"/>
        <v>Other_IRTerm 코드</v>
      </c>
      <c r="P364" s="37" t="s">
        <v>291</v>
      </c>
      <c r="Q364" s="37" t="str">
        <f t="shared" si="29"/>
        <v>INSERT INTO ZFS_BASE_CODE (CD_FLG,CD,LASTID,CD_NO,CD_NM,CD_ENM,CD_SNM,CD_ESNM,CD_PFLG,CD_PCD,CD_GRP,CD_CVAL,CD_NVAL) VALUES ('IRTerm','30','NCRsystem',10,'30 년','30 years','30년','30y','','','Other','',NULL);</v>
      </c>
    </row>
    <row r="365" spans="2:17">
      <c r="B365" s="37" t="s">
        <v>4999</v>
      </c>
      <c r="C365" s="92" t="s">
        <v>69</v>
      </c>
      <c r="E365" s="37" t="s">
        <v>2556</v>
      </c>
      <c r="F365" s="37" t="s">
        <v>3977</v>
      </c>
      <c r="K365" s="37" t="s">
        <v>3976</v>
      </c>
      <c r="N365" s="5"/>
      <c r="O365" s="37" t="str">
        <f t="shared" si="28"/>
        <v>Other_RISK_CLS 목록</v>
      </c>
      <c r="P365" s="37" t="s">
        <v>291</v>
      </c>
      <c r="Q365" s="37" t="str">
        <f t="shared" si="29"/>
        <v>INSERT INTO ZFS_BASE_CODE (CD_FLG,CD,LASTID,CD_NO,CD_NM,CD_ENM,CD_SNM,CD_ESNM,CD_PFLG,CD_PCD,CD_GRP,CD_CVAL,CD_NVAL) VALUES ('Other','RISK_CLS','NCRsystem',0,'FRTB-SA 위험군분류','RISK_CLS','','','','','GROUP','',NULL);</v>
      </c>
    </row>
    <row r="366" spans="2:17">
      <c r="B366" s="37" t="s">
        <v>69</v>
      </c>
      <c r="C366" s="92" t="s">
        <v>2818</v>
      </c>
      <c r="D366" s="37">
        <v>1</v>
      </c>
      <c r="E366" s="37" t="s">
        <v>4204</v>
      </c>
      <c r="F366" s="37" t="s">
        <v>4205</v>
      </c>
      <c r="G366" s="37" t="s">
        <v>2819</v>
      </c>
      <c r="H366" s="37" t="s">
        <v>2820</v>
      </c>
      <c r="K366" s="37" t="s">
        <v>4999</v>
      </c>
      <c r="M366" s="37">
        <v>0</v>
      </c>
      <c r="O366" s="37" t="str">
        <f t="shared" si="28"/>
        <v>Other_RISK_CLS 코드</v>
      </c>
      <c r="P366" s="37" t="s">
        <v>291</v>
      </c>
      <c r="Q366" s="37" t="str">
        <f t="shared" si="29"/>
        <v>INSERT INTO ZFS_BASE_CODE (CD_FLG,CD,LASTID,CD_NO,CD_NM,CD_ENM,CD_SNM,CD_ESNM,CD_PFLG,CD_PCD,CD_GRP,CD_CVAL,CD_NVAL) VALUES ('RISK_CLS','*','NCRsystem',1,'표준모형위험','Standard Approach Risk Charge','총위험량','SA Risk','','','Other','',0);</v>
      </c>
    </row>
    <row r="367" spans="2:17">
      <c r="B367" s="37" t="s">
        <v>69</v>
      </c>
      <c r="C367" s="92" t="s">
        <v>38</v>
      </c>
      <c r="D367" s="37">
        <v>1</v>
      </c>
      <c r="E367" s="37" t="s">
        <v>4204</v>
      </c>
      <c r="F367" s="37" t="s">
        <v>4205</v>
      </c>
      <c r="G367" s="37" t="s">
        <v>2819</v>
      </c>
      <c r="H367" s="37" t="s">
        <v>2820</v>
      </c>
      <c r="K367" s="37" t="s">
        <v>4999</v>
      </c>
      <c r="M367" s="37">
        <v>0</v>
      </c>
      <c r="O367" s="37" t="str">
        <f t="shared" si="28"/>
        <v>Other_RISK_CLS 코드</v>
      </c>
      <c r="P367" s="37" t="s">
        <v>291</v>
      </c>
      <c r="Q367" s="37" t="str">
        <f t="shared" si="29"/>
        <v>INSERT INTO ZFS_BASE_CODE (CD_FLG,CD,LASTID,CD_NO,CD_NM,CD_ENM,CD_SNM,CD_ESNM,CD_PFLG,CD_PCD,CD_GRP,CD_CVAL,CD_NVAL) VALUES ('RISK_CLS','SA','NCRsystem',1,'표준모형위험','Standard Approach Risk Charge','총위험량','SA Risk','','','Other','',0);</v>
      </c>
    </row>
    <row r="368" spans="2:17">
      <c r="B368" s="37" t="s">
        <v>69</v>
      </c>
      <c r="C368" s="92" t="s">
        <v>193</v>
      </c>
      <c r="D368" s="37">
        <v>100</v>
      </c>
      <c r="E368" s="37" t="s">
        <v>4206</v>
      </c>
      <c r="F368" s="37" t="s">
        <v>4207</v>
      </c>
      <c r="G368" s="37" t="s">
        <v>586</v>
      </c>
      <c r="H368" s="37" t="s">
        <v>193</v>
      </c>
      <c r="K368" s="37" t="s">
        <v>4999</v>
      </c>
      <c r="M368" s="37">
        <v>0</v>
      </c>
      <c r="O368" s="37" t="str">
        <f t="shared" si="28"/>
        <v>Other_RISK_CLS 코드</v>
      </c>
      <c r="P368" s="37" t="s">
        <v>291</v>
      </c>
      <c r="Q368" s="37" t="str">
        <f t="shared" si="29"/>
        <v>INSERT INTO ZFS_BASE_CODE (CD_FLG,CD,LASTID,CD_NO,CD_NM,CD_ENM,CD_SNM,CD_ESNM,CD_PFLG,CD_PCD,CD_GRP,CD_CVAL,CD_NVAL) VALUES ('RISK_CLS','SBA','NCRsystem',100,'민감도위험','Sensitivity Risk Charge','민감도','SBA','','','Other','',0);</v>
      </c>
    </row>
    <row r="369" spans="2:17">
      <c r="B369" s="37" t="s">
        <v>69</v>
      </c>
      <c r="C369" s="92" t="s">
        <v>2821</v>
      </c>
      <c r="D369" s="37">
        <v>110</v>
      </c>
      <c r="E369" s="37" t="s">
        <v>3412</v>
      </c>
      <c r="F369" s="37" t="s">
        <v>4208</v>
      </c>
      <c r="G369" s="37" t="s">
        <v>2822</v>
      </c>
      <c r="H369" s="37" t="s">
        <v>2821</v>
      </c>
      <c r="K369" s="37" t="s">
        <v>4999</v>
      </c>
      <c r="M369" s="37">
        <v>1</v>
      </c>
      <c r="O369" s="37" t="str">
        <f t="shared" si="28"/>
        <v>Other_RISK_CLS 코드</v>
      </c>
      <c r="P369" s="37" t="s">
        <v>291</v>
      </c>
      <c r="Q369" s="37" t="str">
        <f t="shared" si="29"/>
        <v>INSERT INTO ZFS_BASE_CODE (CD_FLG,CD,LASTID,CD_NO,CD_NM,CD_ENM,CD_SNM,CD_ESNM,CD_PFLG,CD_PCD,CD_GRP,CD_CVAL,CD_NVAL) VALUES ('RISK_CLS','GIRR','NCRsystem',110,'금리위험','GIRR','금리 ','GIRR','','','Other','',1);</v>
      </c>
    </row>
    <row r="370" spans="2:17">
      <c r="B370" s="37" t="s">
        <v>69</v>
      </c>
      <c r="C370" s="92" t="s">
        <v>2823</v>
      </c>
      <c r="D370" s="37">
        <v>120</v>
      </c>
      <c r="E370" s="37" t="s">
        <v>4209</v>
      </c>
      <c r="F370" s="37" t="s">
        <v>4210</v>
      </c>
      <c r="G370" s="37" t="s">
        <v>623</v>
      </c>
      <c r="H370" s="37" t="s">
        <v>2823</v>
      </c>
      <c r="K370" s="37" t="s">
        <v>4999</v>
      </c>
      <c r="M370" s="37">
        <v>1</v>
      </c>
      <c r="O370" s="37" t="str">
        <f t="shared" si="28"/>
        <v>Other_RISK_CLS 코드</v>
      </c>
      <c r="P370" s="37" t="s">
        <v>291</v>
      </c>
      <c r="Q370" s="37" t="str">
        <f t="shared" si="29"/>
        <v>INSERT INTO ZFS_BASE_CODE (CD_FLG,CD,LASTID,CD_NO,CD_NM,CD_ENM,CD_SNM,CD_ESNM,CD_PFLG,CD_PCD,CD_GRP,CD_CVAL,CD_NVAL) VALUES ('RISK_CLS','CSR','NCRsystem',120,'신용스프레드위험','CSR','신용위험','CSR','','','Other','',1);</v>
      </c>
    </row>
    <row r="371" spans="2:17">
      <c r="B371" s="37" t="s">
        <v>69</v>
      </c>
      <c r="C371" s="92" t="s">
        <v>2824</v>
      </c>
      <c r="D371" s="37">
        <v>121</v>
      </c>
      <c r="E371" s="37" t="s">
        <v>4211</v>
      </c>
      <c r="F371" s="37" t="s">
        <v>4212</v>
      </c>
      <c r="G371" s="37" t="s">
        <v>2825</v>
      </c>
      <c r="H371" s="37" t="s">
        <v>2826</v>
      </c>
      <c r="K371" s="37" t="s">
        <v>4999</v>
      </c>
      <c r="M371" s="37">
        <v>2</v>
      </c>
      <c r="O371" s="37" t="str">
        <f t="shared" si="28"/>
        <v>Other_RISK_CLS 코드</v>
      </c>
      <c r="P371" s="37" t="s">
        <v>291</v>
      </c>
      <c r="Q371" s="37" t="str">
        <f t="shared" si="29"/>
        <v>INSERT INTO ZFS_BASE_CODE (CD_FLG,CD,LASTID,CD_NO,CD_NM,CD_ENM,CD_SNM,CD_ESNM,CD_PFLG,CD_PCD,CD_GRP,CD_CVAL,CD_NVAL) VALUES ('RISK_CLS','CSR-nSec','NCRsystem',121,'신용비유동화','CSR nonsec','신용비유동화','CSR NSEC','','','Other','',2);</v>
      </c>
    </row>
    <row r="372" spans="2:17">
      <c r="B372" s="37" t="s">
        <v>69</v>
      </c>
      <c r="C372" s="92" t="s">
        <v>2827</v>
      </c>
      <c r="D372" s="37">
        <v>122</v>
      </c>
      <c r="E372" s="37" t="s">
        <v>4213</v>
      </c>
      <c r="F372" s="37" t="s">
        <v>4214</v>
      </c>
      <c r="G372" s="37" t="s">
        <v>2828</v>
      </c>
      <c r="H372" s="37" t="s">
        <v>2829</v>
      </c>
      <c r="K372" s="37" t="s">
        <v>4999</v>
      </c>
      <c r="M372" s="37">
        <v>2</v>
      </c>
      <c r="O372" s="37" t="str">
        <f t="shared" si="28"/>
        <v>Other_RISK_CLS 코드</v>
      </c>
      <c r="P372" s="37" t="s">
        <v>291</v>
      </c>
      <c r="Q372" s="37" t="str">
        <f t="shared" si="29"/>
        <v>INSERT INTO ZFS_BASE_CODE (CD_FLG,CD,LASTID,CD_NO,CD_NM,CD_ENM,CD_SNM,CD_ESNM,CD_PFLG,CD_PCD,CD_GRP,CD_CVAL,CD_NVAL) VALUES ('RISK_CLS','CSR-nCtp','NCRsystem',122,'신용유동화NonCTP','CSR sec nonCTP','신용유동화NonCTP','CSR NCTP','','','Other','',2);</v>
      </c>
    </row>
    <row r="373" spans="2:17">
      <c r="B373" s="37" t="s">
        <v>69</v>
      </c>
      <c r="C373" s="92" t="s">
        <v>2830</v>
      </c>
      <c r="D373" s="37">
        <v>123</v>
      </c>
      <c r="E373" s="37" t="s">
        <v>4215</v>
      </c>
      <c r="F373" s="37" t="s">
        <v>4216</v>
      </c>
      <c r="G373" s="37" t="s">
        <v>2831</v>
      </c>
      <c r="H373" s="37" t="s">
        <v>2832</v>
      </c>
      <c r="K373" s="37" t="s">
        <v>4999</v>
      </c>
      <c r="M373" s="37">
        <v>2</v>
      </c>
      <c r="O373" s="37" t="str">
        <f t="shared" si="28"/>
        <v>Other_RISK_CLS 코드</v>
      </c>
      <c r="P373" s="37" t="s">
        <v>291</v>
      </c>
      <c r="Q373" s="37" t="str">
        <f t="shared" si="29"/>
        <v>INSERT INTO ZFS_BASE_CODE (CD_FLG,CD,LASTID,CD_NO,CD_NM,CD_ENM,CD_SNM,CD_ESNM,CD_PFLG,CD_PCD,CD_GRP,CD_CVAL,CD_NVAL) VALUES ('RISK_CLS','CSR-Ctp','NCRsystem',123,'신용유동화CTP','CSR sec CTP','신용유동화CTP','CSR CTP','','','Other','',2);</v>
      </c>
    </row>
    <row r="374" spans="2:17">
      <c r="B374" s="37" t="s">
        <v>69</v>
      </c>
      <c r="C374" s="92" t="s">
        <v>2546</v>
      </c>
      <c r="D374" s="37">
        <v>130</v>
      </c>
      <c r="E374" s="37" t="s">
        <v>3570</v>
      </c>
      <c r="F374" s="37" t="s">
        <v>4217</v>
      </c>
      <c r="G374" s="37" t="s">
        <v>2817</v>
      </c>
      <c r="H374" s="37" t="s">
        <v>2546</v>
      </c>
      <c r="K374" s="37" t="s">
        <v>4999</v>
      </c>
      <c r="M374" s="37">
        <v>1</v>
      </c>
      <c r="O374" s="37" t="str">
        <f t="shared" si="28"/>
        <v>Other_RISK_CLS 코드</v>
      </c>
      <c r="P374" s="37" t="s">
        <v>291</v>
      </c>
      <c r="Q374" s="37" t="str">
        <f t="shared" si="29"/>
        <v>INSERT INTO ZFS_BASE_CODE (CD_FLG,CD,LASTID,CD_NO,CD_NM,CD_ENM,CD_SNM,CD_ESNM,CD_PFLG,CD_PCD,CD_GRP,CD_CVAL,CD_NVAL) VALUES ('RISK_CLS','EQ','NCRsystem',130,'주식위험','Equity','주식','EQ','','','Other','',1);</v>
      </c>
    </row>
    <row r="375" spans="2:17">
      <c r="B375" s="37" t="s">
        <v>69</v>
      </c>
      <c r="C375" s="92" t="s">
        <v>2552</v>
      </c>
      <c r="D375" s="37">
        <v>140</v>
      </c>
      <c r="E375" s="37" t="s">
        <v>3569</v>
      </c>
      <c r="F375" s="37" t="s">
        <v>4218</v>
      </c>
      <c r="G375" s="37" t="s">
        <v>2833</v>
      </c>
      <c r="H375" s="37" t="s">
        <v>2552</v>
      </c>
      <c r="K375" s="37" t="s">
        <v>4999</v>
      </c>
      <c r="M375" s="37">
        <v>1</v>
      </c>
      <c r="O375" s="37" t="str">
        <f t="shared" si="28"/>
        <v>Other_RISK_CLS 코드</v>
      </c>
      <c r="P375" s="37" t="s">
        <v>291</v>
      </c>
      <c r="Q375" s="37" t="str">
        <f t="shared" si="29"/>
        <v>INSERT INTO ZFS_BASE_CODE (CD_FLG,CD,LASTID,CD_NO,CD_NM,CD_ENM,CD_SNM,CD_ESNM,CD_PFLG,CD_PCD,CD_GRP,CD_CVAL,CD_NVAL) VALUES ('RISK_CLS','CM','NCRsystem',140,'상품위험','Commodity','상품','CM','','','Other','',1);</v>
      </c>
    </row>
    <row r="376" spans="2:17">
      <c r="B376" s="37" t="s">
        <v>69</v>
      </c>
      <c r="C376" s="92" t="s">
        <v>2548</v>
      </c>
      <c r="D376" s="37">
        <v>150</v>
      </c>
      <c r="E376" s="37" t="s">
        <v>3572</v>
      </c>
      <c r="F376" s="37" t="s">
        <v>4219</v>
      </c>
      <c r="G376" s="37" t="s">
        <v>2834</v>
      </c>
      <c r="H376" s="37" t="s">
        <v>2548</v>
      </c>
      <c r="K376" s="37" t="s">
        <v>4999</v>
      </c>
      <c r="M376" s="37">
        <v>1</v>
      </c>
      <c r="O376" s="37" t="str">
        <f t="shared" si="28"/>
        <v>Other_RISK_CLS 코드</v>
      </c>
      <c r="P376" s="37" t="s">
        <v>291</v>
      </c>
      <c r="Q376" s="37" t="str">
        <f t="shared" si="29"/>
        <v>INSERT INTO ZFS_BASE_CODE (CD_FLG,CD,LASTID,CD_NO,CD_NM,CD_ENM,CD_SNM,CD_ESNM,CD_PFLG,CD_PCD,CD_GRP,CD_CVAL,CD_NVAL) VALUES ('RISK_CLS','FX','NCRsystem',150,'외환위험','Foriegn','외환','FX','','','Other','',1);</v>
      </c>
    </row>
    <row r="377" spans="2:17">
      <c r="B377" s="37" t="s">
        <v>69</v>
      </c>
      <c r="C377" s="92" t="s">
        <v>116</v>
      </c>
      <c r="D377" s="37">
        <v>200</v>
      </c>
      <c r="E377" s="37" t="s">
        <v>2278</v>
      </c>
      <c r="F377" s="37" t="s">
        <v>4220</v>
      </c>
      <c r="G377" s="37" t="s">
        <v>2835</v>
      </c>
      <c r="H377" s="37" t="s">
        <v>116</v>
      </c>
      <c r="K377" s="37" t="s">
        <v>4999</v>
      </c>
      <c r="M377" s="37">
        <v>0</v>
      </c>
      <c r="O377" s="37" t="str">
        <f t="shared" si="28"/>
        <v>Other_RISK_CLS 코드</v>
      </c>
      <c r="P377" s="37" t="s">
        <v>291</v>
      </c>
      <c r="Q377" s="37" t="str">
        <f t="shared" si="29"/>
        <v>INSERT INTO ZFS_BASE_CODE (CD_FLG,CD,LASTID,CD_NO,CD_NM,CD_ENM,CD_SNM,CD_ESNM,CD_PFLG,CD_PCD,CD_GRP,CD_CVAL,CD_NVAL) VALUES ('RISK_CLS','DRC','NCRsystem',200,'부도위험','Default Risk Charge','부도','DRC','','','Other','',0);</v>
      </c>
    </row>
    <row r="378" spans="2:17">
      <c r="B378" s="37" t="s">
        <v>69</v>
      </c>
      <c r="C378" s="92" t="s">
        <v>2836</v>
      </c>
      <c r="D378" s="37">
        <v>201</v>
      </c>
      <c r="E378" s="37" t="s">
        <v>4221</v>
      </c>
      <c r="F378" s="37" t="s">
        <v>4222</v>
      </c>
      <c r="G378" s="37" t="s">
        <v>2837</v>
      </c>
      <c r="H378" s="37" t="s">
        <v>2838</v>
      </c>
      <c r="K378" s="37" t="s">
        <v>4999</v>
      </c>
      <c r="M378" s="37">
        <v>1</v>
      </c>
      <c r="O378" s="37" t="str">
        <f t="shared" si="28"/>
        <v>Other_RISK_CLS 코드</v>
      </c>
      <c r="P378" s="37" t="s">
        <v>291</v>
      </c>
      <c r="Q378" s="37" t="str">
        <f t="shared" si="29"/>
        <v>INSERT INTO ZFS_BASE_CODE (CD_FLG,CD,LASTID,CD_NO,CD_NM,CD_ENM,CD_SNM,CD_ESNM,CD_PFLG,CD_PCD,CD_GRP,CD_CVAL,CD_NVAL) VALUES ('RISK_CLS','DRC-nSec','NCRsystem',201,'부도비유동화','DRC nonsec','부도NSEC','DRC NSEC','','','Other','',1);</v>
      </c>
    </row>
    <row r="379" spans="2:17">
      <c r="B379" s="37" t="s">
        <v>69</v>
      </c>
      <c r="C379" s="92" t="s">
        <v>2839</v>
      </c>
      <c r="D379" s="37">
        <v>202</v>
      </c>
      <c r="E379" s="37" t="s">
        <v>4223</v>
      </c>
      <c r="F379" s="37" t="s">
        <v>4224</v>
      </c>
      <c r="G379" s="37" t="s">
        <v>2840</v>
      </c>
      <c r="H379" s="37" t="s">
        <v>2841</v>
      </c>
      <c r="K379" s="37" t="s">
        <v>4999</v>
      </c>
      <c r="M379" s="37">
        <v>1</v>
      </c>
      <c r="O379" s="37" t="str">
        <f t="shared" si="28"/>
        <v>Other_RISK_CLS 코드</v>
      </c>
      <c r="P379" s="37" t="s">
        <v>291</v>
      </c>
      <c r="Q379" s="37" t="str">
        <f t="shared" si="29"/>
        <v>INSERT INTO ZFS_BASE_CODE (CD_FLG,CD,LASTID,CD_NO,CD_NM,CD_ENM,CD_SNM,CD_ESNM,CD_PFLG,CD_PCD,CD_GRP,CD_CVAL,CD_NVAL) VALUES ('RISK_CLS','DRC-nCtp','NCRsystem',202,'부도유동화CTP','DRC sec CTP','부도CTP','DRC CTP','','','Other','',1);</v>
      </c>
    </row>
    <row r="380" spans="2:17">
      <c r="B380" s="37" t="s">
        <v>69</v>
      </c>
      <c r="C380" s="92" t="s">
        <v>2842</v>
      </c>
      <c r="D380" s="37">
        <v>203</v>
      </c>
      <c r="E380" s="37" t="s">
        <v>4225</v>
      </c>
      <c r="F380" s="37" t="s">
        <v>4226</v>
      </c>
      <c r="G380" s="37" t="s">
        <v>2843</v>
      </c>
      <c r="H380" s="37" t="s">
        <v>2844</v>
      </c>
      <c r="K380" s="37" t="s">
        <v>4999</v>
      </c>
      <c r="M380" s="37">
        <v>1</v>
      </c>
      <c r="O380" s="37" t="str">
        <f t="shared" si="28"/>
        <v>Other_RISK_CLS 코드</v>
      </c>
      <c r="P380" s="37" t="s">
        <v>291</v>
      </c>
      <c r="Q380" s="37" t="str">
        <f t="shared" si="29"/>
        <v>INSERT INTO ZFS_BASE_CODE (CD_FLG,CD,LASTID,CD_NO,CD_NM,CD_ENM,CD_SNM,CD_ESNM,CD_PFLG,CD_PCD,CD_GRP,CD_CVAL,CD_NVAL) VALUES ('RISK_CLS','DRC-Ctp','NCRsystem',203,'부도유동화NonCTP','DRC sec nonCTP','부도NCTP','DRC NCTP','','','Other','',1);</v>
      </c>
    </row>
    <row r="381" spans="2:17">
      <c r="B381" s="37" t="s">
        <v>69</v>
      </c>
      <c r="C381" s="92" t="s">
        <v>194</v>
      </c>
      <c r="D381" s="37">
        <v>300</v>
      </c>
      <c r="E381" s="37" t="s">
        <v>2279</v>
      </c>
      <c r="F381" s="37" t="s">
        <v>4227</v>
      </c>
      <c r="G381" s="37" t="s">
        <v>2845</v>
      </c>
      <c r="H381" s="37" t="s">
        <v>194</v>
      </c>
      <c r="K381" s="37" t="s">
        <v>4999</v>
      </c>
      <c r="M381" s="37">
        <v>0</v>
      </c>
      <c r="O381" s="37" t="str">
        <f t="shared" si="28"/>
        <v>Other_RISK_CLS 코드</v>
      </c>
      <c r="P381" s="37" t="s">
        <v>291</v>
      </c>
      <c r="Q381" s="37" t="str">
        <f t="shared" si="29"/>
        <v>INSERT INTO ZFS_BASE_CODE (CD_FLG,CD,LASTID,CD_NO,CD_NM,CD_ENM,CD_SNM,CD_ESNM,CD_PFLG,CD_PCD,CD_GRP,CD_CVAL,CD_NVAL) VALUES ('RISK_CLS','RRAO','NCRsystem',300,'잔여위험','Residulal Risk Charge','잔여','RRAO','','','Other','',0);</v>
      </c>
    </row>
    <row r="382" spans="2:17">
      <c r="B382" s="37" t="s">
        <v>4999</v>
      </c>
      <c r="C382" s="92" t="s">
        <v>2557</v>
      </c>
      <c r="E382" s="37" t="s">
        <v>2558</v>
      </c>
      <c r="F382" s="37" t="s">
        <v>3978</v>
      </c>
      <c r="K382" s="37" t="s">
        <v>3976</v>
      </c>
      <c r="N382" s="5"/>
      <c r="O382" s="37" t="str">
        <f t="shared" si="28"/>
        <v>Other_RISK_CLS_LIST 목록</v>
      </c>
      <c r="P382" s="37" t="s">
        <v>291</v>
      </c>
      <c r="Q382" s="37" t="str">
        <f t="shared" si="29"/>
        <v>INSERT INTO ZFS_BASE_CODE (CD_FLG,CD,LASTID,CD_NO,CD_NM,CD_ENM,CD_SNM,CD_ESNM,CD_PFLG,CD_PCD,CD_GRP,CD_CVAL,CD_NVAL) VALUES ('Other','RISK_CLS_LIST','NCRsystem',0,'위험군분류 그룹정보','RISK_CLS_LIST','','','','','GROUP','',NULL);</v>
      </c>
    </row>
    <row r="383" spans="2:17">
      <c r="B383" s="37" t="s">
        <v>2557</v>
      </c>
      <c r="C383" s="92" t="s">
        <v>2846</v>
      </c>
      <c r="D383" s="37">
        <v>1</v>
      </c>
      <c r="E383" s="37" t="s">
        <v>4228</v>
      </c>
      <c r="F383" s="37" t="s">
        <v>4229</v>
      </c>
      <c r="K383" s="37" t="s">
        <v>4999</v>
      </c>
      <c r="L383" s="37" t="s">
        <v>2847</v>
      </c>
      <c r="O383" s="37" t="str">
        <f t="shared" si="28"/>
        <v>Other_RISK_CLS_LIST 코드</v>
      </c>
      <c r="P383" s="37" t="s">
        <v>291</v>
      </c>
      <c r="Q383" s="37" t="str">
        <f t="shared" si="29"/>
        <v>INSERT INTO ZFS_BASE_CODE (CD_FLG,CD,LASTID,CD_NO,CD_NM,CD_ENM,CD_SNM,CD_ESNM,CD_PFLG,CD_PCD,CD_GRP,CD_CVAL,CD_NVAL) VALUES ('RISK_CLS_LIST','LIST_GEN','NCRsystem',1,'일반위험군목록','General Risk Class List','','','','','Other','*,SA,GIRR,CSR-nSec,CSR-Ctp,CSR-nCtp,EQ,CM,FX,DRC-nSec,DRC-Ctp,DRC-nCtp,RROA',NULL);</v>
      </c>
    </row>
    <row r="384" spans="2:17">
      <c r="B384" s="37" t="s">
        <v>2557</v>
      </c>
      <c r="C384" s="92" t="s">
        <v>2848</v>
      </c>
      <c r="D384" s="37">
        <v>2</v>
      </c>
      <c r="E384" s="37" t="s">
        <v>4230</v>
      </c>
      <c r="F384" s="37" t="s">
        <v>4231</v>
      </c>
      <c r="K384" s="37" t="s">
        <v>4999</v>
      </c>
      <c r="L384" s="37" t="s">
        <v>2849</v>
      </c>
      <c r="O384" s="37" t="str">
        <f t="shared" si="28"/>
        <v>Other_RISK_CLS_LIST 코드</v>
      </c>
      <c r="P384" s="37" t="s">
        <v>291</v>
      </c>
      <c r="Q384" s="37" t="str">
        <f t="shared" si="29"/>
        <v>INSERT INTO ZFS_BASE_CODE (CD_FLG,CD,LASTID,CD_NO,CD_NM,CD_ENM,CD_SNM,CD_ESNM,CD_PFLG,CD_PCD,CD_GRP,CD_CVAL,CD_NVAL) VALUES ('RISK_CLS_LIST','LIST_SUM','NCRsystem',2,'위험그룹목록','Risk group List','','','','','Other','*,GIRR,CSR,EQ,CM,FX,DRC,RROA',NULL);</v>
      </c>
    </row>
    <row r="385" spans="2:17">
      <c r="B385" s="37" t="s">
        <v>2557</v>
      </c>
      <c r="C385" s="92" t="s">
        <v>2850</v>
      </c>
      <c r="D385" s="37">
        <v>3</v>
      </c>
      <c r="E385" s="37" t="s">
        <v>4232</v>
      </c>
      <c r="F385" s="37" t="s">
        <v>4233</v>
      </c>
      <c r="K385" s="37" t="s">
        <v>4999</v>
      </c>
      <c r="L385" s="37" t="s">
        <v>2851</v>
      </c>
      <c r="O385" s="37" t="str">
        <f t="shared" si="28"/>
        <v>Other_RISK_CLS_LIST 코드</v>
      </c>
      <c r="P385" s="37" t="s">
        <v>291</v>
      </c>
      <c r="Q385" s="37" t="str">
        <f t="shared" si="29"/>
        <v>INSERT INTO ZFS_BASE_CODE (CD_FLG,CD,LASTID,CD_NO,CD_NM,CD_ENM,CD_SNM,CD_ESNM,CD_PFLG,CD_PCD,CD_GRP,CD_CVAL,CD_NVAL) VALUES ('RISK_CLS_LIST','LIST_SUB','NCRsystem',3,'위험요약목록','Risk Sub List','','','','','Other','*,SA,SBA,DRC,RROA',NULL);</v>
      </c>
    </row>
    <row r="386" spans="2:17">
      <c r="B386" s="37" t="s">
        <v>2557</v>
      </c>
      <c r="C386" s="92" t="s">
        <v>2852</v>
      </c>
      <c r="D386" s="37">
        <v>4</v>
      </c>
      <c r="E386" s="37" t="s">
        <v>4234</v>
      </c>
      <c r="F386" s="37" t="s">
        <v>4229</v>
      </c>
      <c r="K386" s="37" t="s">
        <v>4999</v>
      </c>
      <c r="L386" s="37" t="s">
        <v>2853</v>
      </c>
      <c r="O386" s="37" t="str">
        <f t="shared" si="28"/>
        <v>Other_RISK_CLS_LIST 코드</v>
      </c>
      <c r="P386" s="37" t="s">
        <v>291</v>
      </c>
      <c r="Q386" s="37" t="str">
        <f t="shared" si="29"/>
        <v>INSERT INTO ZFS_BASE_CODE (CD_FLG,CD,LASTID,CD_NO,CD_NM,CD_ENM,CD_SNM,CD_ESNM,CD_PFLG,CD_PCD,CD_GRP,CD_CVAL,CD_NVAL) VALUES ('RISK_CLS_LIST','LIST_ALL','NCRsystem',4,'전체위험군목록','General Risk Class List','','','','','Other','*,SA,SBA,GIRR,CSR,CSR-nSec,CSR-Ctp,CSR-nCtp,EQ,CM,FX,DRC,DRC-nSec,DRC-Ctp,DRC-nCtp,RROA',NULL);</v>
      </c>
    </row>
    <row r="387" spans="2:17">
      <c r="B387" s="37" t="s">
        <v>4999</v>
      </c>
      <c r="C387" s="92" t="s">
        <v>70</v>
      </c>
      <c r="E387" s="37" t="s">
        <v>2561</v>
      </c>
      <c r="F387" s="37" t="s">
        <v>1341</v>
      </c>
      <c r="K387" s="37" t="s">
        <v>3976</v>
      </c>
      <c r="N387" s="5"/>
      <c r="O387" s="37" t="str">
        <f t="shared" si="28"/>
        <v>Other_SENT_CLS 목록</v>
      </c>
      <c r="P387" s="37" t="s">
        <v>291</v>
      </c>
      <c r="Q387" s="37" t="str">
        <f t="shared" si="29"/>
        <v>INSERT INTO ZFS_BASE_CODE (CD_FLG,CD,LASTID,CD_NO,CD_NM,CD_ENM,CD_SNM,CD_ESNM,CD_PFLG,CD_PCD,CD_GRP,CD_CVAL,CD_NVAL) VALUES ('Other','SENT_CLS','NCRsystem',0,'민감도분류','SENT_CLS','','','','','GROUP','',NULL);</v>
      </c>
    </row>
    <row r="388" spans="2:17">
      <c r="B388" s="37" t="s">
        <v>70</v>
      </c>
      <c r="C388" s="92" t="s">
        <v>3308</v>
      </c>
      <c r="D388" s="37">
        <v>1</v>
      </c>
      <c r="E388" s="37" t="s">
        <v>4381</v>
      </c>
      <c r="F388" s="37" t="s">
        <v>4382</v>
      </c>
      <c r="G388" s="37" t="s">
        <v>1653</v>
      </c>
      <c r="H388" s="37" t="s">
        <v>3308</v>
      </c>
      <c r="K388" s="37" t="s">
        <v>4999</v>
      </c>
      <c r="O388" s="37" t="str">
        <f t="shared" si="28"/>
        <v>Other_SENT_CLS 코드</v>
      </c>
      <c r="P388" s="37" t="s">
        <v>291</v>
      </c>
      <c r="Q388" s="37" t="str">
        <f t="shared" si="29"/>
        <v>INSERT INTO ZFS_BASE_CODE (CD_FLG,CD,LASTID,CD_NO,CD_NM,CD_ENM,CD_SNM,CD_ESNM,CD_PFLG,CD_PCD,CD_GRP,CD_CVAL,CD_NVAL) VALUES ('SENT_CLS','Delta','NCRsystem',1,'델타','Delta','델타','Delta','','','Other','',NULL);</v>
      </c>
    </row>
    <row r="389" spans="2:17">
      <c r="B389" s="37" t="s">
        <v>70</v>
      </c>
      <c r="C389" s="92" t="s">
        <v>3309</v>
      </c>
      <c r="D389" s="37">
        <v>2</v>
      </c>
      <c r="E389" s="37" t="s">
        <v>4383</v>
      </c>
      <c r="F389" s="37" t="s">
        <v>4384</v>
      </c>
      <c r="G389" s="37" t="s">
        <v>1657</v>
      </c>
      <c r="H389" s="37" t="s">
        <v>3309</v>
      </c>
      <c r="K389" s="37" t="s">
        <v>4999</v>
      </c>
      <c r="O389" s="37" t="str">
        <f t="shared" si="28"/>
        <v>Other_SENT_CLS 코드</v>
      </c>
      <c r="P389" s="37" t="s">
        <v>291</v>
      </c>
      <c r="Q389" s="37" t="str">
        <f t="shared" si="29"/>
        <v>INSERT INTO ZFS_BASE_CODE (CD_FLG,CD,LASTID,CD_NO,CD_NM,CD_ENM,CD_SNM,CD_ESNM,CD_PFLG,CD_PCD,CD_GRP,CD_CVAL,CD_NVAL) VALUES ('SENT_CLS','Vega','NCRsystem',2,'베가','Vega','베가','Vega','','','Other','',NULL);</v>
      </c>
    </row>
    <row r="390" spans="2:17">
      <c r="B390" s="37" t="s">
        <v>70</v>
      </c>
      <c r="C390" s="92" t="s">
        <v>3310</v>
      </c>
      <c r="D390" s="37">
        <v>3</v>
      </c>
      <c r="E390" s="37" t="s">
        <v>4385</v>
      </c>
      <c r="F390" s="37" t="s">
        <v>4386</v>
      </c>
      <c r="G390" s="37" t="s">
        <v>3311</v>
      </c>
      <c r="H390" s="37" t="s">
        <v>3312</v>
      </c>
      <c r="K390" s="37" t="s">
        <v>4999</v>
      </c>
      <c r="O390" s="37" t="str">
        <f t="shared" si="28"/>
        <v>Other_SENT_CLS 코드</v>
      </c>
      <c r="P390" s="37" t="s">
        <v>291</v>
      </c>
      <c r="Q390" s="37" t="str">
        <f t="shared" si="29"/>
        <v>INSERT INTO ZFS_BASE_CODE (CD_FLG,CD,LASTID,CD_NO,CD_NM,CD_ENM,CD_SNM,CD_ESNM,CD_PFLG,CD_PCD,CD_GRP,CD_CVAL,CD_NVAL) VALUES ('SENT_CLS','CvrUp','NCRsystem',3,'커버쳐업','Curvature Up','커버쳐업','Curv Up','','','Other','',NULL);</v>
      </c>
    </row>
    <row r="391" spans="2:17">
      <c r="B391" s="37" t="s">
        <v>70</v>
      </c>
      <c r="C391" s="92" t="s">
        <v>3313</v>
      </c>
      <c r="D391" s="37">
        <v>4</v>
      </c>
      <c r="E391" s="37" t="s">
        <v>4387</v>
      </c>
      <c r="F391" s="37" t="s">
        <v>4388</v>
      </c>
      <c r="G391" s="37" t="s">
        <v>3314</v>
      </c>
      <c r="H391" s="37" t="s">
        <v>3315</v>
      </c>
      <c r="K391" s="37" t="s">
        <v>4999</v>
      </c>
      <c r="O391" s="37" t="str">
        <f t="shared" si="28"/>
        <v>Other_SENT_CLS 코드</v>
      </c>
      <c r="P391" s="37" t="s">
        <v>291</v>
      </c>
      <c r="Q391" s="37" t="str">
        <f t="shared" si="29"/>
        <v>INSERT INTO ZFS_BASE_CODE (CD_FLG,CD,LASTID,CD_NO,CD_NM,CD_ENM,CD_SNM,CD_ESNM,CD_PFLG,CD_PCD,CD_GRP,CD_CVAL,CD_NVAL) VALUES ('SENT_CLS','CvrDn','NCRsystem',4,'커버처다운','Curvature Down','커버처다운','Curv DN','','','Other','',NULL);</v>
      </c>
    </row>
    <row r="392" spans="2:17">
      <c r="B392" s="37" t="s">
        <v>70</v>
      </c>
      <c r="C392" s="92" t="s">
        <v>3316</v>
      </c>
      <c r="D392" s="37">
        <v>5</v>
      </c>
      <c r="E392" s="37" t="s">
        <v>4389</v>
      </c>
      <c r="F392" s="37" t="s">
        <v>4390</v>
      </c>
      <c r="G392" s="37" t="s">
        <v>3317</v>
      </c>
      <c r="H392" s="37" t="s">
        <v>3318</v>
      </c>
      <c r="K392" s="37" t="s">
        <v>4999</v>
      </c>
      <c r="O392" s="37" t="str">
        <f t="shared" si="28"/>
        <v>Other_SENT_CLS 코드</v>
      </c>
      <c r="P392" s="37" t="s">
        <v>291</v>
      </c>
      <c r="Q392" s="37" t="str">
        <f t="shared" si="29"/>
        <v>INSERT INTO ZFS_BASE_CODE (CD_FLG,CD,LASTID,CD_NO,CD_NM,CD_ENM,CD_SNM,CD_ESNM,CD_PFLG,CD_PCD,CD_GRP,CD_CVAL,CD_NVAL) VALUES ('SENT_CLS','Cvr','NCRsystem',5,'커버처','Curvature','커버처','Curvature','','','Other','',NULL);</v>
      </c>
    </row>
    <row r="393" spans="2:17">
      <c r="B393" s="37" t="s">
        <v>70</v>
      </c>
      <c r="C393" s="92" t="s">
        <v>3319</v>
      </c>
      <c r="D393" s="37">
        <v>6</v>
      </c>
      <c r="E393" s="37" t="s">
        <v>4391</v>
      </c>
      <c r="F393" s="37" t="s">
        <v>4392</v>
      </c>
      <c r="G393" s="37" t="s">
        <v>3320</v>
      </c>
      <c r="H393" s="37" t="s">
        <v>3320</v>
      </c>
      <c r="K393" s="37" t="s">
        <v>4999</v>
      </c>
      <c r="O393" s="37" t="str">
        <f t="shared" si="28"/>
        <v>Other_SENT_CLS 코드</v>
      </c>
      <c r="P393" s="37" t="s">
        <v>291</v>
      </c>
      <c r="Q393" s="37" t="str">
        <f t="shared" si="29"/>
        <v>INSERT INTO ZFS_BASE_CODE (CD_FLG,CD,LASTID,CD_NO,CD_NM,CD_ENM,CD_SNM,CD_ESNM,CD_PFLG,CD_PCD,CD_GRP,CD_CVAL,CD_NVAL) VALUES ('SENT_CLS','Jtd','NCRsystem',6,'JTD','Jump-To-Default','JTD','JTD','','','Other','',NULL);</v>
      </c>
    </row>
    <row r="394" spans="2:17">
      <c r="B394" s="37" t="s">
        <v>70</v>
      </c>
      <c r="C394" s="92" t="s">
        <v>3321</v>
      </c>
      <c r="D394" s="37">
        <v>7</v>
      </c>
      <c r="E394" s="37" t="s">
        <v>4393</v>
      </c>
      <c r="F394" s="37" t="s">
        <v>4394</v>
      </c>
      <c r="G394" s="37" t="s">
        <v>3322</v>
      </c>
      <c r="H394" s="37" t="s">
        <v>3321</v>
      </c>
      <c r="K394" s="37" t="s">
        <v>4999</v>
      </c>
      <c r="O394" s="37" t="str">
        <f t="shared" si="28"/>
        <v>Other_SENT_CLS 코드</v>
      </c>
      <c r="P394" s="37" t="s">
        <v>291</v>
      </c>
      <c r="Q394" s="37" t="str">
        <f t="shared" si="29"/>
        <v>INSERT INTO ZFS_BASE_CODE (CD_FLG,CD,LASTID,CD_NO,CD_NM,CD_ENM,CD_SNM,CD_ESNM,CD_PFLG,CD_PCD,CD_GRP,CD_CVAL,CD_NVAL) VALUES ('SENT_CLS','Noti','NCRsystem',7,'액면','Notional','액면','Noti','','','Other','',NULL);</v>
      </c>
    </row>
  </sheetData>
  <autoFilter ref="B7:U394" xr:uid="{811CCD2C-64A6-4415-9160-A5C645A09CE6}"/>
  <sortState xmlns:xlrd2="http://schemas.microsoft.com/office/spreadsheetml/2017/richdata2" ref="B12:O394">
    <sortCondition ref="O12:O394"/>
    <sortCondition ref="D12:D394"/>
    <sortCondition ref="C12:C394"/>
  </sortState>
  <mergeCells count="3">
    <mergeCell ref="B3:M3"/>
    <mergeCell ref="C4:F4"/>
    <mergeCell ref="H4:K4"/>
  </mergeCells>
  <phoneticPr fontId="1" type="noConversion"/>
  <conditionalFormatting sqref="B12:C116 E80:F80 H80:M80 E81:M82 B117:B120 G117:M120 B121:C121 E121:M121 B122:B129 G122:M129 B130:C130 E130:M130 B131:B132 G131:M132">
    <cfRule type="expression" dxfId="67" priority="52">
      <formula>$K12="GROUP"</formula>
    </cfRule>
  </conditionalFormatting>
  <conditionalFormatting sqref="B8:M11">
    <cfRule type="expression" dxfId="66" priority="8">
      <formula>$K8="GROUP"</formula>
    </cfRule>
  </conditionalFormatting>
  <conditionalFormatting sqref="D53:D170">
    <cfRule type="expression" dxfId="65" priority="1">
      <formula>$K53="GROUP"</formula>
    </cfRule>
  </conditionalFormatting>
  <conditionalFormatting sqref="D12:M52 E53:M59">
    <cfRule type="expression" dxfId="64" priority="37">
      <formula>$K12="GROUP"</formula>
    </cfRule>
  </conditionalFormatting>
  <conditionalFormatting sqref="E60:F61 H60:M61 E87:F87 H87:M87 E112:M116 B133:C170 E133:M170 B171:M394">
    <cfRule type="expression" dxfId="63" priority="105">
      <formula>$K60="GROUP"</formula>
    </cfRule>
  </conditionalFormatting>
  <conditionalFormatting sqref="E76:F77 H76:M77">
    <cfRule type="expression" dxfId="62" priority="35">
      <formula>$K76="GROUP"</formula>
    </cfRule>
  </conditionalFormatting>
  <conditionalFormatting sqref="E83:F84 H83:M84 E90:F92 H90:M92 E95:F99 H95:M99">
    <cfRule type="expression" dxfId="61" priority="25">
      <formula>$K83="GROUP"</formula>
    </cfRule>
  </conditionalFormatting>
  <conditionalFormatting sqref="E102:F103 H102:M103">
    <cfRule type="expression" dxfId="60" priority="29">
      <formula>$K102="GROUP"</formula>
    </cfRule>
  </conditionalFormatting>
  <conditionalFormatting sqref="E106:F107 H106:M107 E110:F111 H110:M111">
    <cfRule type="expression" dxfId="59" priority="32">
      <formula>$K106="GROUP"</formula>
    </cfRule>
  </conditionalFormatting>
  <conditionalFormatting sqref="E62:M75 E78:M79 E100:M101">
    <cfRule type="expression" dxfId="58" priority="34">
      <formula>$K62="GROUP"</formula>
    </cfRule>
  </conditionalFormatting>
  <conditionalFormatting sqref="E85:M86">
    <cfRule type="expression" dxfId="57" priority="19">
      <formula>$K85="GROUP"</formula>
    </cfRule>
  </conditionalFormatting>
  <conditionalFormatting sqref="E88:M89">
    <cfRule type="expression" dxfId="56" priority="22">
      <formula>$K88="GROUP"</formula>
    </cfRule>
  </conditionalFormatting>
  <conditionalFormatting sqref="E93:M94">
    <cfRule type="expression" dxfId="55" priority="14">
      <formula>$K93="GROUP"</formula>
    </cfRule>
  </conditionalFormatting>
  <conditionalFormatting sqref="E104:M105 E108:M109">
    <cfRule type="expression" dxfId="54" priority="31">
      <formula>$K104="GROUP"</formula>
    </cfRule>
  </conditionalFormatting>
  <conditionalFormatting sqref="G60">
    <cfRule type="expression" dxfId="53" priority="926">
      <formula>$K61="GROUP"</formula>
    </cfRule>
  </conditionalFormatting>
  <conditionalFormatting sqref="G76">
    <cfRule type="expression" dxfId="52" priority="36">
      <formula>$K77="GROUP"</formula>
    </cfRule>
  </conditionalFormatting>
  <conditionalFormatting sqref="G80">
    <cfRule type="expression" dxfId="51" priority="3715">
      <formula>#REF!="GROUP"</formula>
    </cfRule>
  </conditionalFormatting>
  <conditionalFormatting sqref="G83">
    <cfRule type="expression" dxfId="50" priority="26">
      <formula>$K84="GROUP"</formula>
    </cfRule>
  </conditionalFormatting>
  <conditionalFormatting sqref="G87">
    <cfRule type="expression" dxfId="49" priority="1736">
      <formula>#REF!="GROUP"</formula>
    </cfRule>
  </conditionalFormatting>
  <conditionalFormatting sqref="G90">
    <cfRule type="expression" dxfId="48" priority="21">
      <formula>$K91="GROUP"</formula>
    </cfRule>
  </conditionalFormatting>
  <conditionalFormatting sqref="G95">
    <cfRule type="expression" dxfId="47" priority="13">
      <formula>$K96="GROUP"</formula>
    </cfRule>
  </conditionalFormatting>
  <conditionalFormatting sqref="G102">
    <cfRule type="expression" dxfId="46" priority="30">
      <formula>$K103="GROUP"</formula>
    </cfRule>
  </conditionalFormatting>
  <conditionalFormatting sqref="G106">
    <cfRule type="expression" dxfId="45" priority="33">
      <formula>$K107="GROUP"</formula>
    </cfRule>
  </conditionalFormatting>
  <conditionalFormatting sqref="G110">
    <cfRule type="expression" dxfId="44" priority="27">
      <formula>$K111="GROUP"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A540-928B-4FBD-8F5F-8F26F5886B94}">
  <sheetPr codeName="Sheet12"/>
  <dimension ref="B1:U162"/>
  <sheetViews>
    <sheetView topLeftCell="A7" workbookViewId="0"/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17.28515625" style="98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5073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89" t="s">
        <v>2610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91"/>
      <c r="R3" s="99"/>
    </row>
    <row r="4" spans="2:21" s="5" customFormat="1" ht="13.5" customHeight="1">
      <c r="B4" s="91" t="s">
        <v>15</v>
      </c>
      <c r="C4" s="428" t="s">
        <v>16</v>
      </c>
      <c r="D4" s="428"/>
      <c r="E4" s="428"/>
      <c r="F4" s="396"/>
      <c r="G4" s="51" t="s">
        <v>1</v>
      </c>
      <c r="H4" s="392" t="s">
        <v>43</v>
      </c>
      <c r="I4" s="393"/>
      <c r="J4" s="393"/>
      <c r="K4" s="394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96" t="s">
        <v>5021</v>
      </c>
      <c r="D8" s="37">
        <v>0</v>
      </c>
      <c r="E8" s="37" t="s">
        <v>4406</v>
      </c>
      <c r="F8" s="37" t="s">
        <v>5077</v>
      </c>
      <c r="K8" s="37" t="s">
        <v>3349</v>
      </c>
      <c r="O8" s="37" t="str">
        <f>IF(K8="GROUP",B8 &amp; "_" &amp; C8  &amp; " 목록",K8 &amp; "_" &amp;B8 &amp; " 코드")</f>
        <v>ROOT_Glossary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('ROOT','Glossary','NCRsystem',0,'2.컬럼코드정보','3.Glossary Code','','','','','GROUP','',NULL);</v>
      </c>
    </row>
    <row r="9" spans="2:21">
      <c r="B9" s="37" t="s">
        <v>3347</v>
      </c>
      <c r="C9" s="96" t="s">
        <v>5079</v>
      </c>
      <c r="D9" s="37">
        <v>0</v>
      </c>
      <c r="E9" s="37" t="s">
        <v>4406</v>
      </c>
      <c r="F9" s="37" t="s">
        <v>5078</v>
      </c>
      <c r="K9" s="37" t="s">
        <v>3349</v>
      </c>
      <c r="O9" s="37" t="str">
        <f>IF(K9="GROUP",B9 &amp; "_" &amp; C9  &amp; " 목록",K9 &amp; "_" &amp;B9 &amp; " 코드")</f>
        <v>ROOT_ColumnInfo 목록</v>
      </c>
      <c r="P9" s="37" t="s">
        <v>291</v>
      </c>
      <c r="Q9" s="37" t="str">
        <f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('ROOT','ColumnInfo','NCRsystem',0,'2.컬럼코드정보','2.Column Info','','','','','GROUP','',NULL);</v>
      </c>
    </row>
    <row r="10" spans="2:21">
      <c r="B10" s="37" t="s">
        <v>3347</v>
      </c>
      <c r="C10" s="96" t="s">
        <v>3350</v>
      </c>
      <c r="D10" s="37">
        <v>0</v>
      </c>
      <c r="E10" s="37" t="s">
        <v>3351</v>
      </c>
      <c r="F10" s="37" t="s">
        <v>3352</v>
      </c>
      <c r="K10" s="37" t="s">
        <v>3349</v>
      </c>
      <c r="O10" s="37" t="str">
        <f>IF(K10="GROUP",B10 &amp; "_" &amp; C10  &amp; " 목록",K10 &amp; "_" &amp;B10 &amp; " 코드")</f>
        <v>ROOT_Other 목록</v>
      </c>
      <c r="P10" s="37" t="s">
        <v>291</v>
      </c>
      <c r="Q10" s="37" t="str">
        <f t="shared" ref="Q10:Q78" si="0" xml:space="preserve"> Q$7 &amp; " ('"&amp;B10&amp;"','"&amp;C10&amp;"','NCRsystem',"&amp;IF(D10="",0,D10)&amp;",'"&amp;E10&amp;"','"&amp;F10&amp;"','"&amp;G10&amp;"','"&amp;H10&amp;"','"&amp;I10&amp;"','"&amp;J10&amp;"','"&amp;K10&amp;"','"&amp;L10&amp;"',"&amp;IF(M10="","NULL",M10)&amp;");"</f>
        <v>INSERT INTO ZFS_BASE_CODE (CD_FLG,CD,LASTID,CD_NO,CD_NM,CD_ENM,CD_SNM,CD_ESNM,CD_PFLG,CD_PCD,CD_GRP,CD_CVAL,CD_NVAL) VALUES ('ROOT','Other','NCRsystem',0,'O.기타관리정보','O.Other Code Info','','','','','GROUP','',NULL);</v>
      </c>
    </row>
    <row r="11" spans="2:21">
      <c r="B11" s="37" t="s">
        <v>3347</v>
      </c>
      <c r="C11" s="96" t="s">
        <v>2597</v>
      </c>
      <c r="D11" s="37">
        <v>0</v>
      </c>
      <c r="E11" s="37" t="s">
        <v>3353</v>
      </c>
      <c r="F11" s="37" t="s">
        <v>4410</v>
      </c>
      <c r="K11" s="37" t="s">
        <v>3349</v>
      </c>
      <c r="O11" s="37" t="str">
        <f>IF(K11="GROUP",B11 &amp; "_" &amp; C11  &amp; " 목록",K11 &amp; "_" &amp;B11 &amp; " 코드")</f>
        <v>ROOT_Portfolio 목록</v>
      </c>
      <c r="P11" s="37" t="s">
        <v>291</v>
      </c>
      <c r="Q11" s="37" t="str">
        <f t="shared" si="0"/>
        <v>INSERT INTO ZFS_BASE_CODE (CD_FLG,CD,LASTID,CD_NO,CD_NM,CD_ENM,CD_SNM,CD_ESNM,CD_PFLG,CD_PCD,CD_GRP,CD_CVAL,CD_NVAL) VALUES ('ROOT','Portfolio','NCRsystem',0,'1.포트폴리오정보','1.Portfolio Info','','','','','GROUP','',NULL);</v>
      </c>
    </row>
    <row r="12" spans="2:21">
      <c r="B12" s="37" t="s">
        <v>3347</v>
      </c>
      <c r="C12" s="96" t="s">
        <v>4409</v>
      </c>
      <c r="D12" s="37">
        <v>0</v>
      </c>
      <c r="E12" s="37" t="s">
        <v>4405</v>
      </c>
      <c r="F12" s="37" t="s">
        <v>4408</v>
      </c>
      <c r="K12" s="37" t="s">
        <v>3349</v>
      </c>
      <c r="O12" s="37" t="str">
        <f>IF(K12="GROUP",B12 &amp; "_" &amp; C12  &amp; " 목록",K12 &amp; "_" &amp;B12 &amp; " 코드")</f>
        <v>ROOT_MappingInfo 목록</v>
      </c>
      <c r="P12" s="37" t="s">
        <v>291</v>
      </c>
      <c r="Q12" s="37" t="str">
        <f t="shared" si="0"/>
        <v>INSERT INTO ZFS_BASE_CODE (CD_FLG,CD,LASTID,CD_NO,CD_NM,CD_ENM,CD_SNM,CD_ESNM,CD_PFLG,CD_PCD,CD_GRP,CD_CVAL,CD_NVAL) VALUES ('ROOT','MappingInfo','NCRsystem',0,'9.입수항목 정보','9.Inteface Column Info','','','','','GROUP','',NULL);</v>
      </c>
    </row>
    <row r="13" spans="2:21" s="101" customFormat="1">
      <c r="B13" s="96" t="s">
        <v>5021</v>
      </c>
      <c r="C13" s="96" t="s">
        <v>6892</v>
      </c>
      <c r="D13" s="96"/>
      <c r="E13" s="96" t="s">
        <v>6892</v>
      </c>
      <c r="F13" s="96" t="s">
        <v>6892</v>
      </c>
      <c r="G13" s="96"/>
      <c r="H13" s="96"/>
      <c r="I13" s="96"/>
      <c r="J13" s="96"/>
      <c r="K13" s="96" t="s">
        <v>3976</v>
      </c>
      <c r="L13" s="96"/>
      <c r="M13" s="96"/>
      <c r="O13" s="37" t="str">
        <f t="shared" ref="O13:O21" si="1">IF(K13="GROUP",B13 &amp; "_" &amp; C13  &amp; " 목록",K13 &amp; "_" &amp;B13 &amp; " 코드")</f>
        <v>Glossary_Calendar 목록</v>
      </c>
      <c r="P13" s="37" t="s">
        <v>291</v>
      </c>
      <c r="Q13" s="37" t="str">
        <f t="shared" si="0"/>
        <v>INSERT INTO ZFS_BASE_CODE (CD_FLG,CD,LASTID,CD_NO,CD_NM,CD_ENM,CD_SNM,CD_ESNM,CD_PFLG,CD_PCD,CD_GRP,CD_CVAL,CD_NVAL) VALUES ('Glossary','Calendar','NCRsystem',0,'Calendar','Calendar','','','','','GROUP','',NULL);</v>
      </c>
    </row>
    <row r="14" spans="2:21" s="101" customFormat="1">
      <c r="B14" s="98" t="s">
        <v>5019</v>
      </c>
      <c r="C14" s="98">
        <v>0</v>
      </c>
      <c r="D14" s="37">
        <f>C14</f>
        <v>0</v>
      </c>
      <c r="E14" s="37" t="s">
        <v>5020</v>
      </c>
      <c r="F14" s="37" t="s">
        <v>5020</v>
      </c>
      <c r="G14" s="37"/>
      <c r="H14" s="37"/>
      <c r="I14" s="37"/>
      <c r="J14" s="37"/>
      <c r="K14" s="96" t="s">
        <v>5021</v>
      </c>
      <c r="L14" s="37"/>
      <c r="M14" s="37"/>
      <c r="N14" s="37"/>
      <c r="O14" s="37" t="str">
        <f t="shared" si="1"/>
        <v>Glossary_Calendar 코드</v>
      </c>
      <c r="P14" s="37" t="s">
        <v>291</v>
      </c>
      <c r="Q14" s="37" t="str">
        <f t="shared" si="0"/>
        <v>INSERT INTO ZFS_BASE_CODE (CD_FLG,CD,LASTID,CD_NO,CD_NM,CD_ENM,CD_SNM,CD_ESNM,CD_PFLG,CD_PCD,CD_GRP,CD_CVAL,CD_NVAL) VALUES ('Calendar','0','NCRsystem',0,'SouthKorea','SouthKorea','','','','','Glossary','',NULL);</v>
      </c>
    </row>
    <row r="15" spans="2:21" s="101" customFormat="1">
      <c r="B15" s="98" t="s">
        <v>5019</v>
      </c>
      <c r="C15" s="98">
        <v>1</v>
      </c>
      <c r="D15" s="37">
        <f t="shared" ref="D15:D84" si="2">C15</f>
        <v>1</v>
      </c>
      <c r="E15" s="37" t="s">
        <v>6923</v>
      </c>
      <c r="F15" s="37" t="s">
        <v>6923</v>
      </c>
      <c r="G15" s="37"/>
      <c r="H15" s="37"/>
      <c r="I15" s="37"/>
      <c r="J15" s="37"/>
      <c r="K15" s="96" t="s">
        <v>5021</v>
      </c>
      <c r="L15" s="37"/>
      <c r="M15" s="37"/>
      <c r="N15" s="37"/>
      <c r="O15" s="37" t="str">
        <f t="shared" si="1"/>
        <v>Glossary_Calendar 코드</v>
      </c>
      <c r="P15" s="37" t="s">
        <v>291</v>
      </c>
      <c r="Q15" s="37" t="str">
        <f t="shared" si="0"/>
        <v>INSERT INTO ZFS_BASE_CODE (CD_FLG,CD,LASTID,CD_NO,CD_NM,CD_ENM,CD_SNM,CD_ESNM,CD_PFLG,CD_PCD,CD_GRP,CD_CVAL,CD_NVAL) VALUES ('Calendar','1','NCRsystem',1,'UnitedStates::Settlement','UnitedStates::Settlement','','','','','Glossary','',NULL);</v>
      </c>
    </row>
    <row r="16" spans="2:21" s="101" customFormat="1">
      <c r="B16" s="98" t="s">
        <v>5019</v>
      </c>
      <c r="C16" s="98">
        <v>2</v>
      </c>
      <c r="D16" s="37">
        <f t="shared" si="2"/>
        <v>2</v>
      </c>
      <c r="E16" s="37" t="s">
        <v>6924</v>
      </c>
      <c r="F16" s="37" t="s">
        <v>6924</v>
      </c>
      <c r="G16" s="37"/>
      <c r="H16" s="37"/>
      <c r="I16" s="37"/>
      <c r="J16" s="37"/>
      <c r="K16" s="96" t="s">
        <v>5021</v>
      </c>
      <c r="L16" s="37"/>
      <c r="M16" s="37"/>
      <c r="N16" s="37"/>
      <c r="O16" s="37" t="str">
        <f t="shared" si="1"/>
        <v>Glossary_Calendar 코드</v>
      </c>
      <c r="P16" s="37" t="s">
        <v>291</v>
      </c>
      <c r="Q16" s="37" t="str">
        <f t="shared" si="0"/>
        <v>INSERT INTO ZFS_BASE_CODE (CD_FLG,CD,LASTID,CD_NO,CD_NM,CD_ENM,CD_SNM,CD_ESNM,CD_PFLG,CD_PCD,CD_GRP,CD_CVAL,CD_NVAL) VALUES ('Calendar','2','NCRsystem',2,'UnitedStates::NYSE','UnitedStates::NYSE','','','','','Glossary','',NULL);</v>
      </c>
    </row>
    <row r="17" spans="2:17" s="101" customFormat="1">
      <c r="B17" s="98" t="s">
        <v>5019</v>
      </c>
      <c r="C17" s="98">
        <v>3</v>
      </c>
      <c r="D17" s="37">
        <f t="shared" si="2"/>
        <v>3</v>
      </c>
      <c r="E17" s="37" t="s">
        <v>6925</v>
      </c>
      <c r="F17" s="37" t="s">
        <v>6925</v>
      </c>
      <c r="G17" s="37"/>
      <c r="H17" s="37"/>
      <c r="I17" s="37"/>
      <c r="J17" s="37"/>
      <c r="K17" s="96" t="s">
        <v>5021</v>
      </c>
      <c r="L17" s="37"/>
      <c r="M17" s="37"/>
      <c r="N17" s="37"/>
      <c r="O17" s="37" t="str">
        <f t="shared" si="1"/>
        <v>Glossary_Calendar 코드</v>
      </c>
      <c r="P17" s="37" t="s">
        <v>291</v>
      </c>
      <c r="Q17" s="37" t="str">
        <f t="shared" si="0"/>
        <v>INSERT INTO ZFS_BASE_CODE (CD_FLG,CD,LASTID,CD_NO,CD_NM,CD_ENM,CD_SNM,CD_ESNM,CD_PFLG,CD_PCD,CD_GRP,CD_CVAL,CD_NVAL) VALUES ('Calendar','3','NCRsystem',3,'UnitedStates::GovernmentBond','UnitedStates::GovernmentBond','','','','','Glossary','',NULL);</v>
      </c>
    </row>
    <row r="18" spans="2:17" s="101" customFormat="1">
      <c r="B18" s="98" t="s">
        <v>5019</v>
      </c>
      <c r="C18" s="98">
        <v>4</v>
      </c>
      <c r="D18" s="37">
        <f t="shared" si="2"/>
        <v>4</v>
      </c>
      <c r="E18" s="37" t="s">
        <v>6926</v>
      </c>
      <c r="F18" s="37" t="s">
        <v>6926</v>
      </c>
      <c r="G18" s="37"/>
      <c r="H18" s="37"/>
      <c r="I18" s="37"/>
      <c r="J18" s="37"/>
      <c r="K18" s="96" t="s">
        <v>5021</v>
      </c>
      <c r="L18" s="37"/>
      <c r="M18" s="37"/>
      <c r="N18" s="37"/>
      <c r="O18" s="37" t="str">
        <f t="shared" si="1"/>
        <v>Glossary_Calendar 코드</v>
      </c>
      <c r="P18" s="37" t="s">
        <v>291</v>
      </c>
      <c r="Q18" s="37" t="str">
        <f t="shared" si="0"/>
        <v>INSERT INTO ZFS_BASE_CODE (CD_FLG,CD,LASTID,CD_NO,CD_NM,CD_ENM,CD_SNM,CD_ESNM,CD_PFLG,CD_PCD,CD_GRP,CD_CVAL,CD_NVAL) VALUES ('Calendar','4','NCRsystem',4,'UnitedStates::NERC','UnitedStates::NERC','','','','','Glossary','',NULL);</v>
      </c>
    </row>
    <row r="19" spans="2:17" s="101" customFormat="1">
      <c r="B19" s="98" t="s">
        <v>5019</v>
      </c>
      <c r="C19" s="98">
        <v>5</v>
      </c>
      <c r="D19" s="37">
        <f t="shared" si="2"/>
        <v>5</v>
      </c>
      <c r="E19" s="37" t="s">
        <v>6927</v>
      </c>
      <c r="F19" s="37" t="s">
        <v>6927</v>
      </c>
      <c r="G19" s="37"/>
      <c r="H19" s="37"/>
      <c r="I19" s="37"/>
      <c r="J19" s="37"/>
      <c r="K19" s="96" t="s">
        <v>5021</v>
      </c>
      <c r="L19" s="37"/>
      <c r="M19" s="37"/>
      <c r="N19" s="37"/>
      <c r="O19" s="37" t="str">
        <f t="shared" si="1"/>
        <v>Glossary_Calendar 코드</v>
      </c>
      <c r="P19" s="37" t="s">
        <v>291</v>
      </c>
      <c r="Q19" s="37" t="str">
        <f t="shared" si="0"/>
        <v>INSERT INTO ZFS_BASE_CODE (CD_FLG,CD,LASTID,CD_NO,CD_NM,CD_ENM,CD_SNM,CD_ESNM,CD_PFLG,CD_PCD,CD_GRP,CD_CVAL,CD_NVAL) VALUES ('Calendar','5','NCRsystem',5,'UnitedStates::LiborImpact','UnitedStates::LiborImpact','','','','','Glossary','',NULL);</v>
      </c>
    </row>
    <row r="20" spans="2:17" s="101" customFormat="1">
      <c r="B20" s="98" t="s">
        <v>5019</v>
      </c>
      <c r="C20" s="98">
        <v>6</v>
      </c>
      <c r="D20" s="37">
        <f t="shared" si="2"/>
        <v>6</v>
      </c>
      <c r="E20" s="37" t="s">
        <v>6928</v>
      </c>
      <c r="F20" s="37" t="s">
        <v>6928</v>
      </c>
      <c r="G20" s="37"/>
      <c r="H20" s="37"/>
      <c r="I20" s="37"/>
      <c r="J20" s="37"/>
      <c r="K20" s="96" t="s">
        <v>5021</v>
      </c>
      <c r="L20" s="37"/>
      <c r="M20" s="37"/>
      <c r="N20" s="37"/>
      <c r="O20" s="37" t="str">
        <f t="shared" si="1"/>
        <v>Glossary_Calendar 코드</v>
      </c>
      <c r="P20" s="37" t="s">
        <v>291</v>
      </c>
      <c r="Q20" s="37" t="str">
        <f t="shared" si="0"/>
        <v>INSERT INTO ZFS_BASE_CODE (CD_FLG,CD,LASTID,CD_NO,CD_NM,CD_ENM,CD_SNM,CD_ESNM,CD_PFLG,CD_PCD,CD_GRP,CD_CVAL,CD_NVAL) VALUES ('Calendar','6','NCRsystem',6,'UnitedStates::FederalReserve','UnitedStates::FederalReserve','','','','','Glossary','',NULL);</v>
      </c>
    </row>
    <row r="21" spans="2:17" s="101" customFormat="1">
      <c r="B21" s="98" t="s">
        <v>5019</v>
      </c>
      <c r="C21" s="98">
        <v>7</v>
      </c>
      <c r="D21" s="37">
        <f t="shared" si="2"/>
        <v>7</v>
      </c>
      <c r="E21" s="37" t="s">
        <v>6929</v>
      </c>
      <c r="F21" s="37" t="s">
        <v>6929</v>
      </c>
      <c r="G21" s="37"/>
      <c r="H21" s="37"/>
      <c r="I21" s="37"/>
      <c r="J21" s="37"/>
      <c r="K21" s="96" t="s">
        <v>5021</v>
      </c>
      <c r="L21" s="37"/>
      <c r="M21" s="37"/>
      <c r="N21" s="37"/>
      <c r="O21" s="37" t="str">
        <f t="shared" si="1"/>
        <v>Glossary_Calendar 코드</v>
      </c>
      <c r="P21" s="37" t="s">
        <v>291</v>
      </c>
      <c r="Q21" s="37" t="str">
        <f t="shared" si="0"/>
        <v>INSERT INTO ZFS_BASE_CODE (CD_FLG,CD,LASTID,CD_NO,CD_NM,CD_ENM,CD_SNM,CD_ESNM,CD_PFLG,CD_PCD,CD_GRP,CD_CVAL,CD_NVAL) VALUES ('Calendar','7','NCRsystem',7,'UnitedStates::SOFR','UnitedStates::SOFR','','','','','Glossary','',NULL);</v>
      </c>
    </row>
    <row r="22" spans="2:17" s="101" customFormat="1">
      <c r="B22" s="96" t="s">
        <v>5021</v>
      </c>
      <c r="C22" s="96" t="s">
        <v>5022</v>
      </c>
      <c r="D22" s="96"/>
      <c r="E22" s="96" t="s">
        <v>5022</v>
      </c>
      <c r="F22" s="96" t="s">
        <v>5022</v>
      </c>
      <c r="G22" s="96"/>
      <c r="H22" s="96"/>
      <c r="I22" s="96"/>
      <c r="J22" s="96"/>
      <c r="K22" s="96" t="s">
        <v>3976</v>
      </c>
      <c r="L22" s="96"/>
      <c r="M22" s="96"/>
      <c r="N22" s="37"/>
      <c r="O22" s="37" t="str">
        <f t="shared" ref="O22:O30" si="3">IF(K22="GROUP",B22 &amp; "_" &amp; C22  &amp; " 목록",K22 &amp; "_" &amp;B22 &amp; " 코드")</f>
        <v>Glossary_DayCounter 목록</v>
      </c>
      <c r="P22" s="37" t="s">
        <v>291</v>
      </c>
      <c r="Q22" s="37" t="str">
        <f t="shared" si="0"/>
        <v>INSERT INTO ZFS_BASE_CODE (CD_FLG,CD,LASTID,CD_NO,CD_NM,CD_ENM,CD_SNM,CD_ESNM,CD_PFLG,CD_PCD,CD_GRP,CD_CVAL,CD_NVAL) VALUES ('Glossary','DayCounter','NCRsystem',0,'DayCounter','DayCounter','','','','','GROUP','',NULL);</v>
      </c>
    </row>
    <row r="23" spans="2:17" s="101" customFormat="1">
      <c r="B23" s="37" t="s">
        <v>5022</v>
      </c>
      <c r="C23" s="98">
        <v>0</v>
      </c>
      <c r="D23" s="37">
        <f t="shared" si="2"/>
        <v>0</v>
      </c>
      <c r="E23" s="37" t="s">
        <v>5023</v>
      </c>
      <c r="F23" s="37" t="s">
        <v>5023</v>
      </c>
      <c r="G23" s="37"/>
      <c r="H23" s="37"/>
      <c r="I23" s="37"/>
      <c r="J23" s="37"/>
      <c r="K23" s="96" t="s">
        <v>5021</v>
      </c>
      <c r="L23" s="37"/>
      <c r="M23" s="37"/>
      <c r="N23" s="37"/>
      <c r="O23" s="37" t="str">
        <f t="shared" si="3"/>
        <v>Glossary_DayCounter 코드</v>
      </c>
      <c r="P23" s="37" t="s">
        <v>291</v>
      </c>
      <c r="Q23" s="37" t="str">
        <f t="shared" si="0"/>
        <v>INSERT INTO ZFS_BASE_CODE (CD_FLG,CD,LASTID,CD_NO,CD_NM,CD_ENM,CD_SNM,CD_ESNM,CD_PFLG,CD_PCD,CD_GRP,CD_CVAL,CD_NVAL) VALUES ('DayCounter','0','NCRsystem',0,'Actual365Fixed','Actual365Fixed','','','','','Glossary','',NULL);</v>
      </c>
    </row>
    <row r="24" spans="2:17" s="101" customFormat="1">
      <c r="B24" s="37" t="s">
        <v>5022</v>
      </c>
      <c r="C24" s="98">
        <v>1</v>
      </c>
      <c r="D24" s="37">
        <f t="shared" si="2"/>
        <v>1</v>
      </c>
      <c r="E24" s="37" t="s">
        <v>5024</v>
      </c>
      <c r="F24" s="37" t="s">
        <v>5024</v>
      </c>
      <c r="G24" s="37"/>
      <c r="H24" s="37"/>
      <c r="I24" s="37"/>
      <c r="J24" s="37"/>
      <c r="K24" s="96" t="s">
        <v>5021</v>
      </c>
      <c r="L24" s="37"/>
      <c r="M24" s="37"/>
      <c r="N24" s="37"/>
      <c r="O24" s="37" t="str">
        <f t="shared" si="3"/>
        <v>Glossary_DayCounter 코드</v>
      </c>
      <c r="P24" s="37" t="s">
        <v>291</v>
      </c>
      <c r="Q24" s="37" t="str">
        <f t="shared" si="0"/>
        <v>INSERT INTO ZFS_BASE_CODE (CD_FLG,CD,LASTID,CD_NO,CD_NM,CD_ENM,CD_SNM,CD_ESNM,CD_PFLG,CD_PCD,CD_GRP,CD_CVAL,CD_NVAL) VALUES ('DayCounter','1','NCRsystem',1,'Actual360','Actual360','','','','','Glossary','',NULL);</v>
      </c>
    </row>
    <row r="25" spans="2:17" s="101" customFormat="1">
      <c r="B25" s="37" t="s">
        <v>5022</v>
      </c>
      <c r="C25" s="98">
        <v>2</v>
      </c>
      <c r="D25" s="37">
        <f t="shared" si="2"/>
        <v>2</v>
      </c>
      <c r="E25" s="37" t="s">
        <v>5025</v>
      </c>
      <c r="F25" s="37" t="s">
        <v>5025</v>
      </c>
      <c r="G25" s="37"/>
      <c r="H25" s="37"/>
      <c r="I25" s="37"/>
      <c r="J25" s="37"/>
      <c r="K25" s="96" t="s">
        <v>5021</v>
      </c>
      <c r="L25" s="37"/>
      <c r="M25" s="37"/>
      <c r="N25" s="37"/>
      <c r="O25" s="37" t="str">
        <f t="shared" si="3"/>
        <v>Glossary_DayCounter 코드</v>
      </c>
      <c r="P25" s="37" t="s">
        <v>291</v>
      </c>
      <c r="Q25" s="37" t="str">
        <f t="shared" si="0"/>
        <v>INSERT INTO ZFS_BASE_CODE (CD_FLG,CD,LASTID,CD_NO,CD_NM,CD_ENM,CD_SNM,CD_ESNM,CD_PFLG,CD_PCD,CD_GRP,CD_CVAL,CD_NVAL) VALUES ('DayCounter','2','NCRsystem',2,'Actual364','Actual364','','','','','Glossary','',NULL);</v>
      </c>
    </row>
    <row r="26" spans="2:17" s="101" customFormat="1">
      <c r="B26" s="37" t="s">
        <v>5022</v>
      </c>
      <c r="C26" s="98">
        <v>3</v>
      </c>
      <c r="D26" s="37">
        <f t="shared" si="2"/>
        <v>3</v>
      </c>
      <c r="E26" s="37" t="s">
        <v>5026</v>
      </c>
      <c r="F26" s="37" t="s">
        <v>5026</v>
      </c>
      <c r="G26" s="37"/>
      <c r="H26" s="37"/>
      <c r="I26" s="37"/>
      <c r="J26" s="37"/>
      <c r="K26" s="96" t="s">
        <v>5021</v>
      </c>
      <c r="L26" s="37"/>
      <c r="M26" s="37"/>
      <c r="N26" s="37"/>
      <c r="O26" s="37" t="str">
        <f t="shared" si="3"/>
        <v>Glossary_DayCounter 코드</v>
      </c>
      <c r="P26" s="37" t="s">
        <v>291</v>
      </c>
      <c r="Q26" s="37" t="str">
        <f t="shared" si="0"/>
        <v>INSERT INTO ZFS_BASE_CODE (CD_FLG,CD,LASTID,CD_NO,CD_NM,CD_ENM,CD_SNM,CD_ESNM,CD_PFLG,CD_PCD,CD_GRP,CD_CVAL,CD_NVAL) VALUES ('DayCounter','3','NCRsystem',3,'Actual36525','Actual36525','','','','','Glossary','',NULL);</v>
      </c>
    </row>
    <row r="27" spans="2:17" s="101" customFormat="1">
      <c r="B27" s="37" t="s">
        <v>5022</v>
      </c>
      <c r="C27" s="98">
        <v>4</v>
      </c>
      <c r="D27" s="37">
        <f t="shared" si="2"/>
        <v>4</v>
      </c>
      <c r="E27" s="37" t="s">
        <v>5027</v>
      </c>
      <c r="F27" s="37" t="s">
        <v>5027</v>
      </c>
      <c r="G27" s="37"/>
      <c r="H27" s="37"/>
      <c r="I27" s="37"/>
      <c r="J27" s="37"/>
      <c r="K27" s="96" t="s">
        <v>5021</v>
      </c>
      <c r="L27" s="37"/>
      <c r="M27" s="37"/>
      <c r="N27" s="37"/>
      <c r="O27" s="37" t="str">
        <f t="shared" si="3"/>
        <v>Glossary_DayCounter 코드</v>
      </c>
      <c r="P27" s="37" t="s">
        <v>291</v>
      </c>
      <c r="Q27" s="37" t="str">
        <f t="shared" si="0"/>
        <v>INSERT INTO ZFS_BASE_CODE (CD_FLG,CD,LASTID,CD_NO,CD_NM,CD_ENM,CD_SNM,CD_ESNM,CD_PFLG,CD_PCD,CD_GRP,CD_CVAL,CD_NVAL) VALUES ('DayCounter','4','NCRsystem',4,'Actual366','Actual366','','','','','Glossary','',NULL);</v>
      </c>
    </row>
    <row r="28" spans="2:17" s="101" customFormat="1">
      <c r="B28" s="37" t="s">
        <v>5022</v>
      </c>
      <c r="C28" s="98">
        <v>5</v>
      </c>
      <c r="D28" s="37">
        <f t="shared" si="2"/>
        <v>5</v>
      </c>
      <c r="E28" s="37" t="s">
        <v>5028</v>
      </c>
      <c r="F28" s="37" t="s">
        <v>5028</v>
      </c>
      <c r="G28" s="37"/>
      <c r="H28" s="37"/>
      <c r="I28" s="37"/>
      <c r="J28" s="37"/>
      <c r="K28" s="96" t="s">
        <v>5021</v>
      </c>
      <c r="L28" s="37"/>
      <c r="M28" s="37"/>
      <c r="N28" s="37"/>
      <c r="O28" s="37" t="str">
        <f t="shared" si="3"/>
        <v>Glossary_DayCounter 코드</v>
      </c>
      <c r="P28" s="37" t="s">
        <v>291</v>
      </c>
      <c r="Q28" s="37" t="str">
        <f t="shared" si="0"/>
        <v>INSERT INTO ZFS_BASE_CODE (CD_FLG,CD,LASTID,CD_NO,CD_NM,CD_ENM,CD_SNM,CD_ESNM,CD_PFLG,CD_PCD,CD_GRP,CD_CVAL,CD_NVAL) VALUES ('DayCounter','5','NCRsystem',5,'ActualActual','ActualActual','','','','','Glossary','',NULL);</v>
      </c>
    </row>
    <row r="29" spans="2:17" s="101" customFormat="1">
      <c r="B29" s="37" t="s">
        <v>5022</v>
      </c>
      <c r="C29" s="98">
        <v>6</v>
      </c>
      <c r="D29" s="37">
        <f t="shared" si="2"/>
        <v>6</v>
      </c>
      <c r="E29" s="37" t="s">
        <v>5029</v>
      </c>
      <c r="F29" s="37" t="s">
        <v>5029</v>
      </c>
      <c r="G29" s="37"/>
      <c r="H29" s="37"/>
      <c r="I29" s="37"/>
      <c r="J29" s="37"/>
      <c r="K29" s="96" t="s">
        <v>5021</v>
      </c>
      <c r="L29" s="37"/>
      <c r="M29" s="37"/>
      <c r="N29" s="37"/>
      <c r="O29" s="37" t="str">
        <f t="shared" si="3"/>
        <v>Glossary_DayCounter 코드</v>
      </c>
      <c r="P29" s="37" t="s">
        <v>291</v>
      </c>
      <c r="Q29" s="37" t="str">
        <f t="shared" si="0"/>
        <v>INSERT INTO ZFS_BASE_CODE (CD_FLG,CD,LASTID,CD_NO,CD_NM,CD_ENM,CD_SNM,CD_ESNM,CD_PFLG,CD_PCD,CD_GRP,CD_CVAL,CD_NVAL) VALUES ('DayCounter','6','NCRsystem',6,'Business252','Business252','','','','','Glossary','',NULL);</v>
      </c>
    </row>
    <row r="30" spans="2:17" s="101" customFormat="1">
      <c r="B30" s="37" t="s">
        <v>5022</v>
      </c>
      <c r="C30" s="98">
        <v>7</v>
      </c>
      <c r="D30" s="37">
        <f t="shared" si="2"/>
        <v>7</v>
      </c>
      <c r="E30" s="37" t="s">
        <v>5030</v>
      </c>
      <c r="F30" s="37" t="s">
        <v>5030</v>
      </c>
      <c r="G30" s="37"/>
      <c r="H30" s="37"/>
      <c r="I30" s="37"/>
      <c r="J30" s="37"/>
      <c r="K30" s="96" t="s">
        <v>5021</v>
      </c>
      <c r="L30" s="37"/>
      <c r="M30" s="37"/>
      <c r="N30" s="37"/>
      <c r="O30" s="37" t="str">
        <f t="shared" si="3"/>
        <v>Glossary_DayCounter 코드</v>
      </c>
      <c r="P30" s="37" t="s">
        <v>291</v>
      </c>
      <c r="Q30" s="37" t="str">
        <f t="shared" si="0"/>
        <v>INSERT INTO ZFS_BASE_CODE (CD_FLG,CD,LASTID,CD_NO,CD_NM,CD_ENM,CD_SNM,CD_ESNM,CD_PFLG,CD_PCD,CD_GRP,CD_CVAL,CD_NVAL) VALUES ('DayCounter','7','NCRsystem',7,'one','one','','','','','Glossary','',NULL);</v>
      </c>
    </row>
    <row r="31" spans="2:17">
      <c r="B31" s="37" t="s">
        <v>5022</v>
      </c>
      <c r="C31" s="98">
        <v>8</v>
      </c>
      <c r="D31" s="37">
        <f t="shared" si="2"/>
        <v>8</v>
      </c>
      <c r="E31" s="37" t="s">
        <v>5031</v>
      </c>
      <c r="F31" s="37" t="s">
        <v>5031</v>
      </c>
      <c r="K31" s="96" t="s">
        <v>5021</v>
      </c>
      <c r="O31" s="37" t="str">
        <f t="shared" ref="O31:O58" si="4">IF(K31="GROUP",B31 &amp; "_" &amp; C31  &amp; " 목록",K31 &amp; "_" &amp;B31 &amp; " 코드")</f>
        <v>Glossary_DayCounter 코드</v>
      </c>
      <c r="P31" s="37" t="s">
        <v>291</v>
      </c>
      <c r="Q31" s="37" t="str">
        <f t="shared" si="0"/>
        <v>INSERT INTO ZFS_BASE_CODE (CD_FLG,CD,LASTID,CD_NO,CD_NM,CD_ENM,CD_SNM,CD_ESNM,CD_PFLG,CD_PCD,CD_GRP,CD_CVAL,CD_NVAL) VALUES ('DayCounter','8','NCRsystem',8,'simpleDayCounter','simpleDayCounter','','','','','Glossary','',NULL);</v>
      </c>
    </row>
    <row r="32" spans="2:17">
      <c r="B32" s="37" t="s">
        <v>5022</v>
      </c>
      <c r="C32" s="98">
        <v>9</v>
      </c>
      <c r="D32" s="37">
        <f t="shared" si="2"/>
        <v>9</v>
      </c>
      <c r="E32" s="37" t="s">
        <v>6930</v>
      </c>
      <c r="F32" s="37" t="s">
        <v>6930</v>
      </c>
      <c r="K32" s="96" t="s">
        <v>5021</v>
      </c>
      <c r="O32" s="37" t="str">
        <f t="shared" si="4"/>
        <v>Glossary_DayCounter 코드</v>
      </c>
      <c r="P32" s="37" t="s">
        <v>291</v>
      </c>
      <c r="Q32" s="37" t="str">
        <f t="shared" si="0"/>
        <v>INSERT INTO ZFS_BASE_CODE (CD_FLG,CD,LASTID,CD_NO,CD_NM,CD_ENM,CD_SNM,CD_ESNM,CD_PFLG,CD_PCD,CD_GRP,CD_CVAL,CD_NVAL) VALUES ('DayCounter','9','NCRsystem',9,'Thirty360::USA','Thirty360::USA','','','','','Glossary','',NULL);</v>
      </c>
    </row>
    <row r="33" spans="2:17">
      <c r="B33" s="37" t="s">
        <v>5022</v>
      </c>
      <c r="C33" s="98">
        <v>10</v>
      </c>
      <c r="D33" s="37">
        <f t="shared" si="2"/>
        <v>10</v>
      </c>
      <c r="E33" s="37" t="s">
        <v>6931</v>
      </c>
      <c r="F33" s="37" t="s">
        <v>6931</v>
      </c>
      <c r="K33" s="96" t="s">
        <v>5021</v>
      </c>
      <c r="O33" s="37" t="str">
        <f t="shared" si="4"/>
        <v>Glossary_DayCounter 코드</v>
      </c>
      <c r="P33" s="37" t="s">
        <v>291</v>
      </c>
      <c r="Q33" s="37" t="str">
        <f t="shared" si="0"/>
        <v>INSERT INTO ZFS_BASE_CODE (CD_FLG,CD,LASTID,CD_NO,CD_NM,CD_ENM,CD_SNM,CD_ESNM,CD_PFLG,CD_PCD,CD_GRP,CD_CVAL,CD_NVAL) VALUES ('DayCounter','10','NCRsystem',10,'Thirty360::BondBasis','Thirty360::BondBasis','','','','','Glossary','',NULL);</v>
      </c>
    </row>
    <row r="34" spans="2:17">
      <c r="B34" s="37" t="s">
        <v>5022</v>
      </c>
      <c r="C34" s="98">
        <v>11</v>
      </c>
      <c r="D34" s="37">
        <f t="shared" si="2"/>
        <v>11</v>
      </c>
      <c r="E34" s="37" t="s">
        <v>6932</v>
      </c>
      <c r="F34" s="37" t="s">
        <v>6932</v>
      </c>
      <c r="K34" s="96" t="s">
        <v>5021</v>
      </c>
      <c r="O34" s="37" t="str">
        <f t="shared" si="4"/>
        <v>Glossary_DayCounter 코드</v>
      </c>
      <c r="P34" s="37" t="s">
        <v>291</v>
      </c>
      <c r="Q34" s="37" t="str">
        <f t="shared" si="0"/>
        <v>INSERT INTO ZFS_BASE_CODE (CD_FLG,CD,LASTID,CD_NO,CD_NM,CD_ENM,CD_SNM,CD_ESNM,CD_PFLG,CD_PCD,CD_GRP,CD_CVAL,CD_NVAL) VALUES ('DayCounter','11','NCRsystem',11,'Thirty360::European','Thirty360::European','','','','','Glossary','',NULL);</v>
      </c>
    </row>
    <row r="35" spans="2:17">
      <c r="B35" s="37" t="s">
        <v>5022</v>
      </c>
      <c r="C35" s="98">
        <v>12</v>
      </c>
      <c r="D35" s="37">
        <f t="shared" si="2"/>
        <v>12</v>
      </c>
      <c r="E35" s="37" t="s">
        <v>6933</v>
      </c>
      <c r="F35" s="37" t="s">
        <v>6933</v>
      </c>
      <c r="K35" s="96" t="s">
        <v>5021</v>
      </c>
      <c r="O35" s="37" t="str">
        <f t="shared" si="4"/>
        <v>Glossary_DayCounter 코드</v>
      </c>
      <c r="P35" s="37" t="s">
        <v>291</v>
      </c>
      <c r="Q35" s="37" t="str">
        <f t="shared" si="0"/>
        <v>INSERT INTO ZFS_BASE_CODE (CD_FLG,CD,LASTID,CD_NO,CD_NM,CD_ENM,CD_SNM,CD_ESNM,CD_PFLG,CD_PCD,CD_GRP,CD_CVAL,CD_NVAL) VALUES ('DayCounter','12','NCRsystem',12,'Thirty360::EurobondBasis','Thirty360::EurobondBasis','','','','','Glossary','',NULL);</v>
      </c>
    </row>
    <row r="36" spans="2:17">
      <c r="B36" s="37" t="s">
        <v>5022</v>
      </c>
      <c r="C36" s="98">
        <v>13</v>
      </c>
      <c r="D36" s="37">
        <f t="shared" si="2"/>
        <v>13</v>
      </c>
      <c r="E36" s="37" t="s">
        <v>6934</v>
      </c>
      <c r="F36" s="37" t="s">
        <v>6934</v>
      </c>
      <c r="K36" s="96" t="s">
        <v>5021</v>
      </c>
      <c r="O36" s="37" t="str">
        <f t="shared" si="4"/>
        <v>Glossary_DayCounter 코드</v>
      </c>
      <c r="P36" s="37" t="s">
        <v>291</v>
      </c>
      <c r="Q36" s="37" t="str">
        <f t="shared" si="0"/>
        <v>INSERT INTO ZFS_BASE_CODE (CD_FLG,CD,LASTID,CD_NO,CD_NM,CD_ENM,CD_SNM,CD_ESNM,CD_PFLG,CD_PCD,CD_GRP,CD_CVAL,CD_NVAL) VALUES ('DayCounter','13','NCRsystem',13,'Thirty360::Italian','Thirty360::Italian','','','','','Glossary','',NULL);</v>
      </c>
    </row>
    <row r="37" spans="2:17">
      <c r="B37" s="37" t="s">
        <v>5022</v>
      </c>
      <c r="C37" s="98">
        <v>14</v>
      </c>
      <c r="D37" s="37">
        <f t="shared" si="2"/>
        <v>14</v>
      </c>
      <c r="E37" s="37" t="s">
        <v>6935</v>
      </c>
      <c r="F37" s="37" t="s">
        <v>6935</v>
      </c>
      <c r="K37" s="96" t="s">
        <v>5021</v>
      </c>
      <c r="O37" s="37" t="str">
        <f t="shared" si="4"/>
        <v>Glossary_DayCounter 코드</v>
      </c>
      <c r="P37" s="37" t="s">
        <v>291</v>
      </c>
      <c r="Q37" s="37" t="str">
        <f t="shared" si="0"/>
        <v>INSERT INTO ZFS_BASE_CODE (CD_FLG,CD,LASTID,CD_NO,CD_NM,CD_ENM,CD_SNM,CD_ESNM,CD_PFLG,CD_PCD,CD_GRP,CD_CVAL,CD_NVAL) VALUES ('DayCounter','14','NCRsystem',14,'Thirty360::German','Thirty360::German','','','','','Glossary','',NULL);</v>
      </c>
    </row>
    <row r="38" spans="2:17">
      <c r="B38" s="37" t="s">
        <v>5022</v>
      </c>
      <c r="C38" s="98">
        <v>15</v>
      </c>
      <c r="D38" s="37">
        <f t="shared" si="2"/>
        <v>15</v>
      </c>
      <c r="E38" s="37" t="s">
        <v>6936</v>
      </c>
      <c r="F38" s="37" t="s">
        <v>6936</v>
      </c>
      <c r="K38" s="96" t="s">
        <v>5021</v>
      </c>
      <c r="O38" s="37" t="str">
        <f t="shared" si="4"/>
        <v>Glossary_DayCounter 코드</v>
      </c>
      <c r="P38" s="37" t="s">
        <v>291</v>
      </c>
      <c r="Q38" s="37" t="str">
        <f t="shared" si="0"/>
        <v>INSERT INTO ZFS_BASE_CODE (CD_FLG,CD,LASTID,CD_NO,CD_NM,CD_ENM,CD_SNM,CD_ESNM,CD_PFLG,CD_PCD,CD_GRP,CD_CVAL,CD_NVAL) VALUES ('DayCounter','15','NCRsystem',15,'Thirty360::ISMA','Thirty360::ISMA','','','','','Glossary','',NULL);</v>
      </c>
    </row>
    <row r="39" spans="2:17">
      <c r="B39" s="37" t="s">
        <v>5022</v>
      </c>
      <c r="C39" s="98">
        <v>16</v>
      </c>
      <c r="D39" s="37">
        <f t="shared" si="2"/>
        <v>16</v>
      </c>
      <c r="E39" s="37" t="s">
        <v>6937</v>
      </c>
      <c r="F39" s="37" t="s">
        <v>6937</v>
      </c>
      <c r="K39" s="96" t="s">
        <v>5021</v>
      </c>
      <c r="O39" s="37" t="str">
        <f t="shared" si="4"/>
        <v>Glossary_DayCounter 코드</v>
      </c>
      <c r="P39" s="37" t="s">
        <v>291</v>
      </c>
      <c r="Q39" s="37" t="str">
        <f t="shared" si="0"/>
        <v>INSERT INTO ZFS_BASE_CODE (CD_FLG,CD,LASTID,CD_NO,CD_NM,CD_ENM,CD_SNM,CD_ESNM,CD_PFLG,CD_PCD,CD_GRP,CD_CVAL,CD_NVAL) VALUES ('DayCounter','16','NCRsystem',16,'Thirty360::ISDA','Thirty360::ISDA','','','','','Glossary','',NULL);</v>
      </c>
    </row>
    <row r="40" spans="2:17">
      <c r="B40" s="37" t="s">
        <v>5022</v>
      </c>
      <c r="C40" s="98">
        <v>17</v>
      </c>
      <c r="D40" s="37">
        <f t="shared" si="2"/>
        <v>17</v>
      </c>
      <c r="E40" s="37" t="s">
        <v>6938</v>
      </c>
      <c r="F40" s="37" t="s">
        <v>6938</v>
      </c>
      <c r="K40" s="96" t="s">
        <v>5021</v>
      </c>
      <c r="O40" s="37" t="str">
        <f t="shared" si="4"/>
        <v>Glossary_DayCounter 코드</v>
      </c>
      <c r="P40" s="37" t="s">
        <v>291</v>
      </c>
      <c r="Q40" s="37" t="str">
        <f t="shared" si="0"/>
        <v>INSERT INTO ZFS_BASE_CODE (CD_FLG,CD,LASTID,CD_NO,CD_NM,CD_ENM,CD_SNM,CD_ESNM,CD_PFLG,CD_PCD,CD_GRP,CD_CVAL,CD_NVAL) VALUES ('DayCounter','17','NCRsystem',17,'Thirty360::NASD','Thirty360::NASD','','','','','Glossary','',NULL);</v>
      </c>
    </row>
    <row r="41" spans="2:17">
      <c r="B41" s="37" t="s">
        <v>5022</v>
      </c>
      <c r="C41" s="98">
        <v>18</v>
      </c>
      <c r="D41" s="37">
        <f t="shared" si="2"/>
        <v>18</v>
      </c>
      <c r="E41" s="37" t="s">
        <v>6891</v>
      </c>
      <c r="F41" s="37" t="s">
        <v>6891</v>
      </c>
      <c r="K41" s="96" t="s">
        <v>5021</v>
      </c>
      <c r="O41" s="37" t="str">
        <f t="shared" si="4"/>
        <v>Glossary_DayCounter 코드</v>
      </c>
      <c r="Q41" s="37" t="str">
        <f t="shared" si="0"/>
        <v>INSERT INTO ZFS_BASE_CODE (CD_FLG,CD,LASTID,CD_NO,CD_NM,CD_ENM,CD_SNM,CD_ESNM,CD_PFLG,CD_PCD,CD_GRP,CD_CVAL,CD_NVAL) VALUES ('DayCounter','18','NCRsystem',18,'Thirty365','Thirty365','','','','','Glossary','',NULL);</v>
      </c>
    </row>
    <row r="42" spans="2:17" s="101" customFormat="1">
      <c r="B42" s="96" t="s">
        <v>5021</v>
      </c>
      <c r="C42" s="96" t="s">
        <v>5032</v>
      </c>
      <c r="D42" s="96"/>
      <c r="E42" s="96" t="s">
        <v>5032</v>
      </c>
      <c r="F42" s="96" t="s">
        <v>5032</v>
      </c>
      <c r="G42" s="96"/>
      <c r="H42" s="96"/>
      <c r="I42" s="96"/>
      <c r="J42" s="96"/>
      <c r="K42" s="96" t="s">
        <v>3976</v>
      </c>
      <c r="L42" s="96"/>
      <c r="M42" s="96"/>
      <c r="N42" s="37"/>
      <c r="O42" s="37" t="str">
        <f t="shared" si="4"/>
        <v>Glossary_Interpolator 목록</v>
      </c>
      <c r="P42" s="37" t="s">
        <v>291</v>
      </c>
      <c r="Q42" s="37" t="str">
        <f t="shared" si="0"/>
        <v>INSERT INTO ZFS_BASE_CODE (CD_FLG,CD,LASTID,CD_NO,CD_NM,CD_ENM,CD_SNM,CD_ESNM,CD_PFLG,CD_PCD,CD_GRP,CD_CVAL,CD_NVAL) VALUES ('Glossary','Interpolator','NCRsystem',0,'Interpolator','Interpolator','','','','','GROUP','',NULL);</v>
      </c>
    </row>
    <row r="43" spans="2:17" s="101" customFormat="1">
      <c r="B43" s="37" t="s">
        <v>5033</v>
      </c>
      <c r="C43" s="98">
        <v>0</v>
      </c>
      <c r="D43" s="37">
        <f t="shared" si="2"/>
        <v>0</v>
      </c>
      <c r="E43" s="37" t="s">
        <v>5034</v>
      </c>
      <c r="F43" s="37" t="s">
        <v>5034</v>
      </c>
      <c r="G43" s="37"/>
      <c r="H43" s="37"/>
      <c r="I43" s="37"/>
      <c r="J43" s="37"/>
      <c r="K43" s="96" t="s">
        <v>5021</v>
      </c>
      <c r="L43" s="37"/>
      <c r="M43" s="37"/>
      <c r="N43" s="37"/>
      <c r="O43" s="37" t="str">
        <f t="shared" si="4"/>
        <v>Glossary_Interpolator 코드</v>
      </c>
      <c r="P43" s="37" t="s">
        <v>291</v>
      </c>
      <c r="Q43" s="37" t="str">
        <f t="shared" si="0"/>
        <v>INSERT INTO ZFS_BASE_CODE (CD_FLG,CD,LASTID,CD_NO,CD_NM,CD_ENM,CD_SNM,CD_ESNM,CD_PFLG,CD_PCD,CD_GRP,CD_CVAL,CD_NVAL) VALUES ('Interpolator','0','NCRsystem',0,'Linear','Linear','','','','','Glossary','',NULL);</v>
      </c>
    </row>
    <row r="44" spans="2:17" s="101" customFormat="1">
      <c r="B44" s="96" t="s">
        <v>5021</v>
      </c>
      <c r="C44" s="96" t="s">
        <v>5035</v>
      </c>
      <c r="D44" s="96"/>
      <c r="E44" s="96" t="s">
        <v>5035</v>
      </c>
      <c r="F44" s="96" t="s">
        <v>5035</v>
      </c>
      <c r="G44" s="96"/>
      <c r="H44" s="96"/>
      <c r="I44" s="96"/>
      <c r="J44" s="96"/>
      <c r="K44" s="96" t="s">
        <v>3976</v>
      </c>
      <c r="L44" s="96"/>
      <c r="M44" s="96"/>
      <c r="N44" s="37"/>
      <c r="O44" s="37" t="str">
        <f t="shared" si="4"/>
        <v>Glossary_Compounding 목록</v>
      </c>
      <c r="P44" s="37" t="s">
        <v>291</v>
      </c>
      <c r="Q44" s="37" t="str">
        <f t="shared" si="0"/>
        <v>INSERT INTO ZFS_BASE_CODE (CD_FLG,CD,LASTID,CD_NO,CD_NM,CD_ENM,CD_SNM,CD_ESNM,CD_PFLG,CD_PCD,CD_GRP,CD_CVAL,CD_NVAL) VALUES ('Glossary','Compounding','NCRsystem',0,'Compounding','Compounding','','','','','GROUP','',NULL);</v>
      </c>
    </row>
    <row r="45" spans="2:17" s="101" customFormat="1">
      <c r="B45" s="98" t="s">
        <v>5035</v>
      </c>
      <c r="C45" s="98">
        <v>0</v>
      </c>
      <c r="D45" s="37">
        <f t="shared" si="2"/>
        <v>0</v>
      </c>
      <c r="E45" s="37" t="s">
        <v>4899</v>
      </c>
      <c r="F45" s="37" t="s">
        <v>4899</v>
      </c>
      <c r="G45" s="37"/>
      <c r="H45" s="37"/>
      <c r="I45" s="37"/>
      <c r="J45" s="37"/>
      <c r="K45" s="96" t="s">
        <v>5021</v>
      </c>
      <c r="L45" s="37"/>
      <c r="M45" s="37"/>
      <c r="N45" s="37"/>
      <c r="O45" s="37" t="str">
        <f t="shared" si="4"/>
        <v>Glossary_Compounding 코드</v>
      </c>
      <c r="P45" s="37" t="s">
        <v>291</v>
      </c>
      <c r="Q45" s="37" t="str">
        <f t="shared" si="0"/>
        <v>INSERT INTO ZFS_BASE_CODE (CD_FLG,CD,LASTID,CD_NO,CD_NM,CD_ENM,CD_SNM,CD_ESNM,CD_PFLG,CD_PCD,CD_GRP,CD_CVAL,CD_NVAL) VALUES ('Compounding','0','NCRsystem',0,'Continuous','Continuous','','','','','Glossary','',NULL);</v>
      </c>
    </row>
    <row r="46" spans="2:17" s="101" customFormat="1">
      <c r="B46" s="98" t="s">
        <v>5035</v>
      </c>
      <c r="C46" s="98">
        <v>1</v>
      </c>
      <c r="D46" s="37">
        <f t="shared" si="2"/>
        <v>1</v>
      </c>
      <c r="E46" s="37" t="s">
        <v>4896</v>
      </c>
      <c r="F46" s="37" t="s">
        <v>4896</v>
      </c>
      <c r="G46" s="37"/>
      <c r="H46" s="37"/>
      <c r="I46" s="37"/>
      <c r="J46" s="37"/>
      <c r="K46" s="96" t="s">
        <v>5021</v>
      </c>
      <c r="L46" s="37"/>
      <c r="M46" s="37"/>
      <c r="N46" s="37"/>
      <c r="O46" s="37" t="str">
        <f t="shared" si="4"/>
        <v>Glossary_Compounding 코드</v>
      </c>
      <c r="P46" s="37" t="s">
        <v>291</v>
      </c>
      <c r="Q46" s="37" t="str">
        <f t="shared" si="0"/>
        <v>INSERT INTO ZFS_BASE_CODE (CD_FLG,CD,LASTID,CD_NO,CD_NM,CD_ENM,CD_SNM,CD_ESNM,CD_PFLG,CD_PCD,CD_GRP,CD_CVAL,CD_NVAL) VALUES ('Compounding','1','NCRsystem',1,'Simple','Simple','','','','','Glossary','',NULL);</v>
      </c>
    </row>
    <row r="47" spans="2:17" s="101" customFormat="1">
      <c r="B47" s="98" t="s">
        <v>5035</v>
      </c>
      <c r="C47" s="98">
        <v>2</v>
      </c>
      <c r="D47" s="37">
        <f t="shared" si="2"/>
        <v>2</v>
      </c>
      <c r="E47" s="37" t="s">
        <v>5036</v>
      </c>
      <c r="F47" s="37" t="s">
        <v>5036</v>
      </c>
      <c r="G47" s="37"/>
      <c r="H47" s="37"/>
      <c r="I47" s="37"/>
      <c r="J47" s="37"/>
      <c r="K47" s="96" t="s">
        <v>5021</v>
      </c>
      <c r="L47" s="37"/>
      <c r="M47" s="37"/>
      <c r="N47" s="37"/>
      <c r="O47" s="37" t="str">
        <f t="shared" si="4"/>
        <v>Glossary_Compounding 코드</v>
      </c>
      <c r="P47" s="37" t="s">
        <v>291</v>
      </c>
      <c r="Q47" s="37" t="str">
        <f t="shared" si="0"/>
        <v>INSERT INTO ZFS_BASE_CODE (CD_FLG,CD,LASTID,CD_NO,CD_NM,CD_ENM,CD_SNM,CD_ESNM,CD_PFLG,CD_PCD,CD_GRP,CD_CVAL,CD_NVAL) VALUES ('Compounding','2','NCRsystem',2,'Compounded','Compounded','','','','','Glossary','',NULL);</v>
      </c>
    </row>
    <row r="48" spans="2:17" s="101" customFormat="1">
      <c r="B48" s="98" t="s">
        <v>5035</v>
      </c>
      <c r="C48" s="98">
        <v>3</v>
      </c>
      <c r="D48" s="37">
        <f t="shared" si="2"/>
        <v>3</v>
      </c>
      <c r="E48" s="37" t="s">
        <v>5037</v>
      </c>
      <c r="F48" s="37" t="s">
        <v>5037</v>
      </c>
      <c r="G48" s="37"/>
      <c r="H48" s="37"/>
      <c r="I48" s="37"/>
      <c r="J48" s="37"/>
      <c r="K48" s="96" t="s">
        <v>5021</v>
      </c>
      <c r="L48" s="37"/>
      <c r="M48" s="37"/>
      <c r="N48" s="37"/>
      <c r="O48" s="37" t="str">
        <f t="shared" si="4"/>
        <v>Glossary_Compounding 코드</v>
      </c>
      <c r="P48" s="37" t="s">
        <v>291</v>
      </c>
      <c r="Q48" s="37" t="str">
        <f t="shared" si="0"/>
        <v>INSERT INTO ZFS_BASE_CODE (CD_FLG,CD,LASTID,CD_NO,CD_NM,CD_ENM,CD_SNM,CD_ESNM,CD_PFLG,CD_PCD,CD_GRP,CD_CVAL,CD_NVAL) VALUES ('Compounding','3','NCRsystem',3,'SimpleThenCompounded','SimpleThenCompounded','','','','','Glossary','',NULL);</v>
      </c>
    </row>
    <row r="49" spans="2:17" s="101" customFormat="1">
      <c r="B49" s="98" t="s">
        <v>5035</v>
      </c>
      <c r="C49" s="98">
        <v>4</v>
      </c>
      <c r="D49" s="37">
        <f t="shared" si="2"/>
        <v>4</v>
      </c>
      <c r="E49" s="37" t="s">
        <v>5038</v>
      </c>
      <c r="F49" s="37" t="s">
        <v>5038</v>
      </c>
      <c r="G49" s="37"/>
      <c r="H49" s="37"/>
      <c r="I49" s="37"/>
      <c r="J49" s="37"/>
      <c r="K49" s="96" t="s">
        <v>5021</v>
      </c>
      <c r="L49" s="37"/>
      <c r="M49" s="37"/>
      <c r="N49" s="37"/>
      <c r="O49" s="37" t="str">
        <f t="shared" si="4"/>
        <v>Glossary_Compounding 코드</v>
      </c>
      <c r="P49" s="37" t="s">
        <v>291</v>
      </c>
      <c r="Q49" s="37" t="str">
        <f t="shared" si="0"/>
        <v>INSERT INTO ZFS_BASE_CODE (CD_FLG,CD,LASTID,CD_NO,CD_NM,CD_ENM,CD_SNM,CD_ESNM,CD_PFLG,CD_PCD,CD_GRP,CD_CVAL,CD_NVAL) VALUES ('Compounding','4','NCRsystem',4,'CompoundedThenSimple','CompoundedThenSimple','','','','','Glossary','',NULL);</v>
      </c>
    </row>
    <row r="50" spans="2:17" s="101" customFormat="1">
      <c r="B50" s="96" t="s">
        <v>5021</v>
      </c>
      <c r="C50" s="96" t="s">
        <v>6893</v>
      </c>
      <c r="D50" s="96"/>
      <c r="E50" s="96" t="s">
        <v>6893</v>
      </c>
      <c r="F50" s="96" t="s">
        <v>6893</v>
      </c>
      <c r="G50" s="96"/>
      <c r="H50" s="96"/>
      <c r="I50" s="96"/>
      <c r="J50" s="96"/>
      <c r="K50" s="96" t="s">
        <v>3976</v>
      </c>
      <c r="L50" s="96"/>
      <c r="M50" s="96"/>
      <c r="N50" s="37"/>
      <c r="O50" s="37" t="str">
        <f t="shared" si="4"/>
        <v>Glossary_Frequency 목록</v>
      </c>
      <c r="P50" s="37" t="s">
        <v>291</v>
      </c>
      <c r="Q50" s="37" t="str">
        <f t="shared" si="0"/>
        <v>INSERT INTO ZFS_BASE_CODE (CD_FLG,CD,LASTID,CD_NO,CD_NM,CD_ENM,CD_SNM,CD_ESNM,CD_PFLG,CD_PCD,CD_GRP,CD_CVAL,CD_NVAL) VALUES ('Glossary','Frequency','NCRsystem',0,'Frequency','Frequency','','','','','GROUP','',NULL);</v>
      </c>
    </row>
    <row r="51" spans="2:17" s="101" customFormat="1">
      <c r="B51" s="37" t="s">
        <v>5039</v>
      </c>
      <c r="C51" s="98">
        <v>0</v>
      </c>
      <c r="D51" s="37">
        <f t="shared" si="2"/>
        <v>0</v>
      </c>
      <c r="E51" s="37" t="s">
        <v>5040</v>
      </c>
      <c r="F51" s="37" t="s">
        <v>5040</v>
      </c>
      <c r="G51" s="37"/>
      <c r="H51" s="37"/>
      <c r="I51" s="37"/>
      <c r="J51" s="37"/>
      <c r="K51" s="96" t="s">
        <v>5021</v>
      </c>
      <c r="L51" s="37"/>
      <c r="M51" s="37"/>
      <c r="N51" s="37"/>
      <c r="O51" s="37" t="str">
        <f t="shared" si="4"/>
        <v>Glossary_Frequency 코드</v>
      </c>
      <c r="P51" s="37" t="s">
        <v>291</v>
      </c>
      <c r="Q51" s="37" t="str">
        <f t="shared" si="0"/>
        <v>INSERT INTO ZFS_BASE_CODE (CD_FLG,CD,LASTID,CD_NO,CD_NM,CD_ENM,CD_SNM,CD_ESNM,CD_PFLG,CD_PCD,CD_GRP,CD_CVAL,CD_NVAL) VALUES ('Frequency','0','NCRsystem',0,'Annual','Annual','','','','','Glossary','',NULL);</v>
      </c>
    </row>
    <row r="52" spans="2:17" s="101" customFormat="1">
      <c r="B52" s="37" t="s">
        <v>5039</v>
      </c>
      <c r="C52" s="98">
        <v>1</v>
      </c>
      <c r="D52" s="37">
        <f t="shared" si="2"/>
        <v>1</v>
      </c>
      <c r="E52" s="37" t="s">
        <v>5041</v>
      </c>
      <c r="F52" s="37" t="s">
        <v>5041</v>
      </c>
      <c r="G52" s="37"/>
      <c r="H52" s="37"/>
      <c r="I52" s="37"/>
      <c r="J52" s="37"/>
      <c r="K52" s="96" t="s">
        <v>5021</v>
      </c>
      <c r="L52" s="37"/>
      <c r="M52" s="37"/>
      <c r="N52" s="37"/>
      <c r="O52" s="37" t="str">
        <f t="shared" si="4"/>
        <v>Glossary_Frequency 코드</v>
      </c>
      <c r="P52" s="37" t="s">
        <v>291</v>
      </c>
      <c r="Q52" s="37" t="str">
        <f t="shared" si="0"/>
        <v>INSERT INTO ZFS_BASE_CODE (CD_FLG,CD,LASTID,CD_NO,CD_NM,CD_ENM,CD_SNM,CD_ESNM,CD_PFLG,CD_PCD,CD_GRP,CD_CVAL,CD_NVAL) VALUES ('Frequency','1','NCRsystem',1,'Semiannual','Semiannual','','','','','Glossary','',NULL);</v>
      </c>
    </row>
    <row r="53" spans="2:17" s="101" customFormat="1">
      <c r="B53" s="37" t="s">
        <v>5039</v>
      </c>
      <c r="C53" s="98">
        <v>2</v>
      </c>
      <c r="D53" s="37">
        <f t="shared" si="2"/>
        <v>2</v>
      </c>
      <c r="E53" s="37" t="s">
        <v>5042</v>
      </c>
      <c r="F53" s="37" t="s">
        <v>5042</v>
      </c>
      <c r="G53" s="37"/>
      <c r="H53" s="37"/>
      <c r="I53" s="37"/>
      <c r="J53" s="37"/>
      <c r="K53" s="96" t="s">
        <v>5021</v>
      </c>
      <c r="L53" s="37"/>
      <c r="M53" s="37"/>
      <c r="N53" s="37"/>
      <c r="O53" s="37" t="str">
        <f t="shared" si="4"/>
        <v>Glossary_Frequency 코드</v>
      </c>
      <c r="P53" s="37" t="s">
        <v>291</v>
      </c>
      <c r="Q53" s="37" t="str">
        <f t="shared" si="0"/>
        <v>INSERT INTO ZFS_BASE_CODE (CD_FLG,CD,LASTID,CD_NO,CD_NM,CD_ENM,CD_SNM,CD_ESNM,CD_PFLG,CD_PCD,CD_GRP,CD_CVAL,CD_NVAL) VALUES ('Frequency','2','NCRsystem',2,'Quarterly','Quarterly','','','','','Glossary','',NULL);</v>
      </c>
    </row>
    <row r="54" spans="2:17" s="101" customFormat="1">
      <c r="B54" s="37" t="s">
        <v>5039</v>
      </c>
      <c r="C54" s="98">
        <v>3</v>
      </c>
      <c r="D54" s="37">
        <f t="shared" si="2"/>
        <v>3</v>
      </c>
      <c r="E54" s="37" t="s">
        <v>5043</v>
      </c>
      <c r="F54" s="37" t="s">
        <v>5043</v>
      </c>
      <c r="G54" s="37"/>
      <c r="H54" s="37"/>
      <c r="I54" s="37"/>
      <c r="J54" s="37"/>
      <c r="K54" s="96" t="s">
        <v>5021</v>
      </c>
      <c r="L54" s="37"/>
      <c r="M54" s="37"/>
      <c r="N54" s="37"/>
      <c r="O54" s="37" t="str">
        <f t="shared" si="4"/>
        <v>Glossary_Frequency 코드</v>
      </c>
      <c r="P54" s="37" t="s">
        <v>291</v>
      </c>
      <c r="Q54" s="37" t="str">
        <f t="shared" si="0"/>
        <v>INSERT INTO ZFS_BASE_CODE (CD_FLG,CD,LASTID,CD_NO,CD_NM,CD_ENM,CD_SNM,CD_ESNM,CD_PFLG,CD_PCD,CD_GRP,CD_CVAL,CD_NVAL) VALUES ('Frequency','3','NCRsystem',3,'Monthly','Monthly','','','','','Glossary','',NULL);</v>
      </c>
    </row>
    <row r="55" spans="2:17" s="101" customFormat="1">
      <c r="B55" s="37" t="s">
        <v>5039</v>
      </c>
      <c r="C55" s="98">
        <v>4</v>
      </c>
      <c r="D55" s="37">
        <f t="shared" si="2"/>
        <v>4</v>
      </c>
      <c r="E55" s="37" t="s">
        <v>5044</v>
      </c>
      <c r="F55" s="37" t="s">
        <v>5044</v>
      </c>
      <c r="G55" s="37"/>
      <c r="H55" s="37"/>
      <c r="I55" s="37"/>
      <c r="J55" s="37"/>
      <c r="K55" s="96" t="s">
        <v>5021</v>
      </c>
      <c r="L55" s="37"/>
      <c r="M55" s="37"/>
      <c r="N55" s="37"/>
      <c r="O55" s="37" t="str">
        <f t="shared" si="4"/>
        <v>Glossary_Frequency 코드</v>
      </c>
      <c r="P55" s="37" t="s">
        <v>291</v>
      </c>
      <c r="Q55" s="37" t="str">
        <f t="shared" si="0"/>
        <v>INSERT INTO ZFS_BASE_CODE (CD_FLG,CD,LASTID,CD_NO,CD_NM,CD_ENM,CD_SNM,CD_ESNM,CD_PFLG,CD_PCD,CD_GRP,CD_CVAL,CD_NVAL) VALUES ('Frequency','4','NCRsystem',4,'Bimonthly','Bimonthly','','','','','Glossary','',NULL);</v>
      </c>
    </row>
    <row r="56" spans="2:17" s="101" customFormat="1">
      <c r="B56" s="37" t="s">
        <v>5039</v>
      </c>
      <c r="C56" s="98">
        <v>5</v>
      </c>
      <c r="D56" s="37">
        <f t="shared" si="2"/>
        <v>5</v>
      </c>
      <c r="E56" s="37" t="s">
        <v>5045</v>
      </c>
      <c r="F56" s="37" t="s">
        <v>5045</v>
      </c>
      <c r="G56" s="37"/>
      <c r="H56" s="37"/>
      <c r="I56" s="37"/>
      <c r="J56" s="37"/>
      <c r="K56" s="96" t="s">
        <v>5021</v>
      </c>
      <c r="L56" s="37"/>
      <c r="M56" s="37"/>
      <c r="N56" s="37"/>
      <c r="O56" s="37" t="str">
        <f t="shared" si="4"/>
        <v>Glossary_Frequency 코드</v>
      </c>
      <c r="P56" s="37" t="s">
        <v>291</v>
      </c>
      <c r="Q56" s="37" t="str">
        <f t="shared" si="0"/>
        <v>INSERT INTO ZFS_BASE_CODE (CD_FLG,CD,LASTID,CD_NO,CD_NM,CD_ENM,CD_SNM,CD_ESNM,CD_PFLG,CD_PCD,CD_GRP,CD_CVAL,CD_NVAL) VALUES ('Frequency','5','NCRsystem',5,'Weekly','Weekly','','','','','Glossary','',NULL);</v>
      </c>
    </row>
    <row r="57" spans="2:17" s="101" customFormat="1">
      <c r="B57" s="37" t="s">
        <v>5039</v>
      </c>
      <c r="C57" s="98">
        <v>6</v>
      </c>
      <c r="D57" s="37">
        <f t="shared" si="2"/>
        <v>6</v>
      </c>
      <c r="E57" s="37" t="s">
        <v>5046</v>
      </c>
      <c r="F57" s="37" t="s">
        <v>5046</v>
      </c>
      <c r="G57" s="37"/>
      <c r="H57" s="37"/>
      <c r="I57" s="37"/>
      <c r="J57" s="37"/>
      <c r="K57" s="96" t="s">
        <v>5021</v>
      </c>
      <c r="L57" s="37"/>
      <c r="M57" s="37"/>
      <c r="N57" s="37"/>
      <c r="O57" s="37" t="str">
        <f t="shared" si="4"/>
        <v>Glossary_Frequency 코드</v>
      </c>
      <c r="P57" s="37" t="s">
        <v>291</v>
      </c>
      <c r="Q57" s="37" t="str">
        <f t="shared" si="0"/>
        <v>INSERT INTO ZFS_BASE_CODE (CD_FLG,CD,LASTID,CD_NO,CD_NM,CD_ENM,CD_SNM,CD_ESNM,CD_PFLG,CD_PCD,CD_GRP,CD_CVAL,CD_NVAL) VALUES ('Frequency','6','NCRsystem',6,'Biweekly','Biweekly','','','','','Glossary','',NULL);</v>
      </c>
    </row>
    <row r="58" spans="2:17" s="101" customFormat="1">
      <c r="B58" s="37" t="s">
        <v>5039</v>
      </c>
      <c r="C58" s="98">
        <v>7</v>
      </c>
      <c r="D58" s="37">
        <f t="shared" si="2"/>
        <v>7</v>
      </c>
      <c r="E58" s="37" t="s">
        <v>5047</v>
      </c>
      <c r="F58" s="37" t="s">
        <v>5047</v>
      </c>
      <c r="G58" s="37"/>
      <c r="H58" s="37"/>
      <c r="I58" s="37"/>
      <c r="J58" s="37"/>
      <c r="K58" s="96" t="s">
        <v>5021</v>
      </c>
      <c r="L58" s="37"/>
      <c r="M58" s="37"/>
      <c r="N58" s="37"/>
      <c r="O58" s="37" t="str">
        <f t="shared" si="4"/>
        <v>Glossary_Frequency 코드</v>
      </c>
      <c r="P58" s="37" t="s">
        <v>291</v>
      </c>
      <c r="Q58" s="37" t="str">
        <f t="shared" si="0"/>
        <v>INSERT INTO ZFS_BASE_CODE (CD_FLG,CD,LASTID,CD_NO,CD_NM,CD_ENM,CD_SNM,CD_ESNM,CD_PFLG,CD_PCD,CD_GRP,CD_CVAL,CD_NVAL) VALUES ('Frequency','7','NCRsystem',7,'Daily','Daily','','','','','Glossary','',NULL);</v>
      </c>
    </row>
    <row r="59" spans="2:17">
      <c r="B59" s="37" t="s">
        <v>5039</v>
      </c>
      <c r="C59" s="98">
        <v>8</v>
      </c>
      <c r="D59" s="37">
        <f t="shared" si="2"/>
        <v>8</v>
      </c>
      <c r="E59" s="37" t="s">
        <v>5048</v>
      </c>
      <c r="F59" s="37" t="s">
        <v>5048</v>
      </c>
      <c r="K59" s="96" t="s">
        <v>5021</v>
      </c>
      <c r="O59" s="37" t="str">
        <f t="shared" ref="O59:O70" si="5">IF(K59="GROUP",B59 &amp; "_" &amp; C59  &amp; " 목록",K59 &amp; "_" &amp;B59 &amp; " 코드")</f>
        <v>Glossary_Frequency 코드</v>
      </c>
      <c r="P59" s="37" t="s">
        <v>291</v>
      </c>
      <c r="Q59" s="37" t="str">
        <f t="shared" si="0"/>
        <v>INSERT INTO ZFS_BASE_CODE (CD_FLG,CD,LASTID,CD_NO,CD_NM,CD_ENM,CD_SNM,CD_ESNM,CD_PFLG,CD_PCD,CD_GRP,CD_CVAL,CD_NVAL) VALUES ('Frequency','8','NCRsystem',8,'NoFrequency','NoFrequency','','','','','Glossary','',NULL);</v>
      </c>
    </row>
    <row r="60" spans="2:17">
      <c r="B60" s="37" t="s">
        <v>5039</v>
      </c>
      <c r="C60" s="98">
        <v>9</v>
      </c>
      <c r="D60" s="37">
        <f t="shared" si="2"/>
        <v>9</v>
      </c>
      <c r="E60" s="37" t="s">
        <v>5049</v>
      </c>
      <c r="F60" s="37" t="s">
        <v>5049</v>
      </c>
      <c r="K60" s="96" t="s">
        <v>5021</v>
      </c>
      <c r="O60" s="37" t="str">
        <f t="shared" si="5"/>
        <v>Glossary_Frequency 코드</v>
      </c>
      <c r="P60" s="37" t="s">
        <v>291</v>
      </c>
      <c r="Q60" s="37" t="str">
        <f t="shared" si="0"/>
        <v>INSERT INTO ZFS_BASE_CODE (CD_FLG,CD,LASTID,CD_NO,CD_NM,CD_ENM,CD_SNM,CD_ESNM,CD_PFLG,CD_PCD,CD_GRP,CD_CVAL,CD_NVAL) VALUES ('Frequency','9','NCRsystem',9,'Once','Once','','','','','Glossary','',NULL);</v>
      </c>
    </row>
    <row r="61" spans="2:17">
      <c r="B61" s="37" t="s">
        <v>5039</v>
      </c>
      <c r="C61" s="98">
        <v>10</v>
      </c>
      <c r="D61" s="37">
        <f t="shared" si="2"/>
        <v>10</v>
      </c>
      <c r="E61" s="37" t="s">
        <v>5050</v>
      </c>
      <c r="F61" s="37" t="s">
        <v>5050</v>
      </c>
      <c r="K61" s="96" t="s">
        <v>5021</v>
      </c>
      <c r="O61" s="37" t="str">
        <f t="shared" si="5"/>
        <v>Glossary_Frequency 코드</v>
      </c>
      <c r="P61" s="37" t="s">
        <v>291</v>
      </c>
      <c r="Q61" s="37" t="str">
        <f t="shared" si="0"/>
        <v>INSERT INTO ZFS_BASE_CODE (CD_FLG,CD,LASTID,CD_NO,CD_NM,CD_ENM,CD_SNM,CD_ESNM,CD_PFLG,CD_PCD,CD_GRP,CD_CVAL,CD_NVAL) VALUES ('Frequency','10','NCRsystem',10,'EveryFourthMonth','EveryFourthMonth','','','','','Glossary','',NULL);</v>
      </c>
    </row>
    <row r="62" spans="2:17">
      <c r="B62" s="37" t="s">
        <v>5039</v>
      </c>
      <c r="C62" s="98">
        <v>11</v>
      </c>
      <c r="D62" s="37">
        <f t="shared" si="2"/>
        <v>11</v>
      </c>
      <c r="E62" s="37" t="s">
        <v>5051</v>
      </c>
      <c r="F62" s="37" t="s">
        <v>5051</v>
      </c>
      <c r="K62" s="96" t="s">
        <v>5021</v>
      </c>
      <c r="O62" s="37" t="str">
        <f t="shared" si="5"/>
        <v>Glossary_Frequency 코드</v>
      </c>
      <c r="P62" s="37" t="s">
        <v>291</v>
      </c>
      <c r="Q62" s="37" t="str">
        <f t="shared" si="0"/>
        <v>INSERT INTO ZFS_BASE_CODE (CD_FLG,CD,LASTID,CD_NO,CD_NM,CD_ENM,CD_SNM,CD_ESNM,CD_PFLG,CD_PCD,CD_GRP,CD_CVAL,CD_NVAL) VALUES ('Frequency','11','NCRsystem',11,'EveryFourthWeek','EveryFourthWeek','','','','','Glossary','',NULL);</v>
      </c>
    </row>
    <row r="63" spans="2:17" s="101" customFormat="1">
      <c r="B63" s="96" t="s">
        <v>5021</v>
      </c>
      <c r="C63" s="96" t="s">
        <v>6894</v>
      </c>
      <c r="D63" s="96"/>
      <c r="E63" s="96" t="s">
        <v>6894</v>
      </c>
      <c r="F63" s="96" t="s">
        <v>6894</v>
      </c>
      <c r="G63" s="96"/>
      <c r="H63" s="96"/>
      <c r="I63" s="96"/>
      <c r="J63" s="96"/>
      <c r="K63" s="96" t="s">
        <v>3976</v>
      </c>
      <c r="L63" s="96"/>
      <c r="M63" s="96"/>
      <c r="N63" s="37"/>
      <c r="O63" s="37" t="str">
        <f t="shared" si="5"/>
        <v>Glossary_BusinessDayConvention 목록</v>
      </c>
      <c r="P63" s="37" t="s">
        <v>291</v>
      </c>
      <c r="Q63" s="37" t="str">
        <f t="shared" si="0"/>
        <v>INSERT INTO ZFS_BASE_CODE (CD_FLG,CD,LASTID,CD_NO,CD_NM,CD_ENM,CD_SNM,CD_ESNM,CD_PFLG,CD_PCD,CD_GRP,CD_CVAL,CD_NVAL) VALUES ('Glossary','BusinessDayConvention','NCRsystem',0,'BusinessDayConvention','BusinessDayConvention','','','','','GROUP','',NULL);</v>
      </c>
    </row>
    <row r="64" spans="2:17" s="101" customFormat="1">
      <c r="B64" s="37" t="s">
        <v>5052</v>
      </c>
      <c r="C64" s="98">
        <v>0</v>
      </c>
      <c r="D64" s="37">
        <f t="shared" si="2"/>
        <v>0</v>
      </c>
      <c r="E64" s="37" t="s">
        <v>5053</v>
      </c>
      <c r="F64" s="37" t="s">
        <v>5053</v>
      </c>
      <c r="G64" s="37"/>
      <c r="H64" s="37"/>
      <c r="I64" s="37"/>
      <c r="J64" s="37"/>
      <c r="K64" s="96" t="s">
        <v>5021</v>
      </c>
      <c r="L64" s="37"/>
      <c r="M64" s="37"/>
      <c r="N64" s="37"/>
      <c r="O64" s="37" t="str">
        <f t="shared" si="5"/>
        <v>Glossary_BusinessDayConvention 코드</v>
      </c>
      <c r="P64" s="37" t="s">
        <v>291</v>
      </c>
      <c r="Q64" s="37" t="str">
        <f t="shared" si="0"/>
        <v>INSERT INTO ZFS_BASE_CODE (CD_FLG,CD,LASTID,CD_NO,CD_NM,CD_ENM,CD_SNM,CD_ESNM,CD_PFLG,CD_PCD,CD_GRP,CD_CVAL,CD_NVAL) VALUES ('BusinessDayConvention','0','NCRsystem',0,'ModifiedFollowing','ModifiedFollowing','','','','','Glossary','',NULL);</v>
      </c>
    </row>
    <row r="65" spans="2:17" s="101" customFormat="1">
      <c r="B65" s="37" t="s">
        <v>5052</v>
      </c>
      <c r="C65" s="98">
        <v>1</v>
      </c>
      <c r="D65" s="37">
        <f t="shared" si="2"/>
        <v>1</v>
      </c>
      <c r="E65" s="37" t="s">
        <v>5054</v>
      </c>
      <c r="F65" s="37" t="s">
        <v>5054</v>
      </c>
      <c r="G65" s="37"/>
      <c r="H65" s="37"/>
      <c r="I65" s="37"/>
      <c r="J65" s="37"/>
      <c r="K65" s="96" t="s">
        <v>5021</v>
      </c>
      <c r="L65" s="37"/>
      <c r="M65" s="37"/>
      <c r="N65" s="37"/>
      <c r="O65" s="37" t="str">
        <f t="shared" si="5"/>
        <v>Glossary_BusinessDayConvention 코드</v>
      </c>
      <c r="P65" s="37" t="s">
        <v>291</v>
      </c>
      <c r="Q65" s="37" t="str">
        <f t="shared" si="0"/>
        <v>INSERT INTO ZFS_BASE_CODE (CD_FLG,CD,LASTID,CD_NO,CD_NM,CD_ENM,CD_SNM,CD_ESNM,CD_PFLG,CD_PCD,CD_GRP,CD_CVAL,CD_NVAL) VALUES ('BusinessDayConvention','1','NCRsystem',1,'Following','Following','','','','','Glossary','',NULL);</v>
      </c>
    </row>
    <row r="66" spans="2:17" s="101" customFormat="1">
      <c r="B66" s="37" t="s">
        <v>5052</v>
      </c>
      <c r="C66" s="98">
        <v>2</v>
      </c>
      <c r="D66" s="37">
        <f t="shared" si="2"/>
        <v>2</v>
      </c>
      <c r="E66" s="37" t="s">
        <v>5055</v>
      </c>
      <c r="F66" s="37" t="s">
        <v>5055</v>
      </c>
      <c r="G66" s="37"/>
      <c r="H66" s="37"/>
      <c r="I66" s="37"/>
      <c r="J66" s="37"/>
      <c r="K66" s="96" t="s">
        <v>5021</v>
      </c>
      <c r="L66" s="37"/>
      <c r="M66" s="37"/>
      <c r="N66" s="37"/>
      <c r="O66" s="37" t="str">
        <f t="shared" si="5"/>
        <v>Glossary_BusinessDayConvention 코드</v>
      </c>
      <c r="P66" s="37" t="s">
        <v>291</v>
      </c>
      <c r="Q66" s="37" t="str">
        <f t="shared" si="0"/>
        <v>INSERT INTO ZFS_BASE_CODE (CD_FLG,CD,LASTID,CD_NO,CD_NM,CD_ENM,CD_SNM,CD_ESNM,CD_PFLG,CD_PCD,CD_GRP,CD_CVAL,CD_NVAL) VALUES ('BusinessDayConvention','2','NCRsystem',2,'Preceding','Preceding','','','','','Glossary','',NULL);</v>
      </c>
    </row>
    <row r="67" spans="2:17" s="101" customFormat="1">
      <c r="B67" s="37" t="s">
        <v>5052</v>
      </c>
      <c r="C67" s="98">
        <v>3</v>
      </c>
      <c r="D67" s="37">
        <f t="shared" si="2"/>
        <v>3</v>
      </c>
      <c r="E67" s="37" t="s">
        <v>5056</v>
      </c>
      <c r="F67" s="37" t="s">
        <v>5056</v>
      </c>
      <c r="G67" s="37"/>
      <c r="H67" s="37"/>
      <c r="I67" s="37"/>
      <c r="J67" s="37"/>
      <c r="K67" s="96" t="s">
        <v>5021</v>
      </c>
      <c r="L67" s="37"/>
      <c r="M67" s="37"/>
      <c r="N67" s="37"/>
      <c r="O67" s="37" t="str">
        <f t="shared" si="5"/>
        <v>Glossary_BusinessDayConvention 코드</v>
      </c>
      <c r="P67" s="37" t="s">
        <v>291</v>
      </c>
      <c r="Q67" s="37" t="str">
        <f t="shared" si="0"/>
        <v>INSERT INTO ZFS_BASE_CODE (CD_FLG,CD,LASTID,CD_NO,CD_NM,CD_ENM,CD_SNM,CD_ESNM,CD_PFLG,CD_PCD,CD_GRP,CD_CVAL,CD_NVAL) VALUES ('BusinessDayConvention','3','NCRsystem',3,'ModifiedPreceding','ModifiedPreceding','','','','','Glossary','',NULL);</v>
      </c>
    </row>
    <row r="68" spans="2:17" s="101" customFormat="1">
      <c r="B68" s="37" t="s">
        <v>5052</v>
      </c>
      <c r="C68" s="98">
        <v>4</v>
      </c>
      <c r="D68" s="37">
        <f t="shared" si="2"/>
        <v>4</v>
      </c>
      <c r="E68" s="37" t="s">
        <v>5057</v>
      </c>
      <c r="F68" s="37" t="s">
        <v>5057</v>
      </c>
      <c r="G68" s="37"/>
      <c r="H68" s="37"/>
      <c r="I68" s="37"/>
      <c r="J68" s="37"/>
      <c r="K68" s="96" t="s">
        <v>5021</v>
      </c>
      <c r="L68" s="37"/>
      <c r="M68" s="37"/>
      <c r="N68" s="37"/>
      <c r="O68" s="37" t="str">
        <f t="shared" si="5"/>
        <v>Glossary_BusinessDayConvention 코드</v>
      </c>
      <c r="P68" s="37" t="s">
        <v>291</v>
      </c>
      <c r="Q68" s="37" t="str">
        <f t="shared" si="0"/>
        <v>INSERT INTO ZFS_BASE_CODE (CD_FLG,CD,LASTID,CD_NO,CD_NM,CD_ENM,CD_SNM,CD_ESNM,CD_PFLG,CD_PCD,CD_GRP,CD_CVAL,CD_NVAL) VALUES ('BusinessDayConvention','4','NCRsystem',4,'Unadjusted','Unadjusted','','','','','Glossary','',NULL);</v>
      </c>
    </row>
    <row r="69" spans="2:17" s="101" customFormat="1">
      <c r="B69" s="37" t="s">
        <v>5052</v>
      </c>
      <c r="C69" s="98">
        <v>5</v>
      </c>
      <c r="D69" s="37">
        <f t="shared" si="2"/>
        <v>5</v>
      </c>
      <c r="E69" s="37" t="s">
        <v>5058</v>
      </c>
      <c r="F69" s="37" t="s">
        <v>5058</v>
      </c>
      <c r="G69" s="37"/>
      <c r="H69" s="37"/>
      <c r="I69" s="37"/>
      <c r="J69" s="37"/>
      <c r="K69" s="96" t="s">
        <v>5021</v>
      </c>
      <c r="L69" s="37"/>
      <c r="M69" s="37"/>
      <c r="N69" s="37"/>
      <c r="O69" s="37" t="str">
        <f t="shared" si="5"/>
        <v>Glossary_BusinessDayConvention 코드</v>
      </c>
      <c r="P69" s="37" t="s">
        <v>291</v>
      </c>
      <c r="Q69" s="37" t="str">
        <f t="shared" si="0"/>
        <v>INSERT INTO ZFS_BASE_CODE (CD_FLG,CD,LASTID,CD_NO,CD_NM,CD_ENM,CD_SNM,CD_ESNM,CD_PFLG,CD_PCD,CD_GRP,CD_CVAL,CD_NVAL) VALUES ('BusinessDayConvention','5','NCRsystem',5,'HalfMonthModifiedFollowing','HalfMonthModifiedFollowing','','','','','Glossary','',NULL);</v>
      </c>
    </row>
    <row r="70" spans="2:17" s="101" customFormat="1">
      <c r="B70" s="37" t="s">
        <v>5052</v>
      </c>
      <c r="C70" s="98">
        <v>6</v>
      </c>
      <c r="D70" s="37">
        <f t="shared" si="2"/>
        <v>6</v>
      </c>
      <c r="E70" s="37" t="s">
        <v>5059</v>
      </c>
      <c r="F70" s="37" t="s">
        <v>5059</v>
      </c>
      <c r="G70" s="37"/>
      <c r="H70" s="37"/>
      <c r="I70" s="37"/>
      <c r="J70" s="37"/>
      <c r="K70" s="96" t="s">
        <v>5021</v>
      </c>
      <c r="L70" s="37"/>
      <c r="M70" s="37"/>
      <c r="N70" s="37"/>
      <c r="O70" s="37" t="str">
        <f t="shared" si="5"/>
        <v>Glossary_BusinessDayConvention 코드</v>
      </c>
      <c r="P70" s="37" t="s">
        <v>291</v>
      </c>
      <c r="Q70" s="37" t="str">
        <f t="shared" si="0"/>
        <v>INSERT INTO ZFS_BASE_CODE (CD_FLG,CD,LASTID,CD_NO,CD_NM,CD_ENM,CD_SNM,CD_ESNM,CD_PFLG,CD_PCD,CD_GRP,CD_CVAL,CD_NVAL) VALUES ('BusinessDayConvention','6','NCRsystem',6,'Nearest','Nearest','','','','','Glossary','',NULL);</v>
      </c>
    </row>
    <row r="71" spans="2:17" s="101" customFormat="1">
      <c r="B71" s="96" t="s">
        <v>5021</v>
      </c>
      <c r="C71" s="96" t="s">
        <v>4161</v>
      </c>
      <c r="D71" s="96"/>
      <c r="E71" s="96" t="s">
        <v>4161</v>
      </c>
      <c r="F71" s="96" t="s">
        <v>4161</v>
      </c>
      <c r="G71" s="96"/>
      <c r="H71" s="96"/>
      <c r="I71" s="96"/>
      <c r="J71" s="96"/>
      <c r="K71" s="96" t="s">
        <v>3976</v>
      </c>
      <c r="L71" s="96"/>
      <c r="M71" s="96"/>
      <c r="N71" s="37"/>
      <c r="O71" s="37" t="str">
        <f t="shared" ref="O71:O79" si="6">IF(K71="GROUP",B71 &amp; "_" &amp; C71  &amp; " 목록",K71 &amp; "_" &amp;B71 &amp; " 코드")</f>
        <v>Glossary_Currency 목록</v>
      </c>
      <c r="P71" s="37" t="s">
        <v>291</v>
      </c>
      <c r="Q71" s="37" t="str">
        <f t="shared" si="0"/>
        <v>INSERT INTO ZFS_BASE_CODE (CD_FLG,CD,LASTID,CD_NO,CD_NM,CD_ENM,CD_SNM,CD_ESNM,CD_PFLG,CD_PCD,CD_GRP,CD_CVAL,CD_NVAL) VALUES ('Glossary','Currency','NCRsystem',0,'Currency','Currency','','','','','GROUP','',NULL);</v>
      </c>
    </row>
    <row r="72" spans="2:17" s="101" customFormat="1">
      <c r="B72" s="37" t="s">
        <v>6872</v>
      </c>
      <c r="C72" s="98">
        <v>0</v>
      </c>
      <c r="D72" s="37">
        <v>0</v>
      </c>
      <c r="E72" s="37" t="s">
        <v>1298</v>
      </c>
      <c r="F72" s="37" t="s">
        <v>1298</v>
      </c>
      <c r="G72" s="37"/>
      <c r="H72" s="37"/>
      <c r="I72" s="37"/>
      <c r="J72" s="37"/>
      <c r="K72" s="96" t="s">
        <v>5021</v>
      </c>
      <c r="L72" s="37"/>
      <c r="M72" s="37"/>
      <c r="N72" s="37"/>
      <c r="O72" s="37" t="str">
        <f t="shared" si="6"/>
        <v>Glossary_Currency 코드</v>
      </c>
      <c r="P72" s="37" t="s">
        <v>291</v>
      </c>
      <c r="Q72" s="37" t="str">
        <f t="shared" si="0"/>
        <v>INSERT INTO ZFS_BASE_CODE (CD_FLG,CD,LASTID,CD_NO,CD_NM,CD_ENM,CD_SNM,CD_ESNM,CD_PFLG,CD_PCD,CD_GRP,CD_CVAL,CD_NVAL) VALUES ('Currency','0','NCRsystem',0,'KRW','KRW','','','','','Glossary','',NULL);</v>
      </c>
    </row>
    <row r="73" spans="2:17" s="101" customFormat="1">
      <c r="B73" s="37" t="s">
        <v>6872</v>
      </c>
      <c r="C73" s="98">
        <v>1</v>
      </c>
      <c r="D73" s="37">
        <v>1</v>
      </c>
      <c r="E73" s="37" t="s">
        <v>1301</v>
      </c>
      <c r="F73" s="37" t="s">
        <v>1301</v>
      </c>
      <c r="G73" s="37"/>
      <c r="H73" s="37"/>
      <c r="I73" s="37"/>
      <c r="J73" s="37"/>
      <c r="K73" s="96" t="s">
        <v>5021</v>
      </c>
      <c r="L73" s="37"/>
      <c r="M73" s="37"/>
      <c r="N73" s="37"/>
      <c r="O73" s="37" t="str">
        <f t="shared" si="6"/>
        <v>Glossary_Currency 코드</v>
      </c>
      <c r="P73" s="37"/>
      <c r="Q73" s="37" t="str">
        <f t="shared" si="0"/>
        <v>INSERT INTO ZFS_BASE_CODE (CD_FLG,CD,LASTID,CD_NO,CD_NM,CD_ENM,CD_SNM,CD_ESNM,CD_PFLG,CD_PCD,CD_GRP,CD_CVAL,CD_NVAL) VALUES ('Currency','1','NCRsystem',1,'USD','USD','','','','','Glossary','',NULL);</v>
      </c>
    </row>
    <row r="74" spans="2:17" s="101" customFormat="1">
      <c r="B74" s="37" t="s">
        <v>6872</v>
      </c>
      <c r="C74" s="98">
        <v>2</v>
      </c>
      <c r="D74" s="37">
        <v>2</v>
      </c>
      <c r="E74" s="37" t="s">
        <v>4286</v>
      </c>
      <c r="F74" s="37" t="s">
        <v>4286</v>
      </c>
      <c r="G74" s="37"/>
      <c r="H74" s="37"/>
      <c r="I74" s="37"/>
      <c r="J74" s="37"/>
      <c r="K74" s="96" t="s">
        <v>5021</v>
      </c>
      <c r="L74" s="37"/>
      <c r="M74" s="37"/>
      <c r="N74" s="37"/>
      <c r="O74" s="37" t="str">
        <f t="shared" si="6"/>
        <v>Glossary_Currency 코드</v>
      </c>
      <c r="P74" s="37"/>
      <c r="Q74" s="37" t="str">
        <f t="shared" si="0"/>
        <v>INSERT INTO ZFS_BASE_CODE (CD_FLG,CD,LASTID,CD_NO,CD_NM,CD_ENM,CD_SNM,CD_ESNM,CD_PFLG,CD_PCD,CD_GRP,CD_CVAL,CD_NVAL) VALUES ('Currency','2','NCRsystem',2,'JPY','JPY','','','','','Glossary','',NULL);</v>
      </c>
    </row>
    <row r="75" spans="2:17" s="101" customFormat="1">
      <c r="B75" s="37" t="s">
        <v>6872</v>
      </c>
      <c r="C75" s="98">
        <v>3</v>
      </c>
      <c r="D75" s="37">
        <v>3</v>
      </c>
      <c r="E75" s="37" t="s">
        <v>4285</v>
      </c>
      <c r="F75" s="37" t="s">
        <v>4285</v>
      </c>
      <c r="G75" s="37"/>
      <c r="H75" s="37"/>
      <c r="I75" s="37"/>
      <c r="J75" s="37"/>
      <c r="K75" s="96" t="s">
        <v>5021</v>
      </c>
      <c r="L75" s="37"/>
      <c r="M75" s="37"/>
      <c r="N75" s="37"/>
      <c r="O75" s="37" t="str">
        <f t="shared" si="6"/>
        <v>Glossary_Currency 코드</v>
      </c>
      <c r="P75" s="37"/>
      <c r="Q75" s="37" t="str">
        <f t="shared" si="0"/>
        <v>INSERT INTO ZFS_BASE_CODE (CD_FLG,CD,LASTID,CD_NO,CD_NM,CD_ENM,CD_SNM,CD_ESNM,CD_PFLG,CD_PCD,CD_GRP,CD_CVAL,CD_NVAL) VALUES ('Currency','3','NCRsystem',3,'EUR','EUR','','','','','Glossary','',NULL);</v>
      </c>
    </row>
    <row r="76" spans="2:17" s="101" customFormat="1">
      <c r="B76" s="37" t="s">
        <v>6872</v>
      </c>
      <c r="C76" s="98">
        <v>4</v>
      </c>
      <c r="D76" s="37">
        <v>4</v>
      </c>
      <c r="E76" s="37" t="s">
        <v>4287</v>
      </c>
      <c r="F76" s="37" t="s">
        <v>4287</v>
      </c>
      <c r="G76" s="37"/>
      <c r="H76" s="37"/>
      <c r="I76" s="37"/>
      <c r="J76" s="37"/>
      <c r="K76" s="96" t="s">
        <v>5021</v>
      </c>
      <c r="L76" s="37"/>
      <c r="M76" s="37"/>
      <c r="N76" s="37"/>
      <c r="O76" s="37" t="str">
        <f t="shared" si="6"/>
        <v>Glossary_Currency 코드</v>
      </c>
      <c r="P76" s="37"/>
      <c r="Q76" s="37" t="str">
        <f t="shared" si="0"/>
        <v>INSERT INTO ZFS_BASE_CODE (CD_FLG,CD,LASTID,CD_NO,CD_NM,CD_ENM,CD_SNM,CD_ESNM,CD_PFLG,CD_PCD,CD_GRP,CD_CVAL,CD_NVAL) VALUES ('Currency','4','NCRsystem',4,'GBP','GBP','','','','','Glossary','',NULL);</v>
      </c>
    </row>
    <row r="77" spans="2:17" s="101" customFormat="1">
      <c r="B77" s="96" t="s">
        <v>5021</v>
      </c>
      <c r="C77" s="96" t="s">
        <v>5060</v>
      </c>
      <c r="D77" s="96"/>
      <c r="E77" s="96" t="s">
        <v>5060</v>
      </c>
      <c r="F77" s="96" t="s">
        <v>5060</v>
      </c>
      <c r="G77" s="96"/>
      <c r="H77" s="96"/>
      <c r="I77" s="96"/>
      <c r="J77" s="96"/>
      <c r="K77" s="96" t="s">
        <v>3976</v>
      </c>
      <c r="L77" s="96"/>
      <c r="M77" s="96"/>
      <c r="N77" s="37"/>
      <c r="O77" s="37" t="str">
        <f t="shared" si="6"/>
        <v>Glossary_Bool 목록</v>
      </c>
      <c r="P77" s="37" t="s">
        <v>291</v>
      </c>
      <c r="Q77" s="37" t="str">
        <f t="shared" si="0"/>
        <v>INSERT INTO ZFS_BASE_CODE (CD_FLG,CD,LASTID,CD_NO,CD_NM,CD_ENM,CD_SNM,CD_ESNM,CD_PFLG,CD_PCD,CD_GRP,CD_CVAL,CD_NVAL) VALUES ('Glossary','Bool','NCRsystem',0,'Bool','Bool','','','','','GROUP','',NULL);</v>
      </c>
    </row>
    <row r="78" spans="2:17" s="101" customFormat="1">
      <c r="B78" s="37" t="s">
        <v>5060</v>
      </c>
      <c r="C78" s="98">
        <v>0</v>
      </c>
      <c r="D78" s="37">
        <f t="shared" si="2"/>
        <v>0</v>
      </c>
      <c r="E78" s="98" t="b">
        <v>0</v>
      </c>
      <c r="F78" s="98" t="b">
        <v>0</v>
      </c>
      <c r="G78" s="37"/>
      <c r="H78" s="37"/>
      <c r="I78" s="37"/>
      <c r="J78" s="37"/>
      <c r="K78" s="96" t="s">
        <v>5021</v>
      </c>
      <c r="L78" s="37"/>
      <c r="M78" s="37"/>
      <c r="N78" s="37"/>
      <c r="O78" s="37" t="str">
        <f t="shared" si="6"/>
        <v>Glossary_Bool 코드</v>
      </c>
      <c r="P78" s="37" t="s">
        <v>291</v>
      </c>
      <c r="Q78" s="37" t="str">
        <f t="shared" si="0"/>
        <v>INSERT INTO ZFS_BASE_CODE (CD_FLG,CD,LASTID,CD_NO,CD_NM,CD_ENM,CD_SNM,CD_ESNM,CD_PFLG,CD_PCD,CD_GRP,CD_CVAL,CD_NVAL) VALUES ('Bool','0','NCRsystem',0,'FALSE','FALSE','','','','','Glossary','',NULL);</v>
      </c>
    </row>
    <row r="79" spans="2:17" s="101" customFormat="1">
      <c r="B79" s="37" t="s">
        <v>5060</v>
      </c>
      <c r="C79" s="98">
        <v>1</v>
      </c>
      <c r="D79" s="37">
        <f t="shared" si="2"/>
        <v>1</v>
      </c>
      <c r="E79" s="98" t="b">
        <v>1</v>
      </c>
      <c r="F79" s="98" t="b">
        <v>1</v>
      </c>
      <c r="G79" s="37"/>
      <c r="H79" s="37"/>
      <c r="I79" s="37"/>
      <c r="J79" s="37"/>
      <c r="K79" s="96" t="s">
        <v>5021</v>
      </c>
      <c r="L79" s="37"/>
      <c r="M79" s="37"/>
      <c r="N79" s="37"/>
      <c r="O79" s="37" t="str">
        <f t="shared" si="6"/>
        <v>Glossary_Bool 코드</v>
      </c>
      <c r="P79" s="37" t="s">
        <v>291</v>
      </c>
      <c r="Q79" s="37" t="str">
        <f t="shared" ref="Q79:Q150" si="7" xml:space="preserve"> Q$7 &amp; " ('"&amp;B79&amp;"','"&amp;C79&amp;"','NCRsystem',"&amp;IF(D79="",0,D79)&amp;",'"&amp;E79&amp;"','"&amp;F79&amp;"','"&amp;G79&amp;"','"&amp;H79&amp;"','"&amp;I79&amp;"','"&amp;J79&amp;"','"&amp;K79&amp;"','"&amp;L79&amp;"',"&amp;IF(M79="","NULL",M79)&amp;");"</f>
        <v>INSERT INTO ZFS_BASE_CODE (CD_FLG,CD,LASTID,CD_NO,CD_NM,CD_ENM,CD_SNM,CD_ESNM,CD_PFLG,CD_PCD,CD_GRP,CD_CVAL,CD_NVAL) VALUES ('Bool','1','NCRsystem',1,'TRUE','TRUE','','','','','Glossary','',NULL);</v>
      </c>
    </row>
    <row r="80" spans="2:17" s="101" customFormat="1">
      <c r="B80" s="96" t="s">
        <v>5021</v>
      </c>
      <c r="C80" s="96" t="s">
        <v>6895</v>
      </c>
      <c r="D80" s="96"/>
      <c r="E80" s="96" t="s">
        <v>6895</v>
      </c>
      <c r="F80" s="96" t="s">
        <v>6895</v>
      </c>
      <c r="G80" s="96"/>
      <c r="H80" s="96"/>
      <c r="I80" s="96"/>
      <c r="J80" s="96"/>
      <c r="K80" s="96" t="s">
        <v>3976</v>
      </c>
      <c r="L80" s="96"/>
      <c r="M80" s="96"/>
      <c r="N80" s="37"/>
      <c r="O80" s="37" t="str">
        <f t="shared" ref="O80:O91" si="8">IF(K80="GROUP",B80 &amp; "_" &amp; C80  &amp; " 목록",K80 &amp; "_" &amp;B80 &amp; " 코드")</f>
        <v>Glossary_VolatilityType 목록</v>
      </c>
      <c r="P80" s="37" t="s">
        <v>291</v>
      </c>
      <c r="Q80" s="37" t="str">
        <f t="shared" si="7"/>
        <v>INSERT INTO ZFS_BASE_CODE (CD_FLG,CD,LASTID,CD_NO,CD_NM,CD_ENM,CD_SNM,CD_ESNM,CD_PFLG,CD_PCD,CD_GRP,CD_CVAL,CD_NVAL) VALUES ('Glossary','VolatilityType','NCRsystem',0,'VolatilityType','VolatilityType','','','','','GROUP','',NULL);</v>
      </c>
    </row>
    <row r="81" spans="2:17" s="101" customFormat="1">
      <c r="B81" s="37" t="s">
        <v>5061</v>
      </c>
      <c r="C81" s="98">
        <v>0</v>
      </c>
      <c r="D81" s="37">
        <f t="shared" si="2"/>
        <v>0</v>
      </c>
      <c r="E81" s="98" t="s">
        <v>5062</v>
      </c>
      <c r="F81" s="98" t="s">
        <v>5062</v>
      </c>
      <c r="G81" s="37"/>
      <c r="H81" s="37"/>
      <c r="I81" s="37"/>
      <c r="J81" s="37"/>
      <c r="K81" s="96" t="s">
        <v>5021</v>
      </c>
      <c r="L81" s="37"/>
      <c r="M81" s="37"/>
      <c r="N81" s="37"/>
      <c r="O81" s="37" t="str">
        <f t="shared" si="8"/>
        <v>Glossary_VolatilityType 코드</v>
      </c>
      <c r="P81" s="37" t="s">
        <v>291</v>
      </c>
      <c r="Q81" s="37" t="str">
        <f t="shared" si="7"/>
        <v>INSERT INTO ZFS_BASE_CODE (CD_FLG,CD,LASTID,CD_NO,CD_NM,CD_ENM,CD_SNM,CD_ESNM,CD_PFLG,CD_PCD,CD_GRP,CD_CVAL,CD_NVAL) VALUES ('VolatilityType','0','NCRsystem',0,'ShiftedLognormal','ShiftedLognormal','','','','','Glossary','',NULL);</v>
      </c>
    </row>
    <row r="82" spans="2:17" s="101" customFormat="1">
      <c r="B82" s="37" t="s">
        <v>5061</v>
      </c>
      <c r="C82" s="98">
        <v>1</v>
      </c>
      <c r="D82" s="37">
        <f t="shared" si="2"/>
        <v>1</v>
      </c>
      <c r="E82" s="98" t="s">
        <v>5063</v>
      </c>
      <c r="F82" s="98" t="s">
        <v>5063</v>
      </c>
      <c r="G82" s="37"/>
      <c r="H82" s="37"/>
      <c r="I82" s="37"/>
      <c r="J82" s="37"/>
      <c r="K82" s="96" t="s">
        <v>5021</v>
      </c>
      <c r="L82" s="37"/>
      <c r="M82" s="37"/>
      <c r="N82" s="37"/>
      <c r="O82" s="37" t="str">
        <f t="shared" si="8"/>
        <v>Glossary_VolatilityType 코드</v>
      </c>
      <c r="P82" s="37" t="s">
        <v>291</v>
      </c>
      <c r="Q82" s="37" t="str">
        <f t="shared" si="7"/>
        <v>INSERT INTO ZFS_BASE_CODE (CD_FLG,CD,LASTID,CD_NO,CD_NM,CD_ENM,CD_SNM,CD_ESNM,CD_PFLG,CD_PCD,CD_GRP,CD_CVAL,CD_NVAL) VALUES ('VolatilityType','1','NCRsystem',1,'Normal','Normal','','','','','Glossary','',NULL);</v>
      </c>
    </row>
    <row r="83" spans="2:17" s="101" customFormat="1">
      <c r="B83" s="96" t="s">
        <v>5021</v>
      </c>
      <c r="C83" s="96" t="s">
        <v>6896</v>
      </c>
      <c r="D83" s="96"/>
      <c r="E83" s="96" t="s">
        <v>6896</v>
      </c>
      <c r="F83" s="96" t="s">
        <v>6896</v>
      </c>
      <c r="G83" s="96"/>
      <c r="H83" s="96"/>
      <c r="I83" s="96"/>
      <c r="J83" s="96"/>
      <c r="K83" s="96" t="s">
        <v>3976</v>
      </c>
      <c r="L83" s="96"/>
      <c r="M83" s="96"/>
      <c r="N83" s="37"/>
      <c r="O83" s="37" t="str">
        <f t="shared" si="8"/>
        <v>Glossary_RateAveragingType 목록</v>
      </c>
      <c r="P83" s="37" t="s">
        <v>291</v>
      </c>
      <c r="Q83" s="37" t="str">
        <f t="shared" si="7"/>
        <v>INSERT INTO ZFS_BASE_CODE (CD_FLG,CD,LASTID,CD_NO,CD_NM,CD_ENM,CD_SNM,CD_ESNM,CD_PFLG,CD_PCD,CD_GRP,CD_CVAL,CD_NVAL) VALUES ('Glossary','RateAveragingType','NCRsystem',0,'RateAveragingType','RateAveragingType','','','','','GROUP','',NULL);</v>
      </c>
    </row>
    <row r="84" spans="2:17" s="101" customFormat="1">
      <c r="B84" s="37" t="s">
        <v>5064</v>
      </c>
      <c r="C84" s="98">
        <v>0</v>
      </c>
      <c r="D84" s="37">
        <f t="shared" si="2"/>
        <v>0</v>
      </c>
      <c r="E84" s="98" t="s">
        <v>4896</v>
      </c>
      <c r="F84" s="98" t="s">
        <v>4896</v>
      </c>
      <c r="G84" s="37"/>
      <c r="H84" s="37"/>
      <c r="I84" s="37"/>
      <c r="J84" s="37"/>
      <c r="K84" s="96" t="s">
        <v>5021</v>
      </c>
      <c r="L84" s="37"/>
      <c r="M84" s="37"/>
      <c r="N84" s="37"/>
      <c r="O84" s="37" t="str">
        <f t="shared" si="8"/>
        <v>Glossary_RateAveragingType 코드</v>
      </c>
      <c r="P84" s="37" t="s">
        <v>291</v>
      </c>
      <c r="Q84" s="37" t="str">
        <f t="shared" si="7"/>
        <v>INSERT INTO ZFS_BASE_CODE (CD_FLG,CD,LASTID,CD_NO,CD_NM,CD_ENM,CD_SNM,CD_ESNM,CD_PFLG,CD_PCD,CD_GRP,CD_CVAL,CD_NVAL) VALUES ('RateAveragingType','0','NCRsystem',0,'Simple','Simple','','','','','Glossary','',NULL);</v>
      </c>
    </row>
    <row r="85" spans="2:17" s="101" customFormat="1">
      <c r="B85" s="37" t="s">
        <v>5064</v>
      </c>
      <c r="C85" s="98">
        <v>1</v>
      </c>
      <c r="D85" s="37">
        <f t="shared" ref="D85" si="9">C85</f>
        <v>1</v>
      </c>
      <c r="E85" s="98" t="s">
        <v>5065</v>
      </c>
      <c r="F85" s="98" t="s">
        <v>5065</v>
      </c>
      <c r="G85" s="37"/>
      <c r="H85" s="37"/>
      <c r="I85" s="37"/>
      <c r="J85" s="37"/>
      <c r="K85" s="96" t="s">
        <v>5021</v>
      </c>
      <c r="L85" s="37"/>
      <c r="M85" s="37"/>
      <c r="N85" s="37"/>
      <c r="O85" s="37" t="str">
        <f t="shared" si="8"/>
        <v>Glossary_RateAveragingType 코드</v>
      </c>
      <c r="P85" s="37" t="s">
        <v>291</v>
      </c>
      <c r="Q85" s="37" t="str">
        <f t="shared" si="7"/>
        <v>INSERT INTO ZFS_BASE_CODE (CD_FLG,CD,LASTID,CD_NO,CD_NM,CD_ENM,CD_SNM,CD_ESNM,CD_PFLG,CD_PCD,CD_GRP,CD_CVAL,CD_NVAL) VALUES ('RateAveragingType','1','NCRsystem',1,'Compound','Compound','','','','','Glossary','',NULL);</v>
      </c>
    </row>
    <row r="86" spans="2:17" s="101" customFormat="1">
      <c r="B86" s="96" t="s">
        <v>5021</v>
      </c>
      <c r="C86" s="96" t="s">
        <v>6897</v>
      </c>
      <c r="D86" s="96"/>
      <c r="E86" s="96" t="s">
        <v>6897</v>
      </c>
      <c r="F86" s="96" t="s">
        <v>6897</v>
      </c>
      <c r="G86" s="96"/>
      <c r="H86" s="96"/>
      <c r="I86" s="96"/>
      <c r="J86" s="96"/>
      <c r="K86" s="96" t="s">
        <v>3976</v>
      </c>
      <c r="L86" s="96"/>
      <c r="M86" s="96"/>
      <c r="N86" s="37"/>
      <c r="O86" s="37" t="str">
        <f t="shared" si="8"/>
        <v>Glossary_SwapType 목록</v>
      </c>
      <c r="P86" s="37" t="s">
        <v>291</v>
      </c>
      <c r="Q86" s="37" t="str">
        <f t="shared" si="7"/>
        <v>INSERT INTO ZFS_BASE_CODE (CD_FLG,CD,LASTID,CD_NO,CD_NM,CD_ENM,CD_SNM,CD_ESNM,CD_PFLG,CD_PCD,CD_GRP,CD_CVAL,CD_NVAL) VALUES ('Glossary','SwapType','NCRsystem',0,'SwapType','SwapType','','','','','GROUP','',NULL);</v>
      </c>
    </row>
    <row r="87" spans="2:17" s="101" customFormat="1">
      <c r="B87" s="37" t="s">
        <v>5066</v>
      </c>
      <c r="C87" s="98">
        <v>0</v>
      </c>
      <c r="D87" s="37">
        <f t="shared" ref="D87:D88" si="10">C87</f>
        <v>0</v>
      </c>
      <c r="E87" s="98" t="s">
        <v>5067</v>
      </c>
      <c r="F87" s="98" t="s">
        <v>5067</v>
      </c>
      <c r="G87" s="37"/>
      <c r="H87" s="37"/>
      <c r="I87" s="37"/>
      <c r="J87" s="37"/>
      <c r="K87" s="96" t="s">
        <v>5021</v>
      </c>
      <c r="L87" s="37"/>
      <c r="M87" s="37"/>
      <c r="N87" s="37"/>
      <c r="O87" s="37" t="str">
        <f t="shared" si="8"/>
        <v>Glossary_SwapType 코드</v>
      </c>
      <c r="P87" s="37" t="s">
        <v>291</v>
      </c>
      <c r="Q87" s="37" t="str">
        <f t="shared" si="7"/>
        <v>INSERT INTO ZFS_BASE_CODE (CD_FLG,CD,LASTID,CD_NO,CD_NM,CD_ENM,CD_SNM,CD_ESNM,CD_PFLG,CD_PCD,CD_GRP,CD_CVAL,CD_NVAL) VALUES ('SwapType','0','NCRsystem',0,'PAY','PAY','','','','','Glossary','',NULL);</v>
      </c>
    </row>
    <row r="88" spans="2:17" s="101" customFormat="1">
      <c r="B88" s="37" t="s">
        <v>5066</v>
      </c>
      <c r="C88" s="98">
        <v>1</v>
      </c>
      <c r="D88" s="37">
        <f t="shared" si="10"/>
        <v>1</v>
      </c>
      <c r="E88" s="98" t="s">
        <v>5068</v>
      </c>
      <c r="F88" s="98" t="s">
        <v>5068</v>
      </c>
      <c r="G88" s="37"/>
      <c r="H88" s="37"/>
      <c r="I88" s="37"/>
      <c r="J88" s="37"/>
      <c r="K88" s="96" t="s">
        <v>5021</v>
      </c>
      <c r="L88" s="37"/>
      <c r="M88" s="37"/>
      <c r="N88" s="37"/>
      <c r="O88" s="37" t="str">
        <f t="shared" si="8"/>
        <v>Glossary_SwapType 코드</v>
      </c>
      <c r="P88" s="37" t="s">
        <v>291</v>
      </c>
      <c r="Q88" s="37" t="str">
        <f t="shared" si="7"/>
        <v>INSERT INTO ZFS_BASE_CODE (CD_FLG,CD,LASTID,CD_NO,CD_NM,CD_ENM,CD_SNM,CD_ESNM,CD_PFLG,CD_PCD,CD_GRP,CD_CVAL,CD_NVAL) VALUES ('SwapType','1','NCRsystem',1,'RCV','RCV','','','','','Glossary','',NULL);</v>
      </c>
    </row>
    <row r="89" spans="2:17" s="101" customFormat="1">
      <c r="B89" s="96" t="s">
        <v>5021</v>
      </c>
      <c r="C89" s="96" t="s">
        <v>6898</v>
      </c>
      <c r="D89" s="96"/>
      <c r="E89" s="96" t="s">
        <v>6898</v>
      </c>
      <c r="F89" s="96" t="s">
        <v>6898</v>
      </c>
      <c r="G89" s="96"/>
      <c r="H89" s="96"/>
      <c r="I89" s="96"/>
      <c r="J89" s="96"/>
      <c r="K89" s="96" t="s">
        <v>3976</v>
      </c>
      <c r="L89" s="96"/>
      <c r="M89" s="96"/>
      <c r="N89" s="37"/>
      <c r="O89" s="37" t="str">
        <f t="shared" si="8"/>
        <v>Glossary_OptionOwner 목록</v>
      </c>
      <c r="P89" s="37" t="s">
        <v>291</v>
      </c>
      <c r="Q89" s="37" t="str">
        <f t="shared" si="7"/>
        <v>INSERT INTO ZFS_BASE_CODE (CD_FLG,CD,LASTID,CD_NO,CD_NM,CD_ENM,CD_SNM,CD_ESNM,CD_PFLG,CD_PCD,CD_GRP,CD_CVAL,CD_NVAL) VALUES ('Glossary','OptionOwner','NCRsystem',0,'OptionOwner','OptionOwner','','','','','GROUP','',NULL);</v>
      </c>
    </row>
    <row r="90" spans="2:17" s="101" customFormat="1">
      <c r="B90" s="37" t="s">
        <v>5069</v>
      </c>
      <c r="C90" s="98">
        <v>0</v>
      </c>
      <c r="D90" s="37">
        <f t="shared" ref="D90:D106" si="11">C90</f>
        <v>0</v>
      </c>
      <c r="E90" s="98" t="s">
        <v>5070</v>
      </c>
      <c r="F90" s="98" t="s">
        <v>5070</v>
      </c>
      <c r="G90" s="37"/>
      <c r="H90" s="37"/>
      <c r="I90" s="37"/>
      <c r="J90" s="37"/>
      <c r="K90" s="96" t="s">
        <v>5021</v>
      </c>
      <c r="L90" s="37"/>
      <c r="M90" s="37"/>
      <c r="N90" s="37"/>
      <c r="O90" s="37" t="str">
        <f t="shared" si="8"/>
        <v>Glossary_OptionOwner 코드</v>
      </c>
      <c r="P90" s="37" t="s">
        <v>291</v>
      </c>
      <c r="Q90" s="37" t="str">
        <f t="shared" si="7"/>
        <v>INSERT INTO ZFS_BASE_CODE (CD_FLG,CD,LASTID,CD_NO,CD_NM,CD_ENM,CD_SNM,CD_ESNM,CD_PFLG,CD_PCD,CD_GRP,CD_CVAL,CD_NVAL) VALUES ('OptionOwner','0','NCRsystem',0,'Them','Them','','','','','Glossary','',NULL);</v>
      </c>
    </row>
    <row r="91" spans="2:17" s="101" customFormat="1">
      <c r="B91" s="37" t="s">
        <v>5069</v>
      </c>
      <c r="C91" s="98">
        <v>1</v>
      </c>
      <c r="D91" s="37">
        <f t="shared" si="11"/>
        <v>1</v>
      </c>
      <c r="E91" s="98" t="s">
        <v>5071</v>
      </c>
      <c r="F91" s="98" t="s">
        <v>5071</v>
      </c>
      <c r="G91" s="37"/>
      <c r="H91" s="37"/>
      <c r="I91" s="37"/>
      <c r="J91" s="37"/>
      <c r="K91" s="96" t="s">
        <v>5021</v>
      </c>
      <c r="L91" s="37"/>
      <c r="M91" s="37"/>
      <c r="N91" s="37"/>
      <c r="O91" s="37" t="str">
        <f t="shared" si="8"/>
        <v>Glossary_OptionOwner 코드</v>
      </c>
      <c r="P91" s="37" t="s">
        <v>291</v>
      </c>
      <c r="Q91" s="37" t="str">
        <f t="shared" si="7"/>
        <v>INSERT INTO ZFS_BASE_CODE (CD_FLG,CD,LASTID,CD_NO,CD_NM,CD_ENM,CD_SNM,CD_ESNM,CD_PFLG,CD_PCD,CD_GRP,CD_CVAL,CD_NVAL) VALUES ('OptionOwner','1','NCRsystem',1,'Us','Us','','','','','Glossary','',NULL);</v>
      </c>
    </row>
    <row r="92" spans="2:17" s="101" customFormat="1">
      <c r="B92" s="96" t="s">
        <v>5021</v>
      </c>
      <c r="C92" s="96" t="s">
        <v>6899</v>
      </c>
      <c r="D92" s="96"/>
      <c r="E92" s="96" t="s">
        <v>6899</v>
      </c>
      <c r="F92" s="96" t="s">
        <v>6899</v>
      </c>
      <c r="G92" s="96"/>
      <c r="H92" s="96"/>
      <c r="I92" s="96"/>
      <c r="J92" s="96"/>
      <c r="K92" s="96" t="s">
        <v>3976</v>
      </c>
      <c r="L92" s="96"/>
      <c r="M92" s="96"/>
      <c r="N92" s="37"/>
      <c r="O92" s="37" t="str">
        <f t="shared" ref="O92:O94" si="12">IF(K92="GROUP",B92 &amp; "_" &amp; C92  &amp; " 목록",K92 &amp; "_" &amp;B92 &amp; " 코드")</f>
        <v>Glossary_Period 목록</v>
      </c>
      <c r="P92" s="37" t="s">
        <v>291</v>
      </c>
      <c r="Q92" s="37" t="str">
        <f t="shared" si="7"/>
        <v>INSERT INTO ZFS_BASE_CODE (CD_FLG,CD,LASTID,CD_NO,CD_NM,CD_ENM,CD_SNM,CD_ESNM,CD_PFLG,CD_PCD,CD_GRP,CD_CVAL,CD_NVAL) VALUES ('Glossary','Period','NCRsystem',0,'Period','Period','','','','','GROUP','',NULL);</v>
      </c>
    </row>
    <row r="93" spans="2:17" s="101" customFormat="1">
      <c r="B93" s="37" t="s">
        <v>5072</v>
      </c>
      <c r="C93" s="98">
        <v>0</v>
      </c>
      <c r="D93" s="37">
        <f t="shared" si="11"/>
        <v>0</v>
      </c>
      <c r="E93" s="98" t="s">
        <v>2760</v>
      </c>
      <c r="F93" s="98" t="s">
        <v>2760</v>
      </c>
      <c r="G93" s="37"/>
      <c r="H93" s="37"/>
      <c r="I93" s="37"/>
      <c r="J93" s="37"/>
      <c r="K93" s="96" t="s">
        <v>5021</v>
      </c>
      <c r="L93" s="37"/>
      <c r="M93" s="37"/>
      <c r="N93" s="37"/>
      <c r="O93" s="37" t="str">
        <f t="shared" si="12"/>
        <v>Glossary_Period 코드</v>
      </c>
      <c r="P93" s="37" t="s">
        <v>291</v>
      </c>
      <c r="Q93" s="37" t="str">
        <f t="shared" si="7"/>
        <v>INSERT INTO ZFS_BASE_CODE (CD_FLG,CD,LASTID,CD_NO,CD_NM,CD_ENM,CD_SNM,CD_ESNM,CD_PFLG,CD_PCD,CD_GRP,CD_CVAL,CD_NVAL) VALUES ('Period','0','NCRsystem',0,'D','D','','','','','Glossary','',NULL);</v>
      </c>
    </row>
    <row r="94" spans="2:17" s="101" customFormat="1">
      <c r="B94" s="37" t="s">
        <v>5072</v>
      </c>
      <c r="C94" s="98">
        <v>1</v>
      </c>
      <c r="D94" s="37">
        <f t="shared" si="11"/>
        <v>1</v>
      </c>
      <c r="E94" s="98" t="s">
        <v>4927</v>
      </c>
      <c r="F94" s="98" t="s">
        <v>4927</v>
      </c>
      <c r="G94" s="37"/>
      <c r="H94" s="37"/>
      <c r="I94" s="37"/>
      <c r="J94" s="37"/>
      <c r="K94" s="96" t="s">
        <v>5021</v>
      </c>
      <c r="L94" s="37"/>
      <c r="M94" s="37"/>
      <c r="N94" s="37"/>
      <c r="O94" s="37" t="str">
        <f t="shared" si="12"/>
        <v>Glossary_Period 코드</v>
      </c>
      <c r="P94" s="37" t="s">
        <v>291</v>
      </c>
      <c r="Q94" s="37" t="str">
        <f t="shared" si="7"/>
        <v>INSERT INTO ZFS_BASE_CODE (CD_FLG,CD,LASTID,CD_NO,CD_NM,CD_ENM,CD_SNM,CD_ESNM,CD_PFLG,CD_PCD,CD_GRP,CD_CVAL,CD_NVAL) VALUES ('Period','1','NCRsystem',1,'M','M','','','','','Glossary','',NULL);</v>
      </c>
    </row>
    <row r="95" spans="2:17" s="101" customFormat="1">
      <c r="B95" s="37" t="s">
        <v>5072</v>
      </c>
      <c r="C95" s="98">
        <v>2</v>
      </c>
      <c r="D95" s="37">
        <f t="shared" si="11"/>
        <v>2</v>
      </c>
      <c r="E95" s="98" t="s">
        <v>1980</v>
      </c>
      <c r="F95" s="98" t="s">
        <v>1980</v>
      </c>
      <c r="G95" s="37"/>
      <c r="H95" s="37"/>
      <c r="I95" s="37"/>
      <c r="J95" s="37"/>
      <c r="K95" s="96" t="s">
        <v>5021</v>
      </c>
      <c r="L95" s="37"/>
      <c r="M95" s="37"/>
      <c r="N95" s="37"/>
      <c r="O95" s="37" t="str">
        <f t="shared" ref="O95:O129" si="13">IF(K95="GROUP",B95 &amp; "_" &amp; C95  &amp; " 목록",K95 &amp; "_" &amp;B95 &amp; " 코드")</f>
        <v>Glossary_Period 코드</v>
      </c>
      <c r="P95" s="37" t="s">
        <v>291</v>
      </c>
      <c r="Q95" s="37" t="str">
        <f t="shared" si="7"/>
        <v>INSERT INTO ZFS_BASE_CODE (CD_FLG,CD,LASTID,CD_NO,CD_NM,CD_ENM,CD_SNM,CD_ESNM,CD_PFLG,CD_PCD,CD_GRP,CD_CVAL,CD_NVAL) VALUES ('Period','2','NCRsystem',2,'Y','Y','','','','','Glossary','',NULL);</v>
      </c>
    </row>
    <row r="96" spans="2:17" s="101" customFormat="1">
      <c r="B96" s="96" t="s">
        <v>5021</v>
      </c>
      <c r="C96" s="96" t="s">
        <v>6900</v>
      </c>
      <c r="D96" s="96"/>
      <c r="E96" s="96" t="s">
        <v>6900</v>
      </c>
      <c r="F96" s="96" t="s">
        <v>6900</v>
      </c>
      <c r="G96" s="96"/>
      <c r="H96" s="96"/>
      <c r="I96" s="96"/>
      <c r="J96" s="96"/>
      <c r="K96" s="96" t="s">
        <v>3976</v>
      </c>
      <c r="L96" s="96"/>
      <c r="M96" s="96"/>
      <c r="N96" s="37"/>
      <c r="O96" s="37" t="str">
        <f t="shared" si="13"/>
        <v>Glossary_CompoundingRule 목록</v>
      </c>
      <c r="P96" s="37"/>
      <c r="Q96" s="37" t="str">
        <f t="shared" si="7"/>
        <v>INSERT INTO ZFS_BASE_CODE (CD_FLG,CD,LASTID,CD_NO,CD_NM,CD_ENM,CD_SNM,CD_ESNM,CD_PFLG,CD_PCD,CD_GRP,CD_CVAL,CD_NVAL) VALUES ('Glossary','CompoundingRule','NCRsystem',0,'CompoundingRule','CompoundingRule','','','','','GROUP','',NULL);</v>
      </c>
    </row>
    <row r="97" spans="2:17" s="101" customFormat="1">
      <c r="B97" s="98" t="s">
        <v>6873</v>
      </c>
      <c r="C97" s="98">
        <v>0</v>
      </c>
      <c r="D97" s="37">
        <f t="shared" si="11"/>
        <v>0</v>
      </c>
      <c r="E97" s="98" t="s">
        <v>6874</v>
      </c>
      <c r="F97" s="98" t="s">
        <v>6874</v>
      </c>
      <c r="G97" s="37"/>
      <c r="H97" s="37"/>
      <c r="I97" s="37"/>
      <c r="J97" s="37"/>
      <c r="K97" s="96" t="s">
        <v>5021</v>
      </c>
      <c r="L97" s="37"/>
      <c r="M97" s="37"/>
      <c r="N97" s="37"/>
      <c r="O97" s="37" t="str">
        <f t="shared" si="13"/>
        <v>Glossary_CompoundingRule 코드</v>
      </c>
      <c r="P97" s="37"/>
      <c r="Q97" s="37" t="str">
        <f t="shared" si="7"/>
        <v>INSERT INTO ZFS_BASE_CODE (CD_FLG,CD,LASTID,CD_NO,CD_NM,CD_ENM,CD_SNM,CD_ESNM,CD_PFLG,CD_PCD,CD_GRP,CD_CVAL,CD_NVAL) VALUES ('CompoundingRule','0','NCRsystem',0,'IMatIM','IMatIM','','','','','Glossary','',NULL);</v>
      </c>
    </row>
    <row r="98" spans="2:17" s="101" customFormat="1">
      <c r="B98" s="98" t="s">
        <v>6873</v>
      </c>
      <c r="C98" s="98">
        <v>1</v>
      </c>
      <c r="D98" s="37">
        <f t="shared" si="11"/>
        <v>1</v>
      </c>
      <c r="E98" s="98" t="s">
        <v>6875</v>
      </c>
      <c r="F98" s="98" t="s">
        <v>6875</v>
      </c>
      <c r="G98" s="37"/>
      <c r="H98" s="37"/>
      <c r="I98" s="37"/>
      <c r="J98" s="37"/>
      <c r="K98" s="96" t="s">
        <v>5021</v>
      </c>
      <c r="L98" s="37"/>
      <c r="M98" s="37"/>
      <c r="N98" s="37"/>
      <c r="O98" s="37" t="str">
        <f t="shared" si="13"/>
        <v>Glossary_CompoundingRule 코드</v>
      </c>
      <c r="P98" s="37"/>
      <c r="Q98" s="37" t="str">
        <f t="shared" si="7"/>
        <v>INSERT INTO ZFS_BASE_CODE (CD_FLG,CD,LASTID,CD_NO,CD_NM,CD_ENM,CD_SNM,CD_ESNM,CD_PFLG,CD_PCD,CD_GRP,CD_CVAL,CD_NVAL) VALUES ('CompoundingRule','1','NCRsystem',1,'IMatI','IMatI','','','','','Glossary','',NULL);</v>
      </c>
    </row>
    <row r="99" spans="2:17" s="101" customFormat="1">
      <c r="B99" s="98" t="s">
        <v>6873</v>
      </c>
      <c r="C99" s="98">
        <v>2</v>
      </c>
      <c r="D99" s="37">
        <f t="shared" si="11"/>
        <v>2</v>
      </c>
      <c r="E99" s="98" t="s">
        <v>6876</v>
      </c>
      <c r="F99" s="98" t="s">
        <v>6876</v>
      </c>
      <c r="G99" s="37"/>
      <c r="H99" s="37"/>
      <c r="I99" s="37"/>
      <c r="J99" s="37"/>
      <c r="K99" s="96" t="s">
        <v>5021</v>
      </c>
      <c r="L99" s="37"/>
      <c r="M99" s="37"/>
      <c r="N99" s="37"/>
      <c r="O99" s="37" t="str">
        <f t="shared" si="13"/>
        <v>Glossary_CompoundingRule 코드</v>
      </c>
      <c r="P99" s="37"/>
      <c r="Q99" s="37" t="str">
        <f t="shared" si="7"/>
        <v>INSERT INTO ZFS_BASE_CODE (CD_FLG,CD,LASTID,CD_NO,CD_NM,CD_ENM,CD_SNM,CD_ESNM,CD_PFLG,CD_PCD,CD_GRP,CD_CVAL,CD_NVAL) VALUES ('CompoundingRule','2','NCRsystem',2,'IatIplusM','IatIplusM','','','','','Glossary','',NULL);</v>
      </c>
    </row>
    <row r="100" spans="2:17" s="101" customFormat="1">
      <c r="B100" s="98" t="s">
        <v>6873</v>
      </c>
      <c r="C100" s="98">
        <v>3</v>
      </c>
      <c r="D100" s="37">
        <f t="shared" si="11"/>
        <v>3</v>
      </c>
      <c r="E100" s="98" t="s">
        <v>6877</v>
      </c>
      <c r="F100" s="98" t="s">
        <v>6877</v>
      </c>
      <c r="G100" s="37"/>
      <c r="H100" s="37"/>
      <c r="I100" s="37"/>
      <c r="J100" s="37"/>
      <c r="K100" s="96" t="s">
        <v>5021</v>
      </c>
      <c r="L100" s="37"/>
      <c r="M100" s="37"/>
      <c r="N100" s="37"/>
      <c r="O100" s="37" t="str">
        <f t="shared" si="13"/>
        <v>Glossary_CompoundingRule 코드</v>
      </c>
      <c r="P100" s="37"/>
      <c r="Q100" s="37" t="str">
        <f t="shared" si="7"/>
        <v>INSERT INTO ZFS_BASE_CODE (CD_FLG,CD,LASTID,CD_NO,CD_NM,CD_ENM,CD_SNM,CD_ESNM,CD_PFLG,CD_PCD,CD_GRP,CD_CVAL,CD_NVAL) VALUES ('CompoundingRule','3','NCRsystem',3,'IatIM','IatIM','','','','','Glossary','',NULL);</v>
      </c>
    </row>
    <row r="101" spans="2:17" s="101" customFormat="1">
      <c r="B101" s="98" t="s">
        <v>6873</v>
      </c>
      <c r="C101" s="98">
        <v>4</v>
      </c>
      <c r="D101" s="37">
        <f t="shared" si="11"/>
        <v>4</v>
      </c>
      <c r="E101" s="98" t="s">
        <v>6878</v>
      </c>
      <c r="F101" s="98" t="s">
        <v>6878</v>
      </c>
      <c r="G101" s="37"/>
      <c r="H101" s="37"/>
      <c r="I101" s="37"/>
      <c r="J101" s="37"/>
      <c r="K101" s="96" t="s">
        <v>5021</v>
      </c>
      <c r="L101" s="37"/>
      <c r="M101" s="37"/>
      <c r="N101" s="37"/>
      <c r="O101" s="37" t="str">
        <f t="shared" si="13"/>
        <v>Glossary_CompoundingRule 코드</v>
      </c>
      <c r="P101" s="37"/>
      <c r="Q101" s="37" t="str">
        <f t="shared" si="7"/>
        <v>INSERT INTO ZFS_BASE_CODE (CD_FLG,CD,LASTID,CD_NO,CD_NM,CD_ENM,CD_SNM,CD_ESNM,CD_PFLG,CD_PCD,CD_GRP,CD_CVAL,CD_NVAL) VALUES ('CompoundingRule','4','NCRsystem',4,'IatIMplusM','IatIMplusM','','','','','Glossary','',NULL);</v>
      </c>
    </row>
    <row r="102" spans="2:17" s="101" customFormat="1">
      <c r="B102" s="98" t="s">
        <v>6873</v>
      </c>
      <c r="C102" s="98">
        <v>5</v>
      </c>
      <c r="D102" s="37">
        <f t="shared" si="11"/>
        <v>5</v>
      </c>
      <c r="E102" s="98" t="s">
        <v>6879</v>
      </c>
      <c r="F102" s="98" t="s">
        <v>6879</v>
      </c>
      <c r="G102" s="37"/>
      <c r="H102" s="37"/>
      <c r="I102" s="37"/>
      <c r="J102" s="37"/>
      <c r="K102" s="96" t="s">
        <v>5021</v>
      </c>
      <c r="L102" s="37"/>
      <c r="M102" s="37"/>
      <c r="N102" s="37"/>
      <c r="O102" s="37" t="str">
        <f t="shared" si="13"/>
        <v>Glossary_CompoundingRule 코드</v>
      </c>
      <c r="P102" s="37"/>
      <c r="Q102" s="37" t="str">
        <f t="shared" si="7"/>
        <v>INSERT INTO ZFS_BASE_CODE (CD_FLG,CD,LASTID,CD_NO,CD_NM,CD_ENM,CD_SNM,CD_ESNM,CD_PFLG,CD_PCD,CD_GRP,CD_CVAL,CD_NVAL) VALUES ('CompoundingRule','5','NCRsystem',5,'NoCompounding','NoCompounding','','','','','Glossary','',NULL);</v>
      </c>
    </row>
    <row r="103" spans="2:17" s="101" customFormat="1">
      <c r="B103" s="98" t="s">
        <v>6873</v>
      </c>
      <c r="C103" s="98">
        <v>6</v>
      </c>
      <c r="D103" s="37">
        <f t="shared" si="11"/>
        <v>6</v>
      </c>
      <c r="E103" s="98" t="s">
        <v>6880</v>
      </c>
      <c r="F103" s="98" t="s">
        <v>6880</v>
      </c>
      <c r="G103" s="37"/>
      <c r="H103" s="37"/>
      <c r="I103" s="37"/>
      <c r="J103" s="37"/>
      <c r="K103" s="96" t="s">
        <v>5021</v>
      </c>
      <c r="L103" s="37"/>
      <c r="M103" s="37"/>
      <c r="N103" s="37"/>
      <c r="O103" s="37" t="str">
        <f t="shared" si="13"/>
        <v>Glossary_CompoundingRule 코드</v>
      </c>
      <c r="P103" s="37"/>
      <c r="Q103" s="37" t="str">
        <f t="shared" si="7"/>
        <v>INSERT INTO ZFS_BASE_CODE (CD_FLG,CD,LASTID,CD_NO,CD_NM,CD_ENM,CD_SNM,CD_ESNM,CD_PFLG,CD_PCD,CD_GRP,CD_CVAL,CD_NVAL) VALUES ('CompoundingRule','6','NCRsystem',6,'IM1atIM2','IM1atIM2','','','','','Glossary','',NULL);</v>
      </c>
    </row>
    <row r="104" spans="2:17" s="101" customFormat="1">
      <c r="B104" s="96" t="s">
        <v>5021</v>
      </c>
      <c r="C104" s="96" t="s">
        <v>6901</v>
      </c>
      <c r="D104" s="96"/>
      <c r="E104" s="96" t="s">
        <v>6901</v>
      </c>
      <c r="F104" s="96" t="s">
        <v>6901</v>
      </c>
      <c r="G104" s="96"/>
      <c r="H104" s="96"/>
      <c r="I104" s="96"/>
      <c r="J104" s="96"/>
      <c r="K104" s="96" t="s">
        <v>3976</v>
      </c>
      <c r="L104" s="96"/>
      <c r="M104" s="96"/>
      <c r="N104" s="37"/>
      <c r="O104" s="37" t="str">
        <f t="shared" si="13"/>
        <v>Glossary_OptionType 목록</v>
      </c>
      <c r="P104" s="37"/>
      <c r="Q104" s="37" t="str">
        <f t="shared" si="7"/>
        <v>INSERT INTO ZFS_BASE_CODE (CD_FLG,CD,LASTID,CD_NO,CD_NM,CD_ENM,CD_SNM,CD_ESNM,CD_PFLG,CD_PCD,CD_GRP,CD_CVAL,CD_NVAL) VALUES ('Glossary','OptionType','NCRsystem',0,'OptionType','OptionType','','','','','GROUP','',NULL);</v>
      </c>
    </row>
    <row r="105" spans="2:17" s="101" customFormat="1">
      <c r="B105" s="98" t="s">
        <v>6881</v>
      </c>
      <c r="C105" s="98">
        <v>0</v>
      </c>
      <c r="D105" s="37">
        <f t="shared" si="11"/>
        <v>0</v>
      </c>
      <c r="E105" s="98" t="s">
        <v>6882</v>
      </c>
      <c r="F105" s="98" t="s">
        <v>6882</v>
      </c>
      <c r="G105" s="37"/>
      <c r="H105" s="37"/>
      <c r="I105" s="37"/>
      <c r="J105" s="37"/>
      <c r="K105" s="96" t="s">
        <v>5021</v>
      </c>
      <c r="L105" s="37"/>
      <c r="M105" s="37"/>
      <c r="N105" s="37"/>
      <c r="O105" s="37" t="str">
        <f t="shared" si="13"/>
        <v>Glossary_OptionType 코드</v>
      </c>
      <c r="P105" s="37"/>
      <c r="Q105" s="37" t="str">
        <f t="shared" si="7"/>
        <v>INSERT INTO ZFS_BASE_CODE (CD_FLG,CD,LASTID,CD_NO,CD_NM,CD_ENM,CD_SNM,CD_ESNM,CD_PFLG,CD_PCD,CD_GRP,CD_CVAL,CD_NVAL) VALUES ('OptionType','0','NCRsystem',0,'Call','Call','','','','','Glossary','',NULL);</v>
      </c>
    </row>
    <row r="106" spans="2:17" s="101" customFormat="1">
      <c r="B106" s="98" t="s">
        <v>6881</v>
      </c>
      <c r="C106" s="98">
        <v>1</v>
      </c>
      <c r="D106" s="37">
        <f t="shared" si="11"/>
        <v>1</v>
      </c>
      <c r="E106" s="98" t="s">
        <v>6883</v>
      </c>
      <c r="F106" s="98" t="s">
        <v>6883</v>
      </c>
      <c r="G106" s="37"/>
      <c r="H106" s="37"/>
      <c r="I106" s="37"/>
      <c r="J106" s="37"/>
      <c r="K106" s="96" t="s">
        <v>5021</v>
      </c>
      <c r="L106" s="37"/>
      <c r="M106" s="37"/>
      <c r="N106" s="37"/>
      <c r="O106" s="37" t="str">
        <f t="shared" si="13"/>
        <v>Glossary_OptionType 코드</v>
      </c>
      <c r="P106" s="37"/>
      <c r="Q106" s="37" t="str">
        <f t="shared" si="7"/>
        <v>INSERT INTO ZFS_BASE_CODE (CD_FLG,CD,LASTID,CD_NO,CD_NM,CD_ENM,CD_SNM,CD_ESNM,CD_PFLG,CD_PCD,CD_GRP,CD_CVAL,CD_NVAL) VALUES ('OptionType','1','NCRsystem',1,'Put','Put','','','','','Glossary','',NULL);</v>
      </c>
    </row>
    <row r="107" spans="2:17" s="101" customFormat="1">
      <c r="B107" s="96" t="s">
        <v>5021</v>
      </c>
      <c r="C107" s="96" t="s">
        <v>6902</v>
      </c>
      <c r="D107" s="96"/>
      <c r="E107" s="96" t="s">
        <v>6902</v>
      </c>
      <c r="F107" s="96" t="s">
        <v>6902</v>
      </c>
      <c r="G107" s="96"/>
      <c r="H107" s="96"/>
      <c r="I107" s="96"/>
      <c r="J107" s="96"/>
      <c r="K107" s="96" t="s">
        <v>3976</v>
      </c>
      <c r="L107" s="96"/>
      <c r="M107" s="96"/>
      <c r="N107" s="37"/>
      <c r="O107" s="37" t="str">
        <f t="shared" si="13"/>
        <v>Glossary_StrikeType 목록</v>
      </c>
      <c r="P107" s="37"/>
      <c r="Q107" s="37" t="str">
        <f t="shared" si="7"/>
        <v>INSERT INTO ZFS_BASE_CODE (CD_FLG,CD,LASTID,CD_NO,CD_NM,CD_ENM,CD_SNM,CD_ESNM,CD_PFLG,CD_PCD,CD_GRP,CD_CVAL,CD_NVAL) VALUES ('Glossary','StrikeType','NCRsystem',0,'StrikeType','StrikeType','','','','','GROUP','',NULL);</v>
      </c>
    </row>
    <row r="108" spans="2:17" s="101" customFormat="1">
      <c r="B108" s="98" t="s">
        <v>6884</v>
      </c>
      <c r="C108" s="98">
        <v>0</v>
      </c>
      <c r="D108" s="37">
        <f t="shared" ref="D108:D109" si="14">C108</f>
        <v>0</v>
      </c>
      <c r="E108" s="98" t="s">
        <v>6885</v>
      </c>
      <c r="F108" s="98" t="s">
        <v>6885</v>
      </c>
      <c r="G108" s="37"/>
      <c r="H108" s="37"/>
      <c r="I108" s="37"/>
      <c r="J108" s="37"/>
      <c r="K108" s="96" t="s">
        <v>5021</v>
      </c>
      <c r="L108" s="37"/>
      <c r="M108" s="37"/>
      <c r="N108" s="37"/>
      <c r="O108" s="37" t="str">
        <f t="shared" si="13"/>
        <v>Glossary_StrikeType 코드</v>
      </c>
      <c r="P108" s="37"/>
      <c r="Q108" s="37" t="str">
        <f t="shared" si="7"/>
        <v>INSERT INTO ZFS_BASE_CODE (CD_FLG,CD,LASTID,CD_NO,CD_NM,CD_ENM,CD_SNM,CD_ESNM,CD_PFLG,CD_PCD,CD_GRP,CD_CVAL,CD_NVAL) VALUES ('StrikeType','0','NCRsystem',0,'FixedStrike','FixedStrike','','','','','Glossary','',NULL);</v>
      </c>
    </row>
    <row r="109" spans="2:17" s="101" customFormat="1">
      <c r="B109" s="98" t="s">
        <v>6884</v>
      </c>
      <c r="C109" s="98">
        <v>1</v>
      </c>
      <c r="D109" s="37">
        <f t="shared" si="14"/>
        <v>1</v>
      </c>
      <c r="E109" s="98" t="s">
        <v>6886</v>
      </c>
      <c r="F109" s="98" t="s">
        <v>6886</v>
      </c>
      <c r="G109" s="37"/>
      <c r="H109" s="37"/>
      <c r="I109" s="37"/>
      <c r="J109" s="37"/>
      <c r="K109" s="96" t="s">
        <v>5021</v>
      </c>
      <c r="L109" s="37"/>
      <c r="M109" s="37"/>
      <c r="N109" s="37"/>
      <c r="O109" s="37" t="str">
        <f t="shared" si="13"/>
        <v>Glossary_StrikeType 코드</v>
      </c>
      <c r="P109" s="37"/>
      <c r="Q109" s="37" t="str">
        <f t="shared" si="7"/>
        <v>INSERT INTO ZFS_BASE_CODE (CD_FLG,CD,LASTID,CD_NO,CD_NM,CD_ENM,CD_SNM,CD_ESNM,CD_PFLG,CD_PCD,CD_GRP,CD_CVAL,CD_NVAL) VALUES ('StrikeType','1','NCRsystem',1,'FloatingStrike','FloatingStrike','','','','','Glossary','',NULL);</v>
      </c>
    </row>
    <row r="110" spans="2:17" s="101" customFormat="1">
      <c r="B110" s="96" t="s">
        <v>5021</v>
      </c>
      <c r="C110" s="96" t="s">
        <v>6903</v>
      </c>
      <c r="D110" s="96"/>
      <c r="E110" s="96" t="s">
        <v>6903</v>
      </c>
      <c r="F110" s="96" t="s">
        <v>6903</v>
      </c>
      <c r="G110" s="96"/>
      <c r="H110" s="96"/>
      <c r="I110" s="96"/>
      <c r="J110" s="96"/>
      <c r="K110" s="96" t="s">
        <v>3976</v>
      </c>
      <c r="L110" s="96"/>
      <c r="M110" s="96"/>
      <c r="N110" s="37"/>
      <c r="O110" s="37" t="str">
        <f t="shared" si="13"/>
        <v>Glossary_AverageType 목록</v>
      </c>
      <c r="P110" s="37"/>
      <c r="Q110" s="37" t="str">
        <f t="shared" si="7"/>
        <v>INSERT INTO ZFS_BASE_CODE (CD_FLG,CD,LASTID,CD_NO,CD_NM,CD_ENM,CD_SNM,CD_ESNM,CD_PFLG,CD_PCD,CD_GRP,CD_CVAL,CD_NVAL) VALUES ('Glossary','AverageType','NCRsystem',0,'AverageType','AverageType','','','','','GROUP','',NULL);</v>
      </c>
    </row>
    <row r="111" spans="2:17" s="101" customFormat="1">
      <c r="B111" s="98" t="s">
        <v>6887</v>
      </c>
      <c r="C111" s="98">
        <v>0</v>
      </c>
      <c r="D111" s="37">
        <f t="shared" ref="D111:D112" si="15">C111</f>
        <v>0</v>
      </c>
      <c r="E111" s="98" t="s">
        <v>6907</v>
      </c>
      <c r="F111" s="98" t="s">
        <v>6907</v>
      </c>
      <c r="G111" s="37"/>
      <c r="H111" s="37"/>
      <c r="I111" s="37"/>
      <c r="J111" s="37"/>
      <c r="K111" s="96" t="s">
        <v>5021</v>
      </c>
      <c r="L111" s="37"/>
      <c r="M111" s="37"/>
      <c r="N111" s="37"/>
      <c r="O111" s="37" t="str">
        <f t="shared" si="13"/>
        <v>Glossary_AverageType 코드</v>
      </c>
      <c r="P111" s="37"/>
      <c r="Q111" s="37" t="str">
        <f t="shared" si="7"/>
        <v>INSERT INTO ZFS_BASE_CODE (CD_FLG,CD,LASTID,CD_NO,CD_NM,CD_ENM,CD_SNM,CD_ESNM,CD_PFLG,CD_PCD,CD_GRP,CD_CVAL,CD_NVAL) VALUES ('AverageType','0','NCRsystem',0,'Arithmetic','Arithmetic','','','','','Glossary','',NULL);</v>
      </c>
    </row>
    <row r="112" spans="2:17" s="101" customFormat="1">
      <c r="B112" s="98" t="s">
        <v>6887</v>
      </c>
      <c r="C112" s="98">
        <v>1</v>
      </c>
      <c r="D112" s="37">
        <f t="shared" si="15"/>
        <v>1</v>
      </c>
      <c r="E112" s="98" t="s">
        <v>6908</v>
      </c>
      <c r="F112" s="98" t="s">
        <v>6908</v>
      </c>
      <c r="G112" s="37"/>
      <c r="H112" s="37"/>
      <c r="I112" s="37"/>
      <c r="J112" s="37"/>
      <c r="K112" s="96" t="s">
        <v>5021</v>
      </c>
      <c r="L112" s="37"/>
      <c r="M112" s="37"/>
      <c r="N112" s="37"/>
      <c r="O112" s="37" t="str">
        <f t="shared" si="13"/>
        <v>Glossary_AverageType 코드</v>
      </c>
      <c r="P112" s="37"/>
      <c r="Q112" s="37" t="str">
        <f t="shared" si="7"/>
        <v>INSERT INTO ZFS_BASE_CODE (CD_FLG,CD,LASTID,CD_NO,CD_NM,CD_ENM,CD_SNM,CD_ESNM,CD_PFLG,CD_PCD,CD_GRP,CD_CVAL,CD_NVAL) VALUES ('AverageType','1','NCRsystem',1,'Geometric','Geometric','','','','','Glossary','',NULL);</v>
      </c>
    </row>
    <row r="113" spans="2:17" s="101" customFormat="1">
      <c r="B113" s="96" t="s">
        <v>5021</v>
      </c>
      <c r="C113" s="96" t="s">
        <v>6904</v>
      </c>
      <c r="D113" s="96"/>
      <c r="E113" s="96" t="s">
        <v>6904</v>
      </c>
      <c r="F113" s="96" t="s">
        <v>6904</v>
      </c>
      <c r="G113" s="96"/>
      <c r="H113" s="96"/>
      <c r="I113" s="96"/>
      <c r="J113" s="96"/>
      <c r="K113" s="96" t="s">
        <v>3976</v>
      </c>
      <c r="L113" s="96"/>
      <c r="M113" s="96"/>
      <c r="N113" s="37"/>
      <c r="O113" s="37" t="str">
        <f t="shared" si="13"/>
        <v>Glossary_AccumulationDirection 목록</v>
      </c>
      <c r="P113" s="37"/>
      <c r="Q113" s="37" t="str">
        <f t="shared" si="7"/>
        <v>INSERT INTO ZFS_BASE_CODE (CD_FLG,CD,LASTID,CD_NO,CD_NM,CD_ENM,CD_SNM,CD_ESNM,CD_PFLG,CD_PCD,CD_GRP,CD_CVAL,CD_NVAL) VALUES ('Glossary','AccumulationDirection','NCRsystem',0,'AccumulationDirection','AccumulationDirection','','','','','GROUP','',NULL);</v>
      </c>
    </row>
    <row r="114" spans="2:17" s="101" customFormat="1">
      <c r="B114" s="98" t="s">
        <v>6888</v>
      </c>
      <c r="C114" s="98">
        <v>0</v>
      </c>
      <c r="D114" s="37">
        <f t="shared" ref="D114:D115" si="16">C114</f>
        <v>0</v>
      </c>
      <c r="E114" s="98" t="s">
        <v>6909</v>
      </c>
      <c r="F114" s="98" t="s">
        <v>6909</v>
      </c>
      <c r="G114" s="37"/>
      <c r="H114" s="37"/>
      <c r="I114" s="37"/>
      <c r="J114" s="37"/>
      <c r="K114" s="96" t="s">
        <v>5021</v>
      </c>
      <c r="L114" s="37"/>
      <c r="M114" s="37"/>
      <c r="N114" s="37"/>
      <c r="O114" s="37" t="str">
        <f t="shared" si="13"/>
        <v>Glossary_AccumulationDirection 코드</v>
      </c>
      <c r="P114" s="37"/>
      <c r="Q114" s="37" t="str">
        <f t="shared" si="7"/>
        <v>INSERT INTO ZFS_BASE_CODE (CD_FLG,CD,LASTID,CD_NO,CD_NM,CD_ENM,CD_SNM,CD_ESNM,CD_PFLG,CD_PCD,CD_GRP,CD_CVAL,CD_NVAL) VALUES ('AccumulationDirection','0','NCRsystem',0,'ProfitOnly','ProfitOnly','','','','','Glossary','',NULL);</v>
      </c>
    </row>
    <row r="115" spans="2:17" s="101" customFormat="1">
      <c r="B115" s="98" t="s">
        <v>6888</v>
      </c>
      <c r="C115" s="98">
        <v>1</v>
      </c>
      <c r="D115" s="37">
        <f t="shared" si="16"/>
        <v>1</v>
      </c>
      <c r="E115" s="98" t="s">
        <v>6910</v>
      </c>
      <c r="F115" s="98" t="s">
        <v>6910</v>
      </c>
      <c r="G115" s="37"/>
      <c r="H115" s="37"/>
      <c r="I115" s="37"/>
      <c r="J115" s="37"/>
      <c r="K115" s="96" t="s">
        <v>5021</v>
      </c>
      <c r="L115" s="37"/>
      <c r="M115" s="37"/>
      <c r="N115" s="37"/>
      <c r="O115" s="37" t="str">
        <f t="shared" si="13"/>
        <v>Glossary_AccumulationDirection 코드</v>
      </c>
      <c r="P115" s="37"/>
      <c r="Q115" s="37" t="str">
        <f t="shared" si="7"/>
        <v>INSERT INTO ZFS_BASE_CODE (CD_FLG,CD,LASTID,CD_NO,CD_NM,CD_ENM,CD_SNM,CD_ESNM,CD_PFLG,CD_PCD,CD_GRP,CD_CVAL,CD_NVAL) VALUES ('AccumulationDirection','1','NCRsystem',1,'LossOnly','LossOnly','','','','','Glossary','',NULL);</v>
      </c>
    </row>
    <row r="116" spans="2:17" s="101" customFormat="1">
      <c r="B116" s="96" t="s">
        <v>5021</v>
      </c>
      <c r="C116" s="96" t="s">
        <v>6905</v>
      </c>
      <c r="D116" s="96"/>
      <c r="E116" s="96" t="s">
        <v>6905</v>
      </c>
      <c r="F116" s="96" t="s">
        <v>6905</v>
      </c>
      <c r="G116" s="96"/>
      <c r="H116" s="96"/>
      <c r="I116" s="96"/>
      <c r="J116" s="96"/>
      <c r="K116" s="96" t="s">
        <v>3976</v>
      </c>
      <c r="L116" s="96"/>
      <c r="M116" s="96"/>
      <c r="N116" s="37"/>
      <c r="O116" s="37" t="str">
        <f t="shared" si="13"/>
        <v>Glossary_BarrierType 목록</v>
      </c>
      <c r="P116" s="37"/>
      <c r="Q116" s="37" t="str">
        <f t="shared" si="7"/>
        <v>INSERT INTO ZFS_BASE_CODE (CD_FLG,CD,LASTID,CD_NO,CD_NM,CD_ENM,CD_SNM,CD_ESNM,CD_PFLG,CD_PCD,CD_GRP,CD_CVAL,CD_NVAL) VALUES ('Glossary','BarrierType','NCRsystem',0,'BarrierType','BarrierType','','','','','GROUP','',NULL);</v>
      </c>
    </row>
    <row r="117" spans="2:17" s="101" customFormat="1">
      <c r="B117" s="98" t="s">
        <v>6889</v>
      </c>
      <c r="C117" s="98">
        <v>0</v>
      </c>
      <c r="D117" s="37">
        <f t="shared" ref="D117:D121" si="17">C117</f>
        <v>0</v>
      </c>
      <c r="E117" s="98" t="s">
        <v>6911</v>
      </c>
      <c r="F117" s="98" t="s">
        <v>6911</v>
      </c>
      <c r="G117" s="37"/>
      <c r="H117" s="37"/>
      <c r="I117" s="37"/>
      <c r="J117" s="37"/>
      <c r="K117" s="96" t="s">
        <v>5021</v>
      </c>
      <c r="L117" s="37"/>
      <c r="M117" s="37"/>
      <c r="N117" s="37"/>
      <c r="O117" s="37" t="str">
        <f t="shared" si="13"/>
        <v>Glossary_BarrierType 코드</v>
      </c>
      <c r="P117" s="37"/>
      <c r="Q117" s="37" t="str">
        <f t="shared" si="7"/>
        <v>INSERT INTO ZFS_BASE_CODE (CD_FLG,CD,LASTID,CD_NO,CD_NM,CD_ENM,CD_SNM,CD_ESNM,CD_PFLG,CD_PCD,CD_GRP,CD_CVAL,CD_NVAL) VALUES ('BarrierType','0','NCRsystem',0,'DownIn','DownIn','','','','','Glossary','',NULL);</v>
      </c>
    </row>
    <row r="118" spans="2:17" s="101" customFormat="1">
      <c r="B118" s="98" t="s">
        <v>6889</v>
      </c>
      <c r="C118" s="98">
        <v>1</v>
      </c>
      <c r="D118" s="37">
        <f t="shared" si="17"/>
        <v>1</v>
      </c>
      <c r="E118" s="98" t="s">
        <v>6912</v>
      </c>
      <c r="F118" s="98" t="s">
        <v>6912</v>
      </c>
      <c r="G118" s="37"/>
      <c r="H118" s="37"/>
      <c r="I118" s="37"/>
      <c r="J118" s="37"/>
      <c r="K118" s="96" t="s">
        <v>5021</v>
      </c>
      <c r="L118" s="37"/>
      <c r="M118" s="37"/>
      <c r="N118" s="37"/>
      <c r="O118" s="37" t="str">
        <f t="shared" si="13"/>
        <v>Glossary_BarrierType 코드</v>
      </c>
      <c r="P118" s="37"/>
      <c r="Q118" s="37" t="str">
        <f t="shared" si="7"/>
        <v>INSERT INTO ZFS_BASE_CODE (CD_FLG,CD,LASTID,CD_NO,CD_NM,CD_ENM,CD_SNM,CD_ESNM,CD_PFLG,CD_PCD,CD_GRP,CD_CVAL,CD_NVAL) VALUES ('BarrierType','1','NCRsystem',1,'UpIn','UpIn','','','','','Glossary','',NULL);</v>
      </c>
    </row>
    <row r="119" spans="2:17" s="101" customFormat="1">
      <c r="B119" s="98" t="s">
        <v>6889</v>
      </c>
      <c r="C119" s="98">
        <v>2</v>
      </c>
      <c r="D119" s="37">
        <f t="shared" si="17"/>
        <v>2</v>
      </c>
      <c r="E119" s="98" t="s">
        <v>6913</v>
      </c>
      <c r="F119" s="98" t="s">
        <v>6913</v>
      </c>
      <c r="G119" s="37"/>
      <c r="H119" s="37"/>
      <c r="I119" s="37"/>
      <c r="J119" s="37"/>
      <c r="K119" s="96" t="s">
        <v>5021</v>
      </c>
      <c r="L119" s="37"/>
      <c r="M119" s="37"/>
      <c r="N119" s="37"/>
      <c r="O119" s="37" t="str">
        <f t="shared" si="13"/>
        <v>Glossary_BarrierType 코드</v>
      </c>
      <c r="P119" s="37"/>
      <c r="Q119" s="37" t="str">
        <f t="shared" si="7"/>
        <v>INSERT INTO ZFS_BASE_CODE (CD_FLG,CD,LASTID,CD_NO,CD_NM,CD_ENM,CD_SNM,CD_ESNM,CD_PFLG,CD_PCD,CD_GRP,CD_CVAL,CD_NVAL) VALUES ('BarrierType','2','NCRsystem',2,'DownOut','DownOut','','','','','Glossary','',NULL);</v>
      </c>
    </row>
    <row r="120" spans="2:17" s="101" customFormat="1">
      <c r="B120" s="98" t="s">
        <v>6889</v>
      </c>
      <c r="C120" s="98">
        <v>3</v>
      </c>
      <c r="D120" s="37">
        <f t="shared" si="17"/>
        <v>3</v>
      </c>
      <c r="E120" s="98" t="s">
        <v>6914</v>
      </c>
      <c r="F120" s="98" t="s">
        <v>6914</v>
      </c>
      <c r="G120" s="37"/>
      <c r="H120" s="37"/>
      <c r="I120" s="37"/>
      <c r="J120" s="37"/>
      <c r="K120" s="96" t="s">
        <v>5021</v>
      </c>
      <c r="L120" s="37"/>
      <c r="M120" s="37"/>
      <c r="N120" s="37"/>
      <c r="O120" s="37" t="str">
        <f t="shared" si="13"/>
        <v>Glossary_BarrierType 코드</v>
      </c>
      <c r="P120" s="37"/>
      <c r="Q120" s="37" t="str">
        <f t="shared" si="7"/>
        <v>INSERT INTO ZFS_BASE_CODE (CD_FLG,CD,LASTID,CD_NO,CD_NM,CD_ENM,CD_SNM,CD_ESNM,CD_PFLG,CD_PCD,CD_GRP,CD_CVAL,CD_NVAL) VALUES ('BarrierType','3','NCRsystem',3,'UpOut','UpOut','','','','','Glossary','',NULL);</v>
      </c>
    </row>
    <row r="121" spans="2:17" s="101" customFormat="1">
      <c r="B121" s="98" t="s">
        <v>6889</v>
      </c>
      <c r="C121" s="98">
        <v>4</v>
      </c>
      <c r="D121" s="37">
        <f t="shared" si="17"/>
        <v>4</v>
      </c>
      <c r="E121" s="98" t="s">
        <v>6915</v>
      </c>
      <c r="F121" s="98" t="s">
        <v>6915</v>
      </c>
      <c r="G121" s="37"/>
      <c r="H121" s="37"/>
      <c r="I121" s="37"/>
      <c r="J121" s="37"/>
      <c r="K121" s="96" t="s">
        <v>5021</v>
      </c>
      <c r="L121" s="37"/>
      <c r="M121" s="37"/>
      <c r="N121" s="37"/>
      <c r="O121" s="37" t="str">
        <f t="shared" si="13"/>
        <v>Glossary_BarrierType 코드</v>
      </c>
      <c r="P121" s="37"/>
      <c r="Q121" s="37" t="str">
        <f t="shared" si="7"/>
        <v>INSERT INTO ZFS_BASE_CODE (CD_FLG,CD,LASTID,CD_NO,CD_NM,CD_ENM,CD_SNM,CD_ESNM,CD_PFLG,CD_PCD,CD_GRP,CD_CVAL,CD_NVAL) VALUES ('BarrierType','4','NCRsystem',4,'None','None','','','','','Glossary','',NULL);</v>
      </c>
    </row>
    <row r="122" spans="2:17" s="101" customFormat="1">
      <c r="B122" s="96" t="s">
        <v>5021</v>
      </c>
      <c r="C122" s="96" t="s">
        <v>6906</v>
      </c>
      <c r="D122" s="96"/>
      <c r="E122" s="96" t="s">
        <v>6906</v>
      </c>
      <c r="F122" s="96" t="s">
        <v>6906</v>
      </c>
      <c r="G122" s="96"/>
      <c r="H122" s="96"/>
      <c r="I122" s="96"/>
      <c r="J122" s="96"/>
      <c r="K122" s="96" t="s">
        <v>3976</v>
      </c>
      <c r="L122" s="96"/>
      <c r="M122" s="96"/>
      <c r="N122" s="37"/>
      <c r="O122" s="37" t="str">
        <f t="shared" si="13"/>
        <v>Glossary_StrikedTypePayoff 목록</v>
      </c>
      <c r="P122" s="37"/>
      <c r="Q122" s="37" t="str">
        <f t="shared" si="7"/>
        <v>INSERT INTO ZFS_BASE_CODE (CD_FLG,CD,LASTID,CD_NO,CD_NM,CD_ENM,CD_SNM,CD_ESNM,CD_PFLG,CD_PCD,CD_GRP,CD_CVAL,CD_NVAL) VALUES ('Glossary','StrikedTypePayoff','NCRsystem',0,'StrikedTypePayoff','StrikedTypePayoff','','','','','GROUP','',NULL);</v>
      </c>
    </row>
    <row r="123" spans="2:17" s="101" customFormat="1">
      <c r="B123" s="98" t="s">
        <v>6890</v>
      </c>
      <c r="C123" s="98">
        <v>0</v>
      </c>
      <c r="D123" s="37">
        <f t="shared" ref="D123:D129" si="18">C123</f>
        <v>0</v>
      </c>
      <c r="E123" s="98" t="s">
        <v>6916</v>
      </c>
      <c r="F123" s="98" t="s">
        <v>6916</v>
      </c>
      <c r="G123" s="37"/>
      <c r="H123" s="37"/>
      <c r="I123" s="37"/>
      <c r="J123" s="37"/>
      <c r="K123" s="96" t="s">
        <v>5021</v>
      </c>
      <c r="L123" s="37"/>
      <c r="M123" s="37"/>
      <c r="N123" s="37"/>
      <c r="O123" s="37" t="str">
        <f t="shared" si="13"/>
        <v>Glossary_StrikedTypePayoff 코드</v>
      </c>
      <c r="P123" s="37"/>
      <c r="Q123" s="37" t="str">
        <f t="shared" si="7"/>
        <v>INSERT INTO ZFS_BASE_CODE (CD_FLG,CD,LASTID,CD_NO,CD_NM,CD_ENM,CD_SNM,CD_ESNM,CD_PFLG,CD_PCD,CD_GRP,CD_CVAL,CD_NVAL) VALUES ('StrikedTypePayoff','0','NCRsystem',0,'PlainVanilla','PlainVanilla','','','','','Glossary','',NULL);</v>
      </c>
    </row>
    <row r="124" spans="2:17" s="101" customFormat="1">
      <c r="B124" s="98" t="s">
        <v>6890</v>
      </c>
      <c r="C124" s="98">
        <v>1</v>
      </c>
      <c r="D124" s="37">
        <f t="shared" si="18"/>
        <v>1</v>
      </c>
      <c r="E124" s="98" t="s">
        <v>6917</v>
      </c>
      <c r="F124" s="98" t="s">
        <v>6917</v>
      </c>
      <c r="G124" s="37"/>
      <c r="H124" s="37"/>
      <c r="I124" s="37"/>
      <c r="J124" s="37"/>
      <c r="K124" s="96" t="s">
        <v>5021</v>
      </c>
      <c r="L124" s="37"/>
      <c r="M124" s="37"/>
      <c r="N124" s="37"/>
      <c r="O124" s="37" t="str">
        <f t="shared" si="13"/>
        <v>Glossary_StrikedTypePayoff 코드</v>
      </c>
      <c r="P124" s="37"/>
      <c r="Q124" s="37" t="str">
        <f t="shared" si="7"/>
        <v>INSERT INTO ZFS_BASE_CODE (CD_FLG,CD,LASTID,CD_NO,CD_NM,CD_ENM,CD_SNM,CD_ESNM,CD_PFLG,CD_PCD,CD_GRP,CD_CVAL,CD_NVAL) VALUES ('StrikedTypePayoff','1','NCRsystem',1,'PercentageStrike','PercentageStrike','','','','','Glossary','',NULL);</v>
      </c>
    </row>
    <row r="125" spans="2:17" s="101" customFormat="1">
      <c r="B125" s="98" t="s">
        <v>6890</v>
      </c>
      <c r="C125" s="98">
        <v>2</v>
      </c>
      <c r="D125" s="37">
        <f t="shared" si="18"/>
        <v>2</v>
      </c>
      <c r="E125" s="98" t="s">
        <v>6918</v>
      </c>
      <c r="F125" s="98" t="s">
        <v>6918</v>
      </c>
      <c r="G125" s="37"/>
      <c r="H125" s="37"/>
      <c r="I125" s="37"/>
      <c r="J125" s="37"/>
      <c r="K125" s="96" t="s">
        <v>5021</v>
      </c>
      <c r="L125" s="37"/>
      <c r="M125" s="37"/>
      <c r="N125" s="37"/>
      <c r="O125" s="37" t="str">
        <f t="shared" si="13"/>
        <v>Glossary_StrikedTypePayoff 코드</v>
      </c>
      <c r="P125" s="37"/>
      <c r="Q125" s="37" t="str">
        <f t="shared" si="7"/>
        <v>INSERT INTO ZFS_BASE_CODE (CD_FLG,CD,LASTID,CD_NO,CD_NM,CD_ENM,CD_SNM,CD_ESNM,CD_PFLG,CD_PCD,CD_GRP,CD_CVAL,CD_NVAL) VALUES ('StrikedTypePayoff','2','NCRsystem',2,'AssetOrNothing','AssetOrNothing','','','','','Glossary','',NULL);</v>
      </c>
    </row>
    <row r="126" spans="2:17" s="101" customFormat="1">
      <c r="B126" s="98" t="s">
        <v>6890</v>
      </c>
      <c r="C126" s="98">
        <v>3</v>
      </c>
      <c r="D126" s="37">
        <f t="shared" si="18"/>
        <v>3</v>
      </c>
      <c r="E126" s="98" t="s">
        <v>6919</v>
      </c>
      <c r="F126" s="98" t="s">
        <v>6919</v>
      </c>
      <c r="G126" s="37"/>
      <c r="H126" s="37"/>
      <c r="I126" s="37"/>
      <c r="J126" s="37"/>
      <c r="K126" s="96" t="s">
        <v>5021</v>
      </c>
      <c r="L126" s="37"/>
      <c r="M126" s="37"/>
      <c r="N126" s="37"/>
      <c r="O126" s="37" t="str">
        <f t="shared" si="13"/>
        <v>Glossary_StrikedTypePayoff 코드</v>
      </c>
      <c r="P126" s="37"/>
      <c r="Q126" s="37" t="str">
        <f t="shared" si="7"/>
        <v>INSERT INTO ZFS_BASE_CODE (CD_FLG,CD,LASTID,CD_NO,CD_NM,CD_ENM,CD_SNM,CD_ESNM,CD_PFLG,CD_PCD,CD_GRP,CD_CVAL,CD_NVAL) VALUES ('StrikedTypePayoff','3','NCRsystem',3,'CashOrNothing','CashOrNothing','','','','','Glossary','',NULL);</v>
      </c>
    </row>
    <row r="127" spans="2:17" s="101" customFormat="1">
      <c r="B127" s="98" t="s">
        <v>6890</v>
      </c>
      <c r="C127" s="98">
        <v>4</v>
      </c>
      <c r="D127" s="37">
        <f t="shared" si="18"/>
        <v>4</v>
      </c>
      <c r="E127" s="98" t="s">
        <v>6920</v>
      </c>
      <c r="F127" s="98" t="s">
        <v>6920</v>
      </c>
      <c r="G127" s="37"/>
      <c r="H127" s="37"/>
      <c r="I127" s="37"/>
      <c r="J127" s="37"/>
      <c r="K127" s="96" t="s">
        <v>5021</v>
      </c>
      <c r="L127" s="37"/>
      <c r="M127" s="37"/>
      <c r="N127" s="37"/>
      <c r="O127" s="37" t="str">
        <f t="shared" si="13"/>
        <v>Glossary_StrikedTypePayoff 코드</v>
      </c>
      <c r="P127" s="37"/>
      <c r="Q127" s="37" t="str">
        <f t="shared" si="7"/>
        <v>INSERT INTO ZFS_BASE_CODE (CD_FLG,CD,LASTID,CD_NO,CD_NM,CD_ENM,CD_SNM,CD_ESNM,CD_PFLG,CD_PCD,CD_GRP,CD_CVAL,CD_NVAL) VALUES ('StrikedTypePayoff','4','NCRsystem',4,'Gap','Gap','','','','','Glossary','',NULL);</v>
      </c>
    </row>
    <row r="128" spans="2:17" s="101" customFormat="1">
      <c r="B128" s="98" t="s">
        <v>6890</v>
      </c>
      <c r="C128" s="98">
        <v>5</v>
      </c>
      <c r="D128" s="37">
        <f t="shared" si="18"/>
        <v>5</v>
      </c>
      <c r="E128" s="98" t="s">
        <v>6921</v>
      </c>
      <c r="F128" s="98" t="s">
        <v>6921</v>
      </c>
      <c r="G128" s="37"/>
      <c r="H128" s="37"/>
      <c r="I128" s="37"/>
      <c r="J128" s="37"/>
      <c r="K128" s="96" t="s">
        <v>5021</v>
      </c>
      <c r="L128" s="37"/>
      <c r="M128" s="37"/>
      <c r="N128" s="37"/>
      <c r="O128" s="37" t="str">
        <f t="shared" si="13"/>
        <v>Glossary_StrikedTypePayoff 코드</v>
      </c>
      <c r="P128" s="37"/>
      <c r="Q128" s="37" t="str">
        <f t="shared" si="7"/>
        <v>INSERT INTO ZFS_BASE_CODE (CD_FLG,CD,LASTID,CD_NO,CD_NM,CD_ENM,CD_SNM,CD_ESNM,CD_PFLG,CD_PCD,CD_GRP,CD_CVAL,CD_NVAL) VALUES ('StrikedTypePayoff','5','NCRsystem',5,'SuperFund','SuperFund','','','','','Glossary','',NULL);</v>
      </c>
    </row>
    <row r="129" spans="2:17" s="101" customFormat="1">
      <c r="B129" s="98" t="s">
        <v>6890</v>
      </c>
      <c r="C129" s="98">
        <v>6</v>
      </c>
      <c r="D129" s="37">
        <f t="shared" si="18"/>
        <v>6</v>
      </c>
      <c r="E129" s="98" t="s">
        <v>6922</v>
      </c>
      <c r="F129" s="98" t="s">
        <v>6922</v>
      </c>
      <c r="G129" s="37"/>
      <c r="H129" s="37"/>
      <c r="I129" s="37"/>
      <c r="J129" s="37"/>
      <c r="K129" s="96" t="s">
        <v>5021</v>
      </c>
      <c r="L129" s="37"/>
      <c r="M129" s="37"/>
      <c r="N129" s="37"/>
      <c r="O129" s="37" t="str">
        <f t="shared" si="13"/>
        <v>Glossary_StrikedTypePayoff 코드</v>
      </c>
      <c r="P129" s="37"/>
      <c r="Q129" s="37" t="str">
        <f t="shared" si="7"/>
        <v>INSERT INTO ZFS_BASE_CODE (CD_FLG,CD,LASTID,CD_NO,CD_NM,CD_ENM,CD_SNM,CD_ESNM,CD_PFLG,CD_PCD,CD_GRP,CD_CVAL,CD_NVAL) VALUES ('StrikedTypePayoff','6','NCRsystem',6,'SuperShare','SuperShare','','','','','Glossary','',NULL);</v>
      </c>
    </row>
    <row r="130" spans="2:17">
      <c r="B130" s="96" t="s">
        <v>5018</v>
      </c>
      <c r="C130" s="96" t="s">
        <v>3977</v>
      </c>
      <c r="D130" s="96"/>
      <c r="E130" s="96" t="s">
        <v>2556</v>
      </c>
      <c r="F130" s="96" t="s">
        <v>3977</v>
      </c>
      <c r="G130" s="96"/>
      <c r="H130" s="96"/>
      <c r="I130" s="96"/>
      <c r="J130" s="96"/>
      <c r="K130" s="96" t="s">
        <v>3976</v>
      </c>
      <c r="L130" s="96"/>
      <c r="M130" s="96"/>
      <c r="O130" s="37" t="str">
        <f t="shared" ref="O130:O162" si="19">IF(K130="GROUP",B130 &amp; "_" &amp; C130  &amp; " 목록",K130 &amp; "_" &amp;B130 &amp; " 코드")</f>
        <v>ColumnInfo_RISK_CLS 목록</v>
      </c>
      <c r="P130" s="37" t="s">
        <v>291</v>
      </c>
      <c r="Q130" s="37" t="str">
        <f t="shared" si="7"/>
        <v>INSERT INTO ZFS_BASE_CODE (CD_FLG,CD,LASTID,CD_NO,CD_NM,CD_ENM,CD_SNM,CD_ESNM,CD_PFLG,CD_PCD,CD_GRP,CD_CVAL,CD_NVAL) VALUES ('ColumnInfo','RISK_CLS','NCRsystem',0,'FRTB-SA 위험군분류','RISK_CLS','','','','','GROUP','',NULL);</v>
      </c>
    </row>
    <row r="131" spans="2:17">
      <c r="B131" s="37" t="s">
        <v>69</v>
      </c>
      <c r="C131" s="37" t="s">
        <v>2821</v>
      </c>
      <c r="D131" s="37">
        <v>1</v>
      </c>
      <c r="E131" s="37" t="s">
        <v>3412</v>
      </c>
      <c r="F131" s="37" t="s">
        <v>4208</v>
      </c>
      <c r="G131" s="37" t="s">
        <v>2822</v>
      </c>
      <c r="H131" s="37" t="s">
        <v>2821</v>
      </c>
      <c r="K131" s="37" t="s">
        <v>5018</v>
      </c>
      <c r="O131" s="37" t="str">
        <f t="shared" si="19"/>
        <v>ColumnInfo_RISK_CLS 코드</v>
      </c>
      <c r="P131" s="37" t="s">
        <v>291</v>
      </c>
      <c r="Q131" s="37" t="str">
        <f t="shared" si="7"/>
        <v>INSERT INTO ZFS_BASE_CODE (CD_FLG,CD,LASTID,CD_NO,CD_NM,CD_ENM,CD_SNM,CD_ESNM,CD_PFLG,CD_PCD,CD_GRP,CD_CVAL,CD_NVAL) VALUES ('RISK_CLS','GIRR','NCRsystem',1,'금리위험','GIRR','금리 ','GIRR','','','ColumnInfo','',NULL);</v>
      </c>
    </row>
    <row r="132" spans="2:17">
      <c r="B132" s="37" t="s">
        <v>69</v>
      </c>
      <c r="C132" s="37" t="s">
        <v>2823</v>
      </c>
      <c r="D132" s="37">
        <v>2</v>
      </c>
      <c r="E132" s="37" t="s">
        <v>4209</v>
      </c>
      <c r="F132" s="37" t="s">
        <v>4210</v>
      </c>
      <c r="G132" s="37" t="s">
        <v>623</v>
      </c>
      <c r="H132" s="37" t="s">
        <v>2823</v>
      </c>
      <c r="K132" s="37" t="s">
        <v>5018</v>
      </c>
      <c r="O132" s="37" t="str">
        <f t="shared" si="19"/>
        <v>ColumnInfo_RISK_CLS 코드</v>
      </c>
      <c r="P132" s="37" t="s">
        <v>291</v>
      </c>
      <c r="Q132" s="37" t="str">
        <f t="shared" si="7"/>
        <v>INSERT INTO ZFS_BASE_CODE (CD_FLG,CD,LASTID,CD_NO,CD_NM,CD_ENM,CD_SNM,CD_ESNM,CD_PFLG,CD_PCD,CD_GRP,CD_CVAL,CD_NVAL) VALUES ('RISK_CLS','CSR','NCRsystem',2,'신용스프레드위험','CSR','신용위험','CSR','','','ColumnInfo','',NULL);</v>
      </c>
    </row>
    <row r="133" spans="2:17">
      <c r="B133" s="37" t="s">
        <v>69</v>
      </c>
      <c r="C133" s="37" t="s">
        <v>2824</v>
      </c>
      <c r="D133" s="37">
        <v>3</v>
      </c>
      <c r="E133" s="37" t="s">
        <v>4211</v>
      </c>
      <c r="F133" s="37" t="s">
        <v>4212</v>
      </c>
      <c r="G133" s="37" t="s">
        <v>2825</v>
      </c>
      <c r="H133" s="37" t="s">
        <v>2826</v>
      </c>
      <c r="K133" s="37" t="s">
        <v>5018</v>
      </c>
      <c r="O133" s="37" t="str">
        <f t="shared" si="19"/>
        <v>ColumnInfo_RISK_CLS 코드</v>
      </c>
      <c r="P133" s="37" t="s">
        <v>291</v>
      </c>
      <c r="Q133" s="37" t="str">
        <f t="shared" si="7"/>
        <v>INSERT INTO ZFS_BASE_CODE (CD_FLG,CD,LASTID,CD_NO,CD_NM,CD_ENM,CD_SNM,CD_ESNM,CD_PFLG,CD_PCD,CD_GRP,CD_CVAL,CD_NVAL) VALUES ('RISK_CLS','CSR-nSec','NCRsystem',3,'신용비유동화','CSR nonsec','신용비유동화','CSR NSEC','','','ColumnInfo','',NULL);</v>
      </c>
    </row>
    <row r="134" spans="2:17">
      <c r="B134" s="37" t="s">
        <v>69</v>
      </c>
      <c r="C134" s="37" t="s">
        <v>2827</v>
      </c>
      <c r="D134" s="37">
        <v>4</v>
      </c>
      <c r="E134" s="37" t="s">
        <v>4213</v>
      </c>
      <c r="F134" s="37" t="s">
        <v>4214</v>
      </c>
      <c r="G134" s="37" t="s">
        <v>2828</v>
      </c>
      <c r="H134" s="37" t="s">
        <v>2829</v>
      </c>
      <c r="K134" s="37" t="s">
        <v>5018</v>
      </c>
      <c r="O134" s="37" t="str">
        <f t="shared" si="19"/>
        <v>ColumnInfo_RISK_CLS 코드</v>
      </c>
      <c r="P134" s="37" t="s">
        <v>291</v>
      </c>
      <c r="Q134" s="37" t="str">
        <f t="shared" si="7"/>
        <v>INSERT INTO ZFS_BASE_CODE (CD_FLG,CD,LASTID,CD_NO,CD_NM,CD_ENM,CD_SNM,CD_ESNM,CD_PFLG,CD_PCD,CD_GRP,CD_CVAL,CD_NVAL) VALUES ('RISK_CLS','CSR-nCtp','NCRsystem',4,'신용유동화NonCTP','CSR sec nonCTP','신용유동화NonCTP','CSR NCTP','','','ColumnInfo','',NULL);</v>
      </c>
    </row>
    <row r="135" spans="2:17">
      <c r="B135" s="37" t="s">
        <v>69</v>
      </c>
      <c r="C135" s="37" t="s">
        <v>2830</v>
      </c>
      <c r="D135" s="37">
        <v>5</v>
      </c>
      <c r="E135" s="37" t="s">
        <v>4215</v>
      </c>
      <c r="F135" s="37" t="s">
        <v>4216</v>
      </c>
      <c r="G135" s="37" t="s">
        <v>2831</v>
      </c>
      <c r="H135" s="37" t="s">
        <v>2832</v>
      </c>
      <c r="K135" s="37" t="s">
        <v>5018</v>
      </c>
      <c r="O135" s="37" t="str">
        <f t="shared" si="19"/>
        <v>ColumnInfo_RISK_CLS 코드</v>
      </c>
      <c r="P135" s="37" t="s">
        <v>291</v>
      </c>
      <c r="Q135" s="37" t="str">
        <f t="shared" si="7"/>
        <v>INSERT INTO ZFS_BASE_CODE (CD_FLG,CD,LASTID,CD_NO,CD_NM,CD_ENM,CD_SNM,CD_ESNM,CD_PFLG,CD_PCD,CD_GRP,CD_CVAL,CD_NVAL) VALUES ('RISK_CLS','CSR-Ctp','NCRsystem',5,'신용유동화CTP','CSR sec CTP','신용유동화CTP','CSR CTP','','','ColumnInfo','',NULL);</v>
      </c>
    </row>
    <row r="136" spans="2:17">
      <c r="B136" s="37" t="s">
        <v>69</v>
      </c>
      <c r="C136" s="37" t="s">
        <v>2546</v>
      </c>
      <c r="D136" s="37">
        <v>6</v>
      </c>
      <c r="E136" s="37" t="s">
        <v>3570</v>
      </c>
      <c r="F136" s="37" t="s">
        <v>4217</v>
      </c>
      <c r="G136" s="37" t="s">
        <v>2817</v>
      </c>
      <c r="H136" s="37" t="s">
        <v>2546</v>
      </c>
      <c r="K136" s="37" t="s">
        <v>5018</v>
      </c>
      <c r="O136" s="37" t="str">
        <f t="shared" si="19"/>
        <v>ColumnInfo_RISK_CLS 코드</v>
      </c>
      <c r="P136" s="37" t="s">
        <v>291</v>
      </c>
      <c r="Q136" s="37" t="str">
        <f t="shared" si="7"/>
        <v>INSERT INTO ZFS_BASE_CODE (CD_FLG,CD,LASTID,CD_NO,CD_NM,CD_ENM,CD_SNM,CD_ESNM,CD_PFLG,CD_PCD,CD_GRP,CD_CVAL,CD_NVAL) VALUES ('RISK_CLS','EQ','NCRsystem',6,'주식위험','Equity','주식','EQ','','','ColumnInfo','',NULL);</v>
      </c>
    </row>
    <row r="137" spans="2:17">
      <c r="B137" s="37" t="s">
        <v>69</v>
      </c>
      <c r="C137" s="37" t="s">
        <v>2552</v>
      </c>
      <c r="D137" s="37">
        <v>7</v>
      </c>
      <c r="E137" s="37" t="s">
        <v>3569</v>
      </c>
      <c r="F137" s="37" t="s">
        <v>4218</v>
      </c>
      <c r="G137" s="37" t="s">
        <v>2833</v>
      </c>
      <c r="H137" s="37" t="s">
        <v>2552</v>
      </c>
      <c r="K137" s="37" t="s">
        <v>5018</v>
      </c>
      <c r="O137" s="37" t="str">
        <f t="shared" si="19"/>
        <v>ColumnInfo_RISK_CLS 코드</v>
      </c>
      <c r="P137" s="37" t="s">
        <v>291</v>
      </c>
      <c r="Q137" s="37" t="str">
        <f t="shared" si="7"/>
        <v>INSERT INTO ZFS_BASE_CODE (CD_FLG,CD,LASTID,CD_NO,CD_NM,CD_ENM,CD_SNM,CD_ESNM,CD_PFLG,CD_PCD,CD_GRP,CD_CVAL,CD_NVAL) VALUES ('RISK_CLS','CM','NCRsystem',7,'상품위험','Commodity','상품','CM','','','ColumnInfo','',NULL);</v>
      </c>
    </row>
    <row r="138" spans="2:17">
      <c r="B138" s="37" t="s">
        <v>69</v>
      </c>
      <c r="C138" s="37" t="s">
        <v>2548</v>
      </c>
      <c r="D138" s="37">
        <v>8</v>
      </c>
      <c r="E138" s="37" t="s">
        <v>3572</v>
      </c>
      <c r="F138" s="37" t="s">
        <v>4219</v>
      </c>
      <c r="G138" s="37" t="s">
        <v>2834</v>
      </c>
      <c r="H138" s="37" t="s">
        <v>2548</v>
      </c>
      <c r="K138" s="37" t="s">
        <v>5018</v>
      </c>
      <c r="O138" s="37" t="str">
        <f t="shared" si="19"/>
        <v>ColumnInfo_RISK_CLS 코드</v>
      </c>
      <c r="P138" s="37" t="s">
        <v>291</v>
      </c>
      <c r="Q138" s="37" t="str">
        <f t="shared" si="7"/>
        <v>INSERT INTO ZFS_BASE_CODE (CD_FLG,CD,LASTID,CD_NO,CD_NM,CD_ENM,CD_SNM,CD_ESNM,CD_PFLG,CD_PCD,CD_GRP,CD_CVAL,CD_NVAL) VALUES ('RISK_CLS','FX','NCRsystem',8,'외환위험','Foriegn','외환','FX','','','ColumnInfo','',NULL);</v>
      </c>
    </row>
    <row r="139" spans="2:17">
      <c r="B139" s="37" t="s">
        <v>69</v>
      </c>
      <c r="C139" s="37" t="s">
        <v>2836</v>
      </c>
      <c r="D139" s="37">
        <v>9</v>
      </c>
      <c r="E139" s="37" t="s">
        <v>4221</v>
      </c>
      <c r="F139" s="37" t="s">
        <v>4222</v>
      </c>
      <c r="G139" s="37" t="s">
        <v>2837</v>
      </c>
      <c r="H139" s="37" t="s">
        <v>2838</v>
      </c>
      <c r="K139" s="37" t="s">
        <v>5018</v>
      </c>
      <c r="O139" s="37" t="str">
        <f t="shared" si="19"/>
        <v>ColumnInfo_RISK_CLS 코드</v>
      </c>
      <c r="P139" s="37" t="s">
        <v>291</v>
      </c>
      <c r="Q139" s="37" t="str">
        <f t="shared" si="7"/>
        <v>INSERT INTO ZFS_BASE_CODE (CD_FLG,CD,LASTID,CD_NO,CD_NM,CD_ENM,CD_SNM,CD_ESNM,CD_PFLG,CD_PCD,CD_GRP,CD_CVAL,CD_NVAL) VALUES ('RISK_CLS','DRC-nSec','NCRsystem',9,'부도비유동화','DRC nonsec','부도NSEC','DRC NSEC','','','ColumnInfo','',NULL);</v>
      </c>
    </row>
    <row r="140" spans="2:17">
      <c r="B140" s="37" t="s">
        <v>69</v>
      </c>
      <c r="C140" s="37" t="s">
        <v>2839</v>
      </c>
      <c r="D140" s="37">
        <v>10</v>
      </c>
      <c r="E140" s="37" t="s">
        <v>4223</v>
      </c>
      <c r="F140" s="37" t="s">
        <v>4224</v>
      </c>
      <c r="G140" s="37" t="s">
        <v>2840</v>
      </c>
      <c r="H140" s="37" t="s">
        <v>2841</v>
      </c>
      <c r="K140" s="37" t="s">
        <v>5018</v>
      </c>
      <c r="O140" s="37" t="str">
        <f t="shared" si="19"/>
        <v>ColumnInfo_RISK_CLS 코드</v>
      </c>
      <c r="P140" s="37" t="s">
        <v>291</v>
      </c>
      <c r="Q140" s="37" t="str">
        <f t="shared" si="7"/>
        <v>INSERT INTO ZFS_BASE_CODE (CD_FLG,CD,LASTID,CD_NO,CD_NM,CD_ENM,CD_SNM,CD_ESNM,CD_PFLG,CD_PCD,CD_GRP,CD_CVAL,CD_NVAL) VALUES ('RISK_CLS','DRC-nCtp','NCRsystem',10,'부도유동화CTP','DRC sec CTP','부도CTP','DRC CTP','','','ColumnInfo','',NULL);</v>
      </c>
    </row>
    <row r="141" spans="2:17">
      <c r="B141" s="37" t="s">
        <v>69</v>
      </c>
      <c r="C141" s="37" t="s">
        <v>2842</v>
      </c>
      <c r="D141" s="37">
        <v>11</v>
      </c>
      <c r="E141" s="37" t="s">
        <v>4225</v>
      </c>
      <c r="F141" s="37" t="s">
        <v>4226</v>
      </c>
      <c r="G141" s="37" t="s">
        <v>2843</v>
      </c>
      <c r="H141" s="37" t="s">
        <v>2844</v>
      </c>
      <c r="K141" s="37" t="s">
        <v>5018</v>
      </c>
      <c r="O141" s="37" t="str">
        <f t="shared" si="19"/>
        <v>ColumnInfo_RISK_CLS 코드</v>
      </c>
      <c r="P141" s="37" t="s">
        <v>291</v>
      </c>
      <c r="Q141" s="37" t="str">
        <f t="shared" si="7"/>
        <v>INSERT INTO ZFS_BASE_CODE (CD_FLG,CD,LASTID,CD_NO,CD_NM,CD_ENM,CD_SNM,CD_ESNM,CD_PFLG,CD_PCD,CD_GRP,CD_CVAL,CD_NVAL) VALUES ('RISK_CLS','DRC-Ctp','NCRsystem',11,'부도유동화NonCTP','DRC sec nonCTP','부도NCTP','DRC NCTP','','','ColumnInfo','',NULL);</v>
      </c>
    </row>
    <row r="142" spans="2:17">
      <c r="B142" s="37" t="s">
        <v>69</v>
      </c>
      <c r="C142" s="37" t="s">
        <v>194</v>
      </c>
      <c r="D142" s="37">
        <v>12</v>
      </c>
      <c r="E142" s="37" t="s">
        <v>2279</v>
      </c>
      <c r="F142" s="37" t="s">
        <v>4227</v>
      </c>
      <c r="G142" s="37" t="s">
        <v>2845</v>
      </c>
      <c r="H142" s="37" t="s">
        <v>194</v>
      </c>
      <c r="K142" s="37" t="s">
        <v>5018</v>
      </c>
      <c r="O142" s="37" t="str">
        <f t="shared" si="19"/>
        <v>ColumnInfo_RISK_CLS 코드</v>
      </c>
      <c r="P142" s="37" t="s">
        <v>291</v>
      </c>
      <c r="Q142" s="37" t="str">
        <f t="shared" si="7"/>
        <v>INSERT INTO ZFS_BASE_CODE (CD_FLG,CD,LASTID,CD_NO,CD_NM,CD_ENM,CD_SNM,CD_ESNM,CD_PFLG,CD_PCD,CD_GRP,CD_CVAL,CD_NVAL) VALUES ('RISK_CLS','RRAO','NCRsystem',12,'잔여위험','Residulal Risk Charge','잔여','RRAO','','','ColumnInfo','',NULL);</v>
      </c>
    </row>
    <row r="143" spans="2:17">
      <c r="B143" s="96" t="s">
        <v>5018</v>
      </c>
      <c r="C143" s="96" t="s">
        <v>1341</v>
      </c>
      <c r="D143" s="96"/>
      <c r="E143" s="96" t="s">
        <v>2561</v>
      </c>
      <c r="F143" s="96" t="s">
        <v>1341</v>
      </c>
      <c r="G143" s="96"/>
      <c r="H143" s="96"/>
      <c r="I143" s="96"/>
      <c r="J143" s="96"/>
      <c r="K143" s="96" t="s">
        <v>3976</v>
      </c>
      <c r="L143" s="96"/>
      <c r="M143" s="96"/>
      <c r="O143" s="37" t="str">
        <f t="shared" si="19"/>
        <v>ColumnInfo_SENT_CLS 목록</v>
      </c>
      <c r="P143" s="37" t="s">
        <v>291</v>
      </c>
      <c r="Q143" s="37" t="str">
        <f t="shared" si="7"/>
        <v>INSERT INTO ZFS_BASE_CODE (CD_FLG,CD,LASTID,CD_NO,CD_NM,CD_ENM,CD_SNM,CD_ESNM,CD_PFLG,CD_PCD,CD_GRP,CD_CVAL,CD_NVAL) VALUES ('ColumnInfo','SENT_CLS','NCRsystem',0,'민감도분류','SENT_CLS','','','','','GROUP','',NULL);</v>
      </c>
    </row>
    <row r="144" spans="2:17">
      <c r="B144" s="37" t="s">
        <v>70</v>
      </c>
      <c r="C144" s="37" t="s">
        <v>3308</v>
      </c>
      <c r="D144" s="37">
        <v>1</v>
      </c>
      <c r="E144" s="37" t="s">
        <v>4381</v>
      </c>
      <c r="F144" s="37" t="s">
        <v>4382</v>
      </c>
      <c r="G144" s="37" t="s">
        <v>1653</v>
      </c>
      <c r="H144" s="37" t="s">
        <v>3308</v>
      </c>
      <c r="K144" s="37" t="s">
        <v>5018</v>
      </c>
      <c r="O144" s="37" t="str">
        <f t="shared" si="19"/>
        <v>ColumnInfo_SENT_CLS 코드</v>
      </c>
      <c r="P144" s="37" t="s">
        <v>291</v>
      </c>
      <c r="Q144" s="37" t="str">
        <f t="shared" si="7"/>
        <v>INSERT INTO ZFS_BASE_CODE (CD_FLG,CD,LASTID,CD_NO,CD_NM,CD_ENM,CD_SNM,CD_ESNM,CD_PFLG,CD_PCD,CD_GRP,CD_CVAL,CD_NVAL) VALUES ('SENT_CLS','Delta','NCRsystem',1,'델타','Delta','델타','Delta','','','ColumnInfo','',NULL);</v>
      </c>
    </row>
    <row r="145" spans="2:17">
      <c r="B145" s="37" t="s">
        <v>70</v>
      </c>
      <c r="C145" s="37" t="s">
        <v>3309</v>
      </c>
      <c r="D145" s="37">
        <v>2</v>
      </c>
      <c r="E145" s="37" t="s">
        <v>4383</v>
      </c>
      <c r="F145" s="37" t="s">
        <v>4384</v>
      </c>
      <c r="G145" s="37" t="s">
        <v>1657</v>
      </c>
      <c r="H145" s="37" t="s">
        <v>3309</v>
      </c>
      <c r="K145" s="37" t="s">
        <v>5018</v>
      </c>
      <c r="O145" s="37" t="str">
        <f t="shared" si="19"/>
        <v>ColumnInfo_SENT_CLS 코드</v>
      </c>
      <c r="P145" s="37" t="s">
        <v>291</v>
      </c>
      <c r="Q145" s="37" t="str">
        <f t="shared" si="7"/>
        <v>INSERT INTO ZFS_BASE_CODE (CD_FLG,CD,LASTID,CD_NO,CD_NM,CD_ENM,CD_SNM,CD_ESNM,CD_PFLG,CD_PCD,CD_GRP,CD_CVAL,CD_NVAL) VALUES ('SENT_CLS','Vega','NCRsystem',2,'베가','Vega','베가','Vega','','','ColumnInfo','',NULL);</v>
      </c>
    </row>
    <row r="146" spans="2:17">
      <c r="B146" s="37" t="s">
        <v>70</v>
      </c>
      <c r="C146" s="37" t="s">
        <v>3310</v>
      </c>
      <c r="D146" s="37">
        <v>3</v>
      </c>
      <c r="E146" s="37" t="s">
        <v>4385</v>
      </c>
      <c r="F146" s="37" t="s">
        <v>4386</v>
      </c>
      <c r="G146" s="37" t="s">
        <v>3311</v>
      </c>
      <c r="H146" s="37" t="s">
        <v>3312</v>
      </c>
      <c r="K146" s="37" t="s">
        <v>5018</v>
      </c>
      <c r="O146" s="37" t="str">
        <f t="shared" si="19"/>
        <v>ColumnInfo_SENT_CLS 코드</v>
      </c>
      <c r="P146" s="37" t="s">
        <v>291</v>
      </c>
      <c r="Q146" s="37" t="str">
        <f t="shared" si="7"/>
        <v>INSERT INTO ZFS_BASE_CODE (CD_FLG,CD,LASTID,CD_NO,CD_NM,CD_ENM,CD_SNM,CD_ESNM,CD_PFLG,CD_PCD,CD_GRP,CD_CVAL,CD_NVAL) VALUES ('SENT_CLS','CvrUp','NCRsystem',3,'커버쳐업','Curvature Up','커버쳐업','Curv Up','','','ColumnInfo','',NULL);</v>
      </c>
    </row>
    <row r="147" spans="2:17">
      <c r="B147" s="37" t="s">
        <v>70</v>
      </c>
      <c r="C147" s="37" t="s">
        <v>3313</v>
      </c>
      <c r="D147" s="37">
        <v>4</v>
      </c>
      <c r="E147" s="37" t="s">
        <v>4387</v>
      </c>
      <c r="F147" s="37" t="s">
        <v>4388</v>
      </c>
      <c r="G147" s="37" t="s">
        <v>3314</v>
      </c>
      <c r="H147" s="37" t="s">
        <v>3315</v>
      </c>
      <c r="K147" s="37" t="s">
        <v>5018</v>
      </c>
      <c r="O147" s="37" t="str">
        <f t="shared" si="19"/>
        <v>ColumnInfo_SENT_CLS 코드</v>
      </c>
      <c r="P147" s="37" t="s">
        <v>291</v>
      </c>
      <c r="Q147" s="37" t="str">
        <f t="shared" si="7"/>
        <v>INSERT INTO ZFS_BASE_CODE (CD_FLG,CD,LASTID,CD_NO,CD_NM,CD_ENM,CD_SNM,CD_ESNM,CD_PFLG,CD_PCD,CD_GRP,CD_CVAL,CD_NVAL) VALUES ('SENT_CLS','CvrDn','NCRsystem',4,'커버처다운','Curvature Down','커버처다운','Curv DN','','','ColumnInfo','',NULL);</v>
      </c>
    </row>
    <row r="148" spans="2:17">
      <c r="B148" s="37" t="s">
        <v>70</v>
      </c>
      <c r="C148" s="37" t="s">
        <v>3316</v>
      </c>
      <c r="D148" s="37">
        <v>5</v>
      </c>
      <c r="E148" s="37" t="s">
        <v>4389</v>
      </c>
      <c r="F148" s="37" t="s">
        <v>4390</v>
      </c>
      <c r="G148" s="37" t="s">
        <v>3317</v>
      </c>
      <c r="H148" s="37" t="s">
        <v>3318</v>
      </c>
      <c r="K148" s="37" t="s">
        <v>5018</v>
      </c>
      <c r="O148" s="37" t="str">
        <f t="shared" si="19"/>
        <v>ColumnInfo_SENT_CLS 코드</v>
      </c>
      <c r="P148" s="37" t="s">
        <v>291</v>
      </c>
      <c r="Q148" s="37" t="str">
        <f t="shared" si="7"/>
        <v>INSERT INTO ZFS_BASE_CODE (CD_FLG,CD,LASTID,CD_NO,CD_NM,CD_ENM,CD_SNM,CD_ESNM,CD_PFLG,CD_PCD,CD_GRP,CD_CVAL,CD_NVAL) VALUES ('SENT_CLS','Cvr','NCRsystem',5,'커버처','Curvature','커버처','Curvature','','','ColumnInfo','',NULL);</v>
      </c>
    </row>
    <row r="149" spans="2:17">
      <c r="B149" s="37" t="s">
        <v>70</v>
      </c>
      <c r="C149" s="37" t="s">
        <v>3319</v>
      </c>
      <c r="D149" s="37">
        <v>6</v>
      </c>
      <c r="E149" s="37" t="s">
        <v>4391</v>
      </c>
      <c r="F149" s="37" t="s">
        <v>4392</v>
      </c>
      <c r="G149" s="37" t="s">
        <v>3320</v>
      </c>
      <c r="H149" s="37" t="s">
        <v>3320</v>
      </c>
      <c r="K149" s="37" t="s">
        <v>5018</v>
      </c>
      <c r="O149" s="37" t="str">
        <f t="shared" si="19"/>
        <v>ColumnInfo_SENT_CLS 코드</v>
      </c>
      <c r="P149" s="37" t="s">
        <v>291</v>
      </c>
      <c r="Q149" s="37" t="str">
        <f t="shared" si="7"/>
        <v>INSERT INTO ZFS_BASE_CODE (CD_FLG,CD,LASTID,CD_NO,CD_NM,CD_ENM,CD_SNM,CD_ESNM,CD_PFLG,CD_PCD,CD_GRP,CD_CVAL,CD_NVAL) VALUES ('SENT_CLS','Jtd','NCRsystem',6,'JTD','Jump-To-Default','JTD','JTD','','','ColumnInfo','',NULL);</v>
      </c>
    </row>
    <row r="150" spans="2:17">
      <c r="B150" s="37" t="s">
        <v>70</v>
      </c>
      <c r="C150" s="37" t="s">
        <v>3321</v>
      </c>
      <c r="D150" s="37">
        <v>7</v>
      </c>
      <c r="E150" s="37" t="s">
        <v>4393</v>
      </c>
      <c r="F150" s="37" t="s">
        <v>4394</v>
      </c>
      <c r="G150" s="37" t="s">
        <v>3322</v>
      </c>
      <c r="H150" s="37" t="s">
        <v>3321</v>
      </c>
      <c r="K150" s="37" t="s">
        <v>5018</v>
      </c>
      <c r="O150" s="37" t="str">
        <f t="shared" si="19"/>
        <v>ColumnInfo_SENT_CLS 코드</v>
      </c>
      <c r="P150" s="37" t="s">
        <v>291</v>
      </c>
      <c r="Q150" s="37" t="str">
        <f t="shared" si="7"/>
        <v>INSERT INTO ZFS_BASE_CODE (CD_FLG,CD,LASTID,CD_NO,CD_NM,CD_ENM,CD_SNM,CD_ESNM,CD_PFLG,CD_PCD,CD_GRP,CD_CVAL,CD_NVAL) VALUES ('SENT_CLS','Noti','NCRsystem',7,'액면','Notional','액면','Noti','','','ColumnInfo','',NULL);</v>
      </c>
    </row>
    <row r="151" spans="2:17">
      <c r="B151" s="96" t="s">
        <v>5018</v>
      </c>
      <c r="C151" s="96" t="s">
        <v>5080</v>
      </c>
      <c r="D151" s="96"/>
      <c r="E151" s="96" t="s">
        <v>5081</v>
      </c>
      <c r="F151" s="96" t="s">
        <v>1341</v>
      </c>
      <c r="G151" s="96"/>
      <c r="H151" s="96"/>
      <c r="I151" s="96"/>
      <c r="J151" s="96"/>
      <c r="K151" s="96" t="s">
        <v>3976</v>
      </c>
      <c r="L151" s="96"/>
      <c r="M151" s="96"/>
      <c r="O151" s="37" t="str">
        <f t="shared" si="19"/>
        <v>ColumnInfo_STAT_CD 목록</v>
      </c>
      <c r="P151" s="37" t="s">
        <v>291</v>
      </c>
      <c r="Q151" s="37" t="str">
        <f t="shared" ref="Q151:Q153" si="20" xml:space="preserve"> Q$7 &amp; " ('"&amp;B151&amp;"','"&amp;C151&amp;"','NCRsystem',"&amp;IF(D151="",0,D151)&amp;",'"&amp;E151&amp;"','"&amp;F151&amp;"','"&amp;G151&amp;"','"&amp;H151&amp;"','"&amp;I151&amp;"','"&amp;J151&amp;"','"&amp;K151&amp;"','"&amp;L151&amp;"',"&amp;IF(M151="","NULL",M151)&amp;");"</f>
        <v>INSERT INTO ZFS_BASE_CODE (CD_FLG,CD,LASTID,CD_NO,CD_NM,CD_ENM,CD_SNM,CD_ESNM,CD_PFLG,CD_PCD,CD_GRP,CD_CVAL,CD_NVAL) VALUES ('ColumnInfo','STAT_CD','NCRsystem',0,'통계상태코드','SENT_CLS','','','','','GROUP','',NULL);</v>
      </c>
    </row>
    <row r="152" spans="2:17">
      <c r="B152" s="92" t="s">
        <v>5080</v>
      </c>
      <c r="C152" s="92" t="s">
        <v>4503</v>
      </c>
      <c r="D152" s="37">
        <v>1</v>
      </c>
      <c r="E152" s="37" t="s">
        <v>4897</v>
      </c>
      <c r="F152" s="37" t="s">
        <v>4897</v>
      </c>
      <c r="K152" s="37" t="s">
        <v>5018</v>
      </c>
      <c r="O152" s="37" t="str">
        <f t="shared" si="19"/>
        <v>ColumnInfo_STAT_CD 코드</v>
      </c>
      <c r="P152" s="37" t="s">
        <v>291</v>
      </c>
      <c r="Q152" s="37" t="str">
        <f t="shared" si="20"/>
        <v>INSERT INTO ZFS_BASE_CODE (CD_FLG,CD,LASTID,CD_NO,CD_NM,CD_ENM,CD_SNM,CD_ESNM,CD_PFLG,CD_PCD,CD_GRP,CD_CVAL,CD_NVAL) VALUES ('STAT_CD','S','NCRsystem',1,'Simple','Simple','','','','','ColumnInfo','',NULL);</v>
      </c>
    </row>
    <row r="153" spans="2:17">
      <c r="B153" s="92" t="s">
        <v>5080</v>
      </c>
      <c r="C153" s="92" t="s">
        <v>5083</v>
      </c>
      <c r="D153" s="37">
        <v>2</v>
      </c>
      <c r="E153" s="37" t="s">
        <v>5082</v>
      </c>
      <c r="F153" s="37" t="s">
        <v>5082</v>
      </c>
      <c r="K153" s="37" t="s">
        <v>5018</v>
      </c>
      <c r="O153" s="37" t="str">
        <f t="shared" si="19"/>
        <v>ColumnInfo_STAT_CD 코드</v>
      </c>
      <c r="P153" s="37" t="s">
        <v>291</v>
      </c>
      <c r="Q153" s="37" t="str">
        <f t="shared" si="20"/>
        <v>INSERT INTO ZFS_BASE_CODE (CD_FLG,CD,LASTID,CD_NO,CD_NM,CD_ENM,CD_SNM,CD_ESNM,CD_PFLG,CD_PCD,CD_GRP,CD_CVAL,CD_NVAL) VALUES ('STAT_CD','E','NCRsystem',2,'EWMA','EWMA','','','','','ColumnInfo','',NULL);</v>
      </c>
    </row>
    <row r="154" spans="2:17">
      <c r="B154" s="96" t="s">
        <v>5018</v>
      </c>
      <c r="C154" s="96" t="s">
        <v>5085</v>
      </c>
      <c r="D154" s="96"/>
      <c r="E154" s="96" t="s">
        <v>5081</v>
      </c>
      <c r="F154" s="96" t="s">
        <v>1341</v>
      </c>
      <c r="G154" s="96"/>
      <c r="H154" s="96"/>
      <c r="I154" s="96"/>
      <c r="J154" s="96"/>
      <c r="K154" s="96" t="s">
        <v>3976</v>
      </c>
      <c r="L154" s="96"/>
      <c r="M154" s="96"/>
      <c r="O154" s="37" t="str">
        <f t="shared" si="19"/>
        <v>ColumnInfo_VAR_TYPE 목록</v>
      </c>
      <c r="P154" s="37" t="s">
        <v>291</v>
      </c>
      <c r="Q154" s="37" t="str">
        <f t="shared" ref="Q154:Q156" si="21" xml:space="preserve"> Q$7 &amp; " ('"&amp;B154&amp;"','"&amp;C154&amp;"','NCRsystem',"&amp;IF(D154="",0,D154)&amp;",'"&amp;E154&amp;"','"&amp;F154&amp;"','"&amp;G154&amp;"','"&amp;H154&amp;"','"&amp;I154&amp;"','"&amp;J154&amp;"','"&amp;K154&amp;"','"&amp;L154&amp;"',"&amp;IF(M154="","NULL",M154)&amp;");"</f>
        <v>INSERT INTO ZFS_BASE_CODE (CD_FLG,CD,LASTID,CD_NO,CD_NM,CD_ENM,CD_SNM,CD_ESNM,CD_PFLG,CD_PCD,CD_GRP,CD_CVAL,CD_NVAL) VALUES ('ColumnInfo','VAR_TYPE','NCRsystem',0,'통계상태코드','SENT_CLS','','','','','GROUP','',NULL);</v>
      </c>
    </row>
    <row r="155" spans="2:17">
      <c r="B155" s="92" t="s">
        <v>5085</v>
      </c>
      <c r="C155" s="92" t="s">
        <v>5086</v>
      </c>
      <c r="D155" s="37">
        <v>1</v>
      </c>
      <c r="E155" s="37" t="s">
        <v>5092</v>
      </c>
      <c r="F155" s="37" t="s">
        <v>5089</v>
      </c>
      <c r="K155" s="37" t="s">
        <v>5018</v>
      </c>
      <c r="O155" s="37" t="str">
        <f t="shared" si="19"/>
        <v>ColumnInfo_VAR_TYPE 코드</v>
      </c>
      <c r="P155" s="37" t="s">
        <v>291</v>
      </c>
      <c r="Q155" s="37" t="str">
        <f t="shared" si="21"/>
        <v>INSERT INTO ZFS_BASE_CODE (CD_FLG,CD,LASTID,CD_NO,CD_NM,CD_ENM,CD_SNM,CD_ESNM,CD_PFLG,CD_PCD,CD_GRP,CD_CVAL,CD_NVAL) VALUES ('VAR_TYPE','RM','NCRsystem',1,'파라메틱 VaR','Risk Metrics','','','','','ColumnInfo','',NULL);</v>
      </c>
    </row>
    <row r="156" spans="2:17">
      <c r="B156" s="92" t="s">
        <v>5085</v>
      </c>
      <c r="C156" s="92" t="s">
        <v>5087</v>
      </c>
      <c r="D156" s="37">
        <v>2</v>
      </c>
      <c r="E156" s="37" t="s">
        <v>5093</v>
      </c>
      <c r="F156" s="37" t="s">
        <v>5090</v>
      </c>
      <c r="K156" s="37" t="s">
        <v>5018</v>
      </c>
      <c r="O156" s="37" t="str">
        <f t="shared" si="19"/>
        <v>ColumnInfo_VAR_TYPE 코드</v>
      </c>
      <c r="P156" s="37" t="s">
        <v>291</v>
      </c>
      <c r="Q156" s="37" t="str">
        <f t="shared" si="21"/>
        <v>INSERT INTO ZFS_BASE_CODE (CD_FLG,CD,LASTID,CD_NO,CD_NM,CD_ENM,CD_SNM,CD_ESNM,CD_PFLG,CD_PCD,CD_GRP,CD_CVAL,CD_NVAL) VALUES ('VAR_TYPE','HS','NCRsystem',2,'히스토리컬 VaR','Historical VaR','','','','','ColumnInfo','',NULL);</v>
      </c>
    </row>
    <row r="157" spans="2:17">
      <c r="B157" s="92" t="s">
        <v>5085</v>
      </c>
      <c r="C157" s="92" t="s">
        <v>5088</v>
      </c>
      <c r="D157" s="37">
        <v>2</v>
      </c>
      <c r="E157" s="37" t="s">
        <v>5094</v>
      </c>
      <c r="F157" s="37" t="s">
        <v>5091</v>
      </c>
      <c r="K157" s="37" t="s">
        <v>5018</v>
      </c>
      <c r="O157" s="37" t="str">
        <f t="shared" si="19"/>
        <v>ColumnInfo_VAR_TYPE 코드</v>
      </c>
      <c r="P157" s="37" t="s">
        <v>291</v>
      </c>
      <c r="Q157" s="37" t="str">
        <f t="shared" ref="Q157:Q162" si="22" xml:space="preserve"> Q$7 &amp; " ('"&amp;B157&amp;"','"&amp;C157&amp;"','NCRsystem',"&amp;IF(D157="",0,D157)&amp;",'"&amp;E157&amp;"','"&amp;F157&amp;"','"&amp;G157&amp;"','"&amp;H157&amp;"','"&amp;I157&amp;"','"&amp;J157&amp;"','"&amp;K157&amp;"','"&amp;L157&amp;"',"&amp;IF(M157="","NULL",M157)&amp;");"</f>
        <v>INSERT INTO ZFS_BASE_CODE (CD_FLG,CD,LASTID,CD_NO,CD_NM,CD_ENM,CD_SNM,CD_ESNM,CD_PFLG,CD_PCD,CD_GRP,CD_CVAL,CD_NVAL) VALUES ('VAR_TYPE','MC','NCRsystem',2,'몬테칼로 VaR','Montecarlo VaR','','','','','ColumnInfo','',NULL);</v>
      </c>
    </row>
    <row r="158" spans="2:17">
      <c r="B158" s="96" t="s">
        <v>5018</v>
      </c>
      <c r="C158" s="96" t="s">
        <v>7178</v>
      </c>
      <c r="D158" s="96"/>
      <c r="E158" s="96" t="s">
        <v>7179</v>
      </c>
      <c r="F158" s="96" t="s">
        <v>7180</v>
      </c>
      <c r="G158" s="96"/>
      <c r="H158" s="96"/>
      <c r="I158" s="96"/>
      <c r="J158" s="96"/>
      <c r="K158" s="96" t="s">
        <v>3976</v>
      </c>
      <c r="L158" s="96"/>
      <c r="M158" s="96"/>
      <c r="O158" s="37" t="str">
        <f t="shared" si="19"/>
        <v>ColumnInfo_VALUE 목록</v>
      </c>
      <c r="Q158" s="37" t="str">
        <f t="shared" si="22"/>
        <v>INSERT INTO ZFS_BASE_CODE (CD_FLG,CD,LASTID,CD_NO,CD_NM,CD_ENM,CD_SNM,CD_ESNM,CD_PFLG,CD_PCD,CD_GRP,CD_CVAL,CD_NVAL) VALUES ('ColumnInfo','VALUE','NCRsystem',0,'명목원금','시가평가손익','','','','','GROUP','',NULL);</v>
      </c>
    </row>
    <row r="159" spans="2:17">
      <c r="B159" s="37" t="s">
        <v>7169</v>
      </c>
      <c r="C159" s="98" t="s">
        <v>7174</v>
      </c>
      <c r="D159" s="37">
        <v>1</v>
      </c>
      <c r="E159" s="98" t="s">
        <v>7181</v>
      </c>
      <c r="F159" s="98" t="s">
        <v>7182</v>
      </c>
      <c r="K159" s="37" t="s">
        <v>5018</v>
      </c>
      <c r="O159" s="37" t="str">
        <f t="shared" si="19"/>
        <v>ColumnInfo_JTD_CMP_CD 코드</v>
      </c>
      <c r="Q159" s="37" t="str">
        <f t="shared" si="22"/>
        <v>INSERT INTO ZFS_BASE_CODE (CD_FLG,CD,LASTID,CD_NO,CD_NM,CD_ENM,CD_SNM,CD_ESNM,CD_PFLG,CD_PCD,CD_GRP,CD_CVAL,CD_NVAL) VALUES ('JTD_CMP_CD','채권(주식)','NCRsystem',1,'액면금액','시장가치-액면금액','','','','','ColumnInfo','',NULL);</v>
      </c>
    </row>
    <row r="160" spans="2:17">
      <c r="B160" s="37" t="s">
        <v>7169</v>
      </c>
      <c r="C160" s="98" t="s">
        <v>7175</v>
      </c>
      <c r="D160" s="37">
        <v>2</v>
      </c>
      <c r="E160" s="98" t="s">
        <v>7183</v>
      </c>
      <c r="F160" s="98" t="s">
        <v>7184</v>
      </c>
      <c r="K160" s="37" t="s">
        <v>5018</v>
      </c>
      <c r="O160" s="37" t="str">
        <f t="shared" si="19"/>
        <v>ColumnInfo_JTD_CMP_CD 코드</v>
      </c>
      <c r="Q160" s="37" t="str">
        <f t="shared" si="22"/>
        <v>INSERT INTO ZFS_BASE_CODE (CD_FLG,CD,LASTID,CD_NO,CD_NM,CD_ENM,CD_SNM,CD_ESNM,CD_PFLG,CD_PCD,CD_GRP,CD_CVAL,CD_NVAL) VALUES ('JTD_CMP_CD','CDS','NCRsystem',2,'명목원금','-시가평가가치','','','','','ColumnInfo','',NULL);</v>
      </c>
    </row>
    <row r="161" spans="2:17">
      <c r="B161" s="37" t="s">
        <v>7169</v>
      </c>
      <c r="C161" s="98" t="s">
        <v>7176</v>
      </c>
      <c r="D161" s="37">
        <v>3</v>
      </c>
      <c r="E161" s="98" t="s">
        <v>7183</v>
      </c>
      <c r="F161" s="98" t="s">
        <v>7185</v>
      </c>
      <c r="K161" s="37" t="s">
        <v>5018</v>
      </c>
      <c r="O161" s="37" t="str">
        <f t="shared" si="19"/>
        <v>ColumnInfo_JTD_CMP_CD 코드</v>
      </c>
      <c r="Q161" s="37" t="str">
        <f t="shared" si="22"/>
        <v>INSERT INTO ZFS_BASE_CODE (CD_FLG,CD,LASTID,CD_NO,CD_NM,CD_ENM,CD_SNM,CD_ESNM,CD_PFLG,CD_PCD,CD_GRP,CD_CVAL,CD_NVAL) VALUES ('JTD_CMP_CD','채권풋옵션매도','NCRsystem',3,'명목원금','행사가격-|시가평가가치|-명목원금','','','','','ColumnInfo','',NULL);</v>
      </c>
    </row>
    <row r="162" spans="2:17">
      <c r="B162" s="37" t="s">
        <v>7169</v>
      </c>
      <c r="C162" s="98" t="s">
        <v>7177</v>
      </c>
      <c r="D162" s="37">
        <v>4</v>
      </c>
      <c r="E162" s="98">
        <v>0</v>
      </c>
      <c r="F162" s="98" t="s">
        <v>7186</v>
      </c>
      <c r="K162" s="37" t="s">
        <v>5018</v>
      </c>
      <c r="O162" s="37" t="str">
        <f t="shared" si="19"/>
        <v>ColumnInfo_JTD_CMP_CD 코드</v>
      </c>
      <c r="Q162" s="37" t="str">
        <f t="shared" si="22"/>
        <v>INSERT INTO ZFS_BASE_CODE (CD_FLG,CD,LASTID,CD_NO,CD_NM,CD_ENM,CD_SNM,CD_ESNM,CD_PFLG,CD_PCD,CD_GRP,CD_CVAL,CD_NVAL) VALUES ('JTD_CMP_CD','채권콜옵션매입','NCRsystem',4,'0','시가평가가치','','','','','ColumnInfo','',NULL);</v>
      </c>
    </row>
  </sheetData>
  <autoFilter ref="B7:U157" xr:uid="{E5FBA540-928B-4FBD-8F5F-8F26F5886B94}"/>
  <mergeCells count="3">
    <mergeCell ref="B3:M3"/>
    <mergeCell ref="C4:F4"/>
    <mergeCell ref="H4:K4"/>
  </mergeCells>
  <phoneticPr fontId="1" type="noConversion"/>
  <conditionalFormatting sqref="B22:B43 D43:M43 B44:M44 D45:M49">
    <cfRule type="expression" dxfId="43" priority="59">
      <formula>$K22="GROUP"</formula>
    </cfRule>
  </conditionalFormatting>
  <conditionalFormatting sqref="B50:B63">
    <cfRule type="expression" dxfId="42" priority="54">
      <formula>$K50="GROUP"</formula>
    </cfRule>
  </conditionalFormatting>
  <conditionalFormatting sqref="B77:B96">
    <cfRule type="expression" dxfId="41" priority="31">
      <formula>$K77="GROUP"</formula>
    </cfRule>
  </conditionalFormatting>
  <conditionalFormatting sqref="B8:M13 D14:M21">
    <cfRule type="expression" dxfId="40" priority="64">
      <formula>$K8="GROUP"</formula>
    </cfRule>
  </conditionalFormatting>
  <conditionalFormatting sqref="B42:M42 D64:M70 D72:M76 D78:M79 D81:M82 D84:M85 D87:M88 D90:M91 D93:M95 D97:M103 D105:M106 D108:D109 G108:M109 D111:D112 G111:M112 D114:D115 G114:M115 D117:D121 G117:M121 D123:D129 G123:M129">
    <cfRule type="expression" dxfId="39" priority="62">
      <formula>$K42="GROUP"</formula>
    </cfRule>
  </conditionalFormatting>
  <conditionalFormatting sqref="B71:M71">
    <cfRule type="expression" dxfId="38" priority="52">
      <formula>$K71="GROUP"</formula>
    </cfRule>
  </conditionalFormatting>
  <conditionalFormatting sqref="B104:M104">
    <cfRule type="expression" dxfId="37" priority="25">
      <formula>$K104="GROUP"</formula>
    </cfRule>
  </conditionalFormatting>
  <conditionalFormatting sqref="B107:M107">
    <cfRule type="expression" dxfId="36" priority="24">
      <formula>$K107="GROUP"</formula>
    </cfRule>
  </conditionalFormatting>
  <conditionalFormatting sqref="B110:M110">
    <cfRule type="expression" dxfId="35" priority="23">
      <formula>$K110="GROUP"</formula>
    </cfRule>
  </conditionalFormatting>
  <conditionalFormatting sqref="B113:M113">
    <cfRule type="expression" dxfId="34" priority="22">
      <formula>$K113="GROUP"</formula>
    </cfRule>
  </conditionalFormatting>
  <conditionalFormatting sqref="B116:M116">
    <cfRule type="expression" dxfId="33" priority="21">
      <formula>$K116="GROUP"</formula>
    </cfRule>
  </conditionalFormatting>
  <conditionalFormatting sqref="B122:M122">
    <cfRule type="expression" dxfId="32" priority="20">
      <formula>$K122="GROUP"</formula>
    </cfRule>
  </conditionalFormatting>
  <conditionalFormatting sqref="B130:M158">
    <cfRule type="expression" dxfId="31" priority="2">
      <formula>$K130="GROUP"</formula>
    </cfRule>
  </conditionalFormatting>
  <conditionalFormatting sqref="C22:M22">
    <cfRule type="expression" dxfId="30" priority="16">
      <formula>$K22="GROUP"</formula>
    </cfRule>
  </conditionalFormatting>
  <conditionalFormatting sqref="C50:M50">
    <cfRule type="expression" dxfId="29" priority="15">
      <formula>$K50="GROUP"</formula>
    </cfRule>
  </conditionalFormatting>
  <conditionalFormatting sqref="C63:M63">
    <cfRule type="expression" dxfId="28" priority="14">
      <formula>$K63="GROUP"</formula>
    </cfRule>
  </conditionalFormatting>
  <conditionalFormatting sqref="C77:M77">
    <cfRule type="expression" dxfId="27" priority="13">
      <formula>$K77="GROUP"</formula>
    </cfRule>
  </conditionalFormatting>
  <conditionalFormatting sqref="C80:M80">
    <cfRule type="expression" dxfId="26" priority="12">
      <formula>$K80="GROUP"</formula>
    </cfRule>
  </conditionalFormatting>
  <conditionalFormatting sqref="C83:M83">
    <cfRule type="expression" dxfId="25" priority="11">
      <formula>$K83="GROUP"</formula>
    </cfRule>
  </conditionalFormatting>
  <conditionalFormatting sqref="C86:M86">
    <cfRule type="expression" dxfId="24" priority="10">
      <formula>$K86="GROUP"</formula>
    </cfRule>
  </conditionalFormatting>
  <conditionalFormatting sqref="C89:M89">
    <cfRule type="expression" dxfId="23" priority="9">
      <formula>$K89="GROUP"</formula>
    </cfRule>
  </conditionalFormatting>
  <conditionalFormatting sqref="C92:M92">
    <cfRule type="expression" dxfId="22" priority="8">
      <formula>$K92="GROUP"</formula>
    </cfRule>
  </conditionalFormatting>
  <conditionalFormatting sqref="C96:M96">
    <cfRule type="expression" dxfId="21" priority="7">
      <formula>$K96="GROUP"</formula>
    </cfRule>
  </conditionalFormatting>
  <conditionalFormatting sqref="E23:J30 L23:M30 D23:D41 E51:J58 L51:M58 D51:D62 K51:K62">
    <cfRule type="expression" dxfId="20" priority="67">
      <formula>$K23="GROUP"</formula>
    </cfRule>
  </conditionalFormatting>
  <conditionalFormatting sqref="K23:K41">
    <cfRule type="expression" dxfId="19" priority="65">
      <formula>$K23="GROUP"</formula>
    </cfRule>
  </conditionalFormatting>
  <conditionalFormatting sqref="K159:K162">
    <cfRule type="expression" dxfId="18" priority="1">
      <formula>$K159="GROUP"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F8AD-0ED0-4AD2-9855-0237E768132A}">
  <sheetPr codeName="Sheet13"/>
  <dimension ref="B1:S590"/>
  <sheetViews>
    <sheetView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F22" sqref="F22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8.140625" style="98" bestFit="1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8.5703125" style="37" bestFit="1" customWidth="1"/>
    <col min="8" max="8" width="6.140625" style="37" bestFit="1" customWidth="1"/>
    <col min="9" max="9" width="8.28515625" style="37" bestFit="1" customWidth="1"/>
    <col min="10" max="10" width="21.140625" style="37" customWidth="1"/>
    <col min="11" max="11" width="9.85546875" style="37" bestFit="1" customWidth="1"/>
    <col min="12" max="12" width="5.5703125" style="37" customWidth="1"/>
    <col min="13" max="13" width="23.7109375" style="37" customWidth="1"/>
    <col min="14" max="14" width="3.28515625" style="37" customWidth="1"/>
    <col min="15" max="16384" width="9.28515625" style="37"/>
  </cols>
  <sheetData>
    <row r="1" spans="2:19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2:19" s="5" customFormat="1">
      <c r="B2" s="6" t="s">
        <v>4404</v>
      </c>
      <c r="C2" s="92"/>
      <c r="D2" s="92"/>
      <c r="E2" s="92"/>
      <c r="F2" s="92"/>
      <c r="G2" s="92"/>
      <c r="H2" s="92"/>
      <c r="I2" s="92"/>
      <c r="J2" s="92"/>
      <c r="K2" s="47" t="s">
        <v>0</v>
      </c>
      <c r="P2" s="99"/>
    </row>
    <row r="3" spans="2:19" s="5" customFormat="1">
      <c r="B3" s="389" t="s">
        <v>2610</v>
      </c>
      <c r="C3" s="389"/>
      <c r="D3" s="389"/>
      <c r="E3" s="389"/>
      <c r="F3" s="389"/>
      <c r="G3" s="389"/>
      <c r="H3" s="389"/>
      <c r="I3" s="389"/>
      <c r="J3" s="389"/>
      <c r="K3" s="391"/>
      <c r="P3" s="99"/>
    </row>
    <row r="4" spans="2:19" s="5" customFormat="1" ht="13.5" customHeight="1">
      <c r="B4" s="91" t="s">
        <v>15</v>
      </c>
      <c r="C4" s="241" t="s">
        <v>16</v>
      </c>
      <c r="D4" s="241"/>
      <c r="E4" s="241"/>
      <c r="F4" s="51" t="s">
        <v>1</v>
      </c>
      <c r="G4" s="56" t="s">
        <v>43</v>
      </c>
      <c r="H4" s="241"/>
      <c r="I4" s="242"/>
      <c r="J4" s="52" t="s">
        <v>2</v>
      </c>
      <c r="K4" s="90"/>
    </row>
    <row r="5" spans="2:19" s="5" customFormat="1">
      <c r="B5" s="92"/>
      <c r="C5" s="92"/>
      <c r="D5" s="92"/>
      <c r="E5" s="92"/>
      <c r="F5" s="92"/>
      <c r="G5" s="92"/>
      <c r="H5" s="92"/>
      <c r="I5" s="92"/>
      <c r="J5" s="92"/>
      <c r="K5" s="92"/>
    </row>
    <row r="6" spans="2:19" s="5" customFormat="1">
      <c r="B6" s="93" t="s">
        <v>39</v>
      </c>
      <c r="C6" s="94" t="s">
        <v>18</v>
      </c>
      <c r="D6" s="94" t="s">
        <v>29</v>
      </c>
      <c r="E6" s="94" t="s">
        <v>2611</v>
      </c>
      <c r="F6" s="94" t="s">
        <v>2612</v>
      </c>
      <c r="G6" s="94" t="s">
        <v>244</v>
      </c>
      <c r="H6" s="94" t="s">
        <v>245</v>
      </c>
      <c r="I6" s="62" t="s">
        <v>246</v>
      </c>
      <c r="J6" s="94" t="s">
        <v>2615</v>
      </c>
      <c r="K6" s="95" t="s">
        <v>2616</v>
      </c>
      <c r="M6" s="75" t="s">
        <v>6748</v>
      </c>
      <c r="N6" s="70"/>
      <c r="O6" s="70" t="s">
        <v>6747</v>
      </c>
      <c r="Q6" s="70"/>
      <c r="R6" s="70"/>
      <c r="S6" s="70"/>
    </row>
    <row r="7" spans="2:19">
      <c r="B7" s="37" t="s">
        <v>3347</v>
      </c>
      <c r="C7" s="96" t="s">
        <v>3348</v>
      </c>
      <c r="D7" s="37">
        <v>0</v>
      </c>
      <c r="E7" s="37" t="s">
        <v>4406</v>
      </c>
      <c r="F7" s="37" t="s">
        <v>4407</v>
      </c>
      <c r="I7" s="37" t="s">
        <v>3349</v>
      </c>
      <c r="M7" s="37" t="str">
        <f t="shared" ref="M7:M70" si="0">IF(I7="GROUP",B7 &amp; "_" &amp; C7  &amp; " 목록",I7 &amp; "_" &amp;B7 &amp; " 코드")</f>
        <v>ROOT_ColumInfo 목록</v>
      </c>
      <c r="N7" s="37" t="s">
        <v>291</v>
      </c>
      <c r="O7" s="37" t="str">
        <f t="shared" ref="O7:O18" si="1" xml:space="preserve"> O$6 &amp; " ('"&amp;B7&amp;"','"&amp;C7&amp;"','NCRsystem',"&amp;IF(D7="",0,D7)&amp;",'"&amp;E7&amp;"','"&amp;F7&amp;"','"&amp;G7&amp;"','"&amp;H7&amp;"','"&amp;I7&amp;"','"&amp;J7&amp;"',"&amp;IF(K7="","NULL",K7)&amp;");"</f>
        <v>INSERT INTO ZSB_BASE_CODE (CD_FLG,CD,LASTID,CD_NO,CD_NM,CD_ENM,CD_PFLG,CD_PCD,CD_GRP,CD_CVAL,CD_NVAL) VALUES ('ROOT','ColumInfo','NCRsystem',0,'2.컬럼코드정보','2.Column Code Info','','','GROUP','',NULL);</v>
      </c>
    </row>
    <row r="8" spans="2:19">
      <c r="B8" s="37" t="s">
        <v>3347</v>
      </c>
      <c r="C8" s="96" t="s">
        <v>3350</v>
      </c>
      <c r="D8" s="37">
        <v>0</v>
      </c>
      <c r="E8" s="37" t="s">
        <v>3351</v>
      </c>
      <c r="F8" s="37" t="s">
        <v>3352</v>
      </c>
      <c r="I8" s="37" t="s">
        <v>3349</v>
      </c>
      <c r="M8" s="37" t="str">
        <f t="shared" si="0"/>
        <v>ROOT_Other 목록</v>
      </c>
      <c r="N8" s="37" t="s">
        <v>291</v>
      </c>
      <c r="O8" s="37" t="str">
        <f t="shared" si="1"/>
        <v>INSERT INTO ZSB_BASE_CODE (CD_FLG,CD,LASTID,CD_NO,CD_NM,CD_ENM,CD_PFLG,CD_PCD,CD_GRP,CD_CVAL,CD_NVAL) VALUES ('ROOT','Other','NCRsystem',0,'O.기타관리정보','O.Other Code Info','','','GROUP','',NULL);</v>
      </c>
    </row>
    <row r="9" spans="2:19">
      <c r="B9" s="37" t="s">
        <v>3347</v>
      </c>
      <c r="C9" s="96" t="s">
        <v>2597</v>
      </c>
      <c r="D9" s="37">
        <v>0</v>
      </c>
      <c r="E9" s="37" t="s">
        <v>3353</v>
      </c>
      <c r="F9" s="37" t="s">
        <v>4410</v>
      </c>
      <c r="I9" s="37" t="s">
        <v>3349</v>
      </c>
      <c r="M9" s="37" t="str">
        <f t="shared" si="0"/>
        <v>ROOT_Portfolio 목록</v>
      </c>
      <c r="N9" s="37" t="s">
        <v>291</v>
      </c>
      <c r="O9" s="37" t="str">
        <f t="shared" si="1"/>
        <v>INSERT INTO ZSB_BASE_CODE (CD_FLG,CD,LASTID,CD_NO,CD_NM,CD_ENM,CD_PFLG,CD_PCD,CD_GRP,CD_CVAL,CD_NVAL) VALUES ('ROOT','Portfolio','NCRsystem',0,'1.포트폴리오정보','1.Portfolio Info','','','GROUP','',NULL);</v>
      </c>
    </row>
    <row r="10" spans="2:19">
      <c r="B10" s="37" t="s">
        <v>3348</v>
      </c>
      <c r="C10" s="96" t="s">
        <v>3354</v>
      </c>
      <c r="D10" s="37">
        <v>0</v>
      </c>
      <c r="E10" s="37" t="s">
        <v>3355</v>
      </c>
      <c r="I10" s="37" t="s">
        <v>3349</v>
      </c>
      <c r="M10" s="37" t="str">
        <f t="shared" si="0"/>
        <v>ColumInfo_CR_OFF_FG 목록</v>
      </c>
      <c r="N10" s="37" t="s">
        <v>291</v>
      </c>
      <c r="O10" s="37" t="str">
        <f t="shared" si="1"/>
        <v>INSERT INTO ZSB_BASE_CODE (CD_FLG,CD,LASTID,CD_NO,CD_NM,CD_ENM,CD_PFLG,CD_PCD,CD_GRP,CD_CVAL,CD_NVAL) VALUES ('ColumInfo','CR_OFF_FG','NCRsystem',0,'신용포지션 상계구분','','','','GROUP','',NULL);</v>
      </c>
    </row>
    <row r="11" spans="2:19" s="101" customFormat="1">
      <c r="B11" s="37" t="s">
        <v>3354</v>
      </c>
      <c r="C11" s="96" t="s">
        <v>759</v>
      </c>
      <c r="D11" s="37"/>
      <c r="E11" s="37" t="s">
        <v>3356</v>
      </c>
      <c r="F11" s="37" t="s">
        <v>3357</v>
      </c>
      <c r="G11" s="37"/>
      <c r="H11" s="37"/>
      <c r="I11" s="37" t="s">
        <v>3348</v>
      </c>
      <c r="J11" s="37"/>
      <c r="K11" s="37"/>
      <c r="M11" s="37" t="str">
        <f t="shared" si="0"/>
        <v>ColumInfo_CR_OFF_FG 코드</v>
      </c>
      <c r="N11" s="37" t="s">
        <v>291</v>
      </c>
      <c r="O11" s="37" t="str">
        <f t="shared" si="1"/>
        <v>INSERT INTO ZSB_BASE_CODE (CD_FLG,CD,LASTID,CD_NO,CD_NM,CD_ENM,CD_PFLG,CD_PCD,CD_GRP,CD_CVAL,CD_NVAL) VALUES ('CR_OFF_FG','Y','NCRsystem',0,'상계처리','신용위험 파생상품 상계여부','','','ColumInfo','',NULL);</v>
      </c>
    </row>
    <row r="12" spans="2:19" s="101" customFormat="1">
      <c r="B12" s="37" t="s">
        <v>3354</v>
      </c>
      <c r="C12" s="96" t="s">
        <v>3358</v>
      </c>
      <c r="D12" s="37"/>
      <c r="E12" s="37" t="s">
        <v>3359</v>
      </c>
      <c r="F12" s="37" t="s">
        <v>3357</v>
      </c>
      <c r="G12" s="37"/>
      <c r="H12" s="37"/>
      <c r="I12" s="37" t="s">
        <v>3348</v>
      </c>
      <c r="J12" s="37"/>
      <c r="K12" s="37"/>
      <c r="L12" s="37"/>
      <c r="M12" s="37" t="str">
        <f t="shared" si="0"/>
        <v>ColumInfo_CR_OFF_FG 코드</v>
      </c>
      <c r="N12" s="37" t="s">
        <v>291</v>
      </c>
      <c r="O12" s="37" t="str">
        <f t="shared" si="1"/>
        <v>INSERT INTO ZSB_BASE_CODE (CD_FLG,CD,LASTID,CD_NO,CD_NM,CD_ENM,CD_PFLG,CD_PCD,CD_GRP,CD_CVAL,CD_NVAL) VALUES ('CR_OFF_FG','N','NCRsystem',0,'상계제외','신용위험 파생상품 상계여부','','','ColumInfo','',NULL);</v>
      </c>
    </row>
    <row r="13" spans="2:19" s="101" customFormat="1">
      <c r="B13" s="37" t="s">
        <v>3354</v>
      </c>
      <c r="C13" s="96" t="s">
        <v>3360</v>
      </c>
      <c r="D13" s="37"/>
      <c r="E13" s="37" t="s">
        <v>3361</v>
      </c>
      <c r="F13" s="37" t="s">
        <v>3362</v>
      </c>
      <c r="G13" s="37"/>
      <c r="H13" s="37"/>
      <c r="I13" s="37" t="s">
        <v>3348</v>
      </c>
      <c r="J13" s="37"/>
      <c r="K13" s="37"/>
      <c r="L13" s="37"/>
      <c r="M13" s="37" t="str">
        <f t="shared" si="0"/>
        <v>ColumInfo_CR_OFF_FG 코드</v>
      </c>
      <c r="N13" s="37" t="s">
        <v>291</v>
      </c>
      <c r="O13" s="37" t="str">
        <f t="shared" si="1"/>
        <v>INSERT INTO ZSB_BASE_CODE (CD_FLG,CD,LASTID,CD_NO,CD_NM,CD_ENM,CD_PFLG,CD_PCD,CD_GRP,CD_CVAL,CD_NVAL) VALUES ('CR_OFF_FG','1','NCRsystem',0,'완전상계','시장위험 신용포지션 상계 구분','','','ColumInfo','',NULL);</v>
      </c>
    </row>
    <row r="14" spans="2:19" s="101" customFormat="1">
      <c r="B14" s="37" t="s">
        <v>3354</v>
      </c>
      <c r="C14" s="96" t="s">
        <v>3363</v>
      </c>
      <c r="D14" s="37"/>
      <c r="E14" s="37" t="s">
        <v>3364</v>
      </c>
      <c r="F14" s="37" t="s">
        <v>3362</v>
      </c>
      <c r="G14" s="37"/>
      <c r="H14" s="37"/>
      <c r="I14" s="37" t="s">
        <v>3348</v>
      </c>
      <c r="J14" s="37"/>
      <c r="K14" s="37"/>
      <c r="L14" s="37"/>
      <c r="M14" s="37" t="str">
        <f t="shared" si="0"/>
        <v>ColumInfo_CR_OFF_FG 코드</v>
      </c>
      <c r="N14" s="37" t="s">
        <v>291</v>
      </c>
      <c r="O14" s="37" t="str">
        <f t="shared" si="1"/>
        <v>INSERT INTO ZSB_BASE_CODE (CD_FLG,CD,LASTID,CD_NO,CD_NM,CD_ENM,CD_PFLG,CD_PCD,CD_GRP,CD_CVAL,CD_NVAL) VALUES ('CR_OFF_FG','2','NCRsystem',0,'일반상계(잔여)','시장위험 신용포지션 상계 구분','','','ColumInfo','',NULL);</v>
      </c>
    </row>
    <row r="15" spans="2:19" s="101" customFormat="1">
      <c r="B15" s="37" t="s">
        <v>3354</v>
      </c>
      <c r="C15" s="96" t="s">
        <v>3365</v>
      </c>
      <c r="D15" s="37"/>
      <c r="E15" s="37" t="s">
        <v>3366</v>
      </c>
      <c r="F15" s="37" t="s">
        <v>3362</v>
      </c>
      <c r="G15" s="37"/>
      <c r="H15" s="37"/>
      <c r="I15" s="37" t="s">
        <v>3348</v>
      </c>
      <c r="J15" s="37"/>
      <c r="K15" s="37"/>
      <c r="L15" s="37"/>
      <c r="M15" s="37" t="str">
        <f t="shared" si="0"/>
        <v>ColumInfo_CR_OFF_FG 코드</v>
      </c>
      <c r="N15" s="37" t="s">
        <v>291</v>
      </c>
      <c r="O15" s="37" t="str">
        <f t="shared" si="1"/>
        <v>INSERT INTO ZSB_BASE_CODE (CD_FLG,CD,LASTID,CD_NO,CD_NM,CD_ENM,CD_PFLG,CD_PCD,CD_GRP,CD_CVAL,CD_NVAL) VALUES ('CR_OFF_FG','3','NCRsystem',0,'80%상계(잔여)','시장위험 신용포지션 상계 구분','','','ColumInfo','',NULL);</v>
      </c>
    </row>
    <row r="16" spans="2:19" s="101" customFormat="1">
      <c r="B16" s="37" t="s">
        <v>3354</v>
      </c>
      <c r="C16" s="96" t="s">
        <v>3367</v>
      </c>
      <c r="D16" s="37"/>
      <c r="E16" s="37" t="s">
        <v>3368</v>
      </c>
      <c r="F16" s="37" t="s">
        <v>3362</v>
      </c>
      <c r="G16" s="37"/>
      <c r="H16" s="37"/>
      <c r="I16" s="37" t="s">
        <v>3348</v>
      </c>
      <c r="J16" s="37"/>
      <c r="K16" s="37"/>
      <c r="L16" s="37"/>
      <c r="M16" s="37" t="str">
        <f t="shared" si="0"/>
        <v>ColumInfo_CR_OFF_FG 코드</v>
      </c>
      <c r="N16" s="37" t="s">
        <v>291</v>
      </c>
      <c r="O16" s="37" t="str">
        <f t="shared" si="1"/>
        <v>INSERT INTO ZSB_BASE_CODE (CD_FLG,CD,LASTID,CD_NO,CD_NM,CD_ENM,CD_PFLG,CD_PCD,CD_GRP,CD_CVAL,CD_NVAL) VALUES ('CR_OFF_FG','6','NCRsystem',0,'L&gt;일반상계(상계), S&gt;일반상계(잔여)','시장위험 신용포지션 상계 구분','','','ColumInfo','',NULL);</v>
      </c>
    </row>
    <row r="17" spans="2:15" s="101" customFormat="1">
      <c r="B17" s="37" t="s">
        <v>3354</v>
      </c>
      <c r="C17" s="96" t="s">
        <v>3369</v>
      </c>
      <c r="D17" s="37"/>
      <c r="E17" s="37" t="s">
        <v>3370</v>
      </c>
      <c r="F17" s="37" t="s">
        <v>3362</v>
      </c>
      <c r="G17" s="37"/>
      <c r="H17" s="37"/>
      <c r="I17" s="37" t="s">
        <v>3348</v>
      </c>
      <c r="J17" s="37"/>
      <c r="K17" s="37"/>
      <c r="L17" s="37"/>
      <c r="M17" s="37" t="str">
        <f t="shared" si="0"/>
        <v>ColumInfo_CR_OFF_FG 코드</v>
      </c>
      <c r="N17" s="37" t="s">
        <v>291</v>
      </c>
      <c r="O17" s="37" t="str">
        <f t="shared" si="1"/>
        <v>INSERT INTO ZSB_BASE_CODE (CD_FLG,CD,LASTID,CD_NO,CD_NM,CD_ENM,CD_PFLG,CD_PCD,CD_GRP,CD_CVAL,CD_NVAL) VALUES ('CR_OFF_FG','7','NCRsystem',0,'L&gt;80%상계(상계), S&gt;80%상계(잔여)','시장위험 신용포지션 상계 구분','','','ColumInfo','',NULL);</v>
      </c>
    </row>
    <row r="18" spans="2:15" s="101" customFormat="1">
      <c r="B18" s="37" t="s">
        <v>3348</v>
      </c>
      <c r="C18" s="96" t="s">
        <v>3371</v>
      </c>
      <c r="D18" s="37">
        <v>0</v>
      </c>
      <c r="E18" s="37" t="s">
        <v>3372</v>
      </c>
      <c r="F18" s="37"/>
      <c r="G18" s="37"/>
      <c r="H18" s="37"/>
      <c r="I18" s="37" t="s">
        <v>3349</v>
      </c>
      <c r="J18" s="37"/>
      <c r="K18" s="37"/>
      <c r="L18" s="37"/>
      <c r="M18" s="37" t="str">
        <f t="shared" si="0"/>
        <v>ColumInfo_CR_ORD 목록</v>
      </c>
      <c r="N18" s="37" t="s">
        <v>291</v>
      </c>
      <c r="O18" s="37" t="str">
        <f t="shared" si="1"/>
        <v>INSERT INTO ZSB_BASE_CODE (CD_FLG,CD,LASTID,CD_NO,CD_NM,CD_ENM,CD_PFLG,CD_PCD,CD_GRP,CD_CVAL,CD_NVAL) VALUES ('ColumInfo','CR_ORD','NCRsystem',0,'신용포지션 분류','','','','GROUP','',NULL);</v>
      </c>
    </row>
    <row r="19" spans="2:15" s="101" customFormat="1">
      <c r="B19" s="37" t="s">
        <v>3371</v>
      </c>
      <c r="C19" s="96" t="s">
        <v>2270</v>
      </c>
      <c r="D19" s="37">
        <v>1</v>
      </c>
      <c r="E19" s="37" t="s">
        <v>3373</v>
      </c>
      <c r="F19" s="37"/>
      <c r="G19" s="37"/>
      <c r="H19" s="37"/>
      <c r="I19" s="37" t="s">
        <v>3348</v>
      </c>
      <c r="J19" s="37"/>
      <c r="K19" s="37"/>
      <c r="L19" s="37"/>
      <c r="M19" s="37" t="str">
        <f t="shared" si="0"/>
        <v>ColumInfo_CR_ORD 코드</v>
      </c>
      <c r="N19" s="37" t="s">
        <v>291</v>
      </c>
      <c r="O19" s="37" t="str">
        <f xml:space="preserve"> O$6 &amp; " ('"&amp;B19&amp;"','"&amp;C19&amp;"','NCRsystem',"&amp;IF(D19="",0,D19)&amp;",'"&amp;E19&amp;"','"&amp;F19&amp;"','"&amp;G19&amp;"','"&amp;H19&amp;"','"&amp;I19&amp;"','"&amp;J19&amp;"',"&amp;IF(K19="","NULL",K19)&amp;");"</f>
        <v>INSERT INTO ZSB_BASE_CODE (CD_FLG,CD,LASTID,CD_NO,CD_NM,CD_ENM,CD_PFLG,CD_PCD,CD_GRP,CD_CVAL,CD_NVAL) VALUES ('CR_ORD','000','NCRsystem',1,'메인포지션','','','','ColumInfo','',NULL);</v>
      </c>
    </row>
    <row r="20" spans="2:15" s="101" customFormat="1">
      <c r="B20" s="37" t="s">
        <v>3371</v>
      </c>
      <c r="C20" s="96" t="s">
        <v>3374</v>
      </c>
      <c r="D20" s="37">
        <v>2</v>
      </c>
      <c r="E20" s="37" t="s">
        <v>3375</v>
      </c>
      <c r="F20" s="37"/>
      <c r="G20" s="37"/>
      <c r="H20" s="37"/>
      <c r="I20" s="37" t="s">
        <v>3348</v>
      </c>
      <c r="J20" s="37"/>
      <c r="K20" s="37"/>
      <c r="L20" s="37"/>
      <c r="M20" s="37" t="str">
        <f t="shared" si="0"/>
        <v>ColumInfo_CR_ORD 코드</v>
      </c>
      <c r="N20" s="37" t="s">
        <v>291</v>
      </c>
      <c r="O20" s="37" t="str">
        <f t="shared" ref="O20:O22" si="2" xml:space="preserve"> O$6 &amp; " ('"&amp;B20&amp;"','"&amp;C20&amp;"','NCRsystem',"&amp;IF(D20="",0,D20)&amp;",'"&amp;E20&amp;"','"&amp;F20&amp;"','"&amp;G20&amp;"','"&amp;H20&amp;"','"&amp;I20&amp;"','"&amp;J20&amp;"',"&amp;IF(K20="","NULL",K20)&amp;");"</f>
        <v>INSERT INTO ZSB_BASE_CODE (CD_FLG,CD,LASTID,CD_NO,CD_NM,CD_ENM,CD_PFLG,CD_PCD,CD_GRP,CD_CVAL,CD_NVAL) VALUES ('CR_ORD','001','NCRsystem',2,'기초자산포지션1','','','','ColumInfo','',NULL);</v>
      </c>
    </row>
    <row r="21" spans="2:15" s="101" customFormat="1">
      <c r="B21" s="37" t="s">
        <v>3371</v>
      </c>
      <c r="C21" s="96" t="s">
        <v>3376</v>
      </c>
      <c r="D21" s="37">
        <v>3</v>
      </c>
      <c r="E21" s="37" t="s">
        <v>3377</v>
      </c>
      <c r="F21" s="37"/>
      <c r="G21" s="37"/>
      <c r="H21" s="37"/>
      <c r="I21" s="37" t="s">
        <v>3348</v>
      </c>
      <c r="J21" s="37"/>
      <c r="K21" s="37"/>
      <c r="M21" s="37" t="str">
        <f t="shared" si="0"/>
        <v>ColumInfo_CR_ORD 코드</v>
      </c>
      <c r="N21" s="37" t="s">
        <v>291</v>
      </c>
      <c r="O21" s="37" t="str">
        <f t="shared" si="2"/>
        <v>INSERT INTO ZSB_BASE_CODE (CD_FLG,CD,LASTID,CD_NO,CD_NM,CD_ENM,CD_PFLG,CD_PCD,CD_GRP,CD_CVAL,CD_NVAL) VALUES ('CR_ORD','nnn','NCRsystem',3,'기초자산포지션n','','','','ColumInfo','',NULL);</v>
      </c>
    </row>
    <row r="22" spans="2:15">
      <c r="B22" s="37" t="s">
        <v>3348</v>
      </c>
      <c r="C22" s="96" t="s">
        <v>6016</v>
      </c>
      <c r="D22" s="37">
        <v>0</v>
      </c>
      <c r="E22" s="37" t="s">
        <v>6069</v>
      </c>
      <c r="I22" s="37" t="s">
        <v>3349</v>
      </c>
      <c r="M22" s="37" t="str">
        <f t="shared" si="0"/>
        <v>ColumInfo_POSI_GB 목록</v>
      </c>
      <c r="N22" s="37" t="s">
        <v>291</v>
      </c>
      <c r="O22" s="37" t="str">
        <f t="shared" si="2"/>
        <v>INSERT INTO ZSB_BASE_CODE (CD_FLG,CD,LASTID,CD_NO,CD_NM,CD_ENM,CD_PFLG,CD_PCD,CD_GRP,CD_CVAL,CD_NVAL) VALUES ('ColumInfo','POSI_GB','NCRsystem',0,'포지션구분','','','','GROUP','',NULL);</v>
      </c>
    </row>
    <row r="23" spans="2:15">
      <c r="B23" s="96" t="s">
        <v>6016</v>
      </c>
      <c r="C23" s="97" t="s">
        <v>6070</v>
      </c>
      <c r="D23" s="37">
        <v>0</v>
      </c>
      <c r="E23" s="37" t="s">
        <v>2659</v>
      </c>
      <c r="I23" s="37" t="s">
        <v>3348</v>
      </c>
      <c r="M23" s="37" t="str">
        <f t="shared" si="0"/>
        <v>ColumInfo_POSI_GB 코드</v>
      </c>
      <c r="N23" s="37" t="s">
        <v>291</v>
      </c>
      <c r="O23" s="37" t="str">
        <f t="shared" ref="O23:O86" si="3" xml:space="preserve"> O$6 &amp; " ('"&amp;B23&amp;"','"&amp;C23&amp;"','NCRsystem',"&amp;IF(D23="",0,D23)&amp;",'"&amp;E23&amp;"','"&amp;F23&amp;"','"&amp;G23&amp;"','"&amp;H23&amp;"','"&amp;I23&amp;"','"&amp;J23&amp;"',"&amp;IF(K23="","NULL",K23)&amp;");"</f>
        <v>INSERT INTO ZSB_BASE_CODE (CD_FLG,CD,LASTID,CD_NO,CD_NM,CD_ENM,CD_PFLG,CD_PCD,CD_GRP,CD_CVAL,CD_NVAL) VALUES ('POSI_GB','110','NCRsystem',0,'국채','','','','ColumInfo','',NULL);</v>
      </c>
    </row>
    <row r="24" spans="2:15">
      <c r="B24" s="96" t="s">
        <v>6016</v>
      </c>
      <c r="C24" s="97" t="s">
        <v>6071</v>
      </c>
      <c r="D24" s="37">
        <v>0</v>
      </c>
      <c r="E24" s="37" t="s">
        <v>6074</v>
      </c>
      <c r="I24" s="37" t="s">
        <v>3348</v>
      </c>
      <c r="M24" s="37" t="str">
        <f t="shared" si="0"/>
        <v>ColumInfo_POSI_GB 코드</v>
      </c>
      <c r="N24" s="37" t="s">
        <v>291</v>
      </c>
      <c r="O24" s="37" t="str">
        <f t="shared" si="3"/>
        <v>INSERT INTO ZSB_BASE_CODE (CD_FLG,CD,LASTID,CD_NO,CD_NM,CD_ENM,CD_PFLG,CD_PCD,CD_GRP,CD_CVAL,CD_NVAL) VALUES ('POSI_GB','120','NCRsystem',0,'우량채','','','','ColumInfo','',NULL);</v>
      </c>
    </row>
    <row r="25" spans="2:15">
      <c r="B25" s="96" t="s">
        <v>6016</v>
      </c>
      <c r="C25" s="97" t="s">
        <v>6072</v>
      </c>
      <c r="D25" s="37">
        <v>0</v>
      </c>
      <c r="E25" s="37" t="s">
        <v>6075</v>
      </c>
      <c r="I25" s="37" t="s">
        <v>3348</v>
      </c>
      <c r="M25" s="37" t="str">
        <f t="shared" si="0"/>
        <v>ColumInfo_POSI_GB 코드</v>
      </c>
      <c r="N25" s="37" t="s">
        <v>291</v>
      </c>
      <c r="O25" s="37" t="str">
        <f t="shared" si="3"/>
        <v>INSERT INTO ZSB_BASE_CODE (CD_FLG,CD,LASTID,CD_NO,CD_NM,CD_ENM,CD_PFLG,CD_PCD,CD_GRP,CD_CVAL,CD_NVAL) VALUES ('POSI_GB','130','NCRsystem',0,'기타채(회사채)','','','','ColumInfo','',NULL);</v>
      </c>
    </row>
    <row r="26" spans="2:15">
      <c r="B26" s="96" t="s">
        <v>6016</v>
      </c>
      <c r="C26" s="97">
        <v>140</v>
      </c>
      <c r="D26" s="37">
        <v>0</v>
      </c>
      <c r="E26" s="37" t="s">
        <v>6076</v>
      </c>
      <c r="I26" s="37" t="s">
        <v>3348</v>
      </c>
      <c r="M26" s="37" t="str">
        <f t="shared" si="0"/>
        <v>ColumInfo_POSI_GB 코드</v>
      </c>
      <c r="N26" s="37" t="s">
        <v>291</v>
      </c>
      <c r="O26" s="37" t="str">
        <f t="shared" si="3"/>
        <v>INSERT INTO ZSB_BASE_CODE (CD_FLG,CD,LASTID,CD_NO,CD_NM,CD_ENM,CD_PFLG,CD_PCD,CD_GRP,CD_CVAL,CD_NVAL) VALUES ('POSI_GB','140','NCRsystem',0,'유동화자산','','','','ColumInfo','',NULL);</v>
      </c>
    </row>
    <row r="27" spans="2:15">
      <c r="B27" s="96" t="s">
        <v>6016</v>
      </c>
      <c r="C27" s="97">
        <v>141</v>
      </c>
      <c r="D27" s="37">
        <v>0</v>
      </c>
      <c r="E27" s="37" t="s">
        <v>6077</v>
      </c>
      <c r="I27" s="37" t="s">
        <v>3348</v>
      </c>
      <c r="M27" s="37" t="str">
        <f t="shared" si="0"/>
        <v>ColumInfo_POSI_GB 코드</v>
      </c>
      <c r="N27" s="37" t="s">
        <v>291</v>
      </c>
      <c r="O27" s="37" t="str">
        <f t="shared" si="3"/>
        <v>INSERT INTO ZSB_BASE_CODE (CD_FLG,CD,LASTID,CD_NO,CD_NM,CD_ENM,CD_PFLG,CD_PCD,CD_GRP,CD_CVAL,CD_NVAL) VALUES ('POSI_GB','141','NCRsystem',0,'재유동화자산','','','','ColumInfo','',NULL);</v>
      </c>
    </row>
    <row r="28" spans="2:15">
      <c r="B28" s="96" t="s">
        <v>6016</v>
      </c>
      <c r="C28" s="97">
        <v>150</v>
      </c>
      <c r="D28" s="37">
        <v>0</v>
      </c>
      <c r="E28" s="37" t="s">
        <v>6078</v>
      </c>
      <c r="I28" s="37" t="s">
        <v>3348</v>
      </c>
      <c r="M28" s="37" t="str">
        <f t="shared" si="0"/>
        <v>ColumInfo_POSI_GB 코드</v>
      </c>
      <c r="N28" s="37" t="s">
        <v>291</v>
      </c>
      <c r="O28" s="37" t="str">
        <f t="shared" si="3"/>
        <v>INSERT INTO ZSB_BASE_CODE (CD_FLG,CD,LASTID,CD_NO,CD_NM,CD_ENM,CD_PFLG,CD_PCD,CD_GRP,CD_CVAL,CD_NVAL) VALUES ('POSI_GB','150','NCRsystem',0,'유동화CP','','','','ColumInfo','',NULL);</v>
      </c>
    </row>
    <row r="29" spans="2:15">
      <c r="B29" s="96" t="s">
        <v>6016</v>
      </c>
      <c r="C29" s="97">
        <v>151</v>
      </c>
      <c r="D29" s="37">
        <v>0</v>
      </c>
      <c r="E29" s="37" t="s">
        <v>6079</v>
      </c>
      <c r="I29" s="37" t="s">
        <v>3348</v>
      </c>
      <c r="M29" s="37" t="str">
        <f t="shared" si="0"/>
        <v>ColumInfo_POSI_GB 코드</v>
      </c>
      <c r="N29" s="37" t="s">
        <v>291</v>
      </c>
      <c r="O29" s="37" t="str">
        <f t="shared" si="3"/>
        <v>INSERT INTO ZSB_BASE_CODE (CD_FLG,CD,LASTID,CD_NO,CD_NM,CD_ENM,CD_PFLG,CD_PCD,CD_GRP,CD_CVAL,CD_NVAL) VALUES ('POSI_GB','151','NCRsystem',0,'재유동화CP','','','','ColumInfo','',NULL);</v>
      </c>
    </row>
    <row r="30" spans="2:15">
      <c r="B30" s="96" t="s">
        <v>6016</v>
      </c>
      <c r="C30" s="97" t="s">
        <v>6073</v>
      </c>
      <c r="D30" s="37">
        <v>0</v>
      </c>
      <c r="E30" s="37" t="s">
        <v>6075</v>
      </c>
      <c r="I30" s="37" t="s">
        <v>3348</v>
      </c>
      <c r="M30" s="37" t="str">
        <f t="shared" si="0"/>
        <v>ColumInfo_POSI_GB 코드</v>
      </c>
      <c r="N30" s="37" t="s">
        <v>291</v>
      </c>
      <c r="O30" s="37" t="str">
        <f t="shared" si="3"/>
        <v>INSERT INTO ZSB_BASE_CODE (CD_FLG,CD,LASTID,CD_NO,CD_NM,CD_ENM,CD_PFLG,CD_PCD,CD_GRP,CD_CVAL,CD_NVAL) VALUES ('POSI_GB','1NA','NCRsystem',0,'기타채(회사채)','','','','ColumInfo','',NULL);</v>
      </c>
    </row>
    <row r="31" spans="2:15">
      <c r="B31" s="96" t="s">
        <v>6016</v>
      </c>
      <c r="C31" s="97">
        <v>201</v>
      </c>
      <c r="D31" s="37">
        <v>0</v>
      </c>
      <c r="E31" s="37" t="s">
        <v>6080</v>
      </c>
      <c r="I31" s="37" t="s">
        <v>3348</v>
      </c>
      <c r="L31" s="101"/>
      <c r="M31" s="37" t="str">
        <f t="shared" si="0"/>
        <v>ColumInfo_POSI_GB 코드</v>
      </c>
      <c r="N31" s="37" t="s">
        <v>291</v>
      </c>
      <c r="O31" s="37" t="str">
        <f t="shared" si="3"/>
        <v>INSERT INTO ZSB_BASE_CODE (CD_FLG,CD,LASTID,CD_NO,CD_NM,CD_ENM,CD_PFLG,CD_PCD,CD_GRP,CD_CVAL,CD_NVAL) VALUES ('POSI_GB','201','NCRsystem',0,'전환권무,배당금확정','','','','ColumInfo','',NULL);</v>
      </c>
    </row>
    <row r="32" spans="2:15">
      <c r="B32" s="96" t="s">
        <v>6016</v>
      </c>
      <c r="C32" s="97">
        <v>202</v>
      </c>
      <c r="D32" s="37">
        <v>0</v>
      </c>
      <c r="E32" s="37" t="s">
        <v>6081</v>
      </c>
      <c r="I32" s="37" t="s">
        <v>3348</v>
      </c>
      <c r="M32" s="37" t="str">
        <f t="shared" si="0"/>
        <v>ColumInfo_POSI_GB 코드</v>
      </c>
      <c r="N32" s="37" t="s">
        <v>291</v>
      </c>
      <c r="O32" s="37" t="str">
        <f t="shared" si="3"/>
        <v>INSERT INTO ZSB_BASE_CODE (CD_FLG,CD,LASTID,CD_NO,CD_NM,CD_ENM,CD_PFLG,CD_PCD,CD_GRP,CD_CVAL,CD_NVAL) VALUES ('POSI_GB','202','NCRsystem',0,'전환권유','','','','ColumInfo','',NULL);</v>
      </c>
    </row>
    <row r="33" spans="2:15">
      <c r="B33" s="96" t="s">
        <v>6016</v>
      </c>
      <c r="C33" s="97">
        <v>209</v>
      </c>
      <c r="D33" s="37">
        <v>0</v>
      </c>
      <c r="E33" s="37" t="s">
        <v>6082</v>
      </c>
      <c r="I33" s="37" t="s">
        <v>3348</v>
      </c>
      <c r="M33" s="37" t="str">
        <f t="shared" si="0"/>
        <v>ColumInfo_POSI_GB 코드</v>
      </c>
      <c r="N33" s="37" t="s">
        <v>291</v>
      </c>
      <c r="O33" s="37" t="str">
        <f t="shared" si="3"/>
        <v>INSERT INTO ZSB_BASE_CODE (CD_FLG,CD,LASTID,CD_NO,CD_NM,CD_ENM,CD_PFLG,CD_PCD,CD_GRP,CD_CVAL,CD_NVAL) VALUES ('POSI_GB','209','NCRsystem',0,'비상장주식','','','','ColumInfo','',NULL);</v>
      </c>
    </row>
    <row r="34" spans="2:15">
      <c r="B34" s="96" t="s">
        <v>6016</v>
      </c>
      <c r="C34" s="97">
        <v>231</v>
      </c>
      <c r="D34" s="37">
        <v>0</v>
      </c>
      <c r="E34" s="37" t="s">
        <v>5945</v>
      </c>
      <c r="I34" s="37" t="s">
        <v>3348</v>
      </c>
      <c r="M34" s="37" t="str">
        <f t="shared" si="0"/>
        <v>ColumInfo_POSI_GB 코드</v>
      </c>
      <c r="N34" s="37" t="s">
        <v>291</v>
      </c>
      <c r="O34" s="37" t="str">
        <f t="shared" si="3"/>
        <v>INSERT INTO ZSB_BASE_CODE (CD_FLG,CD,LASTID,CD_NO,CD_NM,CD_ENM,CD_PFLG,CD_PCD,CD_GRP,CD_CVAL,CD_NVAL) VALUES ('POSI_GB','231','NCRsystem',0,'차익거래지수','','','','ColumInfo','',NULL);</v>
      </c>
    </row>
    <row r="35" spans="2:15">
      <c r="B35" s="96" t="s">
        <v>6016</v>
      </c>
      <c r="C35" s="97">
        <v>232</v>
      </c>
      <c r="D35" s="37">
        <v>0</v>
      </c>
      <c r="E35" s="37" t="s">
        <v>5946</v>
      </c>
      <c r="I35" s="37" t="s">
        <v>3348</v>
      </c>
      <c r="M35" s="37" t="str">
        <f t="shared" si="0"/>
        <v>ColumInfo_POSI_GB 코드</v>
      </c>
      <c r="N35" s="37" t="s">
        <v>291</v>
      </c>
      <c r="O35" s="37" t="str">
        <f t="shared" si="3"/>
        <v>INSERT INTO ZSB_BASE_CODE (CD_FLG,CD,LASTID,CD_NO,CD_NM,CD_ENM,CD_PFLG,CD_PCD,CD_GRP,CD_CVAL,CD_NVAL) VALUES ('POSI_GB','232','NCRsystem',0,'차익거래바스켓','','','','ColumInfo','',NULL);</v>
      </c>
    </row>
    <row r="36" spans="2:15">
      <c r="B36" s="96" t="s">
        <v>6016</v>
      </c>
      <c r="C36" s="97">
        <v>401</v>
      </c>
      <c r="D36" s="37">
        <v>0</v>
      </c>
      <c r="E36" s="37" t="s">
        <v>6083</v>
      </c>
      <c r="I36" s="37" t="s">
        <v>3348</v>
      </c>
      <c r="M36" s="37" t="str">
        <f t="shared" si="0"/>
        <v>ColumInfo_POSI_GB 코드</v>
      </c>
      <c r="N36" s="37" t="s">
        <v>291</v>
      </c>
      <c r="O36" s="37" t="str">
        <f t="shared" si="3"/>
        <v>INSERT INTO ZSB_BASE_CODE (CD_FLG,CD,LASTID,CD_NO,CD_NM,CD_ENM,CD_PFLG,CD_PCD,CD_GRP,CD_CVAL,CD_NVAL) VALUES ('POSI_GB','401','NCRsystem',0,'일반가격','','','','ColumInfo','',NULL);</v>
      </c>
    </row>
    <row r="37" spans="2:15">
      <c r="B37" s="96" t="s">
        <v>6016</v>
      </c>
      <c r="C37" s="97">
        <v>402</v>
      </c>
      <c r="D37" s="37">
        <v>0</v>
      </c>
      <c r="E37" s="37" t="s">
        <v>6084</v>
      </c>
      <c r="I37" s="37" t="s">
        <v>3348</v>
      </c>
      <c r="M37" s="37" t="str">
        <f t="shared" si="0"/>
        <v>ColumInfo_POSI_GB 코드</v>
      </c>
      <c r="N37" s="37" t="s">
        <v>291</v>
      </c>
      <c r="O37" s="37" t="str">
        <f t="shared" si="3"/>
        <v>INSERT INTO ZSB_BASE_CODE (CD_FLG,CD,LASTID,CD_NO,CD_NM,CD_ENM,CD_PFLG,CD_PCD,CD_GRP,CD_CVAL,CD_NVAL) VALUES ('POSI_GB','402','NCRsystem',0,'평균가격','','','','ColumInfo','',NULL);</v>
      </c>
    </row>
    <row r="38" spans="2:15">
      <c r="B38" s="96" t="s">
        <v>6016</v>
      </c>
      <c r="C38" s="97">
        <v>411</v>
      </c>
      <c r="D38" s="37">
        <v>0</v>
      </c>
      <c r="E38" s="37" t="s">
        <v>6085</v>
      </c>
      <c r="I38" s="37" t="s">
        <v>3348</v>
      </c>
      <c r="M38" s="37" t="str">
        <f t="shared" si="0"/>
        <v>ColumInfo_POSI_GB 코드</v>
      </c>
      <c r="N38" s="37" t="s">
        <v>291</v>
      </c>
      <c r="O38" s="37" t="str">
        <f t="shared" si="3"/>
        <v>INSERT INTO ZSB_BASE_CODE (CD_FLG,CD,LASTID,CD_NO,CD_NM,CD_ENM,CD_PFLG,CD_PCD,CD_GRP,CD_CVAL,CD_NVAL) VALUES ('POSI_GB','411','NCRsystem',0,'동종스왑','','','','ColumInfo','',NULL);</v>
      </c>
    </row>
    <row r="39" spans="2:15">
      <c r="B39" s="96" t="s">
        <v>6016</v>
      </c>
      <c r="C39" s="97">
        <v>412</v>
      </c>
      <c r="D39" s="37">
        <v>0</v>
      </c>
      <c r="E39" s="37" t="s">
        <v>2452</v>
      </c>
      <c r="I39" s="37" t="s">
        <v>3348</v>
      </c>
      <c r="M39" s="37" t="str">
        <f t="shared" si="0"/>
        <v>ColumInfo_POSI_GB 코드</v>
      </c>
      <c r="N39" s="37" t="s">
        <v>291</v>
      </c>
      <c r="O39" s="37" t="str">
        <f t="shared" si="3"/>
        <v>INSERT INTO ZSB_BASE_CODE (CD_FLG,CD,LASTID,CD_NO,CD_NM,CD_ENM,CD_PFLG,CD_PCD,CD_GRP,CD_CVAL,CD_NVAL) VALUES ('POSI_GB','412','NCRsystem',0,'금리스왑','','','','ColumInfo','',NULL);</v>
      </c>
    </row>
    <row r="40" spans="2:15">
      <c r="B40" s="96" t="s">
        <v>6016</v>
      </c>
      <c r="C40" s="97">
        <v>413</v>
      </c>
      <c r="D40" s="37">
        <v>0</v>
      </c>
      <c r="E40" s="37" t="s">
        <v>6086</v>
      </c>
      <c r="I40" s="37" t="s">
        <v>3348</v>
      </c>
      <c r="M40" s="37" t="str">
        <f t="shared" si="0"/>
        <v>ColumInfo_POSI_GB 코드</v>
      </c>
      <c r="N40" s="37" t="s">
        <v>291</v>
      </c>
      <c r="O40" s="37" t="str">
        <f t="shared" si="3"/>
        <v>INSERT INTO ZSB_BASE_CODE (CD_FLG,CD,LASTID,CD_NO,CD_NM,CD_ENM,CD_PFLG,CD_PCD,CD_GRP,CD_CVAL,CD_NVAL) VALUES ('POSI_GB','413','NCRsystem',0,'이종스왑','','','','ColumInfo','',NULL);</v>
      </c>
    </row>
    <row r="41" spans="2:15">
      <c r="B41" s="96" t="s">
        <v>6016</v>
      </c>
      <c r="C41" s="97">
        <v>501</v>
      </c>
      <c r="D41" s="37">
        <v>0</v>
      </c>
      <c r="E41" s="37" t="s">
        <v>6087</v>
      </c>
      <c r="I41" s="37" t="s">
        <v>3348</v>
      </c>
      <c r="M41" s="37" t="str">
        <f t="shared" si="0"/>
        <v>ColumInfo_POSI_GB 코드</v>
      </c>
      <c r="N41" s="37" t="s">
        <v>291</v>
      </c>
      <c r="O41" s="37" t="str">
        <f t="shared" si="3"/>
        <v>INSERT INTO ZSB_BASE_CODE (CD_FLG,CD,LASTID,CD_NO,CD_NM,CD_ENM,CD_PFLG,CD_PCD,CD_GRP,CD_CVAL,CD_NVAL) VALUES ('POSI_GB','501','NCRsystem',0,'주식/채권 비율','','','','ColumInfo','',NULL);</v>
      </c>
    </row>
    <row r="42" spans="2:15">
      <c r="B42" s="96" t="s">
        <v>6016</v>
      </c>
      <c r="C42" s="97">
        <v>502</v>
      </c>
      <c r="D42" s="37">
        <v>0</v>
      </c>
      <c r="E42" s="37" t="s">
        <v>6088</v>
      </c>
      <c r="I42" s="37" t="s">
        <v>3348</v>
      </c>
      <c r="M42" s="37" t="str">
        <f t="shared" si="0"/>
        <v>ColumInfo_POSI_GB 코드</v>
      </c>
      <c r="N42" s="37" t="s">
        <v>291</v>
      </c>
      <c r="O42" s="37" t="str">
        <f t="shared" si="3"/>
        <v>INSERT INTO ZSB_BASE_CODE (CD_FLG,CD,LASTID,CD_NO,CD_NM,CD_ENM,CD_PFLG,CD_PCD,CD_GRP,CD_CVAL,CD_NVAL) VALUES ('POSI_GB','502','NCRsystem',0,'등급비율이용','','','','ColumInfo','',NULL);</v>
      </c>
    </row>
    <row r="43" spans="2:15">
      <c r="B43" s="96" t="s">
        <v>6016</v>
      </c>
      <c r="C43" s="97">
        <v>601</v>
      </c>
      <c r="D43" s="37">
        <v>0</v>
      </c>
      <c r="E43" s="37" t="s">
        <v>6089</v>
      </c>
      <c r="I43" s="37" t="s">
        <v>3348</v>
      </c>
      <c r="M43" s="37" t="str">
        <f t="shared" si="0"/>
        <v>ColumInfo_POSI_GB 코드</v>
      </c>
      <c r="N43" s="37" t="s">
        <v>291</v>
      </c>
      <c r="O43" s="37" t="str">
        <f t="shared" si="3"/>
        <v>INSERT INTO ZSB_BASE_CODE (CD_FLG,CD,LASTID,CD_NO,CD_NM,CD_ENM,CD_PFLG,CD_PCD,CD_GRP,CD_CVAL,CD_NVAL) VALUES ('POSI_GB','601','NCRsystem',0,'액면가적용','','','','ColumInfo','',NULL);</v>
      </c>
    </row>
    <row r="44" spans="2:15">
      <c r="B44" s="96" t="s">
        <v>6016</v>
      </c>
      <c r="C44" s="97">
        <v>602</v>
      </c>
      <c r="D44" s="37">
        <v>0</v>
      </c>
      <c r="E44" s="37" t="s">
        <v>6090</v>
      </c>
      <c r="I44" s="37" t="s">
        <v>3348</v>
      </c>
      <c r="M44" s="37" t="str">
        <f t="shared" si="0"/>
        <v>ColumInfo_POSI_GB 코드</v>
      </c>
      <c r="N44" s="37" t="s">
        <v>291</v>
      </c>
      <c r="O44" s="37" t="str">
        <f t="shared" si="3"/>
        <v>INSERT INTO ZSB_BASE_CODE (CD_FLG,CD,LASTID,CD_NO,CD_NM,CD_ENM,CD_PFLG,CD_PCD,CD_GRP,CD_CVAL,CD_NVAL) VALUES ('POSI_GB','602','NCRsystem',0,'계약크기적용','','','','ColumInfo','',NULL);</v>
      </c>
    </row>
    <row r="45" spans="2:15">
      <c r="B45" s="37" t="s">
        <v>3348</v>
      </c>
      <c r="C45" s="96" t="s">
        <v>4654</v>
      </c>
      <c r="D45" s="37">
        <v>0</v>
      </c>
      <c r="E45" s="37" t="s">
        <v>6017</v>
      </c>
      <c r="G45" s="37" t="s">
        <v>6044</v>
      </c>
      <c r="I45" s="37" t="s">
        <v>3349</v>
      </c>
      <c r="M45" s="37" t="str">
        <f t="shared" si="0"/>
        <v>ColumInfo_MKT_IDX 목록</v>
      </c>
      <c r="N45" s="37" t="s">
        <v>291</v>
      </c>
      <c r="O45" s="37" t="str">
        <f t="shared" si="3"/>
        <v>INSERT INTO ZSB_BASE_CODE (CD_FLG,CD,LASTID,CD_NO,CD_NM,CD_ENM,CD_PFLG,CD_PCD,CD_GRP,CD_CVAL,CD_NVAL) VALUES ('ColumInfo','MKT_IDX','NCRsystem',0,'주가지수목록(유동성구분)','','유동성','','GROUP','',NULL);</v>
      </c>
    </row>
    <row r="46" spans="2:15">
      <c r="B46" s="96" t="s">
        <v>4654</v>
      </c>
      <c r="C46" s="96" t="s">
        <v>6018</v>
      </c>
      <c r="D46" s="37">
        <v>0</v>
      </c>
      <c r="E46" s="96" t="s">
        <v>6018</v>
      </c>
      <c r="F46" s="37" t="s">
        <v>6046</v>
      </c>
      <c r="G46" s="37" t="s">
        <v>1980</v>
      </c>
      <c r="I46" s="37" t="s">
        <v>3348</v>
      </c>
      <c r="M46" s="37" t="str">
        <f t="shared" si="0"/>
        <v>ColumInfo_MKT_IDX 코드</v>
      </c>
      <c r="N46" s="37" t="s">
        <v>291</v>
      </c>
      <c r="O46" s="37" t="str">
        <f t="shared" si="3"/>
        <v>INSERT INTO ZSB_BASE_CODE (CD_FLG,CD,LASTID,CD_NO,CD_NM,CD_ENM,CD_PFLG,CD_PCD,CD_GRP,CD_CVAL,CD_NVAL) VALUES ('MKT_IDX','EOE25','NCRsystem',0,'EOE25','NLG_EOE 25','Y','','ColumInfo','',NULL);</v>
      </c>
    </row>
    <row r="47" spans="2:15">
      <c r="B47" s="96" t="s">
        <v>4654</v>
      </c>
      <c r="C47" s="96" t="s">
        <v>6019</v>
      </c>
      <c r="D47" s="37">
        <v>0</v>
      </c>
      <c r="E47" s="96" t="s">
        <v>6019</v>
      </c>
      <c r="F47" s="37" t="s">
        <v>6047</v>
      </c>
      <c r="G47" s="37" t="s">
        <v>1980</v>
      </c>
      <c r="I47" s="37" t="s">
        <v>3348</v>
      </c>
      <c r="M47" s="37" t="str">
        <f t="shared" si="0"/>
        <v>ColumInfo_MKT_IDX 코드</v>
      </c>
      <c r="N47" s="37" t="s">
        <v>291</v>
      </c>
      <c r="O47" s="37" t="str">
        <f t="shared" si="3"/>
        <v>INSERT INTO ZSB_BASE_CODE (CD_FLG,CD,LASTID,CD_NO,CD_NM,CD_ENM,CD_PFLG,CD_PCD,CD_GRP,CD_CVAL,CD_NVAL) VALUES ('MKT_IDX','SNP200','NCRsystem',0,'SNP200','AUD_SNP ASX 200 Index','Y','','ColumInfo','',NULL);</v>
      </c>
    </row>
    <row r="48" spans="2:15">
      <c r="B48" s="96" t="s">
        <v>4654</v>
      </c>
      <c r="C48" s="96" t="s">
        <v>6020</v>
      </c>
      <c r="D48" s="37">
        <v>0</v>
      </c>
      <c r="E48" s="96" t="s">
        <v>6020</v>
      </c>
      <c r="F48" s="37" t="s">
        <v>6048</v>
      </c>
      <c r="G48" s="37" t="s">
        <v>1980</v>
      </c>
      <c r="I48" s="37" t="s">
        <v>3348</v>
      </c>
      <c r="M48" s="37" t="str">
        <f t="shared" si="0"/>
        <v>ColumInfo_MKT_IDX 코드</v>
      </c>
      <c r="N48" s="37" t="s">
        <v>291</v>
      </c>
      <c r="O48" s="37" t="str">
        <f t="shared" si="3"/>
        <v>INSERT INTO ZSB_BASE_CODE (CD_FLG,CD,LASTID,CD_NO,CD_NM,CD_ENM,CD_PFLG,CD_PCD,CD_GRP,CD_CVAL,CD_NVAL) VALUES ('MKT_IDX','ATX','NCRsystem',0,'ATX','ATS_ATX','Y','','ColumInfo','',NULL);</v>
      </c>
    </row>
    <row r="49" spans="2:15">
      <c r="B49" s="96" t="s">
        <v>4654</v>
      </c>
      <c r="C49" s="96" t="s">
        <v>6021</v>
      </c>
      <c r="D49" s="37">
        <v>0</v>
      </c>
      <c r="E49" s="96" t="s">
        <v>6021</v>
      </c>
      <c r="F49" s="37" t="s">
        <v>6049</v>
      </c>
      <c r="G49" s="37" t="s">
        <v>1980</v>
      </c>
      <c r="I49" s="37" t="s">
        <v>3348</v>
      </c>
      <c r="M49" s="37" t="str">
        <f t="shared" si="0"/>
        <v>ColumInfo_MKT_IDX 코드</v>
      </c>
      <c r="N49" s="37" t="s">
        <v>291</v>
      </c>
      <c r="O49" s="37" t="str">
        <f t="shared" si="3"/>
        <v>INSERT INTO ZSB_BASE_CODE (CD_FLG,CD,LASTID,CD_NO,CD_NM,CD_ENM,CD_PFLG,CD_PCD,CD_GRP,CD_CVAL,CD_NVAL) VALUES ('MKT_IDX','BEL20','NCRsystem',0,'BEL20','BEF_BEL20','Y','','ColumInfo','',NULL);</v>
      </c>
    </row>
    <row r="50" spans="2:15">
      <c r="B50" s="96" t="s">
        <v>4654</v>
      </c>
      <c r="C50" s="96" t="s">
        <v>6022</v>
      </c>
      <c r="D50" s="37">
        <v>0</v>
      </c>
      <c r="E50" s="96" t="s">
        <v>6022</v>
      </c>
      <c r="F50" s="37" t="s">
        <v>6050</v>
      </c>
      <c r="G50" s="37" t="s">
        <v>1980</v>
      </c>
      <c r="I50" s="37" t="s">
        <v>3348</v>
      </c>
      <c r="M50" s="37" t="str">
        <f t="shared" si="0"/>
        <v>ColumInfo_MKT_IDX 코드</v>
      </c>
      <c r="N50" s="37" t="s">
        <v>291</v>
      </c>
      <c r="O50" s="37" t="str">
        <f t="shared" si="3"/>
        <v>INSERT INTO ZSB_BASE_CODE (CD_FLG,CD,LASTID,CD_NO,CD_NM,CD_ENM,CD_PFLG,CD_PCD,CD_GRP,CD_CVAL,CD_NVAL) VALUES ('MKT_IDX','CAC40','NCRsystem',0,'CAC40','FRF_CAC40','Y','','ColumInfo','',NULL);</v>
      </c>
    </row>
    <row r="51" spans="2:15">
      <c r="B51" s="96" t="s">
        <v>4654</v>
      </c>
      <c r="C51" s="96" t="s">
        <v>6023</v>
      </c>
      <c r="D51" s="37">
        <v>0</v>
      </c>
      <c r="E51" s="96" t="s">
        <v>6023</v>
      </c>
      <c r="F51" s="37" t="s">
        <v>6051</v>
      </c>
      <c r="G51" s="37" t="s">
        <v>1980</v>
      </c>
      <c r="I51" s="37" t="s">
        <v>3348</v>
      </c>
      <c r="M51" s="37" t="str">
        <f t="shared" si="0"/>
        <v>ColumInfo_MKT_IDX 코드</v>
      </c>
      <c r="N51" s="37" t="s">
        <v>291</v>
      </c>
      <c r="O51" s="37" t="str">
        <f t="shared" si="3"/>
        <v>INSERT INTO ZSB_BASE_CODE (CD_FLG,CD,LASTID,CD_NO,CD_NM,CD_ENM,CD_PFLG,CD_PCD,CD_GRP,CD_CVAL,CD_NVAL) VALUES ('MKT_IDX','DAX','NCRsystem',0,'DAX','DEM_DAX','Y','','ColumInfo','',NULL);</v>
      </c>
    </row>
    <row r="52" spans="2:15">
      <c r="B52" s="96" t="s">
        <v>4654</v>
      </c>
      <c r="C52" s="96" t="s">
        <v>6024</v>
      </c>
      <c r="D52" s="37">
        <v>0</v>
      </c>
      <c r="E52" s="96" t="s">
        <v>6024</v>
      </c>
      <c r="F52" s="37" t="s">
        <v>6052</v>
      </c>
      <c r="G52" s="37" t="s">
        <v>1980</v>
      </c>
      <c r="I52" s="37" t="s">
        <v>3348</v>
      </c>
      <c r="M52" s="37" t="str">
        <f t="shared" si="0"/>
        <v>ColumInfo_MKT_IDX 코드</v>
      </c>
      <c r="N52" s="37" t="s">
        <v>291</v>
      </c>
      <c r="O52" s="37" t="str">
        <f t="shared" si="3"/>
        <v>INSERT INTO ZSB_BASE_CODE (CD_FLG,CD,LASTID,CD_NO,CD_NM,CD_ENM,CD_PFLG,CD_PCD,CD_GRP,CD_CVAL,CD_NVAL) VALUES ('MKT_IDX','DOW','NCRsystem',0,'DOW','USD_DowJones','Y','','ColumInfo','',NULL);</v>
      </c>
    </row>
    <row r="53" spans="2:15">
      <c r="B53" s="96" t="s">
        <v>4654</v>
      </c>
      <c r="C53" s="96" t="s">
        <v>6025</v>
      </c>
      <c r="D53" s="37">
        <v>0</v>
      </c>
      <c r="E53" s="96" t="s">
        <v>6025</v>
      </c>
      <c r="F53" s="37" t="s">
        <v>6053</v>
      </c>
      <c r="G53" s="37" t="s">
        <v>1980</v>
      </c>
      <c r="I53" s="37" t="s">
        <v>3348</v>
      </c>
      <c r="M53" s="37" t="str">
        <f t="shared" si="0"/>
        <v>ColumInfo_MKT_IDX 코드</v>
      </c>
      <c r="N53" s="37" t="s">
        <v>291</v>
      </c>
      <c r="O53" s="37" t="str">
        <f t="shared" si="3"/>
        <v>INSERT INTO ZSB_BASE_CODE (CD_FLG,CD,LASTID,CD_NO,CD_NM,CD_ENM,CD_PFLG,CD_PCD,CD_GRP,CD_CVAL,CD_NVAL) VALUES ('MKT_IDX','NASDAQ','NCRsystem',0,'NASDAQ','USD_Nasdaq Composite Index','Y','','ColumInfo','',NULL);</v>
      </c>
    </row>
    <row r="54" spans="2:15">
      <c r="B54" s="96" t="s">
        <v>4654</v>
      </c>
      <c r="C54" s="96" t="s">
        <v>6026</v>
      </c>
      <c r="D54" s="37">
        <v>0</v>
      </c>
      <c r="E54" s="96" t="s">
        <v>6026</v>
      </c>
      <c r="F54" s="37" t="s">
        <v>6054</v>
      </c>
      <c r="G54" s="37" t="s">
        <v>1980</v>
      </c>
      <c r="I54" s="37" t="s">
        <v>3348</v>
      </c>
      <c r="L54" s="101"/>
      <c r="M54" s="37" t="str">
        <f t="shared" si="0"/>
        <v>ColumInfo_MKT_IDX 코드</v>
      </c>
      <c r="N54" s="37" t="s">
        <v>291</v>
      </c>
      <c r="O54" s="37" t="str">
        <f t="shared" si="3"/>
        <v>INSERT INTO ZSB_BASE_CODE (CD_FLG,CD,LASTID,CD_NO,CD_NM,CD_ENM,CD_PFLG,CD_PCD,CD_GRP,CD_CVAL,CD_NVAL) VALUES ('MKT_IDX','EURO50','NCRsystem',0,'EURO50','EUR_EURO STOXX５0','Y','','ColumInfo','',NULL);</v>
      </c>
    </row>
    <row r="55" spans="2:15">
      <c r="B55" s="96" t="s">
        <v>4654</v>
      </c>
      <c r="C55" s="96" t="s">
        <v>6027</v>
      </c>
      <c r="D55" s="37">
        <v>0</v>
      </c>
      <c r="E55" s="96" t="s">
        <v>6027</v>
      </c>
      <c r="F55" s="37" t="s">
        <v>6055</v>
      </c>
      <c r="G55" s="37" t="s">
        <v>1980</v>
      </c>
      <c r="I55" s="37" t="s">
        <v>3348</v>
      </c>
      <c r="M55" s="37" t="str">
        <f t="shared" si="0"/>
        <v>ColumInfo_MKT_IDX 코드</v>
      </c>
      <c r="N55" s="37" t="s">
        <v>291</v>
      </c>
      <c r="O55" s="37" t="str">
        <f t="shared" si="3"/>
        <v>INSERT INTO ZSB_BASE_CODE (CD_FLG,CD,LASTID,CD_NO,CD_NM,CD_ENM,CD_PFLG,CD_PCD,CD_GRP,CD_CVAL,CD_NVAL) VALUES ('MKT_IDX','FTSE250','NCRsystem',0,'FTSE250','GBP_FTSE MID-250','Y','','ColumInfo','',NULL);</v>
      </c>
    </row>
    <row r="56" spans="2:15">
      <c r="B56" s="96" t="s">
        <v>4654</v>
      </c>
      <c r="C56" s="96" t="s">
        <v>6028</v>
      </c>
      <c r="D56" s="37">
        <v>0</v>
      </c>
      <c r="E56" s="96" t="s">
        <v>6028</v>
      </c>
      <c r="F56" s="37" t="s">
        <v>6056</v>
      </c>
      <c r="G56" s="37" t="s">
        <v>1980</v>
      </c>
      <c r="I56" s="37" t="s">
        <v>3348</v>
      </c>
      <c r="M56" s="37" t="str">
        <f t="shared" si="0"/>
        <v>ColumInfo_MKT_IDX 코드</v>
      </c>
      <c r="N56" s="37" t="s">
        <v>291</v>
      </c>
      <c r="O56" s="37" t="str">
        <f t="shared" si="3"/>
        <v>INSERT INTO ZSB_BASE_CODE (CD_FLG,CD,LASTID,CD_NO,CD_NM,CD_ENM,CD_PFLG,CD_PCD,CD_GRP,CD_CVAL,CD_NVAL) VALUES ('MKT_IDX','FTSE100','NCRsystem',0,'FTSE100','GBP_FTSE100','Y','','ColumInfo','',NULL);</v>
      </c>
    </row>
    <row r="57" spans="2:15">
      <c r="B57" s="96" t="s">
        <v>4654</v>
      </c>
      <c r="C57" s="96" t="s">
        <v>6029</v>
      </c>
      <c r="D57" s="37">
        <v>0</v>
      </c>
      <c r="E57" s="96" t="s">
        <v>6029</v>
      </c>
      <c r="F57" s="37" t="s">
        <v>6057</v>
      </c>
      <c r="G57" s="37" t="s">
        <v>1980</v>
      </c>
      <c r="I57" s="37" t="s">
        <v>3348</v>
      </c>
      <c r="M57" s="37" t="str">
        <f t="shared" si="0"/>
        <v>ColumInfo_MKT_IDX 코드</v>
      </c>
      <c r="N57" s="37" t="s">
        <v>291</v>
      </c>
      <c r="O57" s="37" t="str">
        <f t="shared" si="3"/>
        <v>INSERT INTO ZSB_BASE_CODE (CD_FLG,CD,LASTID,CD_NO,CD_NM,CD_ENM,CD_PFLG,CD_PCD,CD_GRP,CD_CVAL,CD_NVAL) VALUES ('MKT_IDX','HANGSENG33','NCRsystem',0,'HANGSENG33','HKD_HANGSENG33','Y','','ColumInfo','',NULL);</v>
      </c>
    </row>
    <row r="58" spans="2:15">
      <c r="B58" s="96" t="s">
        <v>4654</v>
      </c>
      <c r="C58" s="96" t="s">
        <v>6030</v>
      </c>
      <c r="D58" s="37">
        <v>0</v>
      </c>
      <c r="E58" s="96" t="s">
        <v>6030</v>
      </c>
      <c r="F58" s="37" t="s">
        <v>6058</v>
      </c>
      <c r="G58" s="37" t="s">
        <v>1980</v>
      </c>
      <c r="I58" s="37" t="s">
        <v>3348</v>
      </c>
      <c r="M58" s="37" t="str">
        <f t="shared" si="0"/>
        <v>ColumInfo_MKT_IDX 코드</v>
      </c>
      <c r="N58" s="37" t="s">
        <v>291</v>
      </c>
      <c r="O58" s="37" t="str">
        <f t="shared" si="3"/>
        <v>INSERT INTO ZSB_BASE_CODE (CD_FLG,CD,LASTID,CD_NO,CD_NM,CD_ENM,CD_PFLG,CD_PCD,CD_GRP,CD_CVAL,CD_NVAL) VALUES ('MKT_IDX','I.HSCE','NCRsystem',0,'I.HSCE','HKD_I.HSCE','Y','','ColumInfo','',NULL);</v>
      </c>
    </row>
    <row r="59" spans="2:15">
      <c r="B59" s="96" t="s">
        <v>4654</v>
      </c>
      <c r="C59" s="96" t="s">
        <v>6031</v>
      </c>
      <c r="D59" s="37">
        <v>0</v>
      </c>
      <c r="E59" s="96" t="s">
        <v>6031</v>
      </c>
      <c r="F59" s="37" t="s">
        <v>6059</v>
      </c>
      <c r="G59" s="37" t="s">
        <v>1980</v>
      </c>
      <c r="I59" s="37" t="s">
        <v>3348</v>
      </c>
      <c r="M59" s="37" t="str">
        <f t="shared" si="0"/>
        <v>ColumInfo_MKT_IDX 코드</v>
      </c>
      <c r="N59" s="37" t="s">
        <v>291</v>
      </c>
      <c r="O59" s="37" t="str">
        <f t="shared" si="3"/>
        <v>INSERT INTO ZSB_BASE_CODE (CD_FLG,CD,LASTID,CD_NO,CD_NM,CD_ENM,CD_PFLG,CD_PCD,CD_GRP,CD_CVAL,CD_NVAL) VALUES ('MKT_IDX','IBEX35','NCRsystem',0,'IBEX35','ESP_IBEX35','Y','','ColumInfo','',NULL);</v>
      </c>
    </row>
    <row r="60" spans="2:15">
      <c r="B60" s="96" t="s">
        <v>4654</v>
      </c>
      <c r="C60" s="96" t="s">
        <v>6032</v>
      </c>
      <c r="D60" s="37">
        <v>0</v>
      </c>
      <c r="E60" s="96" t="s">
        <v>6032</v>
      </c>
      <c r="F60" s="37" t="s">
        <v>6060</v>
      </c>
      <c r="G60" s="37" t="s">
        <v>1980</v>
      </c>
      <c r="I60" s="37" t="s">
        <v>3348</v>
      </c>
      <c r="M60" s="37" t="str">
        <f t="shared" si="0"/>
        <v>ColumInfo_MKT_IDX 코드</v>
      </c>
      <c r="N60" s="37" t="s">
        <v>291</v>
      </c>
      <c r="O60" s="37" t="str">
        <f t="shared" si="3"/>
        <v>INSERT INTO ZSB_BASE_CODE (CD_FLG,CD,LASTID,CD_NO,CD_NM,CD_ENM,CD_PFLG,CD_PCD,CD_GRP,CD_CVAL,CD_NVAL) VALUES ('MKT_IDX','KOSPI200','NCRsystem',0,'KOSPI200','KRW_KOSPI200','Y','','ColumInfo','',NULL);</v>
      </c>
    </row>
    <row r="61" spans="2:15">
      <c r="B61" s="96" t="s">
        <v>4654</v>
      </c>
      <c r="C61" s="96" t="s">
        <v>6033</v>
      </c>
      <c r="D61" s="37">
        <v>0</v>
      </c>
      <c r="E61" s="96" t="s">
        <v>6033</v>
      </c>
      <c r="F61" s="37" t="s">
        <v>6061</v>
      </c>
      <c r="G61" s="37" t="s">
        <v>1980</v>
      </c>
      <c r="I61" s="37" t="s">
        <v>3348</v>
      </c>
      <c r="M61" s="37" t="str">
        <f t="shared" si="0"/>
        <v>ColumInfo_MKT_IDX 코드</v>
      </c>
      <c r="N61" s="37" t="s">
        <v>291</v>
      </c>
      <c r="O61" s="37" t="str">
        <f t="shared" si="3"/>
        <v>INSERT INTO ZSB_BASE_CODE (CD_FLG,CD,LASTID,CD_NO,CD_NM,CD_ENM,CD_PFLG,CD_PCD,CD_GRP,CD_CVAL,CD_NVAL) VALUES ('MKT_IDX','KOSTAR','NCRsystem',0,'KOSTAR','KRW_KOSTAR','Y','','ColumInfo','',NULL);</v>
      </c>
    </row>
    <row r="62" spans="2:15">
      <c r="B62" s="96" t="s">
        <v>4654</v>
      </c>
      <c r="C62" s="96" t="s">
        <v>6034</v>
      </c>
      <c r="D62" s="37">
        <v>0</v>
      </c>
      <c r="E62" s="96" t="s">
        <v>6034</v>
      </c>
      <c r="F62" s="37" t="s">
        <v>6062</v>
      </c>
      <c r="G62" s="37" t="s">
        <v>1980</v>
      </c>
      <c r="I62" s="37" t="s">
        <v>3348</v>
      </c>
      <c r="M62" s="37" t="str">
        <f t="shared" si="0"/>
        <v>ColumInfo_MKT_IDX 코드</v>
      </c>
      <c r="N62" s="37" t="s">
        <v>291</v>
      </c>
      <c r="O62" s="37" t="str">
        <f t="shared" si="3"/>
        <v>INSERT INTO ZSB_BASE_CODE (CD_FLG,CD,LASTID,CD_NO,CD_NM,CD_ENM,CD_PFLG,CD_PCD,CD_GRP,CD_CVAL,CD_NVAL) VALUES ('MKT_IDX','NIKKEI225','NCRsystem',0,'NIKKEI225','JPY_NIKKEI225','Y','','ColumInfo','',NULL);</v>
      </c>
    </row>
    <row r="63" spans="2:15">
      <c r="B63" s="96" t="s">
        <v>4654</v>
      </c>
      <c r="C63" s="96" t="s">
        <v>6035</v>
      </c>
      <c r="D63" s="37">
        <v>0</v>
      </c>
      <c r="E63" s="96" t="s">
        <v>6035</v>
      </c>
      <c r="F63" s="37" t="s">
        <v>6063</v>
      </c>
      <c r="G63" s="37" t="s">
        <v>1980</v>
      </c>
      <c r="I63" s="37" t="s">
        <v>3348</v>
      </c>
      <c r="M63" s="37" t="str">
        <f t="shared" si="0"/>
        <v>ColumInfo_MKT_IDX 코드</v>
      </c>
      <c r="N63" s="37" t="s">
        <v>291</v>
      </c>
      <c r="O63" s="37" t="str">
        <f t="shared" si="3"/>
        <v>INSERT INTO ZSB_BASE_CODE (CD_FLG,CD,LASTID,CD_NO,CD_NM,CD_ENM,CD_PFLG,CD_PCD,CD_GRP,CD_CVAL,CD_NVAL) VALUES ('MKT_IDX','TOPIX','NCRsystem',0,'TOPIX','JPY_TOPIX Index','Y','','ColumInfo','',NULL);</v>
      </c>
    </row>
    <row r="64" spans="2:15">
      <c r="B64" s="96" t="s">
        <v>4654</v>
      </c>
      <c r="C64" s="96" t="s">
        <v>6036</v>
      </c>
      <c r="D64" s="37">
        <v>0</v>
      </c>
      <c r="E64" s="96" t="s">
        <v>6036</v>
      </c>
      <c r="F64" s="37" t="s">
        <v>6064</v>
      </c>
      <c r="G64" s="37" t="s">
        <v>1980</v>
      </c>
      <c r="I64" s="37" t="s">
        <v>3348</v>
      </c>
      <c r="M64" s="37" t="str">
        <f t="shared" si="0"/>
        <v>ColumInfo_MKT_IDX 코드</v>
      </c>
      <c r="N64" s="37" t="s">
        <v>291</v>
      </c>
      <c r="O64" s="37" t="str">
        <f t="shared" si="3"/>
        <v>INSERT INTO ZSB_BASE_CODE (CD_FLG,CD,LASTID,CD_NO,CD_NM,CD_ENM,CD_PFLG,CD_PCD,CD_GRP,CD_CVAL,CD_NVAL) VALUES ('MKT_IDX','OMX','NCRsystem',0,'OMX','SEK_OMX','Y','','ColumInfo','',NULL);</v>
      </c>
    </row>
    <row r="65" spans="2:15">
      <c r="B65" s="96" t="s">
        <v>4654</v>
      </c>
      <c r="C65" s="96" t="s">
        <v>6037</v>
      </c>
      <c r="D65" s="37">
        <v>0</v>
      </c>
      <c r="E65" s="96" t="s">
        <v>6037</v>
      </c>
      <c r="F65" s="37" t="s">
        <v>6065</v>
      </c>
      <c r="G65" s="37" t="s">
        <v>1980</v>
      </c>
      <c r="I65" s="37" t="s">
        <v>3348</v>
      </c>
      <c r="M65" s="37" t="str">
        <f t="shared" si="0"/>
        <v>ColumInfo_MKT_IDX 코드</v>
      </c>
      <c r="N65" s="37" t="s">
        <v>291</v>
      </c>
      <c r="O65" s="37" t="str">
        <f t="shared" si="3"/>
        <v>INSERT INTO ZSB_BASE_CODE (CD_FLG,CD,LASTID,CD_NO,CD_NM,CD_ENM,CD_PFLG,CD_PCD,CD_GRP,CD_CVAL,CD_NVAL) VALUES ('MKT_IDX','SNP500','NCRsystem',0,'SNP500','USD_SNP500','Y','','ColumInfo','',NULL);</v>
      </c>
    </row>
    <row r="66" spans="2:15">
      <c r="B66" s="96" t="s">
        <v>4654</v>
      </c>
      <c r="C66" s="96" t="s">
        <v>6038</v>
      </c>
      <c r="D66" s="37">
        <v>0</v>
      </c>
      <c r="E66" s="96" t="s">
        <v>6038</v>
      </c>
      <c r="F66" s="37" t="s">
        <v>6066</v>
      </c>
      <c r="G66" s="37" t="s">
        <v>1980</v>
      </c>
      <c r="I66" s="37" t="s">
        <v>3348</v>
      </c>
      <c r="M66" s="37" t="str">
        <f t="shared" si="0"/>
        <v>ColumInfo_MKT_IDX 코드</v>
      </c>
      <c r="N66" s="37" t="s">
        <v>291</v>
      </c>
      <c r="O66" s="37" t="str">
        <f t="shared" si="3"/>
        <v>INSERT INTO ZSB_BASE_CODE (CD_FLG,CD,LASTID,CD_NO,CD_NM,CD_ENM,CD_PFLG,CD_PCD,CD_GRP,CD_CVAL,CD_NVAL) VALUES ('MKT_IDX','SMI','NCRsystem',0,'SMI','CHF_SMI','Y','','ColumInfo','',NULL);</v>
      </c>
    </row>
    <row r="67" spans="2:15">
      <c r="B67" s="96" t="s">
        <v>4654</v>
      </c>
      <c r="C67" s="96" t="s">
        <v>6039</v>
      </c>
      <c r="D67" s="37">
        <v>0</v>
      </c>
      <c r="E67" s="96" t="s">
        <v>6039</v>
      </c>
      <c r="F67" s="37" t="s">
        <v>6067</v>
      </c>
      <c r="G67" s="37" t="s">
        <v>1980</v>
      </c>
      <c r="I67" s="37" t="s">
        <v>3348</v>
      </c>
      <c r="M67" s="37" t="str">
        <f t="shared" si="0"/>
        <v>ColumInfo_MKT_IDX 코드</v>
      </c>
      <c r="N67" s="37" t="s">
        <v>291</v>
      </c>
      <c r="O67" s="37" t="str">
        <f t="shared" si="3"/>
        <v>INSERT INTO ZSB_BASE_CODE (CD_FLG,CD,LASTID,CD_NO,CD_NM,CD_ENM,CD_PFLG,CD_PCD,CD_GRP,CD_CVAL,CD_NVAL) VALUES ('MKT_IDX','Straits','NCRsystem',0,'Straits','SGD_Straits Times Index','Y','','ColumInfo','',NULL);</v>
      </c>
    </row>
    <row r="68" spans="2:15">
      <c r="B68" s="96" t="s">
        <v>4654</v>
      </c>
      <c r="C68" s="96" t="s">
        <v>6040</v>
      </c>
      <c r="D68" s="37">
        <v>0</v>
      </c>
      <c r="E68" s="96" t="s">
        <v>6040</v>
      </c>
      <c r="F68" s="37" t="s">
        <v>6068</v>
      </c>
      <c r="G68" s="37" t="s">
        <v>1980</v>
      </c>
      <c r="I68" s="37" t="s">
        <v>3348</v>
      </c>
      <c r="M68" s="37" t="str">
        <f t="shared" si="0"/>
        <v>ColumInfo_MKT_IDX 코드</v>
      </c>
      <c r="N68" s="37" t="s">
        <v>291</v>
      </c>
      <c r="O68" s="37" t="str">
        <f t="shared" si="3"/>
        <v>INSERT INTO ZSB_BASE_CODE (CD_FLG,CD,LASTID,CD_NO,CD_NM,CD_ENM,CD_PFLG,CD_PCD,CD_GRP,CD_CVAL,CD_NVAL) VALUES ('MKT_IDX','TSE60','NCRsystem',0,'TSE60','CAD_TSE60','Y','','ColumInfo','',NULL);</v>
      </c>
    </row>
    <row r="69" spans="2:15">
      <c r="B69" s="96" t="s">
        <v>4654</v>
      </c>
      <c r="C69" s="96" t="s">
        <v>6041</v>
      </c>
      <c r="D69" s="37">
        <v>0</v>
      </c>
      <c r="E69" s="96" t="s">
        <v>6041</v>
      </c>
      <c r="F69" s="37" t="s">
        <v>6060</v>
      </c>
      <c r="I69" s="37" t="s">
        <v>3348</v>
      </c>
      <c r="M69" s="37" t="str">
        <f t="shared" si="0"/>
        <v>ColumInfo_MKT_IDX 코드</v>
      </c>
      <c r="N69" s="37" t="s">
        <v>291</v>
      </c>
      <c r="O69" s="37" t="str">
        <f t="shared" si="3"/>
        <v>INSERT INTO ZSB_BASE_CODE (CD_FLG,CD,LASTID,CD_NO,CD_NM,CD_ENM,CD_PFLG,CD_PCD,CD_GRP,CD_CVAL,CD_NVAL) VALUES ('MKT_IDX','KOSPI','NCRsystem',0,'KOSPI','KRW_KOSPI200','','','ColumInfo','',NULL);</v>
      </c>
    </row>
    <row r="70" spans="2:15">
      <c r="B70" s="96" t="s">
        <v>4654</v>
      </c>
      <c r="C70" s="96" t="s">
        <v>6042</v>
      </c>
      <c r="D70" s="37">
        <v>0</v>
      </c>
      <c r="E70" s="96" t="s">
        <v>6042</v>
      </c>
      <c r="F70" s="37" t="s">
        <v>6060</v>
      </c>
      <c r="I70" s="37" t="s">
        <v>3348</v>
      </c>
      <c r="M70" s="37" t="str">
        <f t="shared" si="0"/>
        <v>ColumInfo_MKT_IDX 코드</v>
      </c>
      <c r="N70" s="37" t="s">
        <v>291</v>
      </c>
      <c r="O70" s="37" t="str">
        <f t="shared" si="3"/>
        <v>INSERT INTO ZSB_BASE_CODE (CD_FLG,CD,LASTID,CD_NO,CD_NM,CD_ENM,CD_PFLG,CD_PCD,CD_GRP,CD_CVAL,CD_NVAL) VALUES ('MKT_IDX','KOSDAQ','NCRsystem',0,'KOSDAQ','KRW_KOSPI200','','','ColumInfo','',NULL);</v>
      </c>
    </row>
    <row r="71" spans="2:15">
      <c r="B71" s="96" t="s">
        <v>4654</v>
      </c>
      <c r="C71" s="96" t="s">
        <v>6043</v>
      </c>
      <c r="D71" s="37">
        <v>0</v>
      </c>
      <c r="E71" s="96" t="s">
        <v>6043</v>
      </c>
      <c r="F71" s="37" t="s">
        <v>6060</v>
      </c>
      <c r="I71" s="37" t="s">
        <v>3348</v>
      </c>
      <c r="M71" s="37" t="str">
        <f t="shared" ref="M71:M134" si="4">IF(I71="GROUP",B71 &amp; "_" &amp; C71  &amp; " 목록",I71 &amp; "_" &amp;B71 &amp; " 코드")</f>
        <v>ColumInfo_MKT_IDX 코드</v>
      </c>
      <c r="N71" s="37" t="s">
        <v>291</v>
      </c>
      <c r="O71" s="37" t="str">
        <f t="shared" si="3"/>
        <v>INSERT INTO ZSB_BASE_CODE (CD_FLG,CD,LASTID,CD_NO,CD_NM,CD_ENM,CD_PFLG,CD_PCD,CD_GRP,CD_CVAL,CD_NVAL) VALUES ('MKT_IDX','KOSDAQ50','NCRsystem',0,'KOSDAQ50','KRW_KOSPI200','','','ColumInfo','',NULL);</v>
      </c>
    </row>
    <row r="72" spans="2:15">
      <c r="B72" s="37" t="s">
        <v>3348</v>
      </c>
      <c r="C72" s="96" t="s">
        <v>3390</v>
      </c>
      <c r="D72" s="37">
        <v>0</v>
      </c>
      <c r="E72" s="37" t="s">
        <v>3391</v>
      </c>
      <c r="I72" s="37" t="s">
        <v>3349</v>
      </c>
      <c r="M72" s="37" t="str">
        <f t="shared" si="4"/>
        <v>ColumInfo_INT_TERM 목록</v>
      </c>
      <c r="N72" s="37" t="s">
        <v>291</v>
      </c>
      <c r="O72" s="37" t="str">
        <f t="shared" si="3"/>
        <v>INSERT INTO ZSB_BASE_CODE (CD_FLG,CD,LASTID,CD_NO,CD_NM,CD_ENM,CD_PFLG,CD_PCD,CD_GRP,CD_CVAL,CD_NVAL) VALUES ('ColumInfo','INT_TERM','NCRsystem',0,'이표주기','','','','GROUP','',NULL);</v>
      </c>
    </row>
    <row r="73" spans="2:15">
      <c r="B73" s="37" t="s">
        <v>3390</v>
      </c>
      <c r="C73" s="96" t="s">
        <v>3392</v>
      </c>
      <c r="D73" s="37">
        <v>0</v>
      </c>
      <c r="E73" s="37" t="s">
        <v>3393</v>
      </c>
      <c r="F73" s="37" t="s">
        <v>3392</v>
      </c>
      <c r="I73" s="37" t="s">
        <v>3348</v>
      </c>
      <c r="M73" s="37" t="str">
        <f t="shared" si="4"/>
        <v>ColumInfo_INT_TERM 코드</v>
      </c>
      <c r="N73" s="37" t="s">
        <v>291</v>
      </c>
      <c r="O73" s="37" t="str">
        <f t="shared" si="3"/>
        <v>INSERT INTO ZSB_BASE_CODE (CD_FLG,CD,LASTID,CD_NO,CD_NM,CD_ENM,CD_PFLG,CD_PCD,CD_GRP,CD_CVAL,CD_NVAL) VALUES ('INT_TERM','M001','NCRsystem',0,'1개월','M001','','','ColumInfo','',NULL);</v>
      </c>
    </row>
    <row r="74" spans="2:15">
      <c r="B74" s="37" t="s">
        <v>3390</v>
      </c>
      <c r="C74" s="96" t="s">
        <v>3394</v>
      </c>
      <c r="D74" s="37">
        <v>0</v>
      </c>
      <c r="E74" s="37" t="s">
        <v>3395</v>
      </c>
      <c r="F74" s="37" t="s">
        <v>3394</v>
      </c>
      <c r="I74" s="37" t="s">
        <v>3348</v>
      </c>
      <c r="M74" s="37" t="str">
        <f t="shared" si="4"/>
        <v>ColumInfo_INT_TERM 코드</v>
      </c>
      <c r="N74" s="37" t="s">
        <v>291</v>
      </c>
      <c r="O74" s="37" t="str">
        <f t="shared" si="3"/>
        <v>INSERT INTO ZSB_BASE_CODE (CD_FLG,CD,LASTID,CD_NO,CD_NM,CD_ENM,CD_PFLG,CD_PCD,CD_GRP,CD_CVAL,CD_NVAL) VALUES ('INT_TERM','M003','NCRsystem',0,'3개월','M003','','','ColumInfo','',NULL);</v>
      </c>
    </row>
    <row r="75" spans="2:15">
      <c r="B75" s="37" t="s">
        <v>3390</v>
      </c>
      <c r="C75" s="96" t="s">
        <v>3396</v>
      </c>
      <c r="D75" s="37">
        <v>0</v>
      </c>
      <c r="E75" s="37" t="s">
        <v>3397</v>
      </c>
      <c r="F75" s="37" t="s">
        <v>3396</v>
      </c>
      <c r="I75" s="37" t="s">
        <v>3348</v>
      </c>
      <c r="M75" s="37" t="str">
        <f t="shared" si="4"/>
        <v>ColumInfo_INT_TERM 코드</v>
      </c>
      <c r="N75" s="37" t="s">
        <v>291</v>
      </c>
      <c r="O75" s="37" t="str">
        <f t="shared" si="3"/>
        <v>INSERT INTO ZSB_BASE_CODE (CD_FLG,CD,LASTID,CD_NO,CD_NM,CD_ENM,CD_PFLG,CD_PCD,CD_GRP,CD_CVAL,CD_NVAL) VALUES ('INT_TERM','M006','NCRsystem',0,'6개월','M006','','','ColumInfo','',NULL);</v>
      </c>
    </row>
    <row r="76" spans="2:15">
      <c r="B76" s="37" t="s">
        <v>3390</v>
      </c>
      <c r="C76" s="96" t="s">
        <v>3398</v>
      </c>
      <c r="D76" s="37">
        <v>0</v>
      </c>
      <c r="E76" s="37" t="s">
        <v>3399</v>
      </c>
      <c r="F76" s="37" t="s">
        <v>3398</v>
      </c>
      <c r="I76" s="37" t="s">
        <v>3348</v>
      </c>
      <c r="M76" s="37" t="str">
        <f t="shared" si="4"/>
        <v>ColumInfo_INT_TERM 코드</v>
      </c>
      <c r="N76" s="37" t="s">
        <v>291</v>
      </c>
      <c r="O76" s="37" t="str">
        <f t="shared" si="3"/>
        <v>INSERT INTO ZSB_BASE_CODE (CD_FLG,CD,LASTID,CD_NO,CD_NM,CD_ENM,CD_PFLG,CD_PCD,CD_GRP,CD_CVAL,CD_NVAL) VALUES ('INT_TERM','M009','NCRsystem',0,'9개월','M009','','','ColumInfo','',NULL);</v>
      </c>
    </row>
    <row r="77" spans="2:15">
      <c r="B77" s="37" t="s">
        <v>3390</v>
      </c>
      <c r="C77" s="96" t="s">
        <v>3400</v>
      </c>
      <c r="D77" s="37">
        <v>0</v>
      </c>
      <c r="E77" s="37" t="s">
        <v>3401</v>
      </c>
      <c r="F77" s="37" t="s">
        <v>3400</v>
      </c>
      <c r="I77" s="37" t="s">
        <v>3348</v>
      </c>
      <c r="M77" s="37" t="str">
        <f t="shared" si="4"/>
        <v>ColumInfo_INT_TERM 코드</v>
      </c>
      <c r="N77" s="37" t="s">
        <v>291</v>
      </c>
      <c r="O77" s="37" t="str">
        <f t="shared" si="3"/>
        <v>INSERT INTO ZSB_BASE_CODE (CD_FLG,CD,LASTID,CD_NO,CD_NM,CD_ENM,CD_PFLG,CD_PCD,CD_GRP,CD_CVAL,CD_NVAL) VALUES ('INT_TERM','M012','NCRsystem',0,'12개월','M012','','','ColumInfo','',NULL);</v>
      </c>
    </row>
    <row r="78" spans="2:15">
      <c r="B78" s="37" t="s">
        <v>3348</v>
      </c>
      <c r="C78" s="96" t="s">
        <v>3402</v>
      </c>
      <c r="D78" s="37">
        <v>0</v>
      </c>
      <c r="E78" s="37" t="s">
        <v>3403</v>
      </c>
      <c r="I78" s="37" t="s">
        <v>3349</v>
      </c>
      <c r="M78" s="37" t="str">
        <f t="shared" si="4"/>
        <v>ColumInfo_INT_TYPE 목록</v>
      </c>
      <c r="N78" s="37" t="s">
        <v>291</v>
      </c>
      <c r="O78" s="37" t="str">
        <f t="shared" si="3"/>
        <v>INSERT INTO ZSB_BASE_CODE (CD_FLG,CD,LASTID,CD_NO,CD_NM,CD_ENM,CD_PFLG,CD_PCD,CD_GRP,CD_CVAL,CD_NVAL) VALUES ('ColumInfo','INT_TYPE','NCRsystem',0,'채권이자유형','','','','GROUP','',NULL);</v>
      </c>
    </row>
    <row r="79" spans="2:15">
      <c r="B79" s="37" t="s">
        <v>3402</v>
      </c>
      <c r="C79" s="96" t="s">
        <v>3330</v>
      </c>
      <c r="D79" s="37">
        <v>0</v>
      </c>
      <c r="E79" s="37" t="s">
        <v>3404</v>
      </c>
      <c r="I79" s="37" t="s">
        <v>3348</v>
      </c>
      <c r="M79" s="37" t="str">
        <f t="shared" si="4"/>
        <v>ColumInfo_INT_TYPE 코드</v>
      </c>
      <c r="N79" s="37" t="s">
        <v>291</v>
      </c>
      <c r="O79" s="37" t="str">
        <f t="shared" si="3"/>
        <v>INSERT INTO ZSB_BASE_CODE (CD_FLG,CD,LASTID,CD_NO,CD_NM,CD_ENM,CD_PFLG,CD_PCD,CD_GRP,CD_CVAL,CD_NVAL) VALUES ('INT_TYPE','01','NCRsystem',0,'할인채','','','','ColumInfo','',NULL);</v>
      </c>
    </row>
    <row r="80" spans="2:15">
      <c r="B80" s="37" t="s">
        <v>3402</v>
      </c>
      <c r="C80" s="96" t="s">
        <v>3332</v>
      </c>
      <c r="D80" s="37">
        <v>0</v>
      </c>
      <c r="E80" s="37" t="s">
        <v>3405</v>
      </c>
      <c r="I80" s="37" t="s">
        <v>3348</v>
      </c>
      <c r="M80" s="37" t="str">
        <f t="shared" si="4"/>
        <v>ColumInfo_INT_TYPE 코드</v>
      </c>
      <c r="N80" s="37" t="s">
        <v>291</v>
      </c>
      <c r="O80" s="37" t="str">
        <f t="shared" si="3"/>
        <v>INSERT INTO ZSB_BASE_CODE (CD_FLG,CD,LASTID,CD_NO,CD_NM,CD_ENM,CD_PFLG,CD_PCD,CD_GRP,CD_CVAL,CD_NVAL) VALUES ('INT_TYPE','02','NCRsystem',0,'고정금리채','','','','ColumInfo','',NULL);</v>
      </c>
    </row>
    <row r="81" spans="2:15">
      <c r="B81" s="37" t="s">
        <v>3402</v>
      </c>
      <c r="C81" s="96" t="s">
        <v>3334</v>
      </c>
      <c r="D81" s="37">
        <v>0</v>
      </c>
      <c r="E81" s="37" t="s">
        <v>3406</v>
      </c>
      <c r="I81" s="37" t="s">
        <v>3348</v>
      </c>
      <c r="M81" s="37" t="str">
        <f t="shared" si="4"/>
        <v>ColumInfo_INT_TYPE 코드</v>
      </c>
      <c r="N81" s="37" t="s">
        <v>291</v>
      </c>
      <c r="O81" s="37" t="str">
        <f t="shared" si="3"/>
        <v>INSERT INTO ZSB_BASE_CODE (CD_FLG,CD,LASTID,CD_NO,CD_NM,CD_ENM,CD_PFLG,CD_PCD,CD_GRP,CD_CVAL,CD_NVAL) VALUES ('INT_TYPE','03','NCRsystem',0,'변동금리채','','','','ColumInfo','',NULL);</v>
      </c>
    </row>
    <row r="82" spans="2:15">
      <c r="B82" s="37" t="s">
        <v>3402</v>
      </c>
      <c r="C82" s="96" t="s">
        <v>3336</v>
      </c>
      <c r="D82" s="37">
        <v>0</v>
      </c>
      <c r="E82" s="37" t="s">
        <v>3407</v>
      </c>
      <c r="I82" s="37" t="s">
        <v>3348</v>
      </c>
      <c r="M82" s="37" t="str">
        <f t="shared" si="4"/>
        <v>ColumInfo_INT_TYPE 코드</v>
      </c>
      <c r="N82" s="37" t="s">
        <v>291</v>
      </c>
      <c r="O82" s="37" t="str">
        <f t="shared" si="3"/>
        <v>INSERT INTO ZSB_BASE_CODE (CD_FLG,CD,LASTID,CD_NO,CD_NM,CD_ENM,CD_PFLG,CD_PCD,CD_GRP,CD_CVAL,CD_NVAL) VALUES ('INT_TYPE','04','NCRsystem',0,'분할상환채권','','','','ColumInfo','',NULL);</v>
      </c>
    </row>
    <row r="83" spans="2:15">
      <c r="B83" s="37" t="s">
        <v>3348</v>
      </c>
      <c r="C83" s="96" t="s">
        <v>3413</v>
      </c>
      <c r="D83" s="37">
        <v>0</v>
      </c>
      <c r="E83" s="37" t="s">
        <v>3414</v>
      </c>
      <c r="I83" s="37" t="s">
        <v>3349</v>
      </c>
      <c r="M83" s="37" t="str">
        <f t="shared" si="4"/>
        <v>ColumInfo_SD_R1 목록</v>
      </c>
      <c r="N83" s="37" t="s">
        <v>291</v>
      </c>
      <c r="O83" s="37" t="str">
        <f t="shared" si="3"/>
        <v>INSERT INTO ZSB_BASE_CODE (CD_FLG,CD,LASTID,CD_NO,CD_NM,CD_ENM,CD_PFLG,CD_PCD,CD_GRP,CD_CVAL,CD_NVAL) VALUES ('ColumInfo','SD_R1','NCRsystem',0,'G1.위험대분류','','','','GROUP','',NULL);</v>
      </c>
    </row>
    <row r="84" spans="2:15">
      <c r="B84" s="37" t="s">
        <v>3413</v>
      </c>
      <c r="C84" s="96" t="s">
        <v>2552</v>
      </c>
      <c r="D84" s="37">
        <v>0</v>
      </c>
      <c r="E84" s="37" t="s">
        <v>3415</v>
      </c>
      <c r="G84" s="37" t="s">
        <v>3416</v>
      </c>
      <c r="I84" s="37" t="s">
        <v>3348</v>
      </c>
      <c r="M84" s="37" t="str">
        <f t="shared" si="4"/>
        <v>ColumInfo_SD_R1 코드</v>
      </c>
      <c r="N84" s="37" t="s">
        <v>291</v>
      </c>
      <c r="O84" s="37" t="str">
        <f t="shared" si="3"/>
        <v>INSERT INTO ZSB_BASE_CODE (CD_FLG,CD,LASTID,CD_NO,CD_NM,CD_ENM,CD_PFLG,CD_PCD,CD_GRP,CD_CVAL,CD_NVAL) VALUES ('SD_R1','CM','NCRsystem',0,'상품위험포지션','',' ','','ColumInfo','',NULL);</v>
      </c>
    </row>
    <row r="85" spans="2:15">
      <c r="B85" s="37" t="s">
        <v>3413</v>
      </c>
      <c r="C85" s="96" t="s">
        <v>2546</v>
      </c>
      <c r="D85" s="37">
        <v>0</v>
      </c>
      <c r="E85" s="37" t="s">
        <v>3417</v>
      </c>
      <c r="G85" s="37" t="s">
        <v>3416</v>
      </c>
      <c r="I85" s="37" t="s">
        <v>3348</v>
      </c>
      <c r="M85" s="37" t="str">
        <f t="shared" si="4"/>
        <v>ColumInfo_SD_R1 코드</v>
      </c>
      <c r="N85" s="37" t="s">
        <v>291</v>
      </c>
      <c r="O85" s="37" t="str">
        <f t="shared" si="3"/>
        <v>INSERT INTO ZSB_BASE_CODE (CD_FLG,CD,LASTID,CD_NO,CD_NM,CD_ENM,CD_PFLG,CD_PCD,CD_GRP,CD_CVAL,CD_NVAL) VALUES ('SD_R1','EQ','NCRsystem',0,'주식위험포지션','',' ','','ColumInfo','',NULL);</v>
      </c>
    </row>
    <row r="86" spans="2:15">
      <c r="B86" s="37" t="s">
        <v>3413</v>
      </c>
      <c r="C86" s="96" t="s">
        <v>3418</v>
      </c>
      <c r="D86" s="37">
        <v>0</v>
      </c>
      <c r="E86" s="37" t="s">
        <v>3419</v>
      </c>
      <c r="G86" s="37" t="s">
        <v>3416</v>
      </c>
      <c r="I86" s="37" t="s">
        <v>3348</v>
      </c>
      <c r="M86" s="37" t="str">
        <f t="shared" si="4"/>
        <v>ColumInfo_SD_R1 코드</v>
      </c>
      <c r="N86" s="37" t="s">
        <v>291</v>
      </c>
      <c r="O86" s="37" t="str">
        <f t="shared" si="3"/>
        <v>INSERT INTO ZSB_BASE_CODE (CD_FLG,CD,LASTID,CD_NO,CD_NM,CD_ENM,CD_PFLG,CD_PCD,CD_GRP,CD_CVAL,CD_NVAL) VALUES ('SD_R1','FD','NCRsystem',0,'집합투자증권위험','',' ','','ColumInfo','',NULL);</v>
      </c>
    </row>
    <row r="87" spans="2:15">
      <c r="B87" s="37" t="s">
        <v>3413</v>
      </c>
      <c r="C87" s="96" t="s">
        <v>2548</v>
      </c>
      <c r="D87" s="37">
        <v>0</v>
      </c>
      <c r="E87" s="37" t="s">
        <v>3420</v>
      </c>
      <c r="G87" s="37" t="s">
        <v>3416</v>
      </c>
      <c r="I87" s="37" t="s">
        <v>3348</v>
      </c>
      <c r="M87" s="37" t="str">
        <f t="shared" si="4"/>
        <v>ColumInfo_SD_R1 코드</v>
      </c>
      <c r="N87" s="37" t="s">
        <v>291</v>
      </c>
      <c r="O87" s="37" t="str">
        <f t="shared" ref="O87:O150" si="5" xml:space="preserve"> O$6 &amp; " ('"&amp;B87&amp;"','"&amp;C87&amp;"','NCRsystem',"&amp;IF(D87="",0,D87)&amp;",'"&amp;E87&amp;"','"&amp;F87&amp;"','"&amp;G87&amp;"','"&amp;H87&amp;"','"&amp;I87&amp;"','"&amp;J87&amp;"',"&amp;IF(K87="","NULL",K87)&amp;");"</f>
        <v>INSERT INTO ZSB_BASE_CODE (CD_FLG,CD,LASTID,CD_NO,CD_NM,CD_ENM,CD_PFLG,CD_PCD,CD_GRP,CD_CVAL,CD_NVAL) VALUES ('SD_R1','FX','NCRsystem',0,'외환위험포지션','',' ','','ColumInfo','',NULL);</v>
      </c>
    </row>
    <row r="88" spans="2:15">
      <c r="B88" s="37" t="s">
        <v>3413</v>
      </c>
      <c r="C88" s="96" t="s">
        <v>2550</v>
      </c>
      <c r="D88" s="37">
        <v>0</v>
      </c>
      <c r="E88" s="37" t="s">
        <v>3421</v>
      </c>
      <c r="G88" s="37" t="s">
        <v>3416</v>
      </c>
      <c r="I88" s="37" t="s">
        <v>3348</v>
      </c>
      <c r="M88" s="37" t="str">
        <f t="shared" si="4"/>
        <v>ColumInfo_SD_R1 코드</v>
      </c>
      <c r="N88" s="37" t="s">
        <v>291</v>
      </c>
      <c r="O88" s="37" t="str">
        <f t="shared" si="5"/>
        <v>INSERT INTO ZSB_BASE_CODE (CD_FLG,CD,LASTID,CD_NO,CD_NM,CD_ENM,CD_PFLG,CD_PCD,CD_GRP,CD_CVAL,CD_NVAL) VALUES ('SD_R1','IR','NCRsystem',0,'금리위험포지션','',' ','','ColumInfo','',NULL);</v>
      </c>
    </row>
    <row r="89" spans="2:15">
      <c r="B89" s="37" t="s">
        <v>3413</v>
      </c>
      <c r="C89" s="96" t="s">
        <v>2813</v>
      </c>
      <c r="D89" s="37">
        <v>0</v>
      </c>
      <c r="E89" s="37" t="s">
        <v>3422</v>
      </c>
      <c r="G89" s="37" t="s">
        <v>3416</v>
      </c>
      <c r="I89" s="37" t="s">
        <v>3348</v>
      </c>
      <c r="M89" s="37" t="str">
        <f t="shared" si="4"/>
        <v>ColumInfo_SD_R1 코드</v>
      </c>
      <c r="N89" s="37" t="s">
        <v>291</v>
      </c>
      <c r="O89" s="37" t="str">
        <f t="shared" si="5"/>
        <v>INSERT INTO ZSB_BASE_CODE (CD_FLG,CD,LASTID,CD_NO,CD_NM,CD_ENM,CD_PFLG,CD_PCD,CD_GRP,CD_CVAL,CD_NVAL) VALUES ('SD_R1','OP','NCRsystem',0,'옵션위험포지션','',' ','','ColumInfo','',NULL);</v>
      </c>
    </row>
    <row r="90" spans="2:15">
      <c r="B90" s="37" t="s">
        <v>3348</v>
      </c>
      <c r="C90" s="96" t="s">
        <v>3423</v>
      </c>
      <c r="D90" s="37">
        <v>0</v>
      </c>
      <c r="E90" s="37" t="s">
        <v>3424</v>
      </c>
      <c r="I90" s="37" t="s">
        <v>3349</v>
      </c>
      <c r="M90" s="37" t="str">
        <f t="shared" si="4"/>
        <v>ColumInfo_SD_R2 목록</v>
      </c>
      <c r="N90" s="37" t="s">
        <v>291</v>
      </c>
      <c r="O90" s="37" t="str">
        <f t="shared" si="5"/>
        <v>INSERT INTO ZSB_BASE_CODE (CD_FLG,CD,LASTID,CD_NO,CD_NM,CD_ENM,CD_PFLG,CD_PCD,CD_GRP,CD_CVAL,CD_NVAL) VALUES ('ColumInfo','SD_R2','NCRsystem',0,'G2.위험중분류','','','','GROUP','',NULL);</v>
      </c>
    </row>
    <row r="91" spans="2:15">
      <c r="B91" s="37" t="s">
        <v>3423</v>
      </c>
      <c r="C91" s="96" t="s">
        <v>3425</v>
      </c>
      <c r="D91" s="37">
        <v>0</v>
      </c>
      <c r="E91" s="37" t="s">
        <v>3426</v>
      </c>
      <c r="G91" s="37" t="s">
        <v>3416</v>
      </c>
      <c r="H91" s="37" t="s">
        <v>2552</v>
      </c>
      <c r="I91" s="37" t="s">
        <v>3348</v>
      </c>
      <c r="M91" s="37" t="str">
        <f t="shared" si="4"/>
        <v>ColumInfo_SD_R2 코드</v>
      </c>
      <c r="N91" s="37" t="s">
        <v>291</v>
      </c>
      <c r="O91" s="37" t="str">
        <f t="shared" si="5"/>
        <v>INSERT INTO ZSB_BASE_CODE (CD_FLG,CD,LASTID,CD_NO,CD_NM,CD_ENM,CD_PFLG,CD_PCD,CD_GRP,CD_CVAL,CD_NVAL) VALUES ('SD_R2','CM01','NCRsystem',0,'상품현물포지션','',' ','CM','ColumInfo','',NULL);</v>
      </c>
    </row>
    <row r="92" spans="2:15">
      <c r="B92" s="37" t="s">
        <v>3423</v>
      </c>
      <c r="C92" s="96" t="s">
        <v>3427</v>
      </c>
      <c r="D92" s="37">
        <v>0</v>
      </c>
      <c r="E92" s="37" t="s">
        <v>3428</v>
      </c>
      <c r="G92" s="37" t="s">
        <v>3416</v>
      </c>
      <c r="H92" s="37" t="s">
        <v>2552</v>
      </c>
      <c r="I92" s="37" t="s">
        <v>3348</v>
      </c>
      <c r="L92" s="101"/>
      <c r="M92" s="37" t="str">
        <f t="shared" si="4"/>
        <v>ColumInfo_SD_R2 코드</v>
      </c>
      <c r="N92" s="37" t="s">
        <v>291</v>
      </c>
      <c r="O92" s="37" t="str">
        <f t="shared" si="5"/>
        <v>INSERT INTO ZSB_BASE_CODE (CD_FLG,CD,LASTID,CD_NO,CD_NM,CD_ENM,CD_PFLG,CD_PCD,CD_GRP,CD_CVAL,CD_NVAL) VALUES ('SD_R2','CM02','NCRsystem',0,'상품파생포지션','',' ','CM','ColumInfo','',NULL);</v>
      </c>
    </row>
    <row r="93" spans="2:15">
      <c r="B93" s="37" t="s">
        <v>3423</v>
      </c>
      <c r="C93" s="96" t="s">
        <v>3429</v>
      </c>
      <c r="D93" s="37">
        <v>0</v>
      </c>
      <c r="E93" s="37" t="s">
        <v>3430</v>
      </c>
      <c r="G93" s="37" t="s">
        <v>3416</v>
      </c>
      <c r="H93" s="37" t="s">
        <v>2552</v>
      </c>
      <c r="I93" s="37" t="s">
        <v>3348</v>
      </c>
      <c r="M93" s="37" t="str">
        <f t="shared" si="4"/>
        <v>ColumInfo_SD_R2 코드</v>
      </c>
      <c r="N93" s="37" t="s">
        <v>291</v>
      </c>
      <c r="O93" s="37" t="str">
        <f t="shared" si="5"/>
        <v>INSERT INTO ZSB_BASE_CODE (CD_FLG,CD,LASTID,CD_NO,CD_NM,CD_ENM,CD_PFLG,CD_PCD,CD_GRP,CD_CVAL,CD_NVAL) VALUES ('SD_R2','CM09','NCRsystem',0,'상품분해포지션','',' ','CM','ColumInfo','',NULL);</v>
      </c>
    </row>
    <row r="94" spans="2:15">
      <c r="B94" s="37" t="s">
        <v>3423</v>
      </c>
      <c r="C94" s="96" t="s">
        <v>3431</v>
      </c>
      <c r="D94" s="37">
        <v>0</v>
      </c>
      <c r="E94" s="37" t="s">
        <v>3432</v>
      </c>
      <c r="G94" s="37" t="s">
        <v>3416</v>
      </c>
      <c r="H94" s="37" t="s">
        <v>2546</v>
      </c>
      <c r="I94" s="37" t="s">
        <v>3348</v>
      </c>
      <c r="M94" s="37" t="str">
        <f t="shared" si="4"/>
        <v>ColumInfo_SD_R2 코드</v>
      </c>
      <c r="N94" s="37" t="s">
        <v>291</v>
      </c>
      <c r="O94" s="37" t="str">
        <f t="shared" si="5"/>
        <v>INSERT INTO ZSB_BASE_CODE (CD_FLG,CD,LASTID,CD_NO,CD_NM,CD_ENM,CD_PFLG,CD_PCD,CD_GRP,CD_CVAL,CD_NVAL) VALUES ('SD_R2','EQ01','NCRsystem',0,'주식현물포지션','',' ','EQ','ColumInfo','',NULL);</v>
      </c>
    </row>
    <row r="95" spans="2:15">
      <c r="B95" s="37" t="s">
        <v>3423</v>
      </c>
      <c r="C95" s="96" t="s">
        <v>3433</v>
      </c>
      <c r="D95" s="37">
        <v>0</v>
      </c>
      <c r="E95" s="37" t="s">
        <v>3434</v>
      </c>
      <c r="G95" s="37" t="s">
        <v>3416</v>
      </c>
      <c r="H95" s="37" t="s">
        <v>2546</v>
      </c>
      <c r="I95" s="37" t="s">
        <v>3348</v>
      </c>
      <c r="M95" s="37" t="str">
        <f t="shared" si="4"/>
        <v>ColumInfo_SD_R2 코드</v>
      </c>
      <c r="N95" s="37" t="s">
        <v>291</v>
      </c>
      <c r="O95" s="37" t="str">
        <f t="shared" si="5"/>
        <v>INSERT INTO ZSB_BASE_CODE (CD_FLG,CD,LASTID,CD_NO,CD_NM,CD_ENM,CD_PFLG,CD_PCD,CD_GRP,CD_CVAL,CD_NVAL) VALUES ('SD_R2','EQ02','NCRsystem',0,'주식파생포지션','',' ','EQ','ColumInfo','',NULL);</v>
      </c>
    </row>
    <row r="96" spans="2:15">
      <c r="B96" s="37" t="s">
        <v>3423</v>
      </c>
      <c r="C96" s="96" t="s">
        <v>3435</v>
      </c>
      <c r="D96" s="37">
        <v>0</v>
      </c>
      <c r="E96" s="37" t="s">
        <v>3436</v>
      </c>
      <c r="G96" s="37" t="s">
        <v>3416</v>
      </c>
      <c r="H96" s="37" t="s">
        <v>2546</v>
      </c>
      <c r="I96" s="37" t="s">
        <v>3348</v>
      </c>
      <c r="L96" s="101"/>
      <c r="M96" s="37" t="str">
        <f t="shared" si="4"/>
        <v>ColumInfo_SD_R2 코드</v>
      </c>
      <c r="N96" s="37" t="s">
        <v>291</v>
      </c>
      <c r="O96" s="37" t="str">
        <f t="shared" si="5"/>
        <v>INSERT INTO ZSB_BASE_CODE (CD_FLG,CD,LASTID,CD_NO,CD_NM,CD_ENM,CD_PFLG,CD_PCD,CD_GRP,CD_CVAL,CD_NVAL) VALUES ('SD_R2','EQ03','NCRsystem',0,'의도차익포지션','',' ','EQ','ColumInfo','',NULL);</v>
      </c>
    </row>
    <row r="97" spans="2:15">
      <c r="B97" s="37" t="s">
        <v>3423</v>
      </c>
      <c r="C97" s="96" t="s">
        <v>3437</v>
      </c>
      <c r="D97" s="37">
        <v>0</v>
      </c>
      <c r="E97" s="37" t="s">
        <v>3438</v>
      </c>
      <c r="G97" s="37" t="s">
        <v>3416</v>
      </c>
      <c r="H97" s="37" t="s">
        <v>2546</v>
      </c>
      <c r="I97" s="37" t="s">
        <v>3348</v>
      </c>
      <c r="M97" s="37" t="str">
        <f t="shared" si="4"/>
        <v>ColumInfo_SD_R2 코드</v>
      </c>
      <c r="N97" s="37" t="s">
        <v>291</v>
      </c>
      <c r="O97" s="37" t="str">
        <f t="shared" si="5"/>
        <v>INSERT INTO ZSB_BASE_CODE (CD_FLG,CD,LASTID,CD_NO,CD_NM,CD_ENM,CD_PFLG,CD_PCD,CD_GRP,CD_CVAL,CD_NVAL) VALUES ('SD_R2','EQ09','NCRsystem',0,'주식분해포지션','',' ','EQ','ColumInfo','',NULL);</v>
      </c>
    </row>
    <row r="98" spans="2:15">
      <c r="B98" s="37" t="s">
        <v>3423</v>
      </c>
      <c r="C98" s="96" t="s">
        <v>3439</v>
      </c>
      <c r="D98" s="37">
        <v>0</v>
      </c>
      <c r="E98" s="37" t="s">
        <v>3440</v>
      </c>
      <c r="G98" s="37" t="s">
        <v>3416</v>
      </c>
      <c r="H98" s="37" t="s">
        <v>3418</v>
      </c>
      <c r="I98" s="37" t="s">
        <v>3348</v>
      </c>
      <c r="M98" s="37" t="str">
        <f t="shared" si="4"/>
        <v>ColumInfo_SD_R2 코드</v>
      </c>
      <c r="N98" s="37" t="s">
        <v>291</v>
      </c>
      <c r="O98" s="37" t="str">
        <f t="shared" si="5"/>
        <v>INSERT INTO ZSB_BASE_CODE (CD_FLG,CD,LASTID,CD_NO,CD_NM,CD_ENM,CD_PFLG,CD_PCD,CD_GRP,CD_CVAL,CD_NVAL) VALUES ('SD_R2','FD01','NCRsystem',0,'판매집합투자증권포지션','',' ','FD','ColumInfo','',NULL);</v>
      </c>
    </row>
    <row r="99" spans="2:15">
      <c r="B99" s="37" t="s">
        <v>3423</v>
      </c>
      <c r="C99" s="96" t="s">
        <v>3441</v>
      </c>
      <c r="D99" s="37">
        <v>0</v>
      </c>
      <c r="E99" s="37" t="s">
        <v>3442</v>
      </c>
      <c r="G99" s="37" t="s">
        <v>3416</v>
      </c>
      <c r="H99" s="37" t="s">
        <v>3418</v>
      </c>
      <c r="I99" s="37" t="s">
        <v>3348</v>
      </c>
      <c r="M99" s="37" t="str">
        <f t="shared" si="4"/>
        <v>ColumInfo_SD_R2 코드</v>
      </c>
      <c r="N99" s="37" t="s">
        <v>291</v>
      </c>
      <c r="O99" s="37" t="str">
        <f t="shared" si="5"/>
        <v>INSERT INTO ZSB_BASE_CODE (CD_FLG,CD,LASTID,CD_NO,CD_NM,CD_ENM,CD_PFLG,CD_PCD,CD_GRP,CD_CVAL,CD_NVAL) VALUES ('SD_R2','FD02','NCRsystem',0,'보유집합투자증권포지션','',' ','FD','ColumInfo','',NULL);</v>
      </c>
    </row>
    <row r="100" spans="2:15">
      <c r="B100" s="37" t="s">
        <v>3423</v>
      </c>
      <c r="C100" s="96" t="s">
        <v>3443</v>
      </c>
      <c r="D100" s="37">
        <v>0</v>
      </c>
      <c r="E100" s="37" t="s">
        <v>3444</v>
      </c>
      <c r="G100" s="37" t="s">
        <v>3416</v>
      </c>
      <c r="H100" s="37" t="s">
        <v>2548</v>
      </c>
      <c r="I100" s="37" t="s">
        <v>3348</v>
      </c>
      <c r="M100" s="37" t="str">
        <f t="shared" si="4"/>
        <v>ColumInfo_SD_R2 코드</v>
      </c>
      <c r="N100" s="37" t="s">
        <v>291</v>
      </c>
      <c r="O100" s="37" t="str">
        <f t="shared" si="5"/>
        <v>INSERT INTO ZSB_BASE_CODE (CD_FLG,CD,LASTID,CD_NO,CD_NM,CD_ENM,CD_PFLG,CD_PCD,CD_GRP,CD_CVAL,CD_NVAL) VALUES ('SD_R2','FX01','NCRsystem',0,'외환현물포지션','',' ','FX','ColumInfo','',NULL);</v>
      </c>
    </row>
    <row r="101" spans="2:15">
      <c r="B101" s="37" t="s">
        <v>3423</v>
      </c>
      <c r="C101" s="96" t="s">
        <v>3445</v>
      </c>
      <c r="D101" s="37">
        <v>0</v>
      </c>
      <c r="E101" s="37" t="s">
        <v>3446</v>
      </c>
      <c r="G101" s="37" t="s">
        <v>3416</v>
      </c>
      <c r="H101" s="37" t="s">
        <v>2548</v>
      </c>
      <c r="I101" s="37" t="s">
        <v>3348</v>
      </c>
      <c r="M101" s="37" t="str">
        <f t="shared" si="4"/>
        <v>ColumInfo_SD_R2 코드</v>
      </c>
      <c r="N101" s="37" t="s">
        <v>291</v>
      </c>
      <c r="O101" s="37" t="str">
        <f t="shared" si="5"/>
        <v>INSERT INTO ZSB_BASE_CODE (CD_FLG,CD,LASTID,CD_NO,CD_NM,CD_ENM,CD_PFLG,CD_PCD,CD_GRP,CD_CVAL,CD_NVAL) VALUES ('SD_R2','FX02','NCRsystem',0,'외환파생포지션','',' ','FX','ColumInfo','',NULL);</v>
      </c>
    </row>
    <row r="102" spans="2:15">
      <c r="B102" s="37" t="s">
        <v>3423</v>
      </c>
      <c r="C102" s="96" t="s">
        <v>3447</v>
      </c>
      <c r="D102" s="37">
        <v>0</v>
      </c>
      <c r="E102" s="37" t="s">
        <v>3448</v>
      </c>
      <c r="G102" s="37" t="s">
        <v>3416</v>
      </c>
      <c r="H102" s="37" t="s">
        <v>2546</v>
      </c>
      <c r="I102" s="37" t="s">
        <v>3348</v>
      </c>
      <c r="M102" s="37" t="str">
        <f t="shared" si="4"/>
        <v>ColumInfo_SD_R2 코드</v>
      </c>
      <c r="N102" s="37" t="s">
        <v>291</v>
      </c>
      <c r="O102" s="37" t="str">
        <f t="shared" si="5"/>
        <v>INSERT INTO ZSB_BASE_CODE (CD_FLG,CD,LASTID,CD_NO,CD_NM,CD_ENM,CD_PFLG,CD_PCD,CD_GRP,CD_CVAL,CD_NVAL) VALUES ('SD_R2','FX09','NCRsystem',0,'외환분해포지션','',' ','EQ','ColumInfo','',NULL);</v>
      </c>
    </row>
    <row r="103" spans="2:15">
      <c r="B103" s="37" t="s">
        <v>3423</v>
      </c>
      <c r="C103" s="96" t="s">
        <v>3449</v>
      </c>
      <c r="D103" s="37">
        <v>0</v>
      </c>
      <c r="E103" s="37" t="s">
        <v>3450</v>
      </c>
      <c r="G103" s="37" t="s">
        <v>3416</v>
      </c>
      <c r="H103" s="37" t="s">
        <v>2550</v>
      </c>
      <c r="I103" s="37" t="s">
        <v>3348</v>
      </c>
      <c r="M103" s="37" t="str">
        <f t="shared" si="4"/>
        <v>ColumInfo_SD_R2 코드</v>
      </c>
      <c r="N103" s="37" t="s">
        <v>291</v>
      </c>
      <c r="O103" s="37" t="str">
        <f t="shared" si="5"/>
        <v>INSERT INTO ZSB_BASE_CODE (CD_FLG,CD,LASTID,CD_NO,CD_NM,CD_ENM,CD_PFLG,CD_PCD,CD_GRP,CD_CVAL,CD_NVAL) VALUES ('SD_R2','IR01','NCRsystem',0,'금리현물포지션','',' ','IR','ColumInfo','',NULL);</v>
      </c>
    </row>
    <row r="104" spans="2:15">
      <c r="B104" s="37" t="s">
        <v>3423</v>
      </c>
      <c r="C104" s="96" t="s">
        <v>3451</v>
      </c>
      <c r="D104" s="37">
        <v>0</v>
      </c>
      <c r="E104" s="37" t="s">
        <v>3452</v>
      </c>
      <c r="G104" s="37" t="s">
        <v>3416</v>
      </c>
      <c r="H104" s="37" t="s">
        <v>2550</v>
      </c>
      <c r="I104" s="37" t="s">
        <v>3348</v>
      </c>
      <c r="M104" s="37" t="str">
        <f t="shared" si="4"/>
        <v>ColumInfo_SD_R2 코드</v>
      </c>
      <c r="N104" s="37" t="s">
        <v>291</v>
      </c>
      <c r="O104" s="37" t="str">
        <f t="shared" si="5"/>
        <v>INSERT INTO ZSB_BASE_CODE (CD_FLG,CD,LASTID,CD_NO,CD_NM,CD_ENM,CD_PFLG,CD_PCD,CD_GRP,CD_CVAL,CD_NVAL) VALUES ('SD_R2','IR02','NCRsystem',0,'금리파생포지션','',' ','IR','ColumInfo','',NULL);</v>
      </c>
    </row>
    <row r="105" spans="2:15">
      <c r="B105" s="37" t="s">
        <v>3423</v>
      </c>
      <c r="C105" s="96" t="s">
        <v>3453</v>
      </c>
      <c r="D105" s="37">
        <v>0</v>
      </c>
      <c r="E105" s="37" t="s">
        <v>3454</v>
      </c>
      <c r="G105" s="37" t="s">
        <v>3416</v>
      </c>
      <c r="H105" s="37" t="s">
        <v>2550</v>
      </c>
      <c r="I105" s="37" t="s">
        <v>3348</v>
      </c>
      <c r="M105" s="37" t="str">
        <f t="shared" si="4"/>
        <v>ColumInfo_SD_R2 코드</v>
      </c>
      <c r="N105" s="37" t="s">
        <v>291</v>
      </c>
      <c r="O105" s="37" t="str">
        <f t="shared" si="5"/>
        <v>INSERT INTO ZSB_BASE_CODE (CD_FLG,CD,LASTID,CD_NO,CD_NM,CD_ENM,CD_PFLG,CD_PCD,CD_GRP,CD_CVAL,CD_NVAL) VALUES ('SD_R2','IR03','NCRsystem',0,'신용파생포지션','',' ','IR','ColumInfo','',NULL);</v>
      </c>
    </row>
    <row r="106" spans="2:15">
      <c r="B106" s="37" t="s">
        <v>3423</v>
      </c>
      <c r="C106" s="96" t="s">
        <v>3455</v>
      </c>
      <c r="D106" s="37">
        <v>0</v>
      </c>
      <c r="E106" s="37" t="s">
        <v>3456</v>
      </c>
      <c r="G106" s="37" t="s">
        <v>3416</v>
      </c>
      <c r="H106" s="37" t="s">
        <v>2551</v>
      </c>
      <c r="I106" s="37" t="s">
        <v>3348</v>
      </c>
      <c r="M106" s="37" t="str">
        <f t="shared" si="4"/>
        <v>ColumInfo_SD_R2 코드</v>
      </c>
      <c r="N106" s="37" t="s">
        <v>291</v>
      </c>
      <c r="O106" s="37" t="str">
        <f t="shared" si="5"/>
        <v>INSERT INTO ZSB_BASE_CODE (CD_FLG,CD,LASTID,CD_NO,CD_NM,CD_ENM,CD_PFLG,CD_PCD,CD_GRP,CD_CVAL,CD_NVAL) VALUES ('SD_R2','IR09','NCRsystem',0,'금리분해포지션','',' ','IR','ColumInfo','',NULL);</v>
      </c>
    </row>
    <row r="107" spans="2:15">
      <c r="B107" s="37" t="s">
        <v>3423</v>
      </c>
      <c r="C107" s="96" t="s">
        <v>3457</v>
      </c>
      <c r="D107" s="37">
        <v>0</v>
      </c>
      <c r="E107" s="37" t="s">
        <v>3458</v>
      </c>
      <c r="G107" s="37" t="s">
        <v>3416</v>
      </c>
      <c r="H107" s="37" t="s">
        <v>3459</v>
      </c>
      <c r="I107" s="37" t="s">
        <v>3348</v>
      </c>
      <c r="M107" s="37" t="str">
        <f t="shared" si="4"/>
        <v>ColumInfo_SD_R2 코드</v>
      </c>
      <c r="N107" s="37" t="s">
        <v>291</v>
      </c>
      <c r="O107" s="37" t="str">
        <f t="shared" si="5"/>
        <v>INSERT INTO ZSB_BASE_CODE (CD_FLG,CD,LASTID,CD_NO,CD_NM,CD_ENM,CD_PFLG,CD_PCD,CD_GRP,CD_CVAL,CD_NVAL) VALUES ('SD_R2','OP01','NCRsystem',0,'금리옵션포지션','',' ','OP','ColumInfo','',NULL);</v>
      </c>
    </row>
    <row r="108" spans="2:15">
      <c r="B108" s="37" t="s">
        <v>3423</v>
      </c>
      <c r="C108" s="96" t="s">
        <v>3460</v>
      </c>
      <c r="D108" s="37">
        <v>0</v>
      </c>
      <c r="E108" s="37" t="s">
        <v>3461</v>
      </c>
      <c r="G108" s="37" t="s">
        <v>3416</v>
      </c>
      <c r="H108" s="37" t="s">
        <v>2813</v>
      </c>
      <c r="I108" s="37" t="s">
        <v>3348</v>
      </c>
      <c r="M108" s="37" t="str">
        <f t="shared" si="4"/>
        <v>ColumInfo_SD_R2 코드</v>
      </c>
      <c r="N108" s="37" t="s">
        <v>291</v>
      </c>
      <c r="O108" s="37" t="str">
        <f t="shared" si="5"/>
        <v>INSERT INTO ZSB_BASE_CODE (CD_FLG,CD,LASTID,CD_NO,CD_NM,CD_ENM,CD_PFLG,CD_PCD,CD_GRP,CD_CVAL,CD_NVAL) VALUES ('SD_R2','OP02','NCRsystem',0,'주식옵션포지션','',' ','OP','ColumInfo','',NULL);</v>
      </c>
    </row>
    <row r="109" spans="2:15">
      <c r="B109" s="37" t="s">
        <v>3423</v>
      </c>
      <c r="C109" s="96" t="s">
        <v>3462</v>
      </c>
      <c r="D109" s="37">
        <v>0</v>
      </c>
      <c r="E109" s="37" t="s">
        <v>3463</v>
      </c>
      <c r="G109" s="37" t="s">
        <v>3416</v>
      </c>
      <c r="H109" s="37" t="s">
        <v>2813</v>
      </c>
      <c r="I109" s="37" t="s">
        <v>3348</v>
      </c>
      <c r="M109" s="37" t="str">
        <f t="shared" si="4"/>
        <v>ColumInfo_SD_R2 코드</v>
      </c>
      <c r="N109" s="37" t="s">
        <v>291</v>
      </c>
      <c r="O109" s="37" t="str">
        <f t="shared" si="5"/>
        <v>INSERT INTO ZSB_BASE_CODE (CD_FLG,CD,LASTID,CD_NO,CD_NM,CD_ENM,CD_PFLG,CD_PCD,CD_GRP,CD_CVAL,CD_NVAL) VALUES ('SD_R2','OP03','NCRsystem',0,'통화옵션포지션','',' ','OP','ColumInfo','',NULL);</v>
      </c>
    </row>
    <row r="110" spans="2:15">
      <c r="B110" s="37" t="s">
        <v>3423</v>
      </c>
      <c r="C110" s="96" t="s">
        <v>3464</v>
      </c>
      <c r="D110" s="37">
        <v>0</v>
      </c>
      <c r="E110" s="37" t="s">
        <v>3465</v>
      </c>
      <c r="G110" s="37" t="s">
        <v>3416</v>
      </c>
      <c r="H110" s="37" t="s">
        <v>2813</v>
      </c>
      <c r="I110" s="37" t="s">
        <v>3348</v>
      </c>
      <c r="L110" s="101"/>
      <c r="M110" s="37" t="str">
        <f t="shared" si="4"/>
        <v>ColumInfo_SD_R2 코드</v>
      </c>
      <c r="N110" s="37" t="s">
        <v>291</v>
      </c>
      <c r="O110" s="37" t="str">
        <f t="shared" si="5"/>
        <v>INSERT INTO ZSB_BASE_CODE (CD_FLG,CD,LASTID,CD_NO,CD_NM,CD_ENM,CD_PFLG,CD_PCD,CD_GRP,CD_CVAL,CD_NVAL) VALUES ('SD_R2','OP04','NCRsystem',0,'상품옵션포지션','',' ','OP','ColumInfo','',NULL);</v>
      </c>
    </row>
    <row r="111" spans="2:15">
      <c r="B111" s="37" t="s">
        <v>3348</v>
      </c>
      <c r="C111" s="96" t="s">
        <v>740</v>
      </c>
      <c r="D111" s="37">
        <v>0</v>
      </c>
      <c r="E111" s="37" t="s">
        <v>3466</v>
      </c>
      <c r="I111" s="37" t="s">
        <v>3349</v>
      </c>
      <c r="M111" s="37" t="str">
        <f t="shared" si="4"/>
        <v>ColumInfo_SD_R3 목록</v>
      </c>
      <c r="N111" s="37" t="s">
        <v>291</v>
      </c>
      <c r="O111" s="37" t="str">
        <f t="shared" si="5"/>
        <v>INSERT INTO ZSB_BASE_CODE (CD_FLG,CD,LASTID,CD_NO,CD_NM,CD_ENM,CD_PFLG,CD_PCD,CD_GRP,CD_CVAL,CD_NVAL) VALUES ('ColumInfo','SD_R3','NCRsystem',0,'G3.위험소분류','','','','GROUP','',NULL);</v>
      </c>
    </row>
    <row r="112" spans="2:15">
      <c r="B112" s="37" t="s">
        <v>740</v>
      </c>
      <c r="C112" s="96" t="s">
        <v>3467</v>
      </c>
      <c r="D112" s="37">
        <v>0</v>
      </c>
      <c r="E112" s="37" t="s">
        <v>3468</v>
      </c>
      <c r="G112" s="37" t="s">
        <v>3416</v>
      </c>
      <c r="H112" s="37" t="s">
        <v>3427</v>
      </c>
      <c r="I112" s="37" t="s">
        <v>3348</v>
      </c>
      <c r="L112" s="101"/>
      <c r="M112" s="37" t="str">
        <f t="shared" si="4"/>
        <v>ColumInfo_SD_R3 코드</v>
      </c>
      <c r="N112" s="37" t="s">
        <v>291</v>
      </c>
      <c r="O112" s="37" t="str">
        <f t="shared" si="5"/>
        <v>INSERT INTO ZSB_BASE_CODE (CD_FLG,CD,LASTID,CD_NO,CD_NM,CD_ENM,CD_PFLG,CD_PCD,CD_GRP,CD_CVAL,CD_NVAL) VALUES ('SD_R3','CM0201','NCRsystem',0,'상품선물/선도','',' ','CM02','ColumInfo','',NULL);</v>
      </c>
    </row>
    <row r="113" spans="2:15">
      <c r="B113" s="37" t="s">
        <v>740</v>
      </c>
      <c r="C113" s="96" t="s">
        <v>3469</v>
      </c>
      <c r="D113" s="37">
        <v>0</v>
      </c>
      <c r="E113" s="37" t="s">
        <v>3470</v>
      </c>
      <c r="G113" s="37" t="s">
        <v>3416</v>
      </c>
      <c r="H113" s="37" t="s">
        <v>3427</v>
      </c>
      <c r="I113" s="37" t="s">
        <v>3348</v>
      </c>
      <c r="M113" s="37" t="str">
        <f t="shared" si="4"/>
        <v>ColumInfo_SD_R3 코드</v>
      </c>
      <c r="N113" s="37" t="s">
        <v>291</v>
      </c>
      <c r="O113" s="37" t="str">
        <f t="shared" si="5"/>
        <v>INSERT INTO ZSB_BASE_CODE (CD_FLG,CD,LASTID,CD_NO,CD_NM,CD_ENM,CD_PFLG,CD_PCD,CD_GRP,CD_CVAL,CD_NVAL) VALUES ('SD_R3','CM0203','NCRsystem',0,'상품스왑','',' ','CM02','ColumInfo','',NULL);</v>
      </c>
    </row>
    <row r="114" spans="2:15">
      <c r="B114" s="37" t="s">
        <v>740</v>
      </c>
      <c r="C114" s="96" t="s">
        <v>3471</v>
      </c>
      <c r="D114" s="37">
        <v>0</v>
      </c>
      <c r="E114" s="37" t="s">
        <v>3472</v>
      </c>
      <c r="G114" s="37" t="s">
        <v>3416</v>
      </c>
      <c r="H114" s="37" t="s">
        <v>3473</v>
      </c>
      <c r="I114" s="37" t="s">
        <v>3348</v>
      </c>
      <c r="L114" s="101"/>
      <c r="M114" s="37" t="str">
        <f t="shared" si="4"/>
        <v>ColumInfo_SD_R3 코드</v>
      </c>
      <c r="N114" s="37" t="s">
        <v>291</v>
      </c>
      <c r="O114" s="37" t="str">
        <f t="shared" si="5"/>
        <v>INSERT INTO ZSB_BASE_CODE (CD_FLG,CD,LASTID,CD_NO,CD_NM,CD_ENM,CD_PFLG,CD_PCD,CD_GRP,CD_CVAL,CD_NVAL) VALUES ('SD_R3','CM0101','NCRsystem',0,'일반상품','',' ','CM01','ColumInfo','',NULL);</v>
      </c>
    </row>
    <row r="115" spans="2:15">
      <c r="B115" s="37" t="s">
        <v>740</v>
      </c>
      <c r="C115" s="96" t="s">
        <v>2371</v>
      </c>
      <c r="D115" s="37">
        <v>0</v>
      </c>
      <c r="E115" s="37" t="s">
        <v>3474</v>
      </c>
      <c r="G115" s="37" t="s">
        <v>3416</v>
      </c>
      <c r="H115" s="37" t="s">
        <v>3431</v>
      </c>
      <c r="I115" s="37" t="s">
        <v>3348</v>
      </c>
      <c r="M115" s="37" t="str">
        <f t="shared" si="4"/>
        <v>ColumInfo_SD_R3 코드</v>
      </c>
      <c r="N115" s="37" t="s">
        <v>291</v>
      </c>
      <c r="O115" s="37" t="str">
        <f t="shared" si="5"/>
        <v>INSERT INTO ZSB_BASE_CODE (CD_FLG,CD,LASTID,CD_NO,CD_NM,CD_ENM,CD_PFLG,CD_PCD,CD_GRP,CD_CVAL,CD_NVAL) VALUES ('SD_R3','EQ0101','NCRsystem',0,'주식(보통주)','',' ','EQ01','ColumInfo','',NULL);</v>
      </c>
    </row>
    <row r="116" spans="2:15">
      <c r="B116" s="37" t="s">
        <v>740</v>
      </c>
      <c r="C116" s="96" t="s">
        <v>3475</v>
      </c>
      <c r="D116" s="37">
        <v>0</v>
      </c>
      <c r="E116" s="37" t="s">
        <v>3476</v>
      </c>
      <c r="G116" s="37" t="s">
        <v>3416</v>
      </c>
      <c r="H116" s="37" t="s">
        <v>3431</v>
      </c>
      <c r="I116" s="37" t="s">
        <v>3348</v>
      </c>
      <c r="M116" s="37" t="str">
        <f t="shared" si="4"/>
        <v>ColumInfo_SD_R3 코드</v>
      </c>
      <c r="N116" s="37" t="s">
        <v>291</v>
      </c>
      <c r="O116" s="37" t="str">
        <f t="shared" si="5"/>
        <v>INSERT INTO ZSB_BASE_CODE (CD_FLG,CD,LASTID,CD_NO,CD_NM,CD_ENM,CD_PFLG,CD_PCD,CD_GRP,CD_CVAL,CD_NVAL) VALUES ('SD_R3','EQ0102','NCRsystem',0,'주식예탁증서(DR)','',' ','EQ01','ColumInfo','',NULL);</v>
      </c>
    </row>
    <row r="117" spans="2:15">
      <c r="B117" s="37" t="s">
        <v>740</v>
      </c>
      <c r="C117" s="96" t="s">
        <v>3477</v>
      </c>
      <c r="D117" s="37">
        <v>0</v>
      </c>
      <c r="E117" s="37" t="s">
        <v>3478</v>
      </c>
      <c r="G117" s="37" t="s">
        <v>3416</v>
      </c>
      <c r="H117" s="37" t="s">
        <v>3431</v>
      </c>
      <c r="I117" s="37" t="s">
        <v>3348</v>
      </c>
      <c r="L117" s="101"/>
      <c r="M117" s="37" t="str">
        <f t="shared" si="4"/>
        <v>ColumInfo_SD_R3 코드</v>
      </c>
      <c r="N117" s="37" t="s">
        <v>291</v>
      </c>
      <c r="O117" s="37" t="str">
        <f t="shared" si="5"/>
        <v>INSERT INTO ZSB_BASE_CODE (CD_FLG,CD,LASTID,CD_NO,CD_NM,CD_ENM,CD_PFLG,CD_PCD,CD_GRP,CD_CVAL,CD_NVAL) VALUES ('SD_R3','EQ0103','NCRsystem',0,'비상장주식','',' ','EQ01','ColumInfo','',NULL);</v>
      </c>
    </row>
    <row r="118" spans="2:15">
      <c r="B118" s="37" t="s">
        <v>740</v>
      </c>
      <c r="C118" s="96" t="s">
        <v>3479</v>
      </c>
      <c r="D118" s="37">
        <v>0</v>
      </c>
      <c r="E118" s="37" t="s">
        <v>3480</v>
      </c>
      <c r="G118" s="37" t="s">
        <v>3416</v>
      </c>
      <c r="H118" s="37" t="s">
        <v>3431</v>
      </c>
      <c r="I118" s="37" t="s">
        <v>3348</v>
      </c>
      <c r="M118" s="37" t="str">
        <f t="shared" si="4"/>
        <v>ColumInfo_SD_R3 코드</v>
      </c>
      <c r="N118" s="37" t="s">
        <v>291</v>
      </c>
      <c r="O118" s="37" t="str">
        <f t="shared" si="5"/>
        <v>INSERT INTO ZSB_BASE_CODE (CD_FLG,CD,LASTID,CD_NO,CD_NM,CD_ENM,CD_PFLG,CD_PCD,CD_GRP,CD_CVAL,CD_NVAL) VALUES ('SD_R3','EQ0104','NCRsystem',0,'전환/교환사채(CB/EB)','',' ','EQ01','ColumInfo','',NULL);</v>
      </c>
    </row>
    <row r="119" spans="2:15">
      <c r="B119" s="37" t="s">
        <v>740</v>
      </c>
      <c r="C119" s="96" t="s">
        <v>3481</v>
      </c>
      <c r="D119" s="37">
        <v>0</v>
      </c>
      <c r="E119" s="37" t="s">
        <v>3482</v>
      </c>
      <c r="G119" s="37" t="s">
        <v>3416</v>
      </c>
      <c r="H119" s="37" t="s">
        <v>3431</v>
      </c>
      <c r="I119" s="37" t="s">
        <v>3348</v>
      </c>
      <c r="M119" s="37" t="str">
        <f t="shared" si="4"/>
        <v>ColumInfo_SD_R3 코드</v>
      </c>
      <c r="N119" s="37" t="s">
        <v>291</v>
      </c>
      <c r="O119" s="37" t="str">
        <f t="shared" si="5"/>
        <v>INSERT INTO ZSB_BASE_CODE (CD_FLG,CD,LASTID,CD_NO,CD_NM,CD_ENM,CD_PFLG,CD_PCD,CD_GRP,CD_CVAL,CD_NVAL) VALUES ('SD_R3','EQ0105','NCRsystem',0,'수익증권(주식형)','',' ','EQ01','ColumInfo','',NULL);</v>
      </c>
    </row>
    <row r="120" spans="2:15">
      <c r="B120" s="37" t="s">
        <v>740</v>
      </c>
      <c r="C120" s="96" t="s">
        <v>3483</v>
      </c>
      <c r="D120" s="37">
        <v>0</v>
      </c>
      <c r="E120" s="37" t="s">
        <v>3484</v>
      </c>
      <c r="G120" s="37" t="s">
        <v>3416</v>
      </c>
      <c r="H120" s="37" t="s">
        <v>3431</v>
      </c>
      <c r="I120" s="37" t="s">
        <v>3348</v>
      </c>
      <c r="M120" s="37" t="str">
        <f t="shared" si="4"/>
        <v>ColumInfo_SD_R3 코드</v>
      </c>
      <c r="N120" s="37" t="s">
        <v>291</v>
      </c>
      <c r="O120" s="37" t="str">
        <f t="shared" si="5"/>
        <v>INSERT INTO ZSB_BASE_CODE (CD_FLG,CD,LASTID,CD_NO,CD_NM,CD_ENM,CD_PFLG,CD_PCD,CD_GRP,CD_CVAL,CD_NVAL) VALUES ('SD_R3','EQ0106','NCRsystem',0,'우선주','',' ','EQ01','ColumInfo','',NULL);</v>
      </c>
    </row>
    <row r="121" spans="2:15">
      <c r="B121" s="37" t="s">
        <v>740</v>
      </c>
      <c r="C121" s="96" t="s">
        <v>2398</v>
      </c>
      <c r="D121" s="37">
        <v>0</v>
      </c>
      <c r="E121" s="37" t="s">
        <v>3485</v>
      </c>
      <c r="F121" s="37" t="s">
        <v>3486</v>
      </c>
      <c r="G121" s="37" t="s">
        <v>3416</v>
      </c>
      <c r="H121" s="37" t="s">
        <v>3433</v>
      </c>
      <c r="I121" s="37" t="s">
        <v>3348</v>
      </c>
      <c r="M121" s="37" t="str">
        <f t="shared" si="4"/>
        <v>ColumInfo_SD_R3 코드</v>
      </c>
      <c r="N121" s="37" t="s">
        <v>291</v>
      </c>
      <c r="O121" s="37" t="str">
        <f t="shared" si="5"/>
        <v>INSERT INTO ZSB_BASE_CODE (CD_FLG,CD,LASTID,CD_NO,CD_NM,CD_ENM,CD_PFLG,CD_PCD,CD_GRP,CD_CVAL,CD_NVAL) VALUES ('SD_R3','EQ0201','NCRsystem',0,'주가지수선물','분해(IR0903,EQ0201)',' ','EQ02','ColumInfo','',NULL);</v>
      </c>
    </row>
    <row r="122" spans="2:15">
      <c r="B122" s="37" t="s">
        <v>740</v>
      </c>
      <c r="C122" s="96" t="s">
        <v>2394</v>
      </c>
      <c r="D122" s="37">
        <v>0</v>
      </c>
      <c r="E122" s="37" t="s">
        <v>2392</v>
      </c>
      <c r="F122" s="37" t="s">
        <v>3487</v>
      </c>
      <c r="G122" s="37" t="s">
        <v>3416</v>
      </c>
      <c r="H122" s="37" t="s">
        <v>3433</v>
      </c>
      <c r="I122" s="37" t="s">
        <v>3348</v>
      </c>
      <c r="M122" s="37" t="str">
        <f t="shared" si="4"/>
        <v>ColumInfo_SD_R3 코드</v>
      </c>
      <c r="N122" s="37" t="s">
        <v>291</v>
      </c>
      <c r="O122" s="37" t="str">
        <f t="shared" si="5"/>
        <v>INSERT INTO ZSB_BASE_CODE (CD_FLG,CD,LASTID,CD_NO,CD_NM,CD_ENM,CD_PFLG,CD_PCD,CD_GRP,CD_CVAL,CD_NVAL) VALUES ('SD_R3','EQ0202','NCRsystem',0,'주식선물','분해(IR0903,EQ0202)',' ','EQ02','ColumInfo','',NULL);</v>
      </c>
    </row>
    <row r="123" spans="2:15">
      <c r="B123" s="37" t="s">
        <v>740</v>
      </c>
      <c r="C123" s="96" t="s">
        <v>3488</v>
      </c>
      <c r="D123" s="37">
        <v>0</v>
      </c>
      <c r="E123" s="37" t="s">
        <v>3489</v>
      </c>
      <c r="G123" s="37" t="s">
        <v>3416</v>
      </c>
      <c r="H123" s="37" t="s">
        <v>3433</v>
      </c>
      <c r="I123" s="37" t="s">
        <v>3348</v>
      </c>
      <c r="M123" s="37" t="str">
        <f t="shared" si="4"/>
        <v>ColumInfo_SD_R3 코드</v>
      </c>
      <c r="N123" s="37" t="s">
        <v>291</v>
      </c>
      <c r="O123" s="37" t="str">
        <f t="shared" si="5"/>
        <v>INSERT INTO ZSB_BASE_CODE (CD_FLG,CD,LASTID,CD_NO,CD_NM,CD_ENM,CD_PFLG,CD_PCD,CD_GRP,CD_CVAL,CD_NVAL) VALUES ('SD_R3','EQ0203','NCRsystem',0,'ETF','',' ','EQ02','ColumInfo','',NULL);</v>
      </c>
    </row>
    <row r="124" spans="2:15">
      <c r="B124" s="37" t="s">
        <v>740</v>
      </c>
      <c r="C124" s="96" t="s">
        <v>3490</v>
      </c>
      <c r="D124" s="37">
        <v>0</v>
      </c>
      <c r="E124" s="37" t="s">
        <v>3491</v>
      </c>
      <c r="G124" s="37" t="s">
        <v>3416</v>
      </c>
      <c r="H124" s="37" t="s">
        <v>3435</v>
      </c>
      <c r="I124" s="37" t="s">
        <v>3348</v>
      </c>
      <c r="M124" s="37" t="str">
        <f t="shared" si="4"/>
        <v>ColumInfo_SD_R3 코드</v>
      </c>
      <c r="N124" s="37" t="s">
        <v>291</v>
      </c>
      <c r="O124" s="37" t="str">
        <f t="shared" si="5"/>
        <v>INSERT INTO ZSB_BASE_CODE (CD_FLG,CD,LASTID,CD_NO,CD_NM,CD_ENM,CD_PFLG,CD_PCD,CD_GRP,CD_CVAL,CD_NVAL) VALUES ('SD_R3','EQ0301','NCRsystem',0,'의도적차익거래','',' ','EQ03','ColumInfo','',NULL);</v>
      </c>
    </row>
    <row r="125" spans="2:15">
      <c r="B125" s="37" t="s">
        <v>740</v>
      </c>
      <c r="C125" s="96" t="s">
        <v>3492</v>
      </c>
      <c r="D125" s="37">
        <v>0</v>
      </c>
      <c r="E125" s="37" t="s">
        <v>3493</v>
      </c>
      <c r="G125" s="37" t="s">
        <v>3416</v>
      </c>
      <c r="H125" s="37" t="s">
        <v>3433</v>
      </c>
      <c r="I125" s="37" t="s">
        <v>3348</v>
      </c>
      <c r="M125" s="37" t="str">
        <f t="shared" si="4"/>
        <v>ColumInfo_SD_R3 코드</v>
      </c>
      <c r="N125" s="37" t="s">
        <v>291</v>
      </c>
      <c r="O125" s="37" t="str">
        <f t="shared" si="5"/>
        <v>INSERT INTO ZSB_BASE_CODE (CD_FLG,CD,LASTID,CD_NO,CD_NM,CD_ENM,CD_PFLG,CD_PCD,CD_GRP,CD_CVAL,CD_NVAL) VALUES ('SD_R3','EQ0901','NCRsystem',0,'분해_주가지수옵션','',' ','EQ02','ColumInfo','',NULL);</v>
      </c>
    </row>
    <row r="126" spans="2:15">
      <c r="B126" s="37" t="s">
        <v>740</v>
      </c>
      <c r="C126" s="96" t="s">
        <v>3494</v>
      </c>
      <c r="D126" s="37">
        <v>0</v>
      </c>
      <c r="E126" s="37" t="s">
        <v>3495</v>
      </c>
      <c r="G126" s="37" t="s">
        <v>3416</v>
      </c>
      <c r="H126" s="37" t="s">
        <v>3433</v>
      </c>
      <c r="I126" s="37" t="s">
        <v>3348</v>
      </c>
      <c r="M126" s="37" t="str">
        <f t="shared" si="4"/>
        <v>ColumInfo_SD_R3 코드</v>
      </c>
      <c r="N126" s="37" t="s">
        <v>291</v>
      </c>
      <c r="O126" s="37" t="str">
        <f t="shared" si="5"/>
        <v>INSERT INTO ZSB_BASE_CODE (CD_FLG,CD,LASTID,CD_NO,CD_NM,CD_ENM,CD_PFLG,CD_PCD,CD_GRP,CD_CVAL,CD_NVAL) VALUES ('SD_R3','EQ0902','NCRsystem',0,'분해_주식옵션','',' ','EQ02','ColumInfo','',NULL);</v>
      </c>
    </row>
    <row r="127" spans="2:15">
      <c r="B127" s="37" t="s">
        <v>740</v>
      </c>
      <c r="C127" s="96" t="s">
        <v>2298</v>
      </c>
      <c r="D127" s="37">
        <v>0</v>
      </c>
      <c r="E127" s="37" t="s">
        <v>3496</v>
      </c>
      <c r="G127" s="37" t="s">
        <v>3416</v>
      </c>
      <c r="H127" s="37" t="s">
        <v>3497</v>
      </c>
      <c r="I127" s="37" t="s">
        <v>3348</v>
      </c>
      <c r="M127" s="37" t="str">
        <f t="shared" si="4"/>
        <v>ColumInfo_SD_R3 코드</v>
      </c>
      <c r="N127" s="37" t="s">
        <v>291</v>
      </c>
      <c r="O127" s="37" t="str">
        <f t="shared" si="5"/>
        <v>INSERT INTO ZSB_BASE_CODE (CD_FLG,CD,LASTID,CD_NO,CD_NM,CD_ENM,CD_PFLG,CD_PCD,CD_GRP,CD_CVAL,CD_NVAL) VALUES ('SD_R3','FD0101','NCRsystem',0,'판매집합투자증권(자체자금환매)','',' ','FD01','ColumInfo','',NULL);</v>
      </c>
    </row>
    <row r="128" spans="2:15">
      <c r="B128" s="37" t="s">
        <v>740</v>
      </c>
      <c r="C128" s="96" t="s">
        <v>3498</v>
      </c>
      <c r="D128" s="37">
        <v>0</v>
      </c>
      <c r="E128" s="37" t="s">
        <v>3499</v>
      </c>
      <c r="G128" s="37" t="s">
        <v>3416</v>
      </c>
      <c r="H128" s="37" t="s">
        <v>3497</v>
      </c>
      <c r="I128" s="37" t="s">
        <v>3348</v>
      </c>
      <c r="M128" s="37" t="str">
        <f t="shared" si="4"/>
        <v>ColumInfo_SD_R3 코드</v>
      </c>
      <c r="N128" s="37" t="s">
        <v>291</v>
      </c>
      <c r="O128" s="37" t="str">
        <f t="shared" si="5"/>
        <v>INSERT INTO ZSB_BASE_CODE (CD_FLG,CD,LASTID,CD_NO,CD_NM,CD_ENM,CD_PFLG,CD_PCD,CD_GRP,CD_CVAL,CD_NVAL) VALUES ('SD_R3','FD0102','NCRsystem',0,'판매집합투자증권(시가평가)','',' ','FD01','ColumInfo','',NULL);</v>
      </c>
    </row>
    <row r="129" spans="2:15">
      <c r="B129" s="37" t="s">
        <v>740</v>
      </c>
      <c r="C129" s="96" t="s">
        <v>3500</v>
      </c>
      <c r="D129" s="37">
        <v>0</v>
      </c>
      <c r="E129" s="37" t="s">
        <v>3501</v>
      </c>
      <c r="G129" s="37" t="s">
        <v>3416</v>
      </c>
      <c r="H129" s="37" t="s">
        <v>3497</v>
      </c>
      <c r="I129" s="37" t="s">
        <v>3348</v>
      </c>
      <c r="M129" s="37" t="str">
        <f t="shared" si="4"/>
        <v>ColumInfo_SD_R3 코드</v>
      </c>
      <c r="N129" s="37" t="s">
        <v>291</v>
      </c>
      <c r="O129" s="37" t="str">
        <f t="shared" si="5"/>
        <v>INSERT INTO ZSB_BASE_CODE (CD_FLG,CD,LASTID,CD_NO,CD_NM,CD_ENM,CD_PFLG,CD_PCD,CD_GRP,CD_CVAL,CD_NVAL) VALUES ('SD_R3','FD0103','NCRsystem',0,'판매집합투자증권(장부가평가)','',' ','FD01','ColumInfo','',NULL);</v>
      </c>
    </row>
    <row r="130" spans="2:15">
      <c r="B130" s="37" t="s">
        <v>740</v>
      </c>
      <c r="C130" s="96" t="s">
        <v>3502</v>
      </c>
      <c r="D130" s="37">
        <v>0</v>
      </c>
      <c r="E130" s="37" t="s">
        <v>3503</v>
      </c>
      <c r="G130" s="37" t="s">
        <v>3416</v>
      </c>
      <c r="H130" s="37" t="s">
        <v>3441</v>
      </c>
      <c r="I130" s="37" t="s">
        <v>3348</v>
      </c>
      <c r="M130" s="37" t="str">
        <f t="shared" si="4"/>
        <v>ColumInfo_SD_R3 코드</v>
      </c>
      <c r="N130" s="37" t="s">
        <v>291</v>
      </c>
      <c r="O130" s="37" t="str">
        <f t="shared" si="5"/>
        <v>INSERT INTO ZSB_BASE_CODE (CD_FLG,CD,LASTID,CD_NO,CD_NM,CD_ENM,CD_PFLG,CD_PCD,CD_GRP,CD_CVAL,CD_NVAL) VALUES ('SD_R3','FD0201','NCRsystem',0,'보유집합투자증권( 집합투자증권)','',' ','FD02','ColumInfo','',NULL);</v>
      </c>
    </row>
    <row r="131" spans="2:15">
      <c r="B131" s="37" t="s">
        <v>740</v>
      </c>
      <c r="C131" s="96" t="s">
        <v>3504</v>
      </c>
      <c r="D131" s="37">
        <v>0</v>
      </c>
      <c r="E131" s="37" t="s">
        <v>3505</v>
      </c>
      <c r="G131" s="37" t="s">
        <v>3416</v>
      </c>
      <c r="H131" s="37" t="s">
        <v>3441</v>
      </c>
      <c r="I131" s="37" t="s">
        <v>3348</v>
      </c>
      <c r="M131" s="37" t="str">
        <f t="shared" si="4"/>
        <v>ColumInfo_SD_R3 코드</v>
      </c>
      <c r="N131" s="37" t="s">
        <v>291</v>
      </c>
      <c r="O131" s="37" t="str">
        <f t="shared" si="5"/>
        <v>INSERT INTO ZSB_BASE_CODE (CD_FLG,CD,LASTID,CD_NO,CD_NM,CD_ENM,CD_PFLG,CD_PCD,CD_GRP,CD_CVAL,CD_NVAL) VALUES ('SD_R3','FD0202','NCRsystem',0,'보유집합투자증권(3)투자자예탁금별도예치금(신탁))','',' ','FD02','ColumInfo','',NULL);</v>
      </c>
    </row>
    <row r="132" spans="2:15">
      <c r="B132" s="37" t="s">
        <v>740</v>
      </c>
      <c r="C132" s="96" t="s">
        <v>3506</v>
      </c>
      <c r="D132" s="37">
        <v>0</v>
      </c>
      <c r="E132" s="37" t="s">
        <v>3507</v>
      </c>
      <c r="G132" s="37" t="s">
        <v>3416</v>
      </c>
      <c r="H132" s="37" t="s">
        <v>3443</v>
      </c>
      <c r="I132" s="37" t="s">
        <v>3348</v>
      </c>
      <c r="M132" s="37" t="str">
        <f t="shared" si="4"/>
        <v>ColumInfo_SD_R3 코드</v>
      </c>
      <c r="N132" s="37" t="s">
        <v>291</v>
      </c>
      <c r="O132" s="37" t="str">
        <f t="shared" si="5"/>
        <v>INSERT INTO ZSB_BASE_CODE (CD_FLG,CD,LASTID,CD_NO,CD_NM,CD_ENM,CD_PFLG,CD_PCD,CD_GRP,CD_CVAL,CD_NVAL) VALUES ('SD_R3','FX0101','NCRsystem',0,'통화BS포지션','',' ','FX01','ColumInfo','',NULL);</v>
      </c>
    </row>
    <row r="133" spans="2:15">
      <c r="B133" s="37" t="s">
        <v>740</v>
      </c>
      <c r="C133" s="96" t="s">
        <v>2310</v>
      </c>
      <c r="D133" s="37">
        <v>0</v>
      </c>
      <c r="E133" s="37" t="s">
        <v>3508</v>
      </c>
      <c r="G133" s="37" t="s">
        <v>3416</v>
      </c>
      <c r="H133" s="37" t="s">
        <v>3443</v>
      </c>
      <c r="I133" s="37" t="s">
        <v>3348</v>
      </c>
      <c r="M133" s="37" t="str">
        <f t="shared" si="4"/>
        <v>ColumInfo_SD_R3 코드</v>
      </c>
      <c r="N133" s="37" t="s">
        <v>291</v>
      </c>
      <c r="O133" s="37" t="str">
        <f t="shared" si="5"/>
        <v>INSERT INTO ZSB_BASE_CODE (CD_FLG,CD,LASTID,CD_NO,CD_NM,CD_ENM,CD_PFLG,CD_PCD,CD_GRP,CD_CVAL,CD_NVAL) VALUES ('SD_R3','FX0102','NCRsystem',0,'통화스왑환포지션','',' ','FX01','ColumInfo','',NULL);</v>
      </c>
    </row>
    <row r="134" spans="2:15">
      <c r="B134" s="37" t="s">
        <v>740</v>
      </c>
      <c r="C134" s="96" t="s">
        <v>3509</v>
      </c>
      <c r="D134" s="37">
        <v>0</v>
      </c>
      <c r="E134" s="37" t="s">
        <v>3510</v>
      </c>
      <c r="G134" s="37" t="s">
        <v>3416</v>
      </c>
      <c r="H134" s="37" t="s">
        <v>3443</v>
      </c>
      <c r="I134" s="37" t="s">
        <v>3348</v>
      </c>
      <c r="M134" s="37" t="str">
        <f t="shared" si="4"/>
        <v>ColumInfo_SD_R3 코드</v>
      </c>
      <c r="N134" s="37" t="s">
        <v>291</v>
      </c>
      <c r="O134" s="37" t="str">
        <f t="shared" si="5"/>
        <v>INSERT INTO ZSB_BASE_CODE (CD_FLG,CD,LASTID,CD_NO,CD_NM,CD_ENM,CD_PFLG,CD_PCD,CD_GRP,CD_CVAL,CD_NVAL) VALUES ('SD_R3','FX0103','NCRsystem',0,'통화선도포지션','',' ','FX01','ColumInfo','',NULL);</v>
      </c>
    </row>
    <row r="135" spans="2:15">
      <c r="B135" s="37" t="s">
        <v>740</v>
      </c>
      <c r="C135" s="96" t="s">
        <v>2314</v>
      </c>
      <c r="D135" s="37">
        <v>0</v>
      </c>
      <c r="E135" s="37" t="s">
        <v>3511</v>
      </c>
      <c r="G135" s="37" t="s">
        <v>3416</v>
      </c>
      <c r="H135" s="37" t="s">
        <v>3445</v>
      </c>
      <c r="I135" s="37" t="s">
        <v>3348</v>
      </c>
      <c r="M135" s="37" t="str">
        <f t="shared" ref="M135:M198" si="6">IF(I135="GROUP",B135 &amp; "_" &amp; C135  &amp; " 목록",I135 &amp; "_" &amp;B135 &amp; " 코드")</f>
        <v>ColumInfo_SD_R3 코드</v>
      </c>
      <c r="N135" s="37" t="s">
        <v>291</v>
      </c>
      <c r="O135" s="37" t="str">
        <f t="shared" si="5"/>
        <v>INSERT INTO ZSB_BASE_CODE (CD_FLG,CD,LASTID,CD_NO,CD_NM,CD_ENM,CD_PFLG,CD_PCD,CD_GRP,CD_CVAL,CD_NVAL) VALUES ('SD_R3','FX0201','NCRsystem',0,'통화현/선물포지션','',' ','FX02','ColumInfo','',NULL);</v>
      </c>
    </row>
    <row r="136" spans="2:15">
      <c r="B136" s="37" t="s">
        <v>740</v>
      </c>
      <c r="C136" s="96" t="s">
        <v>3512</v>
      </c>
      <c r="D136" s="37">
        <v>0</v>
      </c>
      <c r="E136" s="37" t="s">
        <v>3513</v>
      </c>
      <c r="G136" s="37" t="s">
        <v>3416</v>
      </c>
      <c r="H136" s="37" t="s">
        <v>3445</v>
      </c>
      <c r="I136" s="37" t="s">
        <v>3348</v>
      </c>
      <c r="M136" s="37" t="str">
        <f t="shared" si="6"/>
        <v>ColumInfo_SD_R3 코드</v>
      </c>
      <c r="N136" s="37" t="s">
        <v>291</v>
      </c>
      <c r="O136" s="37" t="str">
        <f t="shared" si="5"/>
        <v>INSERT INTO ZSB_BASE_CODE (CD_FLG,CD,LASTID,CD_NO,CD_NM,CD_ENM,CD_PFLG,CD_PCD,CD_GRP,CD_CVAL,CD_NVAL) VALUES ('SD_R3','FX0901','NCRsystem',0,'분해_통화옵션','',' ','FX02','ColumInfo','',NULL);</v>
      </c>
    </row>
    <row r="137" spans="2:15">
      <c r="B137" s="37" t="s">
        <v>740</v>
      </c>
      <c r="C137" s="96" t="s">
        <v>2285</v>
      </c>
      <c r="D137" s="37">
        <v>0</v>
      </c>
      <c r="E137" s="37" t="s">
        <v>3514</v>
      </c>
      <c r="G137" s="37" t="s">
        <v>3416</v>
      </c>
      <c r="H137" s="37" t="s">
        <v>3449</v>
      </c>
      <c r="I137" s="37" t="s">
        <v>3348</v>
      </c>
      <c r="M137" s="37" t="str">
        <f t="shared" si="6"/>
        <v>ColumInfo_SD_R3 코드</v>
      </c>
      <c r="N137" s="37" t="s">
        <v>291</v>
      </c>
      <c r="O137" s="37" t="str">
        <f t="shared" si="5"/>
        <v>INSERT INTO ZSB_BASE_CODE (CD_FLG,CD,LASTID,CD_NO,CD_NM,CD_ENM,CD_PFLG,CD_PCD,CD_GRP,CD_CVAL,CD_NVAL) VALUES ('SD_R3','IR0101','NCRsystem',0,'양도성예금증서(CD)','',' ','IR01','ColumInfo','',NULL);</v>
      </c>
    </row>
    <row r="138" spans="2:15">
      <c r="B138" s="37" t="s">
        <v>740</v>
      </c>
      <c r="C138" s="96" t="s">
        <v>2347</v>
      </c>
      <c r="D138" s="37">
        <v>0</v>
      </c>
      <c r="E138" s="37" t="s">
        <v>3515</v>
      </c>
      <c r="G138" s="37" t="s">
        <v>3416</v>
      </c>
      <c r="H138" s="37" t="s">
        <v>3449</v>
      </c>
      <c r="I138" s="37" t="s">
        <v>3348</v>
      </c>
      <c r="M138" s="37" t="str">
        <f t="shared" si="6"/>
        <v>ColumInfo_SD_R3 코드</v>
      </c>
      <c r="N138" s="37" t="s">
        <v>291</v>
      </c>
      <c r="O138" s="37" t="str">
        <f t="shared" si="5"/>
        <v>INSERT INTO ZSB_BASE_CODE (CD_FLG,CD,LASTID,CD_NO,CD_NM,CD_ENM,CD_PFLG,CD_PCD,CD_GRP,CD_CVAL,CD_NVAL) VALUES ('SD_R3','IR0102','NCRsystem',0,'기업어음(CP)','',' ','IR01','ColumInfo','',NULL);</v>
      </c>
    </row>
    <row r="139" spans="2:15">
      <c r="B139" s="37" t="s">
        <v>740</v>
      </c>
      <c r="C139" s="96" t="s">
        <v>2355</v>
      </c>
      <c r="D139" s="37">
        <v>0</v>
      </c>
      <c r="E139" s="37" t="s">
        <v>3516</v>
      </c>
      <c r="G139" s="37" t="s">
        <v>3416</v>
      </c>
      <c r="H139" s="37" t="s">
        <v>3449</v>
      </c>
      <c r="I139" s="37" t="s">
        <v>3348</v>
      </c>
      <c r="M139" s="37" t="str">
        <f t="shared" si="6"/>
        <v>ColumInfo_SD_R3 코드</v>
      </c>
      <c r="N139" s="37" t="s">
        <v>291</v>
      </c>
      <c r="O139" s="37" t="str">
        <f t="shared" si="5"/>
        <v>INSERT INTO ZSB_BASE_CODE (CD_FLG,CD,LASTID,CD_NO,CD_NM,CD_ENM,CD_PFLG,CD_PCD,CD_GRP,CD_CVAL,CD_NVAL) VALUES ('SD_R3','IR0103','NCRsystem',0,'고정및변동금리채권','',' ','IR01','ColumInfo','',NULL);</v>
      </c>
    </row>
    <row r="140" spans="2:15">
      <c r="B140" s="37" t="s">
        <v>740</v>
      </c>
      <c r="C140" s="96" t="s">
        <v>2350</v>
      </c>
      <c r="D140" s="37">
        <v>0</v>
      </c>
      <c r="E140" s="37" t="s">
        <v>3480</v>
      </c>
      <c r="G140" s="37" t="s">
        <v>3416</v>
      </c>
      <c r="H140" s="37" t="s">
        <v>3449</v>
      </c>
      <c r="I140" s="37" t="s">
        <v>3348</v>
      </c>
      <c r="M140" s="37" t="str">
        <f t="shared" si="6"/>
        <v>ColumInfo_SD_R3 코드</v>
      </c>
      <c r="N140" s="37" t="s">
        <v>291</v>
      </c>
      <c r="O140" s="37" t="str">
        <f t="shared" si="5"/>
        <v>INSERT INTO ZSB_BASE_CODE (CD_FLG,CD,LASTID,CD_NO,CD_NM,CD_ENM,CD_PFLG,CD_PCD,CD_GRP,CD_CVAL,CD_NVAL) VALUES ('SD_R3','IR0104','NCRsystem',0,'전환/교환사채(CB/EB)','',' ','IR01','ColumInfo','',NULL);</v>
      </c>
    </row>
    <row r="141" spans="2:15">
      <c r="B141" s="37" t="s">
        <v>740</v>
      </c>
      <c r="C141" s="96" t="s">
        <v>2362</v>
      </c>
      <c r="D141" s="37">
        <v>0</v>
      </c>
      <c r="E141" s="37" t="s">
        <v>3517</v>
      </c>
      <c r="G141" s="37" t="s">
        <v>3416</v>
      </c>
      <c r="H141" s="37" t="s">
        <v>3449</v>
      </c>
      <c r="I141" s="37" t="s">
        <v>3348</v>
      </c>
      <c r="M141" s="37" t="str">
        <f t="shared" si="6"/>
        <v>ColumInfo_SD_R3 코드</v>
      </c>
      <c r="N141" s="37" t="s">
        <v>291</v>
      </c>
      <c r="O141" s="37" t="str">
        <f t="shared" si="5"/>
        <v>INSERT INTO ZSB_BASE_CODE (CD_FLG,CD,LASTID,CD_NO,CD_NM,CD_ENM,CD_PFLG,CD_PCD,CD_GRP,CD_CVAL,CD_NVAL) VALUES ('SD_R3','IR0105','NCRsystem',0,'수익증권(채권형)','',' ','IR01','ColumInfo','',NULL);</v>
      </c>
    </row>
    <row r="142" spans="2:15">
      <c r="B142" s="37" t="s">
        <v>740</v>
      </c>
      <c r="C142" s="96" t="s">
        <v>3518</v>
      </c>
      <c r="D142" s="37">
        <v>0</v>
      </c>
      <c r="E142" s="37" t="s">
        <v>3519</v>
      </c>
      <c r="G142" s="37" t="s">
        <v>3416</v>
      </c>
      <c r="H142" s="37" t="s">
        <v>3449</v>
      </c>
      <c r="I142" s="37" t="s">
        <v>3348</v>
      </c>
      <c r="M142" s="37" t="str">
        <f t="shared" si="6"/>
        <v>ColumInfo_SD_R3 코드</v>
      </c>
      <c r="N142" s="37" t="s">
        <v>291</v>
      </c>
      <c r="O142" s="37" t="str">
        <f t="shared" si="5"/>
        <v>INSERT INTO ZSB_BASE_CODE (CD_FLG,CD,LASTID,CD_NO,CD_NM,CD_ENM,CD_PFLG,CD_PCD,CD_GRP,CD_CVAL,CD_NVAL) VALUES ('SD_R3','IR0106','NCRsystem',0,'우선주(미국형)','',' ','IR01','ColumInfo','',NULL);</v>
      </c>
    </row>
    <row r="143" spans="2:15">
      <c r="B143" s="37" t="s">
        <v>740</v>
      </c>
      <c r="C143" s="96" t="s">
        <v>2380</v>
      </c>
      <c r="D143" s="37">
        <v>0</v>
      </c>
      <c r="E143" s="37" t="s">
        <v>3520</v>
      </c>
      <c r="F143" s="37" t="s">
        <v>3521</v>
      </c>
      <c r="G143" s="37" t="s">
        <v>3416</v>
      </c>
      <c r="H143" s="37" t="s">
        <v>3451</v>
      </c>
      <c r="I143" s="37" t="s">
        <v>3348</v>
      </c>
      <c r="M143" s="37" t="str">
        <f t="shared" si="6"/>
        <v>ColumInfo_SD_R3 코드</v>
      </c>
      <c r="N143" s="37" t="s">
        <v>291</v>
      </c>
      <c r="O143" s="37" t="str">
        <f t="shared" si="5"/>
        <v>INSERT INTO ZSB_BASE_CODE (CD_FLG,CD,LASTID,CD_NO,CD_NM,CD_ENM,CD_PFLG,CD_PCD,CD_GRP,CD_CVAL,CD_NVAL) VALUES ('SD_R3','IR0201','NCRsystem',0,'채권선물/선도(정부채)','분해(IR0901,IR0901)',' ','IR02','ColumInfo','',NULL);</v>
      </c>
    </row>
    <row r="144" spans="2:15">
      <c r="B144" s="37" t="s">
        <v>740</v>
      </c>
      <c r="C144" s="96" t="s">
        <v>3522</v>
      </c>
      <c r="D144" s="37">
        <v>0</v>
      </c>
      <c r="E144" s="37" t="s">
        <v>3523</v>
      </c>
      <c r="F144" s="37" t="s">
        <v>3524</v>
      </c>
      <c r="G144" s="37" t="s">
        <v>3416</v>
      </c>
      <c r="H144" s="37" t="s">
        <v>3451</v>
      </c>
      <c r="I144" s="37" t="s">
        <v>3348</v>
      </c>
      <c r="M144" s="37" t="str">
        <f t="shared" si="6"/>
        <v>ColumInfo_SD_R3 코드</v>
      </c>
      <c r="N144" s="37" t="s">
        <v>291</v>
      </c>
      <c r="O144" s="37" t="str">
        <f t="shared" si="5"/>
        <v>INSERT INTO ZSB_BASE_CODE (CD_FLG,CD,LASTID,CD_NO,CD_NM,CD_ENM,CD_PFLG,CD_PCD,CD_GRP,CD_CVAL,CD_NVAL) VALUES ('SD_R3','IR0202','NCRsystem',0,'채권선물/선도(회사채)','분해(IR0902,IR0902)',' ','IR02','ColumInfo','',NULL);</v>
      </c>
    </row>
    <row r="145" spans="2:15">
      <c r="B145" s="37" t="s">
        <v>740</v>
      </c>
      <c r="C145" s="96" t="s">
        <v>2383</v>
      </c>
      <c r="D145" s="37">
        <v>0</v>
      </c>
      <c r="E145" s="37" t="s">
        <v>3525</v>
      </c>
      <c r="F145" s="37" t="s">
        <v>3521</v>
      </c>
      <c r="G145" s="37" t="s">
        <v>3416</v>
      </c>
      <c r="H145" s="37" t="s">
        <v>3451</v>
      </c>
      <c r="I145" s="37" t="s">
        <v>3348</v>
      </c>
      <c r="M145" s="37" t="str">
        <f t="shared" si="6"/>
        <v>ColumInfo_SD_R3 코드</v>
      </c>
      <c r="N145" s="37" t="s">
        <v>291</v>
      </c>
      <c r="O145" s="37" t="str">
        <f t="shared" si="5"/>
        <v>INSERT INTO ZSB_BASE_CODE (CD_FLG,CD,LASTID,CD_NO,CD_NM,CD_ENM,CD_PFLG,CD_PCD,CD_GRP,CD_CVAL,CD_NVAL) VALUES ('SD_R3','IR0203','NCRsystem',0,'단기금리선물','분해(IR0901,IR0901)',' ','IR02','ColumInfo','',NULL);</v>
      </c>
    </row>
    <row r="146" spans="2:15">
      <c r="B146" s="37" t="s">
        <v>740</v>
      </c>
      <c r="C146" s="96" t="s">
        <v>2454</v>
      </c>
      <c r="D146" s="37">
        <v>0</v>
      </c>
      <c r="E146" s="37" t="s">
        <v>3526</v>
      </c>
      <c r="G146" s="37" t="s">
        <v>3416</v>
      </c>
      <c r="H146" s="37" t="s">
        <v>3451</v>
      </c>
      <c r="I146" s="37" t="s">
        <v>3348</v>
      </c>
      <c r="M146" s="37" t="str">
        <f t="shared" si="6"/>
        <v>ColumInfo_SD_R3 코드</v>
      </c>
      <c r="N146" s="37" t="s">
        <v>291</v>
      </c>
      <c r="O146" s="37" t="str">
        <f t="shared" si="5"/>
        <v>INSERT INTO ZSB_BASE_CODE (CD_FLG,CD,LASTID,CD_NO,CD_NM,CD_ENM,CD_PFLG,CD_PCD,CD_GRP,CD_CVAL,CD_NVAL) VALUES ('SD_R3','IR0204','NCRsystem',0,'금리스왑','',' ','IR02','ColumInfo','',NULL);</v>
      </c>
    </row>
    <row r="147" spans="2:15">
      <c r="B147" s="37" t="s">
        <v>740</v>
      </c>
      <c r="C147" s="96" t="s">
        <v>2386</v>
      </c>
      <c r="D147" s="37">
        <v>0</v>
      </c>
      <c r="E147" s="37" t="s">
        <v>3527</v>
      </c>
      <c r="G147" s="37" t="s">
        <v>3416</v>
      </c>
      <c r="H147" s="37" t="s">
        <v>3451</v>
      </c>
      <c r="I147" s="37" t="s">
        <v>3348</v>
      </c>
      <c r="M147" s="37" t="str">
        <f t="shared" si="6"/>
        <v>ColumInfo_SD_R3 코드</v>
      </c>
      <c r="N147" s="37" t="s">
        <v>291</v>
      </c>
      <c r="O147" s="37" t="str">
        <f t="shared" si="5"/>
        <v>INSERT INTO ZSB_BASE_CODE (CD_FLG,CD,LASTID,CD_NO,CD_NM,CD_ENM,CD_PFLG,CD_PCD,CD_GRP,CD_CVAL,CD_NVAL) VALUES ('SD_R3','IR0206','NCRsystem',0,'통화선도거래','',' ','IR02','ColumInfo','',NULL);</v>
      </c>
    </row>
    <row r="148" spans="2:15">
      <c r="B148" s="37" t="s">
        <v>740</v>
      </c>
      <c r="C148" s="96" t="s">
        <v>3528</v>
      </c>
      <c r="D148" s="37">
        <v>0</v>
      </c>
      <c r="E148" s="37" t="s">
        <v>3529</v>
      </c>
      <c r="G148" s="37" t="s">
        <v>3416</v>
      </c>
      <c r="H148" s="37" t="s">
        <v>3451</v>
      </c>
      <c r="I148" s="37" t="s">
        <v>3348</v>
      </c>
      <c r="M148" s="37" t="str">
        <f t="shared" si="6"/>
        <v>ColumInfo_SD_R3 코드</v>
      </c>
      <c r="N148" s="37" t="s">
        <v>291</v>
      </c>
      <c r="O148" s="37" t="str">
        <f t="shared" si="5"/>
        <v>INSERT INTO ZSB_BASE_CODE (CD_FLG,CD,LASTID,CD_NO,CD_NM,CD_ENM,CD_PFLG,CD_PCD,CD_GRP,CD_CVAL,CD_NVAL) VALUES ('SD_R3','IR0207','NCRsystem',0,'통화스왑','',' ','IR02','ColumInfo','',NULL);</v>
      </c>
    </row>
    <row r="149" spans="2:15">
      <c r="B149" s="37" t="s">
        <v>740</v>
      </c>
      <c r="C149" s="96" t="s">
        <v>3530</v>
      </c>
      <c r="D149" s="37">
        <v>0</v>
      </c>
      <c r="E149" s="37" t="s">
        <v>3531</v>
      </c>
      <c r="G149" s="37" t="s">
        <v>3416</v>
      </c>
      <c r="H149" s="37" t="s">
        <v>3451</v>
      </c>
      <c r="I149" s="37" t="s">
        <v>3348</v>
      </c>
      <c r="M149" s="37" t="str">
        <f t="shared" si="6"/>
        <v>ColumInfo_SD_R3 코드</v>
      </c>
      <c r="N149" s="37" t="s">
        <v>291</v>
      </c>
      <c r="O149" s="37" t="str">
        <f t="shared" si="5"/>
        <v>INSERT INTO ZSB_BASE_CODE (CD_FLG,CD,LASTID,CD_NO,CD_NM,CD_ENM,CD_PFLG,CD_PCD,CD_GRP,CD_CVAL,CD_NVAL) VALUES ('SD_R3','IR0208','NCRsystem',0,'선물환 환포지션','',' ','IR02','ColumInfo','',NULL);</v>
      </c>
    </row>
    <row r="150" spans="2:15">
      <c r="B150" s="37" t="s">
        <v>740</v>
      </c>
      <c r="C150" s="96" t="s">
        <v>2441</v>
      </c>
      <c r="D150" s="37">
        <v>0</v>
      </c>
      <c r="E150" s="37" t="s">
        <v>3532</v>
      </c>
      <c r="G150" s="37" t="s">
        <v>3416</v>
      </c>
      <c r="H150" s="37" t="s">
        <v>3451</v>
      </c>
      <c r="I150" s="37" t="s">
        <v>3348</v>
      </c>
      <c r="M150" s="37" t="str">
        <f t="shared" si="6"/>
        <v>ColumInfo_SD_R3 코드</v>
      </c>
      <c r="N150" s="37" t="s">
        <v>291</v>
      </c>
      <c r="O150" s="37" t="str">
        <f t="shared" si="5"/>
        <v>INSERT INTO ZSB_BASE_CODE (CD_FLG,CD,LASTID,CD_NO,CD_NM,CD_ENM,CD_PFLG,CD_PCD,CD_GRP,CD_CVAL,CD_NVAL) VALUES ('SD_R3','IR0301','NCRsystem',0,'신용파생거래','',' ','IR02','ColumInfo','',NULL);</v>
      </c>
    </row>
    <row r="151" spans="2:15">
      <c r="B151" s="37" t="s">
        <v>740</v>
      </c>
      <c r="C151" s="96" t="s">
        <v>2445</v>
      </c>
      <c r="D151" s="37">
        <v>0</v>
      </c>
      <c r="E151" s="37" t="s">
        <v>3533</v>
      </c>
      <c r="G151" s="37" t="s">
        <v>3416</v>
      </c>
      <c r="H151" s="37" t="s">
        <v>3451</v>
      </c>
      <c r="I151" s="37" t="s">
        <v>3348</v>
      </c>
      <c r="M151" s="37" t="str">
        <f t="shared" si="6"/>
        <v>ColumInfo_SD_R3 코드</v>
      </c>
      <c r="N151" s="37" t="s">
        <v>291</v>
      </c>
      <c r="O151" s="37" t="str">
        <f t="shared" ref="O151:O214" si="7" xml:space="preserve"> O$6 &amp; " ('"&amp;B151&amp;"','"&amp;C151&amp;"','NCRsystem',"&amp;IF(D151="",0,D151)&amp;",'"&amp;E151&amp;"','"&amp;F151&amp;"','"&amp;G151&amp;"','"&amp;H151&amp;"','"&amp;I151&amp;"','"&amp;J151&amp;"',"&amp;IF(K151="","NULL",K151)&amp;");"</f>
        <v>INSERT INTO ZSB_BASE_CODE (CD_FLG,CD,LASTID,CD_NO,CD_NM,CD_ENM,CD_PFLG,CD_PCD,CD_GRP,CD_CVAL,CD_NVAL) VALUES ('SD_R3','IR0302','NCRsystem',0,'신용연계채권','',' ','IR02','ColumInfo','',NULL);</v>
      </c>
    </row>
    <row r="152" spans="2:15">
      <c r="B152" s="37" t="s">
        <v>740</v>
      </c>
      <c r="C152" s="96" t="s">
        <v>2449</v>
      </c>
      <c r="D152" s="37">
        <v>0</v>
      </c>
      <c r="E152" s="37" t="s">
        <v>3534</v>
      </c>
      <c r="G152" s="37" t="s">
        <v>3416</v>
      </c>
      <c r="H152" s="37" t="s">
        <v>3451</v>
      </c>
      <c r="I152" s="37" t="s">
        <v>3348</v>
      </c>
      <c r="M152" s="37" t="str">
        <f t="shared" si="6"/>
        <v>ColumInfo_SD_R3 코드</v>
      </c>
      <c r="N152" s="37" t="s">
        <v>291</v>
      </c>
      <c r="O152" s="37" t="str">
        <f t="shared" si="7"/>
        <v>INSERT INTO ZSB_BASE_CODE (CD_FLG,CD,LASTID,CD_NO,CD_NM,CD_ENM,CD_PFLG,CD_PCD,CD_GRP,CD_CVAL,CD_NVAL) VALUES ('SD_R3','IR0303','NCRsystem',0,'총부도스왑','',' ','IR02','ColumInfo','',NULL);</v>
      </c>
    </row>
    <row r="153" spans="2:15">
      <c r="B153" s="37" t="s">
        <v>740</v>
      </c>
      <c r="C153" s="96" t="s">
        <v>3535</v>
      </c>
      <c r="D153" s="37">
        <v>0</v>
      </c>
      <c r="E153" s="37" t="s">
        <v>3536</v>
      </c>
      <c r="G153" s="37" t="s">
        <v>3416</v>
      </c>
      <c r="H153" s="37" t="s">
        <v>3455</v>
      </c>
      <c r="I153" s="37" t="s">
        <v>3348</v>
      </c>
      <c r="M153" s="37" t="str">
        <f t="shared" si="6"/>
        <v>ColumInfo_SD_R3 코드</v>
      </c>
      <c r="N153" s="37" t="s">
        <v>291</v>
      </c>
      <c r="O153" s="37" t="str">
        <f t="shared" si="7"/>
        <v>INSERT INTO ZSB_BASE_CODE (CD_FLG,CD,LASTID,CD_NO,CD_NM,CD_ENM,CD_PFLG,CD_PCD,CD_GRP,CD_CVAL,CD_NVAL) VALUES ('SD_R3','IR0901','NCRsystem',0,'분해_채권/금리 선물','',' ','IR09','ColumInfo','',NULL);</v>
      </c>
    </row>
    <row r="154" spans="2:15">
      <c r="B154" s="37" t="s">
        <v>740</v>
      </c>
      <c r="C154" s="96" t="s">
        <v>3537</v>
      </c>
      <c r="D154" s="37">
        <v>0</v>
      </c>
      <c r="E154" s="37" t="s">
        <v>3538</v>
      </c>
      <c r="G154" s="37" t="s">
        <v>3416</v>
      </c>
      <c r="H154" s="37" t="s">
        <v>3455</v>
      </c>
      <c r="I154" s="37" t="s">
        <v>3348</v>
      </c>
      <c r="M154" s="37" t="str">
        <f t="shared" si="6"/>
        <v>ColumInfo_SD_R3 코드</v>
      </c>
      <c r="N154" s="37" t="s">
        <v>291</v>
      </c>
      <c r="O154" s="37" t="str">
        <f t="shared" si="7"/>
        <v>INSERT INTO ZSB_BASE_CODE (CD_FLG,CD,LASTID,CD_NO,CD_NM,CD_ENM,CD_PFLG,CD_PCD,CD_GRP,CD_CVAL,CD_NVAL) VALUES ('SD_R3','IR0902','NCRsystem',0,'분해_채권(회사채)옵션','',' ','IR09','ColumInfo','',NULL);</v>
      </c>
    </row>
    <row r="155" spans="2:15">
      <c r="B155" s="37" t="s">
        <v>740</v>
      </c>
      <c r="C155" s="96" t="s">
        <v>3539</v>
      </c>
      <c r="D155" s="37">
        <v>0</v>
      </c>
      <c r="E155" s="37" t="s">
        <v>3540</v>
      </c>
      <c r="G155" s="37" t="s">
        <v>3416</v>
      </c>
      <c r="H155" s="37" t="s">
        <v>3455</v>
      </c>
      <c r="I155" s="37" t="s">
        <v>3348</v>
      </c>
      <c r="L155" s="101"/>
      <c r="M155" s="37" t="str">
        <f t="shared" si="6"/>
        <v>ColumInfo_SD_R3 코드</v>
      </c>
      <c r="N155" s="37" t="s">
        <v>291</v>
      </c>
      <c r="O155" s="37" t="str">
        <f t="shared" si="7"/>
        <v>INSERT INTO ZSB_BASE_CODE (CD_FLG,CD,LASTID,CD_NO,CD_NM,CD_ENM,CD_PFLG,CD_PCD,CD_GRP,CD_CVAL,CD_NVAL) VALUES ('SD_R3','IR0903','NCRsystem',0,'분해_주식/주가지수옵션','',' ','IR09','ColumInfo','',NULL);</v>
      </c>
    </row>
    <row r="156" spans="2:15">
      <c r="B156" s="37" t="s">
        <v>740</v>
      </c>
      <c r="C156" s="96" t="s">
        <v>3541</v>
      </c>
      <c r="D156" s="37">
        <v>0</v>
      </c>
      <c r="E156" s="37" t="s">
        <v>3513</v>
      </c>
      <c r="G156" s="37" t="s">
        <v>3416</v>
      </c>
      <c r="H156" s="37" t="s">
        <v>3455</v>
      </c>
      <c r="I156" s="37" t="s">
        <v>3348</v>
      </c>
      <c r="M156" s="37" t="str">
        <f t="shared" si="6"/>
        <v>ColumInfo_SD_R3 코드</v>
      </c>
      <c r="N156" s="37" t="s">
        <v>291</v>
      </c>
      <c r="O156" s="37" t="str">
        <f t="shared" si="7"/>
        <v>INSERT INTO ZSB_BASE_CODE (CD_FLG,CD,LASTID,CD_NO,CD_NM,CD_ENM,CD_PFLG,CD_PCD,CD_GRP,CD_CVAL,CD_NVAL) VALUES ('SD_R3','IR0904','NCRsystem',0,'분해_통화옵션','',' ','IR09','ColumInfo','',NULL);</v>
      </c>
    </row>
    <row r="157" spans="2:15">
      <c r="B157" s="37" t="s">
        <v>740</v>
      </c>
      <c r="C157" s="96" t="s">
        <v>3542</v>
      </c>
      <c r="D157" s="37">
        <v>0</v>
      </c>
      <c r="E157" s="37" t="s">
        <v>3543</v>
      </c>
      <c r="G157" s="37" t="s">
        <v>3416</v>
      </c>
      <c r="H157" s="37" t="s">
        <v>3455</v>
      </c>
      <c r="I157" s="37" t="s">
        <v>3348</v>
      </c>
      <c r="M157" s="37" t="str">
        <f t="shared" si="6"/>
        <v>ColumInfo_SD_R3 코드</v>
      </c>
      <c r="N157" s="37" t="s">
        <v>291</v>
      </c>
      <c r="O157" s="37" t="str">
        <f t="shared" si="7"/>
        <v>INSERT INTO ZSB_BASE_CODE (CD_FLG,CD,LASTID,CD_NO,CD_NM,CD_ENM,CD_PFLG,CD_PCD,CD_GRP,CD_CVAL,CD_NVAL) VALUES ('SD_R3','IR0905','NCRsystem',0,'분해_신용파생','',' ','IR09','ColumInfo','',NULL);</v>
      </c>
    </row>
    <row r="158" spans="2:15">
      <c r="B158" s="37" t="s">
        <v>740</v>
      </c>
      <c r="C158" s="96" t="s">
        <v>3544</v>
      </c>
      <c r="D158" s="37">
        <v>0</v>
      </c>
      <c r="E158" s="37" t="s">
        <v>3545</v>
      </c>
      <c r="G158" s="37" t="s">
        <v>3416</v>
      </c>
      <c r="H158" s="37" t="s">
        <v>3455</v>
      </c>
      <c r="I158" s="37" t="s">
        <v>3348</v>
      </c>
      <c r="M158" s="37" t="str">
        <f t="shared" si="6"/>
        <v>ColumInfo_SD_R3 코드</v>
      </c>
      <c r="N158" s="37" t="s">
        <v>291</v>
      </c>
      <c r="O158" s="37" t="str">
        <f t="shared" si="7"/>
        <v>INSERT INTO ZSB_BASE_CODE (CD_FLG,CD,LASTID,CD_NO,CD_NM,CD_ENM,CD_PFLG,CD_PCD,CD_GRP,CD_CVAL,CD_NVAL) VALUES ('SD_R3','IR0906','NCRsystem',0,'분해_신용파생(개별위험용)','',' ','IR09','ColumInfo','',NULL);</v>
      </c>
    </row>
    <row r="159" spans="2:15">
      <c r="B159" s="37" t="s">
        <v>740</v>
      </c>
      <c r="C159" s="96" t="s">
        <v>3546</v>
      </c>
      <c r="D159" s="37">
        <v>0</v>
      </c>
      <c r="E159" s="37" t="s">
        <v>3547</v>
      </c>
      <c r="G159" s="37" t="s">
        <v>3416</v>
      </c>
      <c r="H159" s="37" t="s">
        <v>3455</v>
      </c>
      <c r="I159" s="37" t="s">
        <v>3348</v>
      </c>
      <c r="M159" s="37" t="str">
        <f t="shared" si="6"/>
        <v>ColumInfo_SD_R3 코드</v>
      </c>
      <c r="N159" s="37" t="s">
        <v>291</v>
      </c>
      <c r="O159" s="37" t="str">
        <f t="shared" si="7"/>
        <v>INSERT INTO ZSB_BASE_CODE (CD_FLG,CD,LASTID,CD_NO,CD_NM,CD_ENM,CD_PFLG,CD_PCD,CD_GRP,CD_CVAL,CD_NVAL) VALUES ('SD_R3','IR0907','NCRsystem',0,'금리등가포지션','',' ','IR09','ColumInfo','',NULL);</v>
      </c>
    </row>
    <row r="160" spans="2:15">
      <c r="B160" s="37" t="s">
        <v>740</v>
      </c>
      <c r="C160" s="96" t="s">
        <v>3548</v>
      </c>
      <c r="D160" s="37">
        <v>0</v>
      </c>
      <c r="E160" s="37" t="s">
        <v>3549</v>
      </c>
      <c r="G160" s="37" t="s">
        <v>3416</v>
      </c>
      <c r="H160" s="37" t="s">
        <v>3455</v>
      </c>
      <c r="I160" s="37" t="s">
        <v>3348</v>
      </c>
      <c r="M160" s="37" t="str">
        <f t="shared" si="6"/>
        <v>ColumInfo_SD_R3 코드</v>
      </c>
      <c r="N160" s="37" t="s">
        <v>291</v>
      </c>
      <c r="O160" s="37" t="str">
        <f t="shared" si="7"/>
        <v>INSERT INTO ZSB_BASE_CODE (CD_FLG,CD,LASTID,CD_NO,CD_NM,CD_ENM,CD_PFLG,CD_PCD,CD_GRP,CD_CVAL,CD_NVAL) VALUES ('SD_R3','IR0911','NCRsystem',0,'분해_금리옵션등가포지션','',' ','IR09','ColumInfo','',NULL);</v>
      </c>
    </row>
    <row r="161" spans="2:15">
      <c r="B161" s="37" t="s">
        <v>740</v>
      </c>
      <c r="C161" s="96" t="s">
        <v>3550</v>
      </c>
      <c r="D161" s="37">
        <v>0</v>
      </c>
      <c r="E161" s="37" t="s">
        <v>3551</v>
      </c>
      <c r="G161" s="37" t="s">
        <v>3416</v>
      </c>
      <c r="H161" s="37" t="s">
        <v>3455</v>
      </c>
      <c r="I161" s="37" t="s">
        <v>3348</v>
      </c>
      <c r="M161" s="37" t="str">
        <f t="shared" si="6"/>
        <v>ColumInfo_SD_R3 코드</v>
      </c>
      <c r="N161" s="37" t="s">
        <v>291</v>
      </c>
      <c r="O161" s="37" t="str">
        <f t="shared" si="7"/>
        <v>INSERT INTO ZSB_BASE_CODE (CD_FLG,CD,LASTID,CD_NO,CD_NM,CD_ENM,CD_PFLG,CD_PCD,CD_GRP,CD_CVAL,CD_NVAL) VALUES ('SD_R3','IR0921','NCRsystem',0,'분해_스왑션등가포지션(기초자산)','',' ','IR09','ColumInfo','',NULL);</v>
      </c>
    </row>
    <row r="162" spans="2:15">
      <c r="B162" s="37" t="s">
        <v>740</v>
      </c>
      <c r="C162" s="96" t="s">
        <v>3552</v>
      </c>
      <c r="D162" s="37">
        <v>0</v>
      </c>
      <c r="E162" s="37" t="s">
        <v>3553</v>
      </c>
      <c r="G162" s="37" t="s">
        <v>3416</v>
      </c>
      <c r="H162" s="37" t="s">
        <v>3455</v>
      </c>
      <c r="I162" s="37" t="s">
        <v>3348</v>
      </c>
      <c r="M162" s="37" t="str">
        <f t="shared" si="6"/>
        <v>ColumInfo_SD_R3 코드</v>
      </c>
      <c r="N162" s="37" t="s">
        <v>291</v>
      </c>
      <c r="O162" s="37" t="str">
        <f t="shared" si="7"/>
        <v>INSERT INTO ZSB_BASE_CODE (CD_FLG,CD,LASTID,CD_NO,CD_NM,CD_ENM,CD_PFLG,CD_PCD,CD_GRP,CD_CVAL,CD_NVAL) VALUES ('SD_R3','IR0922','NCRsystem',0,'분해_스왑션등가포지션','',' ','IR09','ColumInfo','',NULL);</v>
      </c>
    </row>
    <row r="163" spans="2:15">
      <c r="B163" s="37" t="s">
        <v>740</v>
      </c>
      <c r="C163" s="96" t="s">
        <v>3554</v>
      </c>
      <c r="D163" s="37">
        <v>0</v>
      </c>
      <c r="E163" s="37" t="s">
        <v>3555</v>
      </c>
      <c r="G163" s="37" t="s">
        <v>3416</v>
      </c>
      <c r="H163" s="37" t="s">
        <v>3455</v>
      </c>
      <c r="I163" s="37" t="s">
        <v>3348</v>
      </c>
      <c r="M163" s="37" t="str">
        <f t="shared" si="6"/>
        <v>ColumInfo_SD_R3 코드</v>
      </c>
      <c r="N163" s="37" t="s">
        <v>291</v>
      </c>
      <c r="O163" s="37" t="str">
        <f t="shared" si="7"/>
        <v>INSERT INTO ZSB_BASE_CODE (CD_FLG,CD,LASTID,CD_NO,CD_NM,CD_ENM,CD_PFLG,CD_PCD,CD_GRP,CD_CVAL,CD_NVAL) VALUES ('SD_R3','IR0931','NCRsystem',0,'분해_채권옵션등가포지션(기초자산)','',' ','IR09','ColumInfo','',NULL);</v>
      </c>
    </row>
    <row r="164" spans="2:15">
      <c r="B164" s="37" t="s">
        <v>740</v>
      </c>
      <c r="C164" s="96" t="s">
        <v>3556</v>
      </c>
      <c r="D164" s="37">
        <v>0</v>
      </c>
      <c r="E164" s="37" t="s">
        <v>3557</v>
      </c>
      <c r="G164" s="37" t="s">
        <v>3416</v>
      </c>
      <c r="H164" s="37" t="s">
        <v>3455</v>
      </c>
      <c r="I164" s="37" t="s">
        <v>3348</v>
      </c>
      <c r="M164" s="37" t="str">
        <f t="shared" si="6"/>
        <v>ColumInfo_SD_R3 코드</v>
      </c>
      <c r="N164" s="37" t="s">
        <v>291</v>
      </c>
      <c r="O164" s="37" t="str">
        <f t="shared" si="7"/>
        <v>INSERT INTO ZSB_BASE_CODE (CD_FLG,CD,LASTID,CD_NO,CD_NM,CD_ENM,CD_PFLG,CD_PCD,CD_GRP,CD_CVAL,CD_NVAL) VALUES ('SD_R3','IR0932','NCRsystem',0,'분해_채권옵션등가포지션','',' ','IR09','ColumInfo','',NULL);</v>
      </c>
    </row>
    <row r="165" spans="2:15">
      <c r="B165" s="37" t="s">
        <v>740</v>
      </c>
      <c r="C165" s="96" t="s">
        <v>2411</v>
      </c>
      <c r="D165" s="37">
        <v>0</v>
      </c>
      <c r="E165" s="37" t="s">
        <v>3558</v>
      </c>
      <c r="G165" s="37" t="s">
        <v>3416</v>
      </c>
      <c r="H165" s="37" t="s">
        <v>3457</v>
      </c>
      <c r="I165" s="37" t="s">
        <v>3348</v>
      </c>
      <c r="M165" s="37" t="str">
        <f t="shared" si="6"/>
        <v>ColumInfo_SD_R3 코드</v>
      </c>
      <c r="N165" s="37" t="s">
        <v>291</v>
      </c>
      <c r="O165" s="37" t="str">
        <f t="shared" si="7"/>
        <v>INSERT INTO ZSB_BASE_CODE (CD_FLG,CD,LASTID,CD_NO,CD_NM,CD_ENM,CD_PFLG,CD_PCD,CD_GRP,CD_CVAL,CD_NVAL) VALUES ('SD_R3','OP0101','NCRsystem',0,'금리옵션','',' ','OP01','ColumInfo','',NULL);</v>
      </c>
    </row>
    <row r="166" spans="2:15">
      <c r="B166" s="37" t="s">
        <v>740</v>
      </c>
      <c r="C166" s="96" t="s">
        <v>3559</v>
      </c>
      <c r="D166" s="37">
        <v>0</v>
      </c>
      <c r="E166" s="37" t="s">
        <v>3560</v>
      </c>
      <c r="G166" s="37" t="s">
        <v>3416</v>
      </c>
      <c r="H166" s="37" t="s">
        <v>3457</v>
      </c>
      <c r="I166" s="37" t="s">
        <v>3348</v>
      </c>
      <c r="M166" s="37" t="str">
        <f t="shared" si="6"/>
        <v>ColumInfo_SD_R3 코드</v>
      </c>
      <c r="N166" s="37" t="s">
        <v>291</v>
      </c>
      <c r="O166" s="37" t="str">
        <f t="shared" si="7"/>
        <v>INSERT INTO ZSB_BASE_CODE (CD_FLG,CD,LASTID,CD_NO,CD_NM,CD_ENM,CD_PFLG,CD_PCD,CD_GRP,CD_CVAL,CD_NVAL) VALUES ('SD_R3','OP0102','NCRsystem',0,'채권옵션','',' ','OP01','ColumInfo','',NULL);</v>
      </c>
    </row>
    <row r="167" spans="2:15">
      <c r="B167" s="37" t="s">
        <v>740</v>
      </c>
      <c r="C167" s="96" t="s">
        <v>3561</v>
      </c>
      <c r="D167" s="37">
        <v>0</v>
      </c>
      <c r="E167" s="37" t="s">
        <v>3562</v>
      </c>
      <c r="G167" s="37" t="s">
        <v>3416</v>
      </c>
      <c r="H167" s="37" t="s">
        <v>3457</v>
      </c>
      <c r="I167" s="37" t="s">
        <v>3348</v>
      </c>
      <c r="M167" s="37" t="str">
        <f t="shared" si="6"/>
        <v>ColumInfo_SD_R3 코드</v>
      </c>
      <c r="N167" s="37" t="s">
        <v>291</v>
      </c>
      <c r="O167" s="37" t="str">
        <f t="shared" si="7"/>
        <v>INSERT INTO ZSB_BASE_CODE (CD_FLG,CD,LASTID,CD_NO,CD_NM,CD_ENM,CD_PFLG,CD_PCD,CD_GRP,CD_CVAL,CD_NVAL) VALUES ('SD_R3','OP0103','NCRsystem',0,'스왑션','',' ','OP01','ColumInfo','',NULL);</v>
      </c>
    </row>
    <row r="168" spans="2:15">
      <c r="B168" s="37" t="s">
        <v>740</v>
      </c>
      <c r="C168" s="96" t="s">
        <v>2403</v>
      </c>
      <c r="D168" s="37">
        <v>0</v>
      </c>
      <c r="E168" s="37" t="s">
        <v>3563</v>
      </c>
      <c r="G168" s="37" t="s">
        <v>3416</v>
      </c>
      <c r="H168" s="37" t="s">
        <v>3457</v>
      </c>
      <c r="I168" s="37" t="s">
        <v>3348</v>
      </c>
      <c r="M168" s="37" t="str">
        <f t="shared" si="6"/>
        <v>ColumInfo_SD_R3 코드</v>
      </c>
      <c r="N168" s="37" t="s">
        <v>291</v>
      </c>
      <c r="O168" s="37" t="str">
        <f t="shared" si="7"/>
        <v>INSERT INTO ZSB_BASE_CODE (CD_FLG,CD,LASTID,CD_NO,CD_NM,CD_ENM,CD_PFLG,CD_PCD,CD_GRP,CD_CVAL,CD_NVAL) VALUES ('SD_R3','OP0104','NCRsystem',0,'파워스프래드(옵션만)','',' ','OP01','ColumInfo','',NULL);</v>
      </c>
    </row>
    <row r="169" spans="2:15">
      <c r="B169" s="37" t="s">
        <v>740</v>
      </c>
      <c r="C169" s="96" t="s">
        <v>2419</v>
      </c>
      <c r="D169" s="37">
        <v>0</v>
      </c>
      <c r="E169" s="37" t="s">
        <v>3564</v>
      </c>
      <c r="G169" s="37" t="s">
        <v>3416</v>
      </c>
      <c r="H169" s="37" t="s">
        <v>3460</v>
      </c>
      <c r="I169" s="37" t="s">
        <v>3348</v>
      </c>
      <c r="M169" s="37" t="str">
        <f t="shared" si="6"/>
        <v>ColumInfo_SD_R3 코드</v>
      </c>
      <c r="N169" s="37" t="s">
        <v>291</v>
      </c>
      <c r="O169" s="37" t="str">
        <f t="shared" si="7"/>
        <v>INSERT INTO ZSB_BASE_CODE (CD_FLG,CD,LASTID,CD_NO,CD_NM,CD_ENM,CD_PFLG,CD_PCD,CD_GRP,CD_CVAL,CD_NVAL) VALUES ('SD_R3','OP0201','NCRsystem',0,'주가지수옵션','',' ','OP02','ColumInfo','',NULL);</v>
      </c>
    </row>
    <row r="170" spans="2:15">
      <c r="B170" s="37" t="s">
        <v>740</v>
      </c>
      <c r="C170" s="96" t="s">
        <v>2415</v>
      </c>
      <c r="D170" s="37">
        <v>0</v>
      </c>
      <c r="E170" s="37" t="s">
        <v>3565</v>
      </c>
      <c r="G170" s="37" t="s">
        <v>3416</v>
      </c>
      <c r="H170" s="37" t="s">
        <v>3460</v>
      </c>
      <c r="I170" s="37" t="s">
        <v>3348</v>
      </c>
      <c r="M170" s="37" t="str">
        <f t="shared" si="6"/>
        <v>ColumInfo_SD_R3 코드</v>
      </c>
      <c r="N170" s="37" t="s">
        <v>291</v>
      </c>
      <c r="O170" s="37" t="str">
        <f t="shared" si="7"/>
        <v>INSERT INTO ZSB_BASE_CODE (CD_FLG,CD,LASTID,CD_NO,CD_NM,CD_ENM,CD_PFLG,CD_PCD,CD_GRP,CD_CVAL,CD_NVAL) VALUES ('SD_R3','OP0202','NCRsystem',0,'주식옵션','',' ','OP02','ColumInfo','',NULL);</v>
      </c>
    </row>
    <row r="171" spans="2:15">
      <c r="B171" s="37" t="s">
        <v>740</v>
      </c>
      <c r="C171" s="96" t="s">
        <v>2423</v>
      </c>
      <c r="D171" s="37">
        <v>0</v>
      </c>
      <c r="E171" s="37" t="s">
        <v>2421</v>
      </c>
      <c r="G171" s="37" t="s">
        <v>3416</v>
      </c>
      <c r="H171" s="37" t="s">
        <v>3462</v>
      </c>
      <c r="I171" s="37" t="s">
        <v>3348</v>
      </c>
      <c r="M171" s="37" t="str">
        <f t="shared" si="6"/>
        <v>ColumInfo_SD_R3 코드</v>
      </c>
      <c r="N171" s="37" t="s">
        <v>291</v>
      </c>
      <c r="O171" s="37" t="str">
        <f t="shared" si="7"/>
        <v>INSERT INTO ZSB_BASE_CODE (CD_FLG,CD,LASTID,CD_NO,CD_NM,CD_ENM,CD_PFLG,CD_PCD,CD_GRP,CD_CVAL,CD_NVAL) VALUES ('SD_R3','OP0301','NCRsystem',0,'통화옵션','',' ','OP03','ColumInfo','',NULL);</v>
      </c>
    </row>
    <row r="172" spans="2:15">
      <c r="B172" s="37" t="s">
        <v>740</v>
      </c>
      <c r="C172" s="96" t="s">
        <v>2427</v>
      </c>
      <c r="D172" s="37">
        <v>0</v>
      </c>
      <c r="E172" s="37" t="s">
        <v>2425</v>
      </c>
      <c r="G172" s="37" t="s">
        <v>3416</v>
      </c>
      <c r="H172" s="37" t="s">
        <v>3464</v>
      </c>
      <c r="I172" s="37" t="s">
        <v>3348</v>
      </c>
      <c r="M172" s="37" t="str">
        <f t="shared" si="6"/>
        <v>ColumInfo_SD_R3 코드</v>
      </c>
      <c r="N172" s="37" t="s">
        <v>291</v>
      </c>
      <c r="O172" s="37" t="str">
        <f t="shared" si="7"/>
        <v>INSERT INTO ZSB_BASE_CODE (CD_FLG,CD,LASTID,CD_NO,CD_NM,CD_ENM,CD_PFLG,CD_PCD,CD_GRP,CD_CVAL,CD_NVAL) VALUES ('SD_R3','OP0401','NCRsystem',0,'상품옵션','',' ','OP04','ColumInfo','',NULL);</v>
      </c>
    </row>
    <row r="173" spans="2:15">
      <c r="B173" s="37" t="s">
        <v>740</v>
      </c>
      <c r="C173" s="96" t="s">
        <v>3566</v>
      </c>
      <c r="D173" s="37">
        <v>0</v>
      </c>
      <c r="E173" s="37" t="s">
        <v>3567</v>
      </c>
      <c r="G173" s="37" t="s">
        <v>3416</v>
      </c>
      <c r="H173" s="37" t="s">
        <v>3464</v>
      </c>
      <c r="I173" s="37" t="s">
        <v>3348</v>
      </c>
      <c r="M173" s="37" t="str">
        <f t="shared" si="6"/>
        <v>ColumInfo_SD_R3 코드</v>
      </c>
      <c r="N173" s="37" t="s">
        <v>291</v>
      </c>
      <c r="O173" s="37" t="str">
        <f t="shared" si="7"/>
        <v>INSERT INTO ZSB_BASE_CODE (CD_FLG,CD,LASTID,CD_NO,CD_NM,CD_ENM,CD_PFLG,CD_PCD,CD_GRP,CD_CVAL,CD_NVAL) VALUES ('SD_R3','OP0402','NCRsystem',0,'상품옵션 (옵션만)','',' ','OP04','ColumInfo','',NULL);</v>
      </c>
    </row>
    <row r="174" spans="2:15">
      <c r="B174" s="37" t="s">
        <v>3348</v>
      </c>
      <c r="C174" s="96" t="s">
        <v>3568</v>
      </c>
      <c r="D174" s="37">
        <v>0</v>
      </c>
      <c r="E174" s="37" t="s">
        <v>739</v>
      </c>
      <c r="I174" s="37" t="s">
        <v>3349</v>
      </c>
      <c r="M174" s="37" t="str">
        <f t="shared" si="6"/>
        <v>ColumInfo_SD_RISK 목록</v>
      </c>
      <c r="N174" s="37" t="s">
        <v>291</v>
      </c>
      <c r="O174" s="37" t="str">
        <f t="shared" si="7"/>
        <v>INSERT INTO ZSB_BASE_CODE (CD_FLG,CD,LASTID,CD_NO,CD_NM,CD_ENM,CD_PFLG,CD_PCD,CD_GRP,CD_CVAL,CD_NVAL) VALUES ('ColumInfo','SD_RISK','NCRsystem',0,'위험분류','','','','GROUP','',NULL);</v>
      </c>
    </row>
    <row r="175" spans="2:15">
      <c r="B175" s="37" t="s">
        <v>3568</v>
      </c>
      <c r="C175" s="96" t="s">
        <v>2552</v>
      </c>
      <c r="D175" s="37">
        <v>0</v>
      </c>
      <c r="E175" s="37" t="s">
        <v>3569</v>
      </c>
      <c r="G175" s="37" t="s">
        <v>3416</v>
      </c>
      <c r="H175" s="37" t="s">
        <v>2552</v>
      </c>
      <c r="I175" s="37" t="s">
        <v>3348</v>
      </c>
      <c r="M175" s="37" t="str">
        <f t="shared" si="6"/>
        <v>ColumInfo_SD_RISK 코드</v>
      </c>
      <c r="N175" s="37" t="s">
        <v>291</v>
      </c>
      <c r="O175" s="37" t="str">
        <f t="shared" si="7"/>
        <v>INSERT INTO ZSB_BASE_CODE (CD_FLG,CD,LASTID,CD_NO,CD_NM,CD_ENM,CD_PFLG,CD_PCD,CD_GRP,CD_CVAL,CD_NVAL) VALUES ('SD_RISK','CM','NCRsystem',0,'상품위험','',' ','CM','ColumInfo','',NULL);</v>
      </c>
    </row>
    <row r="176" spans="2:15">
      <c r="B176" s="37" t="s">
        <v>3568</v>
      </c>
      <c r="C176" s="96" t="s">
        <v>2546</v>
      </c>
      <c r="D176" s="37">
        <v>0</v>
      </c>
      <c r="E176" s="37" t="s">
        <v>3570</v>
      </c>
      <c r="G176" s="37" t="s">
        <v>3416</v>
      </c>
      <c r="H176" s="37" t="s">
        <v>2546</v>
      </c>
      <c r="I176" s="37" t="s">
        <v>3348</v>
      </c>
      <c r="M176" s="37" t="str">
        <f t="shared" si="6"/>
        <v>ColumInfo_SD_RISK 코드</v>
      </c>
      <c r="N176" s="37" t="s">
        <v>291</v>
      </c>
      <c r="O176" s="37" t="str">
        <f t="shared" si="7"/>
        <v>INSERT INTO ZSB_BASE_CODE (CD_FLG,CD,LASTID,CD_NO,CD_NM,CD_ENM,CD_PFLG,CD_PCD,CD_GRP,CD_CVAL,CD_NVAL) VALUES ('SD_RISK','EQ','NCRsystem',0,'주식위험','',' ','EQ','ColumInfo','',NULL);</v>
      </c>
    </row>
    <row r="177" spans="2:15">
      <c r="B177" s="37" t="s">
        <v>3568</v>
      </c>
      <c r="C177" s="96" t="s">
        <v>3418</v>
      </c>
      <c r="D177" s="37">
        <v>0</v>
      </c>
      <c r="E177" s="37" t="s">
        <v>3571</v>
      </c>
      <c r="G177" s="37" t="s">
        <v>3416</v>
      </c>
      <c r="H177" s="37" t="s">
        <v>3418</v>
      </c>
      <c r="I177" s="37" t="s">
        <v>3348</v>
      </c>
      <c r="M177" s="37" t="str">
        <f t="shared" si="6"/>
        <v>ColumInfo_SD_RISK 코드</v>
      </c>
      <c r="N177" s="37" t="s">
        <v>291</v>
      </c>
      <c r="O177" s="37" t="str">
        <f t="shared" si="7"/>
        <v>INSERT INTO ZSB_BASE_CODE (CD_FLG,CD,LASTID,CD_NO,CD_NM,CD_ENM,CD_PFLG,CD_PCD,CD_GRP,CD_CVAL,CD_NVAL) VALUES ('SD_RISK','FD','NCRsystem',0,'집합위험','',' ','FD','ColumInfo','',NULL);</v>
      </c>
    </row>
    <row r="178" spans="2:15">
      <c r="B178" s="37" t="s">
        <v>3568</v>
      </c>
      <c r="C178" s="96" t="s">
        <v>2548</v>
      </c>
      <c r="D178" s="37">
        <v>0</v>
      </c>
      <c r="E178" s="37" t="s">
        <v>3572</v>
      </c>
      <c r="G178" s="37" t="s">
        <v>3416</v>
      </c>
      <c r="H178" s="37" t="s">
        <v>2548</v>
      </c>
      <c r="I178" s="37" t="s">
        <v>3348</v>
      </c>
      <c r="M178" s="37" t="str">
        <f t="shared" si="6"/>
        <v>ColumInfo_SD_RISK 코드</v>
      </c>
      <c r="N178" s="37" t="s">
        <v>291</v>
      </c>
      <c r="O178" s="37" t="str">
        <f t="shared" si="7"/>
        <v>INSERT INTO ZSB_BASE_CODE (CD_FLG,CD,LASTID,CD_NO,CD_NM,CD_ENM,CD_PFLG,CD_PCD,CD_GRP,CD_CVAL,CD_NVAL) VALUES ('SD_RISK','FX','NCRsystem',0,'외환위험','',' ','FX','ColumInfo','',NULL);</v>
      </c>
    </row>
    <row r="179" spans="2:15">
      <c r="B179" s="37" t="s">
        <v>3568</v>
      </c>
      <c r="C179" s="96" t="s">
        <v>2550</v>
      </c>
      <c r="D179" s="37">
        <v>0</v>
      </c>
      <c r="E179" s="37" t="s">
        <v>3412</v>
      </c>
      <c r="G179" s="37" t="s">
        <v>3416</v>
      </c>
      <c r="H179" s="37" t="s">
        <v>2550</v>
      </c>
      <c r="I179" s="37" t="s">
        <v>3348</v>
      </c>
      <c r="M179" s="37" t="str">
        <f t="shared" si="6"/>
        <v>ColumInfo_SD_RISK 코드</v>
      </c>
      <c r="N179" s="37" t="s">
        <v>291</v>
      </c>
      <c r="O179" s="37" t="str">
        <f t="shared" si="7"/>
        <v>INSERT INTO ZSB_BASE_CODE (CD_FLG,CD,LASTID,CD_NO,CD_NM,CD_ENM,CD_PFLG,CD_PCD,CD_GRP,CD_CVAL,CD_NVAL) VALUES ('SD_RISK','IR','NCRsystem',0,'금리위험','',' ','IR','ColumInfo','',NULL);</v>
      </c>
    </row>
    <row r="180" spans="2:15">
      <c r="B180" s="37" t="s">
        <v>3568</v>
      </c>
      <c r="C180" s="96" t="s">
        <v>3573</v>
      </c>
      <c r="D180" s="37">
        <v>0</v>
      </c>
      <c r="E180" s="37" t="s">
        <v>3574</v>
      </c>
      <c r="G180" s="37" t="s">
        <v>3416</v>
      </c>
      <c r="H180" s="37" t="s">
        <v>2813</v>
      </c>
      <c r="I180" s="37" t="s">
        <v>3348</v>
      </c>
      <c r="M180" s="37" t="str">
        <f t="shared" si="6"/>
        <v>ColumInfo_SD_RISK 코드</v>
      </c>
      <c r="N180" s="37" t="s">
        <v>291</v>
      </c>
      <c r="O180" s="37" t="str">
        <f t="shared" si="7"/>
        <v>INSERT INTO ZSB_BASE_CODE (CD_FLG,CD,LASTID,CD_NO,CD_NM,CD_ENM,CD_PFLG,CD_PCD,CD_GRP,CD_CVAL,CD_NVAL) VALUES ('SD_RISK','O1','NCRsystem',0,'금리옵션위험','',' ','OP','ColumInfo','',NULL);</v>
      </c>
    </row>
    <row r="181" spans="2:15">
      <c r="B181" s="37" t="s">
        <v>3568</v>
      </c>
      <c r="C181" s="96" t="s">
        <v>3575</v>
      </c>
      <c r="D181" s="37">
        <v>0</v>
      </c>
      <c r="E181" s="37" t="s">
        <v>3576</v>
      </c>
      <c r="G181" s="37" t="s">
        <v>3416</v>
      </c>
      <c r="H181" s="37" t="s">
        <v>2813</v>
      </c>
      <c r="I181" s="37" t="s">
        <v>3348</v>
      </c>
      <c r="M181" s="37" t="str">
        <f t="shared" si="6"/>
        <v>ColumInfo_SD_RISK 코드</v>
      </c>
      <c r="N181" s="37" t="s">
        <v>291</v>
      </c>
      <c r="O181" s="37" t="str">
        <f t="shared" si="7"/>
        <v>INSERT INTO ZSB_BASE_CODE (CD_FLG,CD,LASTID,CD_NO,CD_NM,CD_ENM,CD_PFLG,CD_PCD,CD_GRP,CD_CVAL,CD_NVAL) VALUES ('SD_RISK','O2','NCRsystem',0,'주식옵션위험','',' ','OP','ColumInfo','',NULL);</v>
      </c>
    </row>
    <row r="182" spans="2:15">
      <c r="B182" s="37" t="s">
        <v>3568</v>
      </c>
      <c r="C182" s="96" t="s">
        <v>3577</v>
      </c>
      <c r="D182" s="37">
        <v>0</v>
      </c>
      <c r="E182" s="37" t="s">
        <v>3578</v>
      </c>
      <c r="G182" s="37" t="s">
        <v>3416</v>
      </c>
      <c r="H182" s="37" t="s">
        <v>2813</v>
      </c>
      <c r="I182" s="37" t="s">
        <v>3348</v>
      </c>
      <c r="M182" s="37" t="str">
        <f t="shared" si="6"/>
        <v>ColumInfo_SD_RISK 코드</v>
      </c>
      <c r="N182" s="37" t="s">
        <v>291</v>
      </c>
      <c r="O182" s="37" t="str">
        <f t="shared" si="7"/>
        <v>INSERT INTO ZSB_BASE_CODE (CD_FLG,CD,LASTID,CD_NO,CD_NM,CD_ENM,CD_PFLG,CD_PCD,CD_GRP,CD_CVAL,CD_NVAL) VALUES ('SD_RISK','O3','NCRsystem',0,'외환옵션위험','',' ','OP','ColumInfo','',NULL);</v>
      </c>
    </row>
    <row r="183" spans="2:15">
      <c r="B183" s="37" t="s">
        <v>3568</v>
      </c>
      <c r="C183" s="96" t="s">
        <v>3579</v>
      </c>
      <c r="D183" s="37">
        <v>0</v>
      </c>
      <c r="E183" s="37" t="s">
        <v>3580</v>
      </c>
      <c r="G183" s="37" t="s">
        <v>3416</v>
      </c>
      <c r="H183" s="37" t="s">
        <v>2813</v>
      </c>
      <c r="I183" s="37" t="s">
        <v>3348</v>
      </c>
      <c r="M183" s="37" t="str">
        <f t="shared" si="6"/>
        <v>ColumInfo_SD_RISK 코드</v>
      </c>
      <c r="N183" s="37" t="s">
        <v>291</v>
      </c>
      <c r="O183" s="37" t="str">
        <f t="shared" si="7"/>
        <v>INSERT INTO ZSB_BASE_CODE (CD_FLG,CD,LASTID,CD_NO,CD_NM,CD_ENM,CD_PFLG,CD_PCD,CD_GRP,CD_CVAL,CD_NVAL) VALUES ('SD_RISK','O4','NCRsystem',0,'상품옵션위험','',' ','OP','ColumInfo','',NULL);</v>
      </c>
    </row>
    <row r="184" spans="2:15">
      <c r="B184" s="37" t="s">
        <v>3348</v>
      </c>
      <c r="C184" s="96" t="s">
        <v>3582</v>
      </c>
      <c r="D184" s="37">
        <v>0</v>
      </c>
      <c r="E184" s="37" t="s">
        <v>3583</v>
      </c>
      <c r="I184" s="37" t="s">
        <v>3349</v>
      </c>
      <c r="M184" s="37" t="str">
        <f t="shared" si="6"/>
        <v>ColumInfo_UNDER_TYPE 목록</v>
      </c>
      <c r="N184" s="37" t="s">
        <v>291</v>
      </c>
      <c r="O184" s="37" t="str">
        <f t="shared" si="7"/>
        <v>INSERT INTO ZSB_BASE_CODE (CD_FLG,CD,LASTID,CD_NO,CD_NM,CD_ENM,CD_PFLG,CD_PCD,CD_GRP,CD_CVAL,CD_NVAL) VALUES ('ColumInfo','UNDER_TYPE','NCRsystem',0,'신용상품 기초자산 구분(TRS)','','','','GROUP','',NULL);</v>
      </c>
    </row>
    <row r="185" spans="2:15">
      <c r="B185" s="37" t="s">
        <v>3582</v>
      </c>
      <c r="C185" s="96" t="s">
        <v>2547</v>
      </c>
      <c r="E185" s="37" t="s">
        <v>3408</v>
      </c>
      <c r="I185" s="37" t="s">
        <v>3348</v>
      </c>
      <c r="M185" s="37" t="str">
        <f t="shared" si="6"/>
        <v>ColumInfo_UNDER_TYPE 코드</v>
      </c>
      <c r="N185" s="37" t="s">
        <v>291</v>
      </c>
      <c r="O185" s="37" t="str">
        <f t="shared" si="7"/>
        <v>INSERT INTO ZSB_BASE_CODE (CD_FLG,CD,LASTID,CD_NO,CD_NM,CD_ENM,CD_PFLG,CD_PCD,CD_GRP,CD_CVAL,CD_NVAL) VALUES ('UNDER_TYPE','EQ','NCRsystem',0,'주식','','','','ColumInfo','',NULL);</v>
      </c>
    </row>
    <row r="186" spans="2:15">
      <c r="B186" s="37" t="s">
        <v>3582</v>
      </c>
      <c r="C186" s="96" t="s">
        <v>2549</v>
      </c>
      <c r="E186" s="37" t="s">
        <v>3584</v>
      </c>
      <c r="I186" s="37" t="s">
        <v>3348</v>
      </c>
      <c r="M186" s="37" t="str">
        <f t="shared" si="6"/>
        <v>ColumInfo_UNDER_TYPE 코드</v>
      </c>
      <c r="N186" s="37" t="s">
        <v>291</v>
      </c>
      <c r="O186" s="37" t="str">
        <f t="shared" si="7"/>
        <v>INSERT INTO ZSB_BASE_CODE (CD_FLG,CD,LASTID,CD_NO,CD_NM,CD_ENM,CD_PFLG,CD_PCD,CD_GRP,CD_CVAL,CD_NVAL) VALUES ('UNDER_TYPE','FX','NCRsystem',0,'외환','','','','ColumInfo','',NULL);</v>
      </c>
    </row>
    <row r="187" spans="2:15">
      <c r="B187" s="37" t="s">
        <v>3582</v>
      </c>
      <c r="C187" s="96" t="s">
        <v>2553</v>
      </c>
      <c r="E187" s="37" t="s">
        <v>3472</v>
      </c>
      <c r="I187" s="37" t="s">
        <v>3348</v>
      </c>
      <c r="M187" s="37" t="str">
        <f t="shared" si="6"/>
        <v>ColumInfo_UNDER_TYPE 코드</v>
      </c>
      <c r="N187" s="37" t="s">
        <v>291</v>
      </c>
      <c r="O187" s="37" t="str">
        <f t="shared" si="7"/>
        <v>INSERT INTO ZSB_BASE_CODE (CD_FLG,CD,LASTID,CD_NO,CD_NM,CD_ENM,CD_PFLG,CD_PCD,CD_GRP,CD_CVAL,CD_NVAL) VALUES ('UNDER_TYPE','CM','NCRsystem',0,'일반상품','','','','ColumInfo','',NULL);</v>
      </c>
    </row>
    <row r="188" spans="2:15">
      <c r="B188" s="37" t="s">
        <v>3582</v>
      </c>
      <c r="C188" s="96" t="s">
        <v>2551</v>
      </c>
      <c r="E188" s="37" t="s">
        <v>3409</v>
      </c>
      <c r="I188" s="37" t="s">
        <v>3348</v>
      </c>
      <c r="M188" s="37" t="str">
        <f t="shared" si="6"/>
        <v>ColumInfo_UNDER_TYPE 코드</v>
      </c>
      <c r="N188" s="37" t="s">
        <v>291</v>
      </c>
      <c r="O188" s="37" t="str">
        <f t="shared" si="7"/>
        <v>INSERT INTO ZSB_BASE_CODE (CD_FLG,CD,LASTID,CD_NO,CD_NM,CD_ENM,CD_PFLG,CD_PCD,CD_GRP,CD_CVAL,CD_NVAL) VALUES ('UNDER_TYPE','IR','NCRsystem',0,'금리','','','','ColumInfo','',NULL);</v>
      </c>
    </row>
    <row r="189" spans="2:15">
      <c r="B189" s="37" t="s">
        <v>2597</v>
      </c>
      <c r="C189" s="96" t="s">
        <v>117</v>
      </c>
      <c r="D189" s="37">
        <v>0</v>
      </c>
      <c r="E189" s="37" t="s">
        <v>6749</v>
      </c>
      <c r="I189" s="37" t="s">
        <v>3349</v>
      </c>
      <c r="M189" s="37" t="str">
        <f t="shared" si="6"/>
        <v>Portfolio_GRP01 목록</v>
      </c>
      <c r="N189" s="37" t="s">
        <v>291</v>
      </c>
      <c r="O189" s="37" t="str">
        <f t="shared" si="7"/>
        <v>INSERT INTO ZSB_BASE_CODE (CD_FLG,CD,LASTID,CD_NO,CD_NM,CD_ENM,CD_PFLG,CD_PCD,CD_GRP,CD_CVAL,CD_NVAL) VALUES ('Portfolio','GRP01','NCRsystem',0,'본지점','','','','GROUP','',NULL);</v>
      </c>
    </row>
    <row r="190" spans="2:15">
      <c r="B190" s="37" t="s">
        <v>6782</v>
      </c>
      <c r="C190" s="96" t="s">
        <v>6780</v>
      </c>
      <c r="D190" s="37">
        <v>0</v>
      </c>
      <c r="E190" s="37" t="s">
        <v>6778</v>
      </c>
      <c r="I190" s="37" t="s">
        <v>2597</v>
      </c>
      <c r="M190" s="37" t="str">
        <f t="shared" si="6"/>
        <v>Portfolio_GRP01 코드</v>
      </c>
      <c r="N190" s="37" t="s">
        <v>291</v>
      </c>
      <c r="O190" s="37" t="str">
        <f t="shared" ref="O190:O191" si="8" xml:space="preserve"> O$6 &amp; " ('"&amp;B190&amp;"','"&amp;C190&amp;"','NCRsystem',"&amp;IF(D190="",0,D190)&amp;",'"&amp;E190&amp;"','"&amp;F190&amp;"','"&amp;G190&amp;"','"&amp;H190&amp;"','"&amp;I190&amp;"','"&amp;J190&amp;"',"&amp;IF(K190="","NULL",K190)&amp;");"</f>
        <v>INSERT INTO ZSB_BASE_CODE (CD_FLG,CD,LASTID,CD_NO,CD_NM,CD_ENM,CD_PFLG,CD_PCD,CD_GRP,CD_CVAL,CD_NVAL) VALUES ('GRP01','BASE','NCRsystem',0,'본점','','','','Portfolio','',NULL);</v>
      </c>
    </row>
    <row r="191" spans="2:15">
      <c r="B191" s="37" t="s">
        <v>6782</v>
      </c>
      <c r="C191" s="96" t="s">
        <v>6781</v>
      </c>
      <c r="D191" s="37">
        <v>0</v>
      </c>
      <c r="E191" s="37" t="s">
        <v>6779</v>
      </c>
      <c r="I191" s="37" t="s">
        <v>2597</v>
      </c>
      <c r="M191" s="37" t="str">
        <f t="shared" si="6"/>
        <v>Portfolio_GRP01 코드</v>
      </c>
      <c r="N191" s="37" t="s">
        <v>291</v>
      </c>
      <c r="O191" s="37" t="str">
        <f t="shared" si="8"/>
        <v>INSERT INTO ZSB_BASE_CODE (CD_FLG,CD,LASTID,CD_NO,CD_NM,CD_ENM,CD_PFLG,CD_PCD,CD_GRP,CD_CVAL,CD_NVAL) VALUES ('GRP01','JJ01','NCRsystem',0,'해외지점','','','','Portfolio','',NULL);</v>
      </c>
    </row>
    <row r="192" spans="2:15">
      <c r="B192" s="37" t="s">
        <v>2597</v>
      </c>
      <c r="C192" s="96" t="s">
        <v>118</v>
      </c>
      <c r="D192" s="37">
        <v>0</v>
      </c>
      <c r="E192" s="37" t="s">
        <v>1237</v>
      </c>
      <c r="I192" s="37" t="s">
        <v>3349</v>
      </c>
      <c r="M192" s="37" t="str">
        <f t="shared" si="6"/>
        <v>Portfolio_GRP02 목록</v>
      </c>
      <c r="N192" s="37" t="s">
        <v>291</v>
      </c>
      <c r="O192" s="37" t="str">
        <f t="shared" si="7"/>
        <v>INSERT INTO ZSB_BASE_CODE (CD_FLG,CD,LASTID,CD_NO,CD_NM,CD_ENM,CD_PFLG,CD_PCD,CD_GRP,CD_CVAL,CD_NVAL) VALUES ('Portfolio','GRP02','NCRsystem',0,'본부','','','','GROUP','',NULL);</v>
      </c>
    </row>
    <row r="193" spans="2:15">
      <c r="B193" s="37" t="s">
        <v>6783</v>
      </c>
      <c r="C193" s="96" t="s">
        <v>6776</v>
      </c>
      <c r="D193" s="37">
        <v>0</v>
      </c>
      <c r="E193" s="37" t="s">
        <v>6774</v>
      </c>
      <c r="I193" s="37" t="s">
        <v>2597</v>
      </c>
      <c r="M193" s="37" t="str">
        <f t="shared" si="6"/>
        <v>Portfolio_GRP02 코드</v>
      </c>
      <c r="N193" s="37" t="s">
        <v>291</v>
      </c>
      <c r="O193" s="37" t="str">
        <f t="shared" si="7"/>
        <v>INSERT INTO ZSB_BASE_CODE (CD_FLG,CD,LASTID,CD_NO,CD_NM,CD_ENM,CD_PFLG,CD_PCD,CD_GRP,CD_CVAL,CD_NVAL) VALUES ('GRP02','BR1','NCRsystem',0,'본부1','','','','Portfolio','',NULL);</v>
      </c>
    </row>
    <row r="194" spans="2:15">
      <c r="B194" s="37" t="s">
        <v>6783</v>
      </c>
      <c r="C194" s="96" t="s">
        <v>6777</v>
      </c>
      <c r="D194" s="37">
        <v>0</v>
      </c>
      <c r="E194" s="37" t="s">
        <v>6775</v>
      </c>
      <c r="I194" s="37" t="s">
        <v>2597</v>
      </c>
      <c r="M194" s="37" t="str">
        <f t="shared" si="6"/>
        <v>Portfolio_GRP02 코드</v>
      </c>
      <c r="N194" s="37" t="s">
        <v>291</v>
      </c>
      <c r="O194" s="37" t="str">
        <f t="shared" si="7"/>
        <v>INSERT INTO ZSB_BASE_CODE (CD_FLG,CD,LASTID,CD_NO,CD_NM,CD_ENM,CD_PFLG,CD_PCD,CD_GRP,CD_CVAL,CD_NVAL) VALUES ('GRP02','BR2','NCRsystem',0,'본부2','','','','Portfolio','',NULL);</v>
      </c>
    </row>
    <row r="195" spans="2:15">
      <c r="B195" s="37" t="s">
        <v>2597</v>
      </c>
      <c r="C195" s="96" t="s">
        <v>275</v>
      </c>
      <c r="D195" s="37">
        <v>0</v>
      </c>
      <c r="E195" s="37" t="s">
        <v>6753</v>
      </c>
      <c r="I195" s="37" t="s">
        <v>3349</v>
      </c>
      <c r="L195" s="101"/>
      <c r="M195" s="37" t="str">
        <f t="shared" si="6"/>
        <v>Portfolio_GRP03 목록</v>
      </c>
      <c r="N195" s="37" t="s">
        <v>291</v>
      </c>
      <c r="O195" s="37" t="str">
        <f t="shared" si="7"/>
        <v>INSERT INTO ZSB_BASE_CODE (CD_FLG,CD,LASTID,CD_NO,CD_NM,CD_ENM,CD_PFLG,CD_PCD,CD_GRP,CD_CVAL,CD_NVAL) VALUES ('Portfolio','GRP03','NCRsystem',0,'부서','','','','GROUP','',NULL);</v>
      </c>
    </row>
    <row r="196" spans="2:15">
      <c r="B196" s="37" t="s">
        <v>6784</v>
      </c>
      <c r="C196" s="96" t="s">
        <v>6770</v>
      </c>
      <c r="D196" s="37">
        <v>0</v>
      </c>
      <c r="E196" s="37" t="s">
        <v>6772</v>
      </c>
      <c r="I196" s="37" t="s">
        <v>2597</v>
      </c>
      <c r="M196" s="37" t="str">
        <f t="shared" si="6"/>
        <v>Portfolio_GRP03 코드</v>
      </c>
      <c r="N196" s="37" t="s">
        <v>291</v>
      </c>
      <c r="O196" s="37" t="str">
        <f t="shared" ref="O196:O197" si="9" xml:space="preserve"> O$6 &amp; " ('"&amp;B196&amp;"','"&amp;C196&amp;"','NCRsystem',"&amp;IF(D196="",0,D196)&amp;",'"&amp;E196&amp;"','"&amp;F196&amp;"','"&amp;G196&amp;"','"&amp;H196&amp;"','"&amp;I196&amp;"','"&amp;J196&amp;"',"&amp;IF(K196="","NULL",K196)&amp;");"</f>
        <v>INSERT INTO ZSB_BASE_CODE (CD_FLG,CD,LASTID,CD_NO,CD_NM,CD_ENM,CD_PFLG,CD_PCD,CD_GRP,CD_CVAL,CD_NVAL) VALUES ('GRP03','DEPT1','NCRsystem',0,'부서1','','','','Portfolio','',NULL);</v>
      </c>
    </row>
    <row r="197" spans="2:15">
      <c r="B197" s="37" t="s">
        <v>6784</v>
      </c>
      <c r="C197" s="96" t="s">
        <v>6771</v>
      </c>
      <c r="D197" s="37">
        <v>0</v>
      </c>
      <c r="E197" s="37" t="s">
        <v>6773</v>
      </c>
      <c r="I197" s="37" t="s">
        <v>2597</v>
      </c>
      <c r="M197" s="37" t="str">
        <f t="shared" si="6"/>
        <v>Portfolio_GRP03 코드</v>
      </c>
      <c r="N197" s="37" t="s">
        <v>291</v>
      </c>
      <c r="O197" s="37" t="str">
        <f t="shared" si="9"/>
        <v>INSERT INTO ZSB_BASE_CODE (CD_FLG,CD,LASTID,CD_NO,CD_NM,CD_ENM,CD_PFLG,CD_PCD,CD_GRP,CD_CVAL,CD_NVAL) VALUES ('GRP03','DEPT2','NCRsystem',0,'부서2','','','','Portfolio','',NULL);</v>
      </c>
    </row>
    <row r="198" spans="2:15">
      <c r="B198" s="37" t="s">
        <v>2597</v>
      </c>
      <c r="C198" s="96" t="s">
        <v>3585</v>
      </c>
      <c r="D198" s="37">
        <v>0</v>
      </c>
      <c r="E198" s="37" t="s">
        <v>6750</v>
      </c>
      <c r="I198" s="37" t="s">
        <v>3349</v>
      </c>
      <c r="M198" s="37" t="str">
        <f t="shared" si="6"/>
        <v>Portfolio_GRP04 목록</v>
      </c>
      <c r="N198" s="37" t="s">
        <v>291</v>
      </c>
      <c r="O198" s="37" t="str">
        <f t="shared" si="7"/>
        <v>INSERT INTO ZSB_BASE_CODE (CD_FLG,CD,LASTID,CD_NO,CD_NM,CD_ENM,CD_PFLG,CD_PCD,CD_GRP,CD_CVAL,CD_NVAL) VALUES ('Portfolio','GRP04','NCRsystem',0,'트레이딩','','','','GROUP','',NULL);</v>
      </c>
    </row>
    <row r="199" spans="2:15">
      <c r="B199" s="37" t="s">
        <v>6785</v>
      </c>
      <c r="C199" s="96" t="s">
        <v>6767</v>
      </c>
      <c r="D199" s="37">
        <v>0</v>
      </c>
      <c r="E199" s="37" t="s">
        <v>6750</v>
      </c>
      <c r="I199" s="37" t="s">
        <v>2597</v>
      </c>
      <c r="M199" s="37" t="str">
        <f t="shared" ref="M199:M262" si="10">IF(I199="GROUP",B199 &amp; "_" &amp; C199  &amp; " 목록",I199 &amp; "_" &amp;B199 &amp; " 코드")</f>
        <v>Portfolio_GRP04 코드</v>
      </c>
      <c r="N199" s="37" t="s">
        <v>291</v>
      </c>
      <c r="O199" s="37" t="str">
        <f t="shared" si="7"/>
        <v>INSERT INTO ZSB_BASE_CODE (CD_FLG,CD,LASTID,CD_NO,CD_NM,CD_ENM,CD_PFLG,CD_PCD,CD_GRP,CD_CVAL,CD_NVAL) VALUES ('GRP04','Y','NCRsystem',0,'트레이딩','','','','Portfolio','',NULL);</v>
      </c>
    </row>
    <row r="200" spans="2:15">
      <c r="B200" s="37" t="s">
        <v>6785</v>
      </c>
      <c r="C200" s="96" t="s">
        <v>6768</v>
      </c>
      <c r="D200" s="37">
        <v>0</v>
      </c>
      <c r="E200" s="37" t="s">
        <v>6769</v>
      </c>
      <c r="I200" s="37" t="s">
        <v>2597</v>
      </c>
      <c r="M200" s="37" t="str">
        <f t="shared" si="10"/>
        <v>Portfolio_GRP04 코드</v>
      </c>
      <c r="N200" s="37" t="s">
        <v>291</v>
      </c>
      <c r="O200" s="37" t="str">
        <f t="shared" si="7"/>
        <v>INSERT INTO ZSB_BASE_CODE (CD_FLG,CD,LASTID,CD_NO,CD_NM,CD_ENM,CD_PFLG,CD_PCD,CD_GRP,CD_CVAL,CD_NVAL) VALUES ('GRP04','N','NCRsystem',0,'비트레이딩','','','','Portfolio','',NULL);</v>
      </c>
    </row>
    <row r="201" spans="2:15">
      <c r="B201" s="37" t="s">
        <v>2597</v>
      </c>
      <c r="C201" s="96" t="s">
        <v>3586</v>
      </c>
      <c r="D201" s="37">
        <v>0</v>
      </c>
      <c r="E201" s="37" t="s">
        <v>6751</v>
      </c>
      <c r="I201" s="37" t="s">
        <v>3349</v>
      </c>
      <c r="M201" s="37" t="str">
        <f t="shared" si="10"/>
        <v>Portfolio_GRP05 목록</v>
      </c>
      <c r="N201" s="37" t="s">
        <v>291</v>
      </c>
      <c r="O201" s="37" t="str">
        <f t="shared" si="7"/>
        <v>INSERT INTO ZSB_BASE_CODE (CD_FLG,CD,LASTID,CD_NO,CD_NM,CD_ENM,CD_PFLG,CD_PCD,CD_GRP,CD_CVAL,CD_NVAL) VALUES ('Portfolio','GRP05','NCRsystem',0,'원/외화','','','','GROUP','',NULL);</v>
      </c>
    </row>
    <row r="202" spans="2:15">
      <c r="B202" s="37" t="s">
        <v>6786</v>
      </c>
      <c r="C202" s="96" t="s">
        <v>6766</v>
      </c>
      <c r="D202" s="37">
        <v>0</v>
      </c>
      <c r="E202" s="37" t="s">
        <v>6763</v>
      </c>
      <c r="I202" s="37" t="s">
        <v>2597</v>
      </c>
      <c r="M202" s="37" t="str">
        <f t="shared" si="10"/>
        <v>Portfolio_GRP05 코드</v>
      </c>
      <c r="N202" s="37" t="s">
        <v>291</v>
      </c>
      <c r="O202" s="37" t="str">
        <f t="shared" ref="O202:O203" si="11" xml:space="preserve"> O$6 &amp; " ('"&amp;B202&amp;"','"&amp;C202&amp;"','NCRsystem',"&amp;IF(D202="",0,D202)&amp;",'"&amp;E202&amp;"','"&amp;F202&amp;"','"&amp;G202&amp;"','"&amp;H202&amp;"','"&amp;I202&amp;"','"&amp;J202&amp;"',"&amp;IF(K202="","NULL",K202)&amp;");"</f>
        <v>INSERT INTO ZSB_BASE_CODE (CD_FLG,CD,LASTID,CD_NO,CD_NM,CD_ENM,CD_PFLG,CD_PCD,CD_GRP,CD_CVAL,CD_NVAL) VALUES ('GRP05','K','NCRsystem',0,'원화','','','','Portfolio','',NULL);</v>
      </c>
    </row>
    <row r="203" spans="2:15">
      <c r="B203" s="37" t="s">
        <v>6786</v>
      </c>
      <c r="C203" s="96" t="s">
        <v>6765</v>
      </c>
      <c r="D203" s="37">
        <v>0</v>
      </c>
      <c r="E203" s="37" t="s">
        <v>6764</v>
      </c>
      <c r="I203" s="37" t="s">
        <v>2597</v>
      </c>
      <c r="M203" s="37" t="str">
        <f t="shared" si="10"/>
        <v>Portfolio_GRP05 코드</v>
      </c>
      <c r="N203" s="37" t="s">
        <v>291</v>
      </c>
      <c r="O203" s="37" t="str">
        <f t="shared" si="11"/>
        <v>INSERT INTO ZSB_BASE_CODE (CD_FLG,CD,LASTID,CD_NO,CD_NM,CD_ENM,CD_PFLG,CD_PCD,CD_GRP,CD_CVAL,CD_NVAL) VALUES ('GRP05','F','NCRsystem',0,'외화','','','','Portfolio','',NULL);</v>
      </c>
    </row>
    <row r="204" spans="2:15">
      <c r="B204" s="37" t="s">
        <v>2597</v>
      </c>
      <c r="C204" s="96" t="s">
        <v>122</v>
      </c>
      <c r="D204" s="37">
        <v>0</v>
      </c>
      <c r="E204" s="37" t="s">
        <v>3410</v>
      </c>
      <c r="I204" s="37" t="s">
        <v>3349</v>
      </c>
      <c r="M204" s="37" t="str">
        <f t="shared" si="10"/>
        <v>Portfolio_GRP06 목록</v>
      </c>
      <c r="N204" s="37" t="s">
        <v>291</v>
      </c>
      <c r="O204" s="37" t="str">
        <f t="shared" si="7"/>
        <v>INSERT INTO ZSB_BASE_CODE (CD_FLG,CD,LASTID,CD_NO,CD_NM,CD_ENM,CD_PFLG,CD_PCD,CD_GRP,CD_CVAL,CD_NVAL) VALUES ('Portfolio','GRP06','NCRsystem',0,'상품','','','','GROUP','',NULL);</v>
      </c>
    </row>
    <row r="205" spans="2:15">
      <c r="B205" s="37" t="s">
        <v>122</v>
      </c>
      <c r="C205" s="96" t="s">
        <v>6760</v>
      </c>
      <c r="D205" s="37">
        <v>0</v>
      </c>
      <c r="E205" s="37" t="s">
        <v>6761</v>
      </c>
      <c r="I205" s="37" t="s">
        <v>2597</v>
      </c>
      <c r="M205" s="37" t="str">
        <f t="shared" si="10"/>
        <v>Portfolio_GRP06 코드</v>
      </c>
      <c r="N205" s="37" t="s">
        <v>291</v>
      </c>
      <c r="O205" s="37" t="str">
        <f t="shared" si="7"/>
        <v>INSERT INTO ZSB_BASE_CODE (CD_FLG,CD,LASTID,CD_NO,CD_NM,CD_ENM,CD_PFLG,CD_PCD,CD_GRP,CD_CVAL,CD_NVAL) VALUES ('GRP06','FBS','NCRsystem',0,'외환포지션','','','','Portfolio','',NULL);</v>
      </c>
    </row>
    <row r="206" spans="2:15">
      <c r="B206" s="37" t="s">
        <v>122</v>
      </c>
      <c r="C206" s="96" t="s">
        <v>6754</v>
      </c>
      <c r="D206" s="37">
        <v>0</v>
      </c>
      <c r="E206" s="37" t="s">
        <v>6759</v>
      </c>
      <c r="I206" s="37" t="s">
        <v>2597</v>
      </c>
      <c r="M206" s="37" t="str">
        <f t="shared" si="10"/>
        <v>Portfolio_GRP06 코드</v>
      </c>
      <c r="N206" s="37" t="s">
        <v>291</v>
      </c>
      <c r="O206" s="37" t="str">
        <f t="shared" si="7"/>
        <v>INSERT INTO ZSB_BASE_CODE (CD_FLG,CD,LASTID,CD_NO,CD_NM,CD_ENM,CD_PFLG,CD_PCD,CD_GRP,CD_CVAL,CD_NVAL) VALUES ('GRP06','FFW','NCRsystem',0,'선물환','','','','Portfolio','',NULL);</v>
      </c>
    </row>
    <row r="207" spans="2:15">
      <c r="B207" s="37" t="s">
        <v>122</v>
      </c>
      <c r="C207" s="96" t="s">
        <v>6755</v>
      </c>
      <c r="D207" s="37">
        <v>0</v>
      </c>
      <c r="E207" s="37" t="s">
        <v>3405</v>
      </c>
      <c r="I207" s="37" t="s">
        <v>2597</v>
      </c>
      <c r="M207" s="37" t="str">
        <f t="shared" si="10"/>
        <v>Portfolio_GRP06 코드</v>
      </c>
      <c r="N207" s="37" t="s">
        <v>291</v>
      </c>
      <c r="O207" s="37" t="str">
        <f t="shared" si="7"/>
        <v>INSERT INTO ZSB_BASE_CODE (CD_FLG,CD,LASTID,CD_NO,CD_NM,CD_ENM,CD_PFLG,CD_PCD,CD_GRP,CD_CVAL,CD_NVAL) VALUES ('GRP06','FRB','NCRsystem',0,'고정금리채','','','','Portfolio','',NULL);</v>
      </c>
    </row>
    <row r="208" spans="2:15">
      <c r="B208" s="37" t="s">
        <v>122</v>
      </c>
      <c r="C208" s="96" t="s">
        <v>6762</v>
      </c>
      <c r="D208" s="37">
        <v>0</v>
      </c>
      <c r="E208" s="37" t="s">
        <v>3406</v>
      </c>
      <c r="I208" s="37" t="s">
        <v>2597</v>
      </c>
      <c r="M208" s="37" t="str">
        <f t="shared" si="10"/>
        <v>Portfolio_GRP06 코드</v>
      </c>
      <c r="N208" s="37" t="s">
        <v>291</v>
      </c>
      <c r="O208" s="37" t="str">
        <f t="shared" ref="O208" si="12" xml:space="preserve"> O$6 &amp; " ('"&amp;B208&amp;"','"&amp;C208&amp;"','NCRsystem',"&amp;IF(D208="",0,D208)&amp;",'"&amp;E208&amp;"','"&amp;F208&amp;"','"&amp;G208&amp;"','"&amp;H208&amp;"','"&amp;I208&amp;"','"&amp;J208&amp;"',"&amp;IF(K208="","NULL",K208)&amp;");"</f>
        <v>INSERT INTO ZSB_BASE_CODE (CD_FLG,CD,LASTID,CD_NO,CD_NM,CD_ENM,CD_PFLG,CD_PCD,CD_GRP,CD_CVAL,CD_NVAL) VALUES ('GRP06','FRN','NCRsystem',0,'변동금리채','','','','Portfolio','',NULL);</v>
      </c>
    </row>
    <row r="209" spans="2:15">
      <c r="B209" s="37" t="s">
        <v>122</v>
      </c>
      <c r="C209" s="96" t="s">
        <v>6756</v>
      </c>
      <c r="D209" s="37">
        <v>0</v>
      </c>
      <c r="E209" s="37" t="s">
        <v>3526</v>
      </c>
      <c r="I209" s="37" t="s">
        <v>2597</v>
      </c>
      <c r="M209" s="37" t="str">
        <f t="shared" si="10"/>
        <v>Portfolio_GRP06 코드</v>
      </c>
      <c r="N209" s="37" t="s">
        <v>291</v>
      </c>
      <c r="O209" s="37" t="str">
        <f t="shared" si="7"/>
        <v>INSERT INTO ZSB_BASE_CODE (CD_FLG,CD,LASTID,CD_NO,CD_NM,CD_ENM,CD_PFLG,CD_PCD,CD_GRP,CD_CVAL,CD_NVAL) VALUES ('GRP06','IRS','NCRsystem',0,'금리스왑','','','','Portfolio','',NULL);</v>
      </c>
    </row>
    <row r="210" spans="2:15">
      <c r="B210" s="37" t="s">
        <v>122</v>
      </c>
      <c r="C210" s="96" t="s">
        <v>6757</v>
      </c>
      <c r="D210" s="37">
        <v>0</v>
      </c>
      <c r="E210" s="37" t="s">
        <v>3529</v>
      </c>
      <c r="I210" s="37" t="s">
        <v>2597</v>
      </c>
      <c r="M210" s="37" t="str">
        <f t="shared" si="10"/>
        <v>Portfolio_GRP06 코드</v>
      </c>
      <c r="N210" s="37" t="s">
        <v>291</v>
      </c>
      <c r="O210" s="37" t="str">
        <f t="shared" si="7"/>
        <v>INSERT INTO ZSB_BASE_CODE (CD_FLG,CD,LASTID,CD_NO,CD_NM,CD_ENM,CD_PFLG,CD_PCD,CD_GRP,CD_CVAL,CD_NVAL) VALUES ('GRP06','CRS','NCRsystem',0,'통화스왑','','','','Portfolio','',NULL);</v>
      </c>
    </row>
    <row r="211" spans="2:15">
      <c r="B211" s="37" t="s">
        <v>122</v>
      </c>
      <c r="C211" s="96" t="s">
        <v>6758</v>
      </c>
      <c r="D211" s="37">
        <v>0</v>
      </c>
      <c r="E211" s="37" t="s">
        <v>3404</v>
      </c>
      <c r="I211" s="37" t="s">
        <v>2597</v>
      </c>
      <c r="M211" s="37" t="str">
        <f t="shared" si="10"/>
        <v>Portfolio_GRP06 코드</v>
      </c>
      <c r="N211" s="37" t="s">
        <v>291</v>
      </c>
      <c r="O211" s="37" t="str">
        <f t="shared" si="7"/>
        <v>INSERT INTO ZSB_BASE_CODE (CD_FLG,CD,LASTID,CD_NO,CD_NM,CD_ENM,CD_PFLG,CD_PCD,CD_GRP,CD_CVAL,CD_NVAL) VALUES ('GRP06','ZCB','NCRsystem',0,'할인채','','','','Portfolio','',NULL);</v>
      </c>
    </row>
    <row r="212" spans="2:15">
      <c r="B212" s="37" t="s">
        <v>2597</v>
      </c>
      <c r="C212" s="96" t="s">
        <v>2599</v>
      </c>
      <c r="D212" s="37">
        <v>0</v>
      </c>
      <c r="E212" s="37" t="s">
        <v>3589</v>
      </c>
      <c r="I212" s="37" t="s">
        <v>3349</v>
      </c>
      <c r="M212" s="37" t="str">
        <f t="shared" si="10"/>
        <v>Portfolio_GRPList 목록</v>
      </c>
      <c r="N212" s="37" t="s">
        <v>291</v>
      </c>
      <c r="O212" s="37" t="str">
        <f t="shared" si="7"/>
        <v>INSERT INTO ZSB_BASE_CODE (CD_FLG,CD,LASTID,CD_NO,CD_NM,CD_ENM,CD_PFLG,CD_PCD,CD_GRP,CD_CVAL,CD_NVAL) VALUES ('Portfolio','GRPList','NCRsystem',0,'포트폴리오목록','','','','GROUP','',NULL);</v>
      </c>
    </row>
    <row r="213" spans="2:15">
      <c r="B213" s="37" t="s">
        <v>2599</v>
      </c>
      <c r="C213" s="96" t="s">
        <v>3590</v>
      </c>
      <c r="D213" s="37">
        <v>1</v>
      </c>
      <c r="E213" s="37" t="s">
        <v>6752</v>
      </c>
      <c r="I213" s="37" t="s">
        <v>2597</v>
      </c>
      <c r="M213" s="37" t="str">
        <f t="shared" si="10"/>
        <v>Portfolio_GRPList 코드</v>
      </c>
      <c r="N213" s="37" t="s">
        <v>291</v>
      </c>
      <c r="O213" s="37" t="str">
        <f t="shared" si="7"/>
        <v>INSERT INTO ZSB_BASE_CODE (CD_FLG,CD,LASTID,CD_NO,CD_NM,CD_ENM,CD_PFLG,CD_PCD,CD_GRP,CD_CVAL,CD_NVAL) VALUES ('GRPList','G01','NCRsystem',1,'본/지점','','','','Portfolio','',NULL);</v>
      </c>
    </row>
    <row r="214" spans="2:15">
      <c r="B214" s="37" t="s">
        <v>2599</v>
      </c>
      <c r="C214" s="96" t="s">
        <v>3591</v>
      </c>
      <c r="D214" s="37">
        <v>2</v>
      </c>
      <c r="E214" s="37" t="s">
        <v>1237</v>
      </c>
      <c r="I214" s="37" t="s">
        <v>2597</v>
      </c>
      <c r="M214" s="37" t="str">
        <f t="shared" si="10"/>
        <v>Portfolio_GRPList 코드</v>
      </c>
      <c r="N214" s="37" t="s">
        <v>291</v>
      </c>
      <c r="O214" s="37" t="str">
        <f t="shared" si="7"/>
        <v>INSERT INTO ZSB_BASE_CODE (CD_FLG,CD,LASTID,CD_NO,CD_NM,CD_ENM,CD_PFLG,CD_PCD,CD_GRP,CD_CVAL,CD_NVAL) VALUES ('GRPList','G02','NCRsystem',2,'본부','','','','Portfolio','',NULL);</v>
      </c>
    </row>
    <row r="215" spans="2:15">
      <c r="B215" s="37" t="s">
        <v>2599</v>
      </c>
      <c r="C215" s="96" t="s">
        <v>3592</v>
      </c>
      <c r="D215" s="37">
        <v>3</v>
      </c>
      <c r="E215" s="37" t="s">
        <v>6753</v>
      </c>
      <c r="I215" s="37" t="s">
        <v>2597</v>
      </c>
      <c r="M215" s="37" t="str">
        <f t="shared" si="10"/>
        <v>Portfolio_GRPList 코드</v>
      </c>
      <c r="N215" s="37" t="s">
        <v>291</v>
      </c>
      <c r="O215" s="37" t="str">
        <f t="shared" ref="O215:O278" si="13" xml:space="preserve"> O$6 &amp; " ('"&amp;B215&amp;"','"&amp;C215&amp;"','NCRsystem',"&amp;IF(D215="",0,D215)&amp;",'"&amp;E215&amp;"','"&amp;F215&amp;"','"&amp;G215&amp;"','"&amp;H215&amp;"','"&amp;I215&amp;"','"&amp;J215&amp;"',"&amp;IF(K215="","NULL",K215)&amp;");"</f>
        <v>INSERT INTO ZSB_BASE_CODE (CD_FLG,CD,LASTID,CD_NO,CD_NM,CD_ENM,CD_PFLG,CD_PCD,CD_GRP,CD_CVAL,CD_NVAL) VALUES ('GRPList','G03','NCRsystem',3,'부서','','','','Portfolio','',NULL);</v>
      </c>
    </row>
    <row r="216" spans="2:15">
      <c r="B216" s="37" t="s">
        <v>2599</v>
      </c>
      <c r="C216" s="96" t="s">
        <v>3593</v>
      </c>
      <c r="D216" s="37">
        <v>4</v>
      </c>
      <c r="E216" s="37" t="s">
        <v>6750</v>
      </c>
      <c r="I216" s="37" t="s">
        <v>2597</v>
      </c>
      <c r="M216" s="37" t="str">
        <f t="shared" si="10"/>
        <v>Portfolio_GRPList 코드</v>
      </c>
      <c r="N216" s="37" t="s">
        <v>291</v>
      </c>
      <c r="O216" s="37" t="str">
        <f t="shared" si="13"/>
        <v>INSERT INTO ZSB_BASE_CODE (CD_FLG,CD,LASTID,CD_NO,CD_NM,CD_ENM,CD_PFLG,CD_PCD,CD_GRP,CD_CVAL,CD_NVAL) VALUES ('GRPList','G04','NCRsystem',4,'트레이딩','','','','Portfolio','',NULL);</v>
      </c>
    </row>
    <row r="217" spans="2:15">
      <c r="B217" s="37" t="s">
        <v>2599</v>
      </c>
      <c r="C217" s="96" t="s">
        <v>3594</v>
      </c>
      <c r="D217" s="37">
        <v>5</v>
      </c>
      <c r="E217" s="37" t="s">
        <v>6751</v>
      </c>
      <c r="I217" s="37" t="s">
        <v>2597</v>
      </c>
      <c r="M217" s="37" t="str">
        <f t="shared" si="10"/>
        <v>Portfolio_GRPList 코드</v>
      </c>
      <c r="N217" s="37" t="s">
        <v>291</v>
      </c>
      <c r="O217" s="37" t="str">
        <f t="shared" si="13"/>
        <v>INSERT INTO ZSB_BASE_CODE (CD_FLG,CD,LASTID,CD_NO,CD_NM,CD_ENM,CD_PFLG,CD_PCD,CD_GRP,CD_CVAL,CD_NVAL) VALUES ('GRPList','G05','NCRsystem',5,'원/외화','','','','Portfolio','',NULL);</v>
      </c>
    </row>
    <row r="218" spans="2:15">
      <c r="B218" s="37" t="s">
        <v>2599</v>
      </c>
      <c r="C218" s="96" t="s">
        <v>3595</v>
      </c>
      <c r="D218" s="37">
        <v>6</v>
      </c>
      <c r="E218" s="37" t="s">
        <v>3410</v>
      </c>
      <c r="I218" s="37" t="s">
        <v>2597</v>
      </c>
      <c r="M218" s="37" t="str">
        <f t="shared" si="10"/>
        <v>Portfolio_GRPList 코드</v>
      </c>
      <c r="N218" s="37" t="s">
        <v>291</v>
      </c>
      <c r="O218" s="37" t="str">
        <f t="shared" si="13"/>
        <v>INSERT INTO ZSB_BASE_CODE (CD_FLG,CD,LASTID,CD_NO,CD_NM,CD_ENM,CD_PFLG,CD_PCD,CD_GRP,CD_CVAL,CD_NVAL) VALUES ('GRPList','G06','NCRsystem',6,'상품','','','','Portfolio','',NULL);</v>
      </c>
    </row>
    <row r="219" spans="2:15">
      <c r="B219" s="37" t="s">
        <v>2599</v>
      </c>
      <c r="C219" s="96" t="s">
        <v>3596</v>
      </c>
      <c r="D219" s="37">
        <v>7</v>
      </c>
      <c r="I219" s="37" t="s">
        <v>2597</v>
      </c>
      <c r="M219" s="37" t="str">
        <f t="shared" si="10"/>
        <v>Portfolio_GRPList 코드</v>
      </c>
      <c r="N219" s="37" t="s">
        <v>291</v>
      </c>
      <c r="O219" s="37" t="str">
        <f t="shared" si="13"/>
        <v>INSERT INTO ZSB_BASE_CODE (CD_FLG,CD,LASTID,CD_NO,CD_NM,CD_ENM,CD_PFLG,CD_PCD,CD_GRP,CD_CVAL,CD_NVAL) VALUES ('GRPList','G07','NCRsystem',7,'','','','','Portfolio','',NULL);</v>
      </c>
    </row>
    <row r="220" spans="2:15">
      <c r="B220" s="37" t="s">
        <v>2599</v>
      </c>
      <c r="C220" s="96" t="s">
        <v>3597</v>
      </c>
      <c r="D220" s="37">
        <v>8</v>
      </c>
      <c r="I220" s="37" t="s">
        <v>2597</v>
      </c>
      <c r="M220" s="37" t="str">
        <f t="shared" si="10"/>
        <v>Portfolio_GRPList 코드</v>
      </c>
      <c r="N220" s="37" t="s">
        <v>291</v>
      </c>
      <c r="O220" s="37" t="str">
        <f t="shared" si="13"/>
        <v>INSERT INTO ZSB_BASE_CODE (CD_FLG,CD,LASTID,CD_NO,CD_NM,CD_ENM,CD_PFLG,CD_PCD,CD_GRP,CD_CVAL,CD_NVAL) VALUES ('GRPList','G08','NCRsystem',8,'','','','','Portfolio','',NULL);</v>
      </c>
    </row>
    <row r="221" spans="2:15">
      <c r="B221" s="37" t="s">
        <v>2599</v>
      </c>
      <c r="C221" s="96" t="s">
        <v>3598</v>
      </c>
      <c r="D221" s="37">
        <v>9</v>
      </c>
      <c r="I221" s="37" t="s">
        <v>2597</v>
      </c>
      <c r="M221" s="37" t="str">
        <f t="shared" si="10"/>
        <v>Portfolio_GRPList 코드</v>
      </c>
      <c r="N221" s="37" t="s">
        <v>291</v>
      </c>
      <c r="O221" s="37" t="str">
        <f t="shared" si="13"/>
        <v>INSERT INTO ZSB_BASE_CODE (CD_FLG,CD,LASTID,CD_NO,CD_NM,CD_ENM,CD_PFLG,CD_PCD,CD_GRP,CD_CVAL,CD_NVAL) VALUES ('GRPList','G09','NCRsystem',9,'','','','','Portfolio','',NULL);</v>
      </c>
    </row>
    <row r="222" spans="2:15">
      <c r="B222" s="37" t="s">
        <v>2599</v>
      </c>
      <c r="C222" s="96" t="s">
        <v>3304</v>
      </c>
      <c r="D222" s="37">
        <v>10</v>
      </c>
      <c r="I222" s="37" t="s">
        <v>2597</v>
      </c>
      <c r="M222" s="37" t="str">
        <f t="shared" si="10"/>
        <v>Portfolio_GRPList 코드</v>
      </c>
      <c r="N222" s="37" t="s">
        <v>291</v>
      </c>
      <c r="O222" s="37" t="str">
        <f t="shared" si="13"/>
        <v>INSERT INTO ZSB_BASE_CODE (CD_FLG,CD,LASTID,CD_NO,CD_NM,CD_ENM,CD_PFLG,CD_PCD,CD_GRP,CD_CVAL,CD_NVAL) VALUES ('GRPList','G10','NCRsystem',10,'','','','','Portfolio','',NULL);</v>
      </c>
    </row>
    <row r="223" spans="2:15">
      <c r="B223" s="37" t="s">
        <v>3350</v>
      </c>
      <c r="C223" s="96" t="s">
        <v>3599</v>
      </c>
      <c r="D223" s="37">
        <v>0</v>
      </c>
      <c r="E223" s="37" t="s">
        <v>3600</v>
      </c>
      <c r="I223" s="37" t="s">
        <v>3349</v>
      </c>
      <c r="M223" s="37" t="str">
        <f t="shared" si="10"/>
        <v>Other_CFTEMP 목록</v>
      </c>
      <c r="N223" s="37" t="s">
        <v>291</v>
      </c>
      <c r="O223" s="37" t="str">
        <f t="shared" si="13"/>
        <v>INSERT INTO ZSB_BASE_CODE (CD_FLG,CD,LASTID,CD_NO,CD_NM,CD_ENM,CD_PFLG,CD_PCD,CD_GRP,CD_CVAL,CD_NVAL) VALUES ('Other','CFTEMP','NCRsystem',0,'현금흐름생성시 사용목록','','','','GROUP','',NULL);</v>
      </c>
    </row>
    <row r="224" spans="2:15">
      <c r="B224" s="37" t="s">
        <v>3599</v>
      </c>
      <c r="C224" s="97" t="s">
        <v>3392</v>
      </c>
      <c r="D224" s="37">
        <v>1</v>
      </c>
      <c r="E224" s="37" t="str">
        <f>C224</f>
        <v>M001</v>
      </c>
      <c r="F224" s="37" t="str">
        <f>C224</f>
        <v>M001</v>
      </c>
      <c r="I224" s="37" t="s">
        <v>3350</v>
      </c>
      <c r="M224" s="37" t="str">
        <f t="shared" si="10"/>
        <v>Other_CFTEMP 코드</v>
      </c>
      <c r="N224" s="37" t="s">
        <v>291</v>
      </c>
      <c r="O224" s="37" t="str">
        <f t="shared" si="13"/>
        <v>INSERT INTO ZSB_BASE_CODE (CD_FLG,CD,LASTID,CD_NO,CD_NM,CD_ENM,CD_PFLG,CD_PCD,CD_GRP,CD_CVAL,CD_NVAL) VALUES ('CFTEMP','M001','NCRsystem',1,'M001','M001','','','Other','',NULL);</v>
      </c>
    </row>
    <row r="225" spans="2:15">
      <c r="B225" s="37" t="s">
        <v>3599</v>
      </c>
      <c r="C225" s="97" t="s">
        <v>3601</v>
      </c>
      <c r="D225" s="37">
        <v>2</v>
      </c>
      <c r="E225" s="37" t="str">
        <f t="shared" ref="E225:E288" si="14">C225</f>
        <v>M002</v>
      </c>
      <c r="F225" s="37" t="str">
        <f t="shared" ref="F225:F288" si="15">C225</f>
        <v>M002</v>
      </c>
      <c r="I225" s="37" t="s">
        <v>3350</v>
      </c>
      <c r="M225" s="37" t="str">
        <f t="shared" si="10"/>
        <v>Other_CFTEMP 코드</v>
      </c>
      <c r="N225" s="37" t="s">
        <v>291</v>
      </c>
      <c r="O225" s="37" t="str">
        <f t="shared" si="13"/>
        <v>INSERT INTO ZSB_BASE_CODE (CD_FLG,CD,LASTID,CD_NO,CD_NM,CD_ENM,CD_PFLG,CD_PCD,CD_GRP,CD_CVAL,CD_NVAL) VALUES ('CFTEMP','M002','NCRsystem',2,'M002','M002','','','Other','',NULL);</v>
      </c>
    </row>
    <row r="226" spans="2:15">
      <c r="B226" s="37" t="s">
        <v>3599</v>
      </c>
      <c r="C226" s="97" t="s">
        <v>3602</v>
      </c>
      <c r="D226" s="37">
        <v>3</v>
      </c>
      <c r="E226" s="37" t="str">
        <f t="shared" si="14"/>
        <v>M003</v>
      </c>
      <c r="F226" s="37" t="str">
        <f t="shared" si="15"/>
        <v>M003</v>
      </c>
      <c r="I226" s="37" t="s">
        <v>3350</v>
      </c>
      <c r="M226" s="37" t="str">
        <f t="shared" si="10"/>
        <v>Other_CFTEMP 코드</v>
      </c>
      <c r="N226" s="37" t="s">
        <v>291</v>
      </c>
      <c r="O226" s="37" t="str">
        <f t="shared" si="13"/>
        <v>INSERT INTO ZSB_BASE_CODE (CD_FLG,CD,LASTID,CD_NO,CD_NM,CD_ENM,CD_PFLG,CD_PCD,CD_GRP,CD_CVAL,CD_NVAL) VALUES ('CFTEMP','M003','NCRsystem',3,'M003','M003','','','Other','',NULL);</v>
      </c>
    </row>
    <row r="227" spans="2:15">
      <c r="B227" s="37" t="s">
        <v>3599</v>
      </c>
      <c r="C227" s="97" t="s">
        <v>3603</v>
      </c>
      <c r="D227" s="37">
        <v>4</v>
      </c>
      <c r="E227" s="37" t="str">
        <f t="shared" si="14"/>
        <v>M004</v>
      </c>
      <c r="F227" s="37" t="str">
        <f t="shared" si="15"/>
        <v>M004</v>
      </c>
      <c r="I227" s="37" t="s">
        <v>3350</v>
      </c>
      <c r="M227" s="37" t="str">
        <f t="shared" si="10"/>
        <v>Other_CFTEMP 코드</v>
      </c>
      <c r="N227" s="37" t="s">
        <v>291</v>
      </c>
      <c r="O227" s="37" t="str">
        <f t="shared" si="13"/>
        <v>INSERT INTO ZSB_BASE_CODE (CD_FLG,CD,LASTID,CD_NO,CD_NM,CD_ENM,CD_PFLG,CD_PCD,CD_GRP,CD_CVAL,CD_NVAL) VALUES ('CFTEMP','M004','NCRsystem',4,'M004','M004','','','Other','',NULL);</v>
      </c>
    </row>
    <row r="228" spans="2:15">
      <c r="B228" s="37" t="s">
        <v>3599</v>
      </c>
      <c r="C228" s="97" t="s">
        <v>3604</v>
      </c>
      <c r="D228" s="37">
        <v>5</v>
      </c>
      <c r="E228" s="37" t="str">
        <f t="shared" si="14"/>
        <v>M005</v>
      </c>
      <c r="F228" s="37" t="str">
        <f t="shared" si="15"/>
        <v>M005</v>
      </c>
      <c r="I228" s="37" t="s">
        <v>3350</v>
      </c>
      <c r="M228" s="37" t="str">
        <f t="shared" si="10"/>
        <v>Other_CFTEMP 코드</v>
      </c>
      <c r="N228" s="37" t="s">
        <v>291</v>
      </c>
      <c r="O228" s="37" t="str">
        <f t="shared" si="13"/>
        <v>INSERT INTO ZSB_BASE_CODE (CD_FLG,CD,LASTID,CD_NO,CD_NM,CD_ENM,CD_PFLG,CD_PCD,CD_GRP,CD_CVAL,CD_NVAL) VALUES ('CFTEMP','M005','NCRsystem',5,'M005','M005','','','Other','',NULL);</v>
      </c>
    </row>
    <row r="229" spans="2:15">
      <c r="B229" s="37" t="s">
        <v>3599</v>
      </c>
      <c r="C229" s="97" t="s">
        <v>3605</v>
      </c>
      <c r="D229" s="37">
        <v>6</v>
      </c>
      <c r="E229" s="37" t="str">
        <f t="shared" si="14"/>
        <v>M006</v>
      </c>
      <c r="F229" s="37" t="str">
        <f t="shared" si="15"/>
        <v>M006</v>
      </c>
      <c r="I229" s="37" t="s">
        <v>3350</v>
      </c>
      <c r="M229" s="37" t="str">
        <f t="shared" si="10"/>
        <v>Other_CFTEMP 코드</v>
      </c>
      <c r="N229" s="37" t="s">
        <v>291</v>
      </c>
      <c r="O229" s="37" t="str">
        <f t="shared" si="13"/>
        <v>INSERT INTO ZSB_BASE_CODE (CD_FLG,CD,LASTID,CD_NO,CD_NM,CD_ENM,CD_PFLG,CD_PCD,CD_GRP,CD_CVAL,CD_NVAL) VALUES ('CFTEMP','M006','NCRsystem',6,'M006','M006','','','Other','',NULL);</v>
      </c>
    </row>
    <row r="230" spans="2:15">
      <c r="B230" s="37" t="s">
        <v>3599</v>
      </c>
      <c r="C230" s="97" t="s">
        <v>3606</v>
      </c>
      <c r="D230" s="37">
        <v>7</v>
      </c>
      <c r="E230" s="37" t="str">
        <f t="shared" si="14"/>
        <v>M007</v>
      </c>
      <c r="F230" s="37" t="str">
        <f t="shared" si="15"/>
        <v>M007</v>
      </c>
      <c r="I230" s="37" t="s">
        <v>3350</v>
      </c>
      <c r="M230" s="37" t="str">
        <f t="shared" si="10"/>
        <v>Other_CFTEMP 코드</v>
      </c>
      <c r="N230" s="37" t="s">
        <v>291</v>
      </c>
      <c r="O230" s="37" t="str">
        <f t="shared" si="13"/>
        <v>INSERT INTO ZSB_BASE_CODE (CD_FLG,CD,LASTID,CD_NO,CD_NM,CD_ENM,CD_PFLG,CD_PCD,CD_GRP,CD_CVAL,CD_NVAL) VALUES ('CFTEMP','M007','NCRsystem',7,'M007','M007','','','Other','',NULL);</v>
      </c>
    </row>
    <row r="231" spans="2:15">
      <c r="B231" s="37" t="s">
        <v>3599</v>
      </c>
      <c r="C231" s="97" t="s">
        <v>3607</v>
      </c>
      <c r="D231" s="37">
        <v>8</v>
      </c>
      <c r="E231" s="37" t="str">
        <f t="shared" si="14"/>
        <v>M008</v>
      </c>
      <c r="F231" s="37" t="str">
        <f t="shared" si="15"/>
        <v>M008</v>
      </c>
      <c r="I231" s="37" t="s">
        <v>3350</v>
      </c>
      <c r="M231" s="37" t="str">
        <f t="shared" si="10"/>
        <v>Other_CFTEMP 코드</v>
      </c>
      <c r="N231" s="37" t="s">
        <v>291</v>
      </c>
      <c r="O231" s="37" t="str">
        <f t="shared" si="13"/>
        <v>INSERT INTO ZSB_BASE_CODE (CD_FLG,CD,LASTID,CD_NO,CD_NM,CD_ENM,CD_PFLG,CD_PCD,CD_GRP,CD_CVAL,CD_NVAL) VALUES ('CFTEMP','M008','NCRsystem',8,'M008','M008','','','Other','',NULL);</v>
      </c>
    </row>
    <row r="232" spans="2:15">
      <c r="B232" s="37" t="s">
        <v>3599</v>
      </c>
      <c r="C232" s="97" t="s">
        <v>3608</v>
      </c>
      <c r="D232" s="37">
        <v>9</v>
      </c>
      <c r="E232" s="37" t="str">
        <f t="shared" si="14"/>
        <v>M009</v>
      </c>
      <c r="F232" s="37" t="str">
        <f t="shared" si="15"/>
        <v>M009</v>
      </c>
      <c r="I232" s="37" t="s">
        <v>3350</v>
      </c>
      <c r="M232" s="37" t="str">
        <f t="shared" si="10"/>
        <v>Other_CFTEMP 코드</v>
      </c>
      <c r="N232" s="37" t="s">
        <v>291</v>
      </c>
      <c r="O232" s="37" t="str">
        <f t="shared" si="13"/>
        <v>INSERT INTO ZSB_BASE_CODE (CD_FLG,CD,LASTID,CD_NO,CD_NM,CD_ENM,CD_PFLG,CD_PCD,CD_GRP,CD_CVAL,CD_NVAL) VALUES ('CFTEMP','M009','NCRsystem',9,'M009','M009','','','Other','',NULL);</v>
      </c>
    </row>
    <row r="233" spans="2:15">
      <c r="B233" s="37" t="s">
        <v>3599</v>
      </c>
      <c r="C233" s="97" t="s">
        <v>3609</v>
      </c>
      <c r="D233" s="37">
        <v>10</v>
      </c>
      <c r="E233" s="37" t="str">
        <f t="shared" si="14"/>
        <v>M010</v>
      </c>
      <c r="F233" s="37" t="str">
        <f t="shared" si="15"/>
        <v>M010</v>
      </c>
      <c r="I233" s="37" t="s">
        <v>3350</v>
      </c>
      <c r="M233" s="37" t="str">
        <f t="shared" si="10"/>
        <v>Other_CFTEMP 코드</v>
      </c>
      <c r="N233" s="37" t="s">
        <v>291</v>
      </c>
      <c r="O233" s="37" t="str">
        <f t="shared" si="13"/>
        <v>INSERT INTO ZSB_BASE_CODE (CD_FLG,CD,LASTID,CD_NO,CD_NM,CD_ENM,CD_PFLG,CD_PCD,CD_GRP,CD_CVAL,CD_NVAL) VALUES ('CFTEMP','M010','NCRsystem',10,'M010','M010','','','Other','',NULL);</v>
      </c>
    </row>
    <row r="234" spans="2:15">
      <c r="B234" s="37" t="s">
        <v>3599</v>
      </c>
      <c r="C234" s="97" t="s">
        <v>3610</v>
      </c>
      <c r="D234" s="37">
        <v>11</v>
      </c>
      <c r="E234" s="37" t="str">
        <f t="shared" si="14"/>
        <v>M011</v>
      </c>
      <c r="F234" s="37" t="str">
        <f t="shared" si="15"/>
        <v>M011</v>
      </c>
      <c r="I234" s="37" t="s">
        <v>3350</v>
      </c>
      <c r="M234" s="37" t="str">
        <f t="shared" si="10"/>
        <v>Other_CFTEMP 코드</v>
      </c>
      <c r="N234" s="37" t="s">
        <v>291</v>
      </c>
      <c r="O234" s="37" t="str">
        <f t="shared" si="13"/>
        <v>INSERT INTO ZSB_BASE_CODE (CD_FLG,CD,LASTID,CD_NO,CD_NM,CD_ENM,CD_PFLG,CD_PCD,CD_GRP,CD_CVAL,CD_NVAL) VALUES ('CFTEMP','M011','NCRsystem',11,'M011','M011','','','Other','',NULL);</v>
      </c>
    </row>
    <row r="235" spans="2:15">
      <c r="B235" s="37" t="s">
        <v>3599</v>
      </c>
      <c r="C235" s="97" t="s">
        <v>3611</v>
      </c>
      <c r="D235" s="37">
        <v>12</v>
      </c>
      <c r="E235" s="37" t="str">
        <f t="shared" si="14"/>
        <v>M012</v>
      </c>
      <c r="F235" s="37" t="str">
        <f t="shared" si="15"/>
        <v>M012</v>
      </c>
      <c r="I235" s="37" t="s">
        <v>3350</v>
      </c>
      <c r="M235" s="37" t="str">
        <f t="shared" si="10"/>
        <v>Other_CFTEMP 코드</v>
      </c>
      <c r="N235" s="37" t="s">
        <v>291</v>
      </c>
      <c r="O235" s="37" t="str">
        <f t="shared" si="13"/>
        <v>INSERT INTO ZSB_BASE_CODE (CD_FLG,CD,LASTID,CD_NO,CD_NM,CD_ENM,CD_PFLG,CD_PCD,CD_GRP,CD_CVAL,CD_NVAL) VALUES ('CFTEMP','M012','NCRsystem',12,'M012','M012','','','Other','',NULL);</v>
      </c>
    </row>
    <row r="236" spans="2:15">
      <c r="B236" s="37" t="s">
        <v>3599</v>
      </c>
      <c r="C236" s="97" t="s">
        <v>3612</v>
      </c>
      <c r="D236" s="37">
        <v>13</v>
      </c>
      <c r="E236" s="37" t="str">
        <f t="shared" si="14"/>
        <v>M013</v>
      </c>
      <c r="F236" s="37" t="str">
        <f t="shared" si="15"/>
        <v>M013</v>
      </c>
      <c r="I236" s="37" t="s">
        <v>3350</v>
      </c>
      <c r="M236" s="37" t="str">
        <f t="shared" si="10"/>
        <v>Other_CFTEMP 코드</v>
      </c>
      <c r="N236" s="37" t="s">
        <v>291</v>
      </c>
      <c r="O236" s="37" t="str">
        <f t="shared" si="13"/>
        <v>INSERT INTO ZSB_BASE_CODE (CD_FLG,CD,LASTID,CD_NO,CD_NM,CD_ENM,CD_PFLG,CD_PCD,CD_GRP,CD_CVAL,CD_NVAL) VALUES ('CFTEMP','M013','NCRsystem',13,'M013','M013','','','Other','',NULL);</v>
      </c>
    </row>
    <row r="237" spans="2:15">
      <c r="B237" s="37" t="s">
        <v>3599</v>
      </c>
      <c r="C237" s="97" t="s">
        <v>3613</v>
      </c>
      <c r="D237" s="37">
        <v>14</v>
      </c>
      <c r="E237" s="37" t="str">
        <f t="shared" si="14"/>
        <v>M014</v>
      </c>
      <c r="F237" s="37" t="str">
        <f t="shared" si="15"/>
        <v>M014</v>
      </c>
      <c r="I237" s="37" t="s">
        <v>3350</v>
      </c>
      <c r="M237" s="37" t="str">
        <f t="shared" si="10"/>
        <v>Other_CFTEMP 코드</v>
      </c>
      <c r="N237" s="37" t="s">
        <v>291</v>
      </c>
      <c r="O237" s="37" t="str">
        <f t="shared" si="13"/>
        <v>INSERT INTO ZSB_BASE_CODE (CD_FLG,CD,LASTID,CD_NO,CD_NM,CD_ENM,CD_PFLG,CD_PCD,CD_GRP,CD_CVAL,CD_NVAL) VALUES ('CFTEMP','M014','NCRsystem',14,'M014','M014','','','Other','',NULL);</v>
      </c>
    </row>
    <row r="238" spans="2:15">
      <c r="B238" s="37" t="s">
        <v>3599</v>
      </c>
      <c r="C238" s="97" t="s">
        <v>3614</v>
      </c>
      <c r="D238" s="37">
        <v>15</v>
      </c>
      <c r="E238" s="37" t="str">
        <f t="shared" si="14"/>
        <v>M015</v>
      </c>
      <c r="F238" s="37" t="str">
        <f t="shared" si="15"/>
        <v>M015</v>
      </c>
      <c r="I238" s="37" t="s">
        <v>3350</v>
      </c>
      <c r="M238" s="37" t="str">
        <f t="shared" si="10"/>
        <v>Other_CFTEMP 코드</v>
      </c>
      <c r="N238" s="37" t="s">
        <v>291</v>
      </c>
      <c r="O238" s="37" t="str">
        <f t="shared" si="13"/>
        <v>INSERT INTO ZSB_BASE_CODE (CD_FLG,CD,LASTID,CD_NO,CD_NM,CD_ENM,CD_PFLG,CD_PCD,CD_GRP,CD_CVAL,CD_NVAL) VALUES ('CFTEMP','M015','NCRsystem',15,'M015','M015','','','Other','',NULL);</v>
      </c>
    </row>
    <row r="239" spans="2:15">
      <c r="B239" s="37" t="s">
        <v>3599</v>
      </c>
      <c r="C239" s="97" t="s">
        <v>3615</v>
      </c>
      <c r="D239" s="37">
        <v>16</v>
      </c>
      <c r="E239" s="37" t="str">
        <f t="shared" si="14"/>
        <v>M016</v>
      </c>
      <c r="F239" s="37" t="str">
        <f t="shared" si="15"/>
        <v>M016</v>
      </c>
      <c r="I239" s="37" t="s">
        <v>3350</v>
      </c>
      <c r="M239" s="37" t="str">
        <f t="shared" si="10"/>
        <v>Other_CFTEMP 코드</v>
      </c>
      <c r="N239" s="37" t="s">
        <v>291</v>
      </c>
      <c r="O239" s="37" t="str">
        <f t="shared" si="13"/>
        <v>INSERT INTO ZSB_BASE_CODE (CD_FLG,CD,LASTID,CD_NO,CD_NM,CD_ENM,CD_PFLG,CD_PCD,CD_GRP,CD_CVAL,CD_NVAL) VALUES ('CFTEMP','M016','NCRsystem',16,'M016','M016','','','Other','',NULL);</v>
      </c>
    </row>
    <row r="240" spans="2:15">
      <c r="B240" s="37" t="s">
        <v>3599</v>
      </c>
      <c r="C240" s="97" t="s">
        <v>3616</v>
      </c>
      <c r="D240" s="37">
        <v>17</v>
      </c>
      <c r="E240" s="37" t="str">
        <f t="shared" si="14"/>
        <v>M017</v>
      </c>
      <c r="F240" s="37" t="str">
        <f t="shared" si="15"/>
        <v>M017</v>
      </c>
      <c r="I240" s="37" t="s">
        <v>3350</v>
      </c>
      <c r="M240" s="37" t="str">
        <f t="shared" si="10"/>
        <v>Other_CFTEMP 코드</v>
      </c>
      <c r="N240" s="37" t="s">
        <v>291</v>
      </c>
      <c r="O240" s="37" t="str">
        <f t="shared" si="13"/>
        <v>INSERT INTO ZSB_BASE_CODE (CD_FLG,CD,LASTID,CD_NO,CD_NM,CD_ENM,CD_PFLG,CD_PCD,CD_GRP,CD_CVAL,CD_NVAL) VALUES ('CFTEMP','M017','NCRsystem',17,'M017','M017','','','Other','',NULL);</v>
      </c>
    </row>
    <row r="241" spans="2:15">
      <c r="B241" s="37" t="s">
        <v>3599</v>
      </c>
      <c r="C241" s="97" t="s">
        <v>3617</v>
      </c>
      <c r="D241" s="37">
        <v>18</v>
      </c>
      <c r="E241" s="37" t="str">
        <f t="shared" si="14"/>
        <v>M018</v>
      </c>
      <c r="F241" s="37" t="str">
        <f t="shared" si="15"/>
        <v>M018</v>
      </c>
      <c r="I241" s="37" t="s">
        <v>3350</v>
      </c>
      <c r="M241" s="37" t="str">
        <f t="shared" si="10"/>
        <v>Other_CFTEMP 코드</v>
      </c>
      <c r="N241" s="37" t="s">
        <v>291</v>
      </c>
      <c r="O241" s="37" t="str">
        <f t="shared" si="13"/>
        <v>INSERT INTO ZSB_BASE_CODE (CD_FLG,CD,LASTID,CD_NO,CD_NM,CD_ENM,CD_PFLG,CD_PCD,CD_GRP,CD_CVAL,CD_NVAL) VALUES ('CFTEMP','M018','NCRsystem',18,'M018','M018','','','Other','',NULL);</v>
      </c>
    </row>
    <row r="242" spans="2:15">
      <c r="B242" s="37" t="s">
        <v>3599</v>
      </c>
      <c r="C242" s="97" t="s">
        <v>3618</v>
      </c>
      <c r="D242" s="37">
        <v>19</v>
      </c>
      <c r="E242" s="37" t="str">
        <f t="shared" si="14"/>
        <v>M019</v>
      </c>
      <c r="F242" s="37" t="str">
        <f t="shared" si="15"/>
        <v>M019</v>
      </c>
      <c r="I242" s="37" t="s">
        <v>3350</v>
      </c>
      <c r="M242" s="37" t="str">
        <f t="shared" si="10"/>
        <v>Other_CFTEMP 코드</v>
      </c>
      <c r="N242" s="37" t="s">
        <v>291</v>
      </c>
      <c r="O242" s="37" t="str">
        <f t="shared" si="13"/>
        <v>INSERT INTO ZSB_BASE_CODE (CD_FLG,CD,LASTID,CD_NO,CD_NM,CD_ENM,CD_PFLG,CD_PCD,CD_GRP,CD_CVAL,CD_NVAL) VALUES ('CFTEMP','M019','NCRsystem',19,'M019','M019','','','Other','',NULL);</v>
      </c>
    </row>
    <row r="243" spans="2:15">
      <c r="B243" s="37" t="s">
        <v>3599</v>
      </c>
      <c r="C243" s="97" t="s">
        <v>3619</v>
      </c>
      <c r="D243" s="37">
        <v>20</v>
      </c>
      <c r="E243" s="37" t="str">
        <f t="shared" si="14"/>
        <v>M020</v>
      </c>
      <c r="F243" s="37" t="str">
        <f t="shared" si="15"/>
        <v>M020</v>
      </c>
      <c r="I243" s="37" t="s">
        <v>3350</v>
      </c>
      <c r="M243" s="37" t="str">
        <f t="shared" si="10"/>
        <v>Other_CFTEMP 코드</v>
      </c>
      <c r="N243" s="37" t="s">
        <v>291</v>
      </c>
      <c r="O243" s="37" t="str">
        <f t="shared" si="13"/>
        <v>INSERT INTO ZSB_BASE_CODE (CD_FLG,CD,LASTID,CD_NO,CD_NM,CD_ENM,CD_PFLG,CD_PCD,CD_GRP,CD_CVAL,CD_NVAL) VALUES ('CFTEMP','M020','NCRsystem',20,'M020','M020','','','Other','',NULL);</v>
      </c>
    </row>
    <row r="244" spans="2:15">
      <c r="B244" s="37" t="s">
        <v>3599</v>
      </c>
      <c r="C244" s="97" t="s">
        <v>3620</v>
      </c>
      <c r="D244" s="37">
        <v>21</v>
      </c>
      <c r="E244" s="37" t="str">
        <f t="shared" si="14"/>
        <v>M021</v>
      </c>
      <c r="F244" s="37" t="str">
        <f t="shared" si="15"/>
        <v>M021</v>
      </c>
      <c r="I244" s="37" t="s">
        <v>3350</v>
      </c>
      <c r="M244" s="37" t="str">
        <f t="shared" si="10"/>
        <v>Other_CFTEMP 코드</v>
      </c>
      <c r="N244" s="37" t="s">
        <v>291</v>
      </c>
      <c r="O244" s="37" t="str">
        <f t="shared" si="13"/>
        <v>INSERT INTO ZSB_BASE_CODE (CD_FLG,CD,LASTID,CD_NO,CD_NM,CD_ENM,CD_PFLG,CD_PCD,CD_GRP,CD_CVAL,CD_NVAL) VALUES ('CFTEMP','M021','NCRsystem',21,'M021','M021','','','Other','',NULL);</v>
      </c>
    </row>
    <row r="245" spans="2:15">
      <c r="B245" s="37" t="s">
        <v>3599</v>
      </c>
      <c r="C245" s="97" t="s">
        <v>3621</v>
      </c>
      <c r="D245" s="37">
        <v>22</v>
      </c>
      <c r="E245" s="37" t="str">
        <f t="shared" si="14"/>
        <v>M022</v>
      </c>
      <c r="F245" s="37" t="str">
        <f t="shared" si="15"/>
        <v>M022</v>
      </c>
      <c r="I245" s="37" t="s">
        <v>3350</v>
      </c>
      <c r="M245" s="37" t="str">
        <f t="shared" si="10"/>
        <v>Other_CFTEMP 코드</v>
      </c>
      <c r="N245" s="37" t="s">
        <v>291</v>
      </c>
      <c r="O245" s="37" t="str">
        <f t="shared" si="13"/>
        <v>INSERT INTO ZSB_BASE_CODE (CD_FLG,CD,LASTID,CD_NO,CD_NM,CD_ENM,CD_PFLG,CD_PCD,CD_GRP,CD_CVAL,CD_NVAL) VALUES ('CFTEMP','M022','NCRsystem',22,'M022','M022','','','Other','',NULL);</v>
      </c>
    </row>
    <row r="246" spans="2:15">
      <c r="B246" s="37" t="s">
        <v>3599</v>
      </c>
      <c r="C246" s="97" t="s">
        <v>3622</v>
      </c>
      <c r="D246" s="37">
        <v>23</v>
      </c>
      <c r="E246" s="37" t="str">
        <f t="shared" si="14"/>
        <v>M023</v>
      </c>
      <c r="F246" s="37" t="str">
        <f t="shared" si="15"/>
        <v>M023</v>
      </c>
      <c r="I246" s="37" t="s">
        <v>3350</v>
      </c>
      <c r="M246" s="37" t="str">
        <f t="shared" si="10"/>
        <v>Other_CFTEMP 코드</v>
      </c>
      <c r="N246" s="37" t="s">
        <v>291</v>
      </c>
      <c r="O246" s="37" t="str">
        <f t="shared" si="13"/>
        <v>INSERT INTO ZSB_BASE_CODE (CD_FLG,CD,LASTID,CD_NO,CD_NM,CD_ENM,CD_PFLG,CD_PCD,CD_GRP,CD_CVAL,CD_NVAL) VALUES ('CFTEMP','M023','NCRsystem',23,'M023','M023','','','Other','',NULL);</v>
      </c>
    </row>
    <row r="247" spans="2:15">
      <c r="B247" s="37" t="s">
        <v>3599</v>
      </c>
      <c r="C247" s="97" t="s">
        <v>3623</v>
      </c>
      <c r="D247" s="37">
        <v>24</v>
      </c>
      <c r="E247" s="37" t="str">
        <f t="shared" si="14"/>
        <v>M024</v>
      </c>
      <c r="F247" s="37" t="str">
        <f t="shared" si="15"/>
        <v>M024</v>
      </c>
      <c r="I247" s="37" t="s">
        <v>3350</v>
      </c>
      <c r="M247" s="37" t="str">
        <f t="shared" si="10"/>
        <v>Other_CFTEMP 코드</v>
      </c>
      <c r="N247" s="37" t="s">
        <v>291</v>
      </c>
      <c r="O247" s="37" t="str">
        <f t="shared" si="13"/>
        <v>INSERT INTO ZSB_BASE_CODE (CD_FLG,CD,LASTID,CD_NO,CD_NM,CD_ENM,CD_PFLG,CD_PCD,CD_GRP,CD_CVAL,CD_NVAL) VALUES ('CFTEMP','M024','NCRsystem',24,'M024','M024','','','Other','',NULL);</v>
      </c>
    </row>
    <row r="248" spans="2:15">
      <c r="B248" s="37" t="s">
        <v>3599</v>
      </c>
      <c r="C248" s="97" t="s">
        <v>3624</v>
      </c>
      <c r="D248" s="37">
        <v>25</v>
      </c>
      <c r="E248" s="37" t="str">
        <f t="shared" si="14"/>
        <v>M025</v>
      </c>
      <c r="F248" s="37" t="str">
        <f t="shared" si="15"/>
        <v>M025</v>
      </c>
      <c r="I248" s="37" t="s">
        <v>3350</v>
      </c>
      <c r="M248" s="37" t="str">
        <f t="shared" si="10"/>
        <v>Other_CFTEMP 코드</v>
      </c>
      <c r="N248" s="37" t="s">
        <v>291</v>
      </c>
      <c r="O248" s="37" t="str">
        <f t="shared" si="13"/>
        <v>INSERT INTO ZSB_BASE_CODE (CD_FLG,CD,LASTID,CD_NO,CD_NM,CD_ENM,CD_PFLG,CD_PCD,CD_GRP,CD_CVAL,CD_NVAL) VALUES ('CFTEMP','M025','NCRsystem',25,'M025','M025','','','Other','',NULL);</v>
      </c>
    </row>
    <row r="249" spans="2:15">
      <c r="B249" s="37" t="s">
        <v>3599</v>
      </c>
      <c r="C249" s="97" t="s">
        <v>3625</v>
      </c>
      <c r="D249" s="37">
        <v>26</v>
      </c>
      <c r="E249" s="37" t="str">
        <f t="shared" si="14"/>
        <v>M026</v>
      </c>
      <c r="F249" s="37" t="str">
        <f t="shared" si="15"/>
        <v>M026</v>
      </c>
      <c r="I249" s="37" t="s">
        <v>3350</v>
      </c>
      <c r="M249" s="37" t="str">
        <f t="shared" si="10"/>
        <v>Other_CFTEMP 코드</v>
      </c>
      <c r="N249" s="37" t="s">
        <v>291</v>
      </c>
      <c r="O249" s="37" t="str">
        <f t="shared" si="13"/>
        <v>INSERT INTO ZSB_BASE_CODE (CD_FLG,CD,LASTID,CD_NO,CD_NM,CD_ENM,CD_PFLG,CD_PCD,CD_GRP,CD_CVAL,CD_NVAL) VALUES ('CFTEMP','M026','NCRsystem',26,'M026','M026','','','Other','',NULL);</v>
      </c>
    </row>
    <row r="250" spans="2:15">
      <c r="B250" s="37" t="s">
        <v>3599</v>
      </c>
      <c r="C250" s="97" t="s">
        <v>3626</v>
      </c>
      <c r="D250" s="37">
        <v>27</v>
      </c>
      <c r="E250" s="37" t="str">
        <f t="shared" si="14"/>
        <v>M027</v>
      </c>
      <c r="F250" s="37" t="str">
        <f t="shared" si="15"/>
        <v>M027</v>
      </c>
      <c r="I250" s="37" t="s">
        <v>3350</v>
      </c>
      <c r="M250" s="37" t="str">
        <f t="shared" si="10"/>
        <v>Other_CFTEMP 코드</v>
      </c>
      <c r="N250" s="37" t="s">
        <v>291</v>
      </c>
      <c r="O250" s="37" t="str">
        <f t="shared" si="13"/>
        <v>INSERT INTO ZSB_BASE_CODE (CD_FLG,CD,LASTID,CD_NO,CD_NM,CD_ENM,CD_PFLG,CD_PCD,CD_GRP,CD_CVAL,CD_NVAL) VALUES ('CFTEMP','M027','NCRsystem',27,'M027','M027','','','Other','',NULL);</v>
      </c>
    </row>
    <row r="251" spans="2:15">
      <c r="B251" s="37" t="s">
        <v>3599</v>
      </c>
      <c r="C251" s="97" t="s">
        <v>3627</v>
      </c>
      <c r="D251" s="37">
        <v>28</v>
      </c>
      <c r="E251" s="37" t="str">
        <f t="shared" si="14"/>
        <v>M028</v>
      </c>
      <c r="F251" s="37" t="str">
        <f t="shared" si="15"/>
        <v>M028</v>
      </c>
      <c r="I251" s="37" t="s">
        <v>3350</v>
      </c>
      <c r="M251" s="37" t="str">
        <f t="shared" si="10"/>
        <v>Other_CFTEMP 코드</v>
      </c>
      <c r="N251" s="37" t="s">
        <v>291</v>
      </c>
      <c r="O251" s="37" t="str">
        <f t="shared" si="13"/>
        <v>INSERT INTO ZSB_BASE_CODE (CD_FLG,CD,LASTID,CD_NO,CD_NM,CD_ENM,CD_PFLG,CD_PCD,CD_GRP,CD_CVAL,CD_NVAL) VALUES ('CFTEMP','M028','NCRsystem',28,'M028','M028','','','Other','',NULL);</v>
      </c>
    </row>
    <row r="252" spans="2:15">
      <c r="B252" s="37" t="s">
        <v>3599</v>
      </c>
      <c r="C252" s="97" t="s">
        <v>3628</v>
      </c>
      <c r="D252" s="37">
        <v>29</v>
      </c>
      <c r="E252" s="37" t="str">
        <f t="shared" si="14"/>
        <v>M029</v>
      </c>
      <c r="F252" s="37" t="str">
        <f t="shared" si="15"/>
        <v>M029</v>
      </c>
      <c r="I252" s="37" t="s">
        <v>3350</v>
      </c>
      <c r="M252" s="37" t="str">
        <f t="shared" si="10"/>
        <v>Other_CFTEMP 코드</v>
      </c>
      <c r="N252" s="37" t="s">
        <v>291</v>
      </c>
      <c r="O252" s="37" t="str">
        <f t="shared" si="13"/>
        <v>INSERT INTO ZSB_BASE_CODE (CD_FLG,CD,LASTID,CD_NO,CD_NM,CD_ENM,CD_PFLG,CD_PCD,CD_GRP,CD_CVAL,CD_NVAL) VALUES ('CFTEMP','M029','NCRsystem',29,'M029','M029','','','Other','',NULL);</v>
      </c>
    </row>
    <row r="253" spans="2:15">
      <c r="B253" s="37" t="s">
        <v>3599</v>
      </c>
      <c r="C253" s="97" t="s">
        <v>3629</v>
      </c>
      <c r="D253" s="37">
        <v>30</v>
      </c>
      <c r="E253" s="37" t="str">
        <f t="shared" si="14"/>
        <v>M030</v>
      </c>
      <c r="F253" s="37" t="str">
        <f t="shared" si="15"/>
        <v>M030</v>
      </c>
      <c r="I253" s="37" t="s">
        <v>3350</v>
      </c>
      <c r="M253" s="37" t="str">
        <f t="shared" si="10"/>
        <v>Other_CFTEMP 코드</v>
      </c>
      <c r="N253" s="37" t="s">
        <v>291</v>
      </c>
      <c r="O253" s="37" t="str">
        <f t="shared" si="13"/>
        <v>INSERT INTO ZSB_BASE_CODE (CD_FLG,CD,LASTID,CD_NO,CD_NM,CD_ENM,CD_PFLG,CD_PCD,CD_GRP,CD_CVAL,CD_NVAL) VALUES ('CFTEMP','M030','NCRsystem',30,'M030','M030','','','Other','',NULL);</v>
      </c>
    </row>
    <row r="254" spans="2:15">
      <c r="B254" s="37" t="s">
        <v>3599</v>
      </c>
      <c r="C254" s="97" t="s">
        <v>3630</v>
      </c>
      <c r="D254" s="37">
        <v>31</v>
      </c>
      <c r="E254" s="37" t="str">
        <f t="shared" si="14"/>
        <v>M031</v>
      </c>
      <c r="F254" s="37" t="str">
        <f t="shared" si="15"/>
        <v>M031</v>
      </c>
      <c r="I254" s="37" t="s">
        <v>3350</v>
      </c>
      <c r="M254" s="37" t="str">
        <f t="shared" si="10"/>
        <v>Other_CFTEMP 코드</v>
      </c>
      <c r="N254" s="37" t="s">
        <v>291</v>
      </c>
      <c r="O254" s="37" t="str">
        <f t="shared" si="13"/>
        <v>INSERT INTO ZSB_BASE_CODE (CD_FLG,CD,LASTID,CD_NO,CD_NM,CD_ENM,CD_PFLG,CD_PCD,CD_GRP,CD_CVAL,CD_NVAL) VALUES ('CFTEMP','M031','NCRsystem',31,'M031','M031','','','Other','',NULL);</v>
      </c>
    </row>
    <row r="255" spans="2:15">
      <c r="B255" s="37" t="s">
        <v>3599</v>
      </c>
      <c r="C255" s="97" t="s">
        <v>3631</v>
      </c>
      <c r="D255" s="37">
        <v>32</v>
      </c>
      <c r="E255" s="37" t="str">
        <f t="shared" si="14"/>
        <v>M032</v>
      </c>
      <c r="F255" s="37" t="str">
        <f t="shared" si="15"/>
        <v>M032</v>
      </c>
      <c r="I255" s="37" t="s">
        <v>3350</v>
      </c>
      <c r="M255" s="37" t="str">
        <f t="shared" si="10"/>
        <v>Other_CFTEMP 코드</v>
      </c>
      <c r="N255" s="37" t="s">
        <v>291</v>
      </c>
      <c r="O255" s="37" t="str">
        <f t="shared" si="13"/>
        <v>INSERT INTO ZSB_BASE_CODE (CD_FLG,CD,LASTID,CD_NO,CD_NM,CD_ENM,CD_PFLG,CD_PCD,CD_GRP,CD_CVAL,CD_NVAL) VALUES ('CFTEMP','M032','NCRsystem',32,'M032','M032','','','Other','',NULL);</v>
      </c>
    </row>
    <row r="256" spans="2:15">
      <c r="B256" s="37" t="s">
        <v>3599</v>
      </c>
      <c r="C256" s="97" t="s">
        <v>3632</v>
      </c>
      <c r="D256" s="37">
        <v>33</v>
      </c>
      <c r="E256" s="37" t="str">
        <f t="shared" si="14"/>
        <v>M033</v>
      </c>
      <c r="F256" s="37" t="str">
        <f t="shared" si="15"/>
        <v>M033</v>
      </c>
      <c r="I256" s="37" t="s">
        <v>3350</v>
      </c>
      <c r="M256" s="37" t="str">
        <f t="shared" si="10"/>
        <v>Other_CFTEMP 코드</v>
      </c>
      <c r="N256" s="37" t="s">
        <v>291</v>
      </c>
      <c r="O256" s="37" t="str">
        <f t="shared" si="13"/>
        <v>INSERT INTO ZSB_BASE_CODE (CD_FLG,CD,LASTID,CD_NO,CD_NM,CD_ENM,CD_PFLG,CD_PCD,CD_GRP,CD_CVAL,CD_NVAL) VALUES ('CFTEMP','M033','NCRsystem',33,'M033','M033','','','Other','',NULL);</v>
      </c>
    </row>
    <row r="257" spans="2:15">
      <c r="B257" s="37" t="s">
        <v>3599</v>
      </c>
      <c r="C257" s="97" t="s">
        <v>3633</v>
      </c>
      <c r="D257" s="37">
        <v>34</v>
      </c>
      <c r="E257" s="37" t="str">
        <f t="shared" si="14"/>
        <v>M034</v>
      </c>
      <c r="F257" s="37" t="str">
        <f t="shared" si="15"/>
        <v>M034</v>
      </c>
      <c r="I257" s="37" t="s">
        <v>3350</v>
      </c>
      <c r="M257" s="37" t="str">
        <f t="shared" si="10"/>
        <v>Other_CFTEMP 코드</v>
      </c>
      <c r="N257" s="37" t="s">
        <v>291</v>
      </c>
      <c r="O257" s="37" t="str">
        <f t="shared" si="13"/>
        <v>INSERT INTO ZSB_BASE_CODE (CD_FLG,CD,LASTID,CD_NO,CD_NM,CD_ENM,CD_PFLG,CD_PCD,CD_GRP,CD_CVAL,CD_NVAL) VALUES ('CFTEMP','M034','NCRsystem',34,'M034','M034','','','Other','',NULL);</v>
      </c>
    </row>
    <row r="258" spans="2:15">
      <c r="B258" s="37" t="s">
        <v>3599</v>
      </c>
      <c r="C258" s="97" t="s">
        <v>3634</v>
      </c>
      <c r="D258" s="37">
        <v>35</v>
      </c>
      <c r="E258" s="37" t="str">
        <f t="shared" si="14"/>
        <v>M035</v>
      </c>
      <c r="F258" s="37" t="str">
        <f t="shared" si="15"/>
        <v>M035</v>
      </c>
      <c r="I258" s="37" t="s">
        <v>3350</v>
      </c>
      <c r="M258" s="37" t="str">
        <f t="shared" si="10"/>
        <v>Other_CFTEMP 코드</v>
      </c>
      <c r="N258" s="37" t="s">
        <v>291</v>
      </c>
      <c r="O258" s="37" t="str">
        <f t="shared" si="13"/>
        <v>INSERT INTO ZSB_BASE_CODE (CD_FLG,CD,LASTID,CD_NO,CD_NM,CD_ENM,CD_PFLG,CD_PCD,CD_GRP,CD_CVAL,CD_NVAL) VALUES ('CFTEMP','M035','NCRsystem',35,'M035','M035','','','Other','',NULL);</v>
      </c>
    </row>
    <row r="259" spans="2:15">
      <c r="B259" s="37" t="s">
        <v>3599</v>
      </c>
      <c r="C259" s="97" t="s">
        <v>3635</v>
      </c>
      <c r="D259" s="37">
        <v>36</v>
      </c>
      <c r="E259" s="37" t="str">
        <f t="shared" si="14"/>
        <v>M036</v>
      </c>
      <c r="F259" s="37" t="str">
        <f t="shared" si="15"/>
        <v>M036</v>
      </c>
      <c r="I259" s="37" t="s">
        <v>3350</v>
      </c>
      <c r="M259" s="37" t="str">
        <f t="shared" si="10"/>
        <v>Other_CFTEMP 코드</v>
      </c>
      <c r="N259" s="37" t="s">
        <v>291</v>
      </c>
      <c r="O259" s="37" t="str">
        <f t="shared" si="13"/>
        <v>INSERT INTO ZSB_BASE_CODE (CD_FLG,CD,LASTID,CD_NO,CD_NM,CD_ENM,CD_PFLG,CD_PCD,CD_GRP,CD_CVAL,CD_NVAL) VALUES ('CFTEMP','M036','NCRsystem',36,'M036','M036','','','Other','',NULL);</v>
      </c>
    </row>
    <row r="260" spans="2:15">
      <c r="B260" s="37" t="s">
        <v>3599</v>
      </c>
      <c r="C260" s="97" t="s">
        <v>3636</v>
      </c>
      <c r="D260" s="37">
        <v>37</v>
      </c>
      <c r="E260" s="37" t="str">
        <f t="shared" si="14"/>
        <v>M037</v>
      </c>
      <c r="F260" s="37" t="str">
        <f t="shared" si="15"/>
        <v>M037</v>
      </c>
      <c r="I260" s="37" t="s">
        <v>3350</v>
      </c>
      <c r="M260" s="37" t="str">
        <f t="shared" si="10"/>
        <v>Other_CFTEMP 코드</v>
      </c>
      <c r="N260" s="37" t="s">
        <v>291</v>
      </c>
      <c r="O260" s="37" t="str">
        <f t="shared" si="13"/>
        <v>INSERT INTO ZSB_BASE_CODE (CD_FLG,CD,LASTID,CD_NO,CD_NM,CD_ENM,CD_PFLG,CD_PCD,CD_GRP,CD_CVAL,CD_NVAL) VALUES ('CFTEMP','M037','NCRsystem',37,'M037','M037','','','Other','',NULL);</v>
      </c>
    </row>
    <row r="261" spans="2:15">
      <c r="B261" s="37" t="s">
        <v>3599</v>
      </c>
      <c r="C261" s="97" t="s">
        <v>3637</v>
      </c>
      <c r="D261" s="37">
        <v>38</v>
      </c>
      <c r="E261" s="37" t="str">
        <f t="shared" si="14"/>
        <v>M038</v>
      </c>
      <c r="F261" s="37" t="str">
        <f t="shared" si="15"/>
        <v>M038</v>
      </c>
      <c r="I261" s="37" t="s">
        <v>3350</v>
      </c>
      <c r="M261" s="37" t="str">
        <f t="shared" si="10"/>
        <v>Other_CFTEMP 코드</v>
      </c>
      <c r="N261" s="37" t="s">
        <v>291</v>
      </c>
      <c r="O261" s="37" t="str">
        <f t="shared" si="13"/>
        <v>INSERT INTO ZSB_BASE_CODE (CD_FLG,CD,LASTID,CD_NO,CD_NM,CD_ENM,CD_PFLG,CD_PCD,CD_GRP,CD_CVAL,CD_NVAL) VALUES ('CFTEMP','M038','NCRsystem',38,'M038','M038','','','Other','',NULL);</v>
      </c>
    </row>
    <row r="262" spans="2:15">
      <c r="B262" s="37" t="s">
        <v>3599</v>
      </c>
      <c r="C262" s="97" t="s">
        <v>3638</v>
      </c>
      <c r="D262" s="37">
        <v>39</v>
      </c>
      <c r="E262" s="37" t="str">
        <f t="shared" si="14"/>
        <v>M039</v>
      </c>
      <c r="F262" s="37" t="str">
        <f t="shared" si="15"/>
        <v>M039</v>
      </c>
      <c r="I262" s="37" t="s">
        <v>3350</v>
      </c>
      <c r="M262" s="37" t="str">
        <f t="shared" si="10"/>
        <v>Other_CFTEMP 코드</v>
      </c>
      <c r="N262" s="37" t="s">
        <v>291</v>
      </c>
      <c r="O262" s="37" t="str">
        <f t="shared" si="13"/>
        <v>INSERT INTO ZSB_BASE_CODE (CD_FLG,CD,LASTID,CD_NO,CD_NM,CD_ENM,CD_PFLG,CD_PCD,CD_GRP,CD_CVAL,CD_NVAL) VALUES ('CFTEMP','M039','NCRsystem',39,'M039','M039','','','Other','',NULL);</v>
      </c>
    </row>
    <row r="263" spans="2:15">
      <c r="B263" s="37" t="s">
        <v>3599</v>
      </c>
      <c r="C263" s="97" t="s">
        <v>3639</v>
      </c>
      <c r="D263" s="37">
        <v>40</v>
      </c>
      <c r="E263" s="37" t="str">
        <f t="shared" si="14"/>
        <v>M040</v>
      </c>
      <c r="F263" s="37" t="str">
        <f t="shared" si="15"/>
        <v>M040</v>
      </c>
      <c r="I263" s="37" t="s">
        <v>3350</v>
      </c>
      <c r="M263" s="37" t="str">
        <f t="shared" ref="M263:M326" si="16">IF(I263="GROUP",B263 &amp; "_" &amp; C263  &amp; " 목록",I263 &amp; "_" &amp;B263 &amp; " 코드")</f>
        <v>Other_CFTEMP 코드</v>
      </c>
      <c r="N263" s="37" t="s">
        <v>291</v>
      </c>
      <c r="O263" s="37" t="str">
        <f t="shared" si="13"/>
        <v>INSERT INTO ZSB_BASE_CODE (CD_FLG,CD,LASTID,CD_NO,CD_NM,CD_ENM,CD_PFLG,CD_PCD,CD_GRP,CD_CVAL,CD_NVAL) VALUES ('CFTEMP','M040','NCRsystem',40,'M040','M040','','','Other','',NULL);</v>
      </c>
    </row>
    <row r="264" spans="2:15">
      <c r="B264" s="37" t="s">
        <v>3599</v>
      </c>
      <c r="C264" s="97" t="s">
        <v>3640</v>
      </c>
      <c r="D264" s="37">
        <v>41</v>
      </c>
      <c r="E264" s="37" t="str">
        <f t="shared" si="14"/>
        <v>M041</v>
      </c>
      <c r="F264" s="37" t="str">
        <f t="shared" si="15"/>
        <v>M041</v>
      </c>
      <c r="I264" s="37" t="s">
        <v>3350</v>
      </c>
      <c r="M264" s="37" t="str">
        <f t="shared" si="16"/>
        <v>Other_CFTEMP 코드</v>
      </c>
      <c r="N264" s="37" t="s">
        <v>291</v>
      </c>
      <c r="O264" s="37" t="str">
        <f t="shared" si="13"/>
        <v>INSERT INTO ZSB_BASE_CODE (CD_FLG,CD,LASTID,CD_NO,CD_NM,CD_ENM,CD_PFLG,CD_PCD,CD_GRP,CD_CVAL,CD_NVAL) VALUES ('CFTEMP','M041','NCRsystem',41,'M041','M041','','','Other','',NULL);</v>
      </c>
    </row>
    <row r="265" spans="2:15">
      <c r="B265" s="37" t="s">
        <v>3599</v>
      </c>
      <c r="C265" s="97" t="s">
        <v>3641</v>
      </c>
      <c r="D265" s="37">
        <v>42</v>
      </c>
      <c r="E265" s="37" t="str">
        <f t="shared" si="14"/>
        <v>M042</v>
      </c>
      <c r="F265" s="37" t="str">
        <f t="shared" si="15"/>
        <v>M042</v>
      </c>
      <c r="I265" s="37" t="s">
        <v>3350</v>
      </c>
      <c r="M265" s="37" t="str">
        <f t="shared" si="16"/>
        <v>Other_CFTEMP 코드</v>
      </c>
      <c r="N265" s="37" t="s">
        <v>291</v>
      </c>
      <c r="O265" s="37" t="str">
        <f t="shared" si="13"/>
        <v>INSERT INTO ZSB_BASE_CODE (CD_FLG,CD,LASTID,CD_NO,CD_NM,CD_ENM,CD_PFLG,CD_PCD,CD_GRP,CD_CVAL,CD_NVAL) VALUES ('CFTEMP','M042','NCRsystem',42,'M042','M042','','','Other','',NULL);</v>
      </c>
    </row>
    <row r="266" spans="2:15">
      <c r="B266" s="37" t="s">
        <v>3599</v>
      </c>
      <c r="C266" s="97" t="s">
        <v>3642</v>
      </c>
      <c r="D266" s="37">
        <v>43</v>
      </c>
      <c r="E266" s="37" t="str">
        <f t="shared" si="14"/>
        <v>M043</v>
      </c>
      <c r="F266" s="37" t="str">
        <f t="shared" si="15"/>
        <v>M043</v>
      </c>
      <c r="I266" s="37" t="s">
        <v>3350</v>
      </c>
      <c r="M266" s="37" t="str">
        <f t="shared" si="16"/>
        <v>Other_CFTEMP 코드</v>
      </c>
      <c r="N266" s="37" t="s">
        <v>291</v>
      </c>
      <c r="O266" s="37" t="str">
        <f t="shared" si="13"/>
        <v>INSERT INTO ZSB_BASE_CODE (CD_FLG,CD,LASTID,CD_NO,CD_NM,CD_ENM,CD_PFLG,CD_PCD,CD_GRP,CD_CVAL,CD_NVAL) VALUES ('CFTEMP','M043','NCRsystem',43,'M043','M043','','','Other','',NULL);</v>
      </c>
    </row>
    <row r="267" spans="2:15">
      <c r="B267" s="37" t="s">
        <v>3599</v>
      </c>
      <c r="C267" s="97" t="s">
        <v>3643</v>
      </c>
      <c r="D267" s="37">
        <v>44</v>
      </c>
      <c r="E267" s="37" t="str">
        <f t="shared" si="14"/>
        <v>M044</v>
      </c>
      <c r="F267" s="37" t="str">
        <f t="shared" si="15"/>
        <v>M044</v>
      </c>
      <c r="I267" s="37" t="s">
        <v>3350</v>
      </c>
      <c r="M267" s="37" t="str">
        <f t="shared" si="16"/>
        <v>Other_CFTEMP 코드</v>
      </c>
      <c r="N267" s="37" t="s">
        <v>291</v>
      </c>
      <c r="O267" s="37" t="str">
        <f t="shared" si="13"/>
        <v>INSERT INTO ZSB_BASE_CODE (CD_FLG,CD,LASTID,CD_NO,CD_NM,CD_ENM,CD_PFLG,CD_PCD,CD_GRP,CD_CVAL,CD_NVAL) VALUES ('CFTEMP','M044','NCRsystem',44,'M044','M044','','','Other','',NULL);</v>
      </c>
    </row>
    <row r="268" spans="2:15">
      <c r="B268" s="37" t="s">
        <v>3599</v>
      </c>
      <c r="C268" s="97" t="s">
        <v>3644</v>
      </c>
      <c r="D268" s="37">
        <v>45</v>
      </c>
      <c r="E268" s="37" t="str">
        <f t="shared" si="14"/>
        <v>M045</v>
      </c>
      <c r="F268" s="37" t="str">
        <f t="shared" si="15"/>
        <v>M045</v>
      </c>
      <c r="I268" s="37" t="s">
        <v>3350</v>
      </c>
      <c r="M268" s="37" t="str">
        <f t="shared" si="16"/>
        <v>Other_CFTEMP 코드</v>
      </c>
      <c r="N268" s="37" t="s">
        <v>291</v>
      </c>
      <c r="O268" s="37" t="str">
        <f t="shared" si="13"/>
        <v>INSERT INTO ZSB_BASE_CODE (CD_FLG,CD,LASTID,CD_NO,CD_NM,CD_ENM,CD_PFLG,CD_PCD,CD_GRP,CD_CVAL,CD_NVAL) VALUES ('CFTEMP','M045','NCRsystem',45,'M045','M045','','','Other','',NULL);</v>
      </c>
    </row>
    <row r="269" spans="2:15">
      <c r="B269" s="37" t="s">
        <v>3599</v>
      </c>
      <c r="C269" s="97" t="s">
        <v>3645</v>
      </c>
      <c r="D269" s="37">
        <v>46</v>
      </c>
      <c r="E269" s="37" t="str">
        <f t="shared" si="14"/>
        <v>M046</v>
      </c>
      <c r="F269" s="37" t="str">
        <f t="shared" si="15"/>
        <v>M046</v>
      </c>
      <c r="I269" s="37" t="s">
        <v>3350</v>
      </c>
      <c r="M269" s="37" t="str">
        <f t="shared" si="16"/>
        <v>Other_CFTEMP 코드</v>
      </c>
      <c r="N269" s="37" t="s">
        <v>291</v>
      </c>
      <c r="O269" s="37" t="str">
        <f t="shared" si="13"/>
        <v>INSERT INTO ZSB_BASE_CODE (CD_FLG,CD,LASTID,CD_NO,CD_NM,CD_ENM,CD_PFLG,CD_PCD,CD_GRP,CD_CVAL,CD_NVAL) VALUES ('CFTEMP','M046','NCRsystem',46,'M046','M046','','','Other','',NULL);</v>
      </c>
    </row>
    <row r="270" spans="2:15">
      <c r="B270" s="37" t="s">
        <v>3599</v>
      </c>
      <c r="C270" s="97" t="s">
        <v>3646</v>
      </c>
      <c r="D270" s="37">
        <v>47</v>
      </c>
      <c r="E270" s="37" t="str">
        <f t="shared" si="14"/>
        <v>M047</v>
      </c>
      <c r="F270" s="37" t="str">
        <f t="shared" si="15"/>
        <v>M047</v>
      </c>
      <c r="I270" s="37" t="s">
        <v>3350</v>
      </c>
      <c r="M270" s="37" t="str">
        <f t="shared" si="16"/>
        <v>Other_CFTEMP 코드</v>
      </c>
      <c r="N270" s="37" t="s">
        <v>291</v>
      </c>
      <c r="O270" s="37" t="str">
        <f t="shared" si="13"/>
        <v>INSERT INTO ZSB_BASE_CODE (CD_FLG,CD,LASTID,CD_NO,CD_NM,CD_ENM,CD_PFLG,CD_PCD,CD_GRP,CD_CVAL,CD_NVAL) VALUES ('CFTEMP','M047','NCRsystem',47,'M047','M047','','','Other','',NULL);</v>
      </c>
    </row>
    <row r="271" spans="2:15">
      <c r="B271" s="37" t="s">
        <v>3599</v>
      </c>
      <c r="C271" s="97" t="s">
        <v>3647</v>
      </c>
      <c r="D271" s="37">
        <v>48</v>
      </c>
      <c r="E271" s="37" t="str">
        <f t="shared" si="14"/>
        <v>M048</v>
      </c>
      <c r="F271" s="37" t="str">
        <f t="shared" si="15"/>
        <v>M048</v>
      </c>
      <c r="I271" s="37" t="s">
        <v>3350</v>
      </c>
      <c r="M271" s="37" t="str">
        <f t="shared" si="16"/>
        <v>Other_CFTEMP 코드</v>
      </c>
      <c r="N271" s="37" t="s">
        <v>291</v>
      </c>
      <c r="O271" s="37" t="str">
        <f t="shared" si="13"/>
        <v>INSERT INTO ZSB_BASE_CODE (CD_FLG,CD,LASTID,CD_NO,CD_NM,CD_ENM,CD_PFLG,CD_PCD,CD_GRP,CD_CVAL,CD_NVAL) VALUES ('CFTEMP','M048','NCRsystem',48,'M048','M048','','','Other','',NULL);</v>
      </c>
    </row>
    <row r="272" spans="2:15">
      <c r="B272" s="37" t="s">
        <v>3599</v>
      </c>
      <c r="C272" s="97" t="s">
        <v>3648</v>
      </c>
      <c r="D272" s="37">
        <v>49</v>
      </c>
      <c r="E272" s="37" t="str">
        <f t="shared" si="14"/>
        <v>M049</v>
      </c>
      <c r="F272" s="37" t="str">
        <f t="shared" si="15"/>
        <v>M049</v>
      </c>
      <c r="I272" s="37" t="s">
        <v>3350</v>
      </c>
      <c r="M272" s="37" t="str">
        <f t="shared" si="16"/>
        <v>Other_CFTEMP 코드</v>
      </c>
      <c r="N272" s="37" t="s">
        <v>291</v>
      </c>
      <c r="O272" s="37" t="str">
        <f t="shared" si="13"/>
        <v>INSERT INTO ZSB_BASE_CODE (CD_FLG,CD,LASTID,CD_NO,CD_NM,CD_ENM,CD_PFLG,CD_PCD,CD_GRP,CD_CVAL,CD_NVAL) VALUES ('CFTEMP','M049','NCRsystem',49,'M049','M049','','','Other','',NULL);</v>
      </c>
    </row>
    <row r="273" spans="2:15">
      <c r="B273" s="37" t="s">
        <v>3599</v>
      </c>
      <c r="C273" s="97" t="s">
        <v>3649</v>
      </c>
      <c r="D273" s="37">
        <v>50</v>
      </c>
      <c r="E273" s="37" t="str">
        <f t="shared" si="14"/>
        <v>M050</v>
      </c>
      <c r="F273" s="37" t="str">
        <f t="shared" si="15"/>
        <v>M050</v>
      </c>
      <c r="I273" s="37" t="s">
        <v>3350</v>
      </c>
      <c r="M273" s="37" t="str">
        <f t="shared" si="16"/>
        <v>Other_CFTEMP 코드</v>
      </c>
      <c r="N273" s="37" t="s">
        <v>291</v>
      </c>
      <c r="O273" s="37" t="str">
        <f t="shared" si="13"/>
        <v>INSERT INTO ZSB_BASE_CODE (CD_FLG,CD,LASTID,CD_NO,CD_NM,CD_ENM,CD_PFLG,CD_PCD,CD_GRP,CD_CVAL,CD_NVAL) VALUES ('CFTEMP','M050','NCRsystem',50,'M050','M050','','','Other','',NULL);</v>
      </c>
    </row>
    <row r="274" spans="2:15">
      <c r="B274" s="37" t="s">
        <v>3599</v>
      </c>
      <c r="C274" s="97" t="s">
        <v>3650</v>
      </c>
      <c r="D274" s="37">
        <v>51</v>
      </c>
      <c r="E274" s="37" t="str">
        <f t="shared" si="14"/>
        <v>M051</v>
      </c>
      <c r="F274" s="37" t="str">
        <f t="shared" si="15"/>
        <v>M051</v>
      </c>
      <c r="I274" s="37" t="s">
        <v>3350</v>
      </c>
      <c r="M274" s="37" t="str">
        <f t="shared" si="16"/>
        <v>Other_CFTEMP 코드</v>
      </c>
      <c r="N274" s="37" t="s">
        <v>291</v>
      </c>
      <c r="O274" s="37" t="str">
        <f t="shared" si="13"/>
        <v>INSERT INTO ZSB_BASE_CODE (CD_FLG,CD,LASTID,CD_NO,CD_NM,CD_ENM,CD_PFLG,CD_PCD,CD_GRP,CD_CVAL,CD_NVAL) VALUES ('CFTEMP','M051','NCRsystem',51,'M051','M051','','','Other','',NULL);</v>
      </c>
    </row>
    <row r="275" spans="2:15">
      <c r="B275" s="37" t="s">
        <v>3599</v>
      </c>
      <c r="C275" s="97" t="s">
        <v>3651</v>
      </c>
      <c r="D275" s="37">
        <v>52</v>
      </c>
      <c r="E275" s="37" t="str">
        <f t="shared" si="14"/>
        <v>M052</v>
      </c>
      <c r="F275" s="37" t="str">
        <f t="shared" si="15"/>
        <v>M052</v>
      </c>
      <c r="I275" s="37" t="s">
        <v>3350</v>
      </c>
      <c r="M275" s="37" t="str">
        <f t="shared" si="16"/>
        <v>Other_CFTEMP 코드</v>
      </c>
      <c r="N275" s="37" t="s">
        <v>291</v>
      </c>
      <c r="O275" s="37" t="str">
        <f t="shared" si="13"/>
        <v>INSERT INTO ZSB_BASE_CODE (CD_FLG,CD,LASTID,CD_NO,CD_NM,CD_ENM,CD_PFLG,CD_PCD,CD_GRP,CD_CVAL,CD_NVAL) VALUES ('CFTEMP','M052','NCRsystem',52,'M052','M052','','','Other','',NULL);</v>
      </c>
    </row>
    <row r="276" spans="2:15">
      <c r="B276" s="37" t="s">
        <v>3599</v>
      </c>
      <c r="C276" s="97" t="s">
        <v>3652</v>
      </c>
      <c r="D276" s="37">
        <v>53</v>
      </c>
      <c r="E276" s="37" t="str">
        <f t="shared" si="14"/>
        <v>M053</v>
      </c>
      <c r="F276" s="37" t="str">
        <f t="shared" si="15"/>
        <v>M053</v>
      </c>
      <c r="I276" s="37" t="s">
        <v>3350</v>
      </c>
      <c r="M276" s="37" t="str">
        <f t="shared" si="16"/>
        <v>Other_CFTEMP 코드</v>
      </c>
      <c r="N276" s="37" t="s">
        <v>291</v>
      </c>
      <c r="O276" s="37" t="str">
        <f t="shared" si="13"/>
        <v>INSERT INTO ZSB_BASE_CODE (CD_FLG,CD,LASTID,CD_NO,CD_NM,CD_ENM,CD_PFLG,CD_PCD,CD_GRP,CD_CVAL,CD_NVAL) VALUES ('CFTEMP','M053','NCRsystem',53,'M053','M053','','','Other','',NULL);</v>
      </c>
    </row>
    <row r="277" spans="2:15">
      <c r="B277" s="37" t="s">
        <v>3599</v>
      </c>
      <c r="C277" s="97" t="s">
        <v>3653</v>
      </c>
      <c r="D277" s="37">
        <v>54</v>
      </c>
      <c r="E277" s="37" t="str">
        <f t="shared" si="14"/>
        <v>M054</v>
      </c>
      <c r="F277" s="37" t="str">
        <f t="shared" si="15"/>
        <v>M054</v>
      </c>
      <c r="I277" s="37" t="s">
        <v>3350</v>
      </c>
      <c r="M277" s="37" t="str">
        <f t="shared" si="16"/>
        <v>Other_CFTEMP 코드</v>
      </c>
      <c r="N277" s="37" t="s">
        <v>291</v>
      </c>
      <c r="O277" s="37" t="str">
        <f t="shared" si="13"/>
        <v>INSERT INTO ZSB_BASE_CODE (CD_FLG,CD,LASTID,CD_NO,CD_NM,CD_ENM,CD_PFLG,CD_PCD,CD_GRP,CD_CVAL,CD_NVAL) VALUES ('CFTEMP','M054','NCRsystem',54,'M054','M054','','','Other','',NULL);</v>
      </c>
    </row>
    <row r="278" spans="2:15">
      <c r="B278" s="37" t="s">
        <v>3599</v>
      </c>
      <c r="C278" s="97" t="s">
        <v>3654</v>
      </c>
      <c r="D278" s="37">
        <v>55</v>
      </c>
      <c r="E278" s="37" t="str">
        <f t="shared" si="14"/>
        <v>M055</v>
      </c>
      <c r="F278" s="37" t="str">
        <f t="shared" si="15"/>
        <v>M055</v>
      </c>
      <c r="I278" s="37" t="s">
        <v>3350</v>
      </c>
      <c r="M278" s="37" t="str">
        <f t="shared" si="16"/>
        <v>Other_CFTEMP 코드</v>
      </c>
      <c r="N278" s="37" t="s">
        <v>291</v>
      </c>
      <c r="O278" s="37" t="str">
        <f t="shared" si="13"/>
        <v>INSERT INTO ZSB_BASE_CODE (CD_FLG,CD,LASTID,CD_NO,CD_NM,CD_ENM,CD_PFLG,CD_PCD,CD_GRP,CD_CVAL,CD_NVAL) VALUES ('CFTEMP','M055','NCRsystem',55,'M055','M055','','','Other','',NULL);</v>
      </c>
    </row>
    <row r="279" spans="2:15">
      <c r="B279" s="37" t="s">
        <v>3599</v>
      </c>
      <c r="C279" s="97" t="s">
        <v>3655</v>
      </c>
      <c r="D279" s="37">
        <v>56</v>
      </c>
      <c r="E279" s="37" t="str">
        <f t="shared" si="14"/>
        <v>M056</v>
      </c>
      <c r="F279" s="37" t="str">
        <f t="shared" si="15"/>
        <v>M056</v>
      </c>
      <c r="I279" s="37" t="s">
        <v>3350</v>
      </c>
      <c r="M279" s="37" t="str">
        <f t="shared" si="16"/>
        <v>Other_CFTEMP 코드</v>
      </c>
      <c r="N279" s="37" t="s">
        <v>291</v>
      </c>
      <c r="O279" s="37" t="str">
        <f t="shared" ref="O279:O342" si="17" xml:space="preserve"> O$6 &amp; " ('"&amp;B279&amp;"','"&amp;C279&amp;"','NCRsystem',"&amp;IF(D279="",0,D279)&amp;",'"&amp;E279&amp;"','"&amp;F279&amp;"','"&amp;G279&amp;"','"&amp;H279&amp;"','"&amp;I279&amp;"','"&amp;J279&amp;"',"&amp;IF(K279="","NULL",K279)&amp;");"</f>
        <v>INSERT INTO ZSB_BASE_CODE (CD_FLG,CD,LASTID,CD_NO,CD_NM,CD_ENM,CD_PFLG,CD_PCD,CD_GRP,CD_CVAL,CD_NVAL) VALUES ('CFTEMP','M056','NCRsystem',56,'M056','M056','','','Other','',NULL);</v>
      </c>
    </row>
    <row r="280" spans="2:15">
      <c r="B280" s="37" t="s">
        <v>3599</v>
      </c>
      <c r="C280" s="97" t="s">
        <v>3656</v>
      </c>
      <c r="D280" s="37">
        <v>57</v>
      </c>
      <c r="E280" s="37" t="str">
        <f t="shared" si="14"/>
        <v>M057</v>
      </c>
      <c r="F280" s="37" t="str">
        <f t="shared" si="15"/>
        <v>M057</v>
      </c>
      <c r="I280" s="37" t="s">
        <v>3350</v>
      </c>
      <c r="M280" s="37" t="str">
        <f t="shared" si="16"/>
        <v>Other_CFTEMP 코드</v>
      </c>
      <c r="N280" s="37" t="s">
        <v>291</v>
      </c>
      <c r="O280" s="37" t="str">
        <f t="shared" si="17"/>
        <v>INSERT INTO ZSB_BASE_CODE (CD_FLG,CD,LASTID,CD_NO,CD_NM,CD_ENM,CD_PFLG,CD_PCD,CD_GRP,CD_CVAL,CD_NVAL) VALUES ('CFTEMP','M057','NCRsystem',57,'M057','M057','','','Other','',NULL);</v>
      </c>
    </row>
    <row r="281" spans="2:15">
      <c r="B281" s="37" t="s">
        <v>3599</v>
      </c>
      <c r="C281" s="97" t="s">
        <v>3657</v>
      </c>
      <c r="D281" s="37">
        <v>58</v>
      </c>
      <c r="E281" s="37" t="str">
        <f t="shared" si="14"/>
        <v>M058</v>
      </c>
      <c r="F281" s="37" t="str">
        <f t="shared" si="15"/>
        <v>M058</v>
      </c>
      <c r="I281" s="37" t="s">
        <v>3350</v>
      </c>
      <c r="M281" s="37" t="str">
        <f t="shared" si="16"/>
        <v>Other_CFTEMP 코드</v>
      </c>
      <c r="N281" s="37" t="s">
        <v>291</v>
      </c>
      <c r="O281" s="37" t="str">
        <f t="shared" si="17"/>
        <v>INSERT INTO ZSB_BASE_CODE (CD_FLG,CD,LASTID,CD_NO,CD_NM,CD_ENM,CD_PFLG,CD_PCD,CD_GRP,CD_CVAL,CD_NVAL) VALUES ('CFTEMP','M058','NCRsystem',58,'M058','M058','','','Other','',NULL);</v>
      </c>
    </row>
    <row r="282" spans="2:15">
      <c r="B282" s="37" t="s">
        <v>3599</v>
      </c>
      <c r="C282" s="97" t="s">
        <v>3658</v>
      </c>
      <c r="D282" s="37">
        <v>59</v>
      </c>
      <c r="E282" s="37" t="str">
        <f t="shared" si="14"/>
        <v>M059</v>
      </c>
      <c r="F282" s="37" t="str">
        <f t="shared" si="15"/>
        <v>M059</v>
      </c>
      <c r="I282" s="37" t="s">
        <v>3350</v>
      </c>
      <c r="M282" s="37" t="str">
        <f t="shared" si="16"/>
        <v>Other_CFTEMP 코드</v>
      </c>
      <c r="N282" s="37" t="s">
        <v>291</v>
      </c>
      <c r="O282" s="37" t="str">
        <f t="shared" si="17"/>
        <v>INSERT INTO ZSB_BASE_CODE (CD_FLG,CD,LASTID,CD_NO,CD_NM,CD_ENM,CD_PFLG,CD_PCD,CD_GRP,CD_CVAL,CD_NVAL) VALUES ('CFTEMP','M059','NCRsystem',59,'M059','M059','','','Other','',NULL);</v>
      </c>
    </row>
    <row r="283" spans="2:15">
      <c r="B283" s="37" t="s">
        <v>3599</v>
      </c>
      <c r="C283" s="97" t="s">
        <v>3659</v>
      </c>
      <c r="D283" s="37">
        <v>60</v>
      </c>
      <c r="E283" s="37" t="str">
        <f t="shared" si="14"/>
        <v>M060</v>
      </c>
      <c r="F283" s="37" t="str">
        <f t="shared" si="15"/>
        <v>M060</v>
      </c>
      <c r="I283" s="37" t="s">
        <v>3350</v>
      </c>
      <c r="M283" s="37" t="str">
        <f t="shared" si="16"/>
        <v>Other_CFTEMP 코드</v>
      </c>
      <c r="N283" s="37" t="s">
        <v>291</v>
      </c>
      <c r="O283" s="37" t="str">
        <f t="shared" si="17"/>
        <v>INSERT INTO ZSB_BASE_CODE (CD_FLG,CD,LASTID,CD_NO,CD_NM,CD_ENM,CD_PFLG,CD_PCD,CD_GRP,CD_CVAL,CD_NVAL) VALUES ('CFTEMP','M060','NCRsystem',60,'M060','M060','','','Other','',NULL);</v>
      </c>
    </row>
    <row r="284" spans="2:15">
      <c r="B284" s="37" t="s">
        <v>3599</v>
      </c>
      <c r="C284" s="97" t="s">
        <v>3660</v>
      </c>
      <c r="D284" s="37">
        <v>61</v>
      </c>
      <c r="E284" s="37" t="str">
        <f t="shared" si="14"/>
        <v>M061</v>
      </c>
      <c r="F284" s="37" t="str">
        <f t="shared" si="15"/>
        <v>M061</v>
      </c>
      <c r="I284" s="37" t="s">
        <v>3350</v>
      </c>
      <c r="M284" s="37" t="str">
        <f t="shared" si="16"/>
        <v>Other_CFTEMP 코드</v>
      </c>
      <c r="N284" s="37" t="s">
        <v>291</v>
      </c>
      <c r="O284" s="37" t="str">
        <f t="shared" si="17"/>
        <v>INSERT INTO ZSB_BASE_CODE (CD_FLG,CD,LASTID,CD_NO,CD_NM,CD_ENM,CD_PFLG,CD_PCD,CD_GRP,CD_CVAL,CD_NVAL) VALUES ('CFTEMP','M061','NCRsystem',61,'M061','M061','','','Other','',NULL);</v>
      </c>
    </row>
    <row r="285" spans="2:15">
      <c r="B285" s="37" t="s">
        <v>3599</v>
      </c>
      <c r="C285" s="97" t="s">
        <v>3661</v>
      </c>
      <c r="D285" s="37">
        <v>62</v>
      </c>
      <c r="E285" s="37" t="str">
        <f t="shared" si="14"/>
        <v>M062</v>
      </c>
      <c r="F285" s="37" t="str">
        <f t="shared" si="15"/>
        <v>M062</v>
      </c>
      <c r="I285" s="37" t="s">
        <v>3350</v>
      </c>
      <c r="M285" s="37" t="str">
        <f t="shared" si="16"/>
        <v>Other_CFTEMP 코드</v>
      </c>
      <c r="N285" s="37" t="s">
        <v>291</v>
      </c>
      <c r="O285" s="37" t="str">
        <f t="shared" si="17"/>
        <v>INSERT INTO ZSB_BASE_CODE (CD_FLG,CD,LASTID,CD_NO,CD_NM,CD_ENM,CD_PFLG,CD_PCD,CD_GRP,CD_CVAL,CD_NVAL) VALUES ('CFTEMP','M062','NCRsystem',62,'M062','M062','','','Other','',NULL);</v>
      </c>
    </row>
    <row r="286" spans="2:15">
      <c r="B286" s="37" t="s">
        <v>3599</v>
      </c>
      <c r="C286" s="97" t="s">
        <v>3662</v>
      </c>
      <c r="D286" s="37">
        <v>63</v>
      </c>
      <c r="E286" s="37" t="str">
        <f t="shared" si="14"/>
        <v>M063</v>
      </c>
      <c r="F286" s="37" t="str">
        <f t="shared" si="15"/>
        <v>M063</v>
      </c>
      <c r="I286" s="37" t="s">
        <v>3350</v>
      </c>
      <c r="M286" s="37" t="str">
        <f t="shared" si="16"/>
        <v>Other_CFTEMP 코드</v>
      </c>
      <c r="N286" s="37" t="s">
        <v>291</v>
      </c>
      <c r="O286" s="37" t="str">
        <f t="shared" si="17"/>
        <v>INSERT INTO ZSB_BASE_CODE (CD_FLG,CD,LASTID,CD_NO,CD_NM,CD_ENM,CD_PFLG,CD_PCD,CD_GRP,CD_CVAL,CD_NVAL) VALUES ('CFTEMP','M063','NCRsystem',63,'M063','M063','','','Other','',NULL);</v>
      </c>
    </row>
    <row r="287" spans="2:15">
      <c r="B287" s="37" t="s">
        <v>3599</v>
      </c>
      <c r="C287" s="97" t="s">
        <v>3663</v>
      </c>
      <c r="D287" s="37">
        <v>64</v>
      </c>
      <c r="E287" s="37" t="str">
        <f t="shared" si="14"/>
        <v>M064</v>
      </c>
      <c r="F287" s="37" t="str">
        <f t="shared" si="15"/>
        <v>M064</v>
      </c>
      <c r="I287" s="37" t="s">
        <v>3350</v>
      </c>
      <c r="M287" s="37" t="str">
        <f t="shared" si="16"/>
        <v>Other_CFTEMP 코드</v>
      </c>
      <c r="N287" s="37" t="s">
        <v>291</v>
      </c>
      <c r="O287" s="37" t="str">
        <f t="shared" si="17"/>
        <v>INSERT INTO ZSB_BASE_CODE (CD_FLG,CD,LASTID,CD_NO,CD_NM,CD_ENM,CD_PFLG,CD_PCD,CD_GRP,CD_CVAL,CD_NVAL) VALUES ('CFTEMP','M064','NCRsystem',64,'M064','M064','','','Other','',NULL);</v>
      </c>
    </row>
    <row r="288" spans="2:15">
      <c r="B288" s="37" t="s">
        <v>3599</v>
      </c>
      <c r="C288" s="97" t="s">
        <v>3664</v>
      </c>
      <c r="D288" s="37">
        <v>65</v>
      </c>
      <c r="E288" s="37" t="str">
        <f t="shared" si="14"/>
        <v>M065</v>
      </c>
      <c r="F288" s="37" t="str">
        <f t="shared" si="15"/>
        <v>M065</v>
      </c>
      <c r="I288" s="37" t="s">
        <v>3350</v>
      </c>
      <c r="M288" s="37" t="str">
        <f t="shared" si="16"/>
        <v>Other_CFTEMP 코드</v>
      </c>
      <c r="N288" s="37" t="s">
        <v>291</v>
      </c>
      <c r="O288" s="37" t="str">
        <f t="shared" si="17"/>
        <v>INSERT INTO ZSB_BASE_CODE (CD_FLG,CD,LASTID,CD_NO,CD_NM,CD_ENM,CD_PFLG,CD_PCD,CD_GRP,CD_CVAL,CD_NVAL) VALUES ('CFTEMP','M065','NCRsystem',65,'M065','M065','','','Other','',NULL);</v>
      </c>
    </row>
    <row r="289" spans="2:15">
      <c r="B289" s="37" t="s">
        <v>3599</v>
      </c>
      <c r="C289" s="97" t="s">
        <v>3665</v>
      </c>
      <c r="D289" s="37">
        <v>66</v>
      </c>
      <c r="E289" s="37" t="str">
        <f t="shared" ref="E289:E342" si="18">C289</f>
        <v>M066</v>
      </c>
      <c r="F289" s="37" t="str">
        <f t="shared" ref="F289:F342" si="19">C289</f>
        <v>M066</v>
      </c>
      <c r="I289" s="37" t="s">
        <v>3350</v>
      </c>
      <c r="M289" s="37" t="str">
        <f t="shared" si="16"/>
        <v>Other_CFTEMP 코드</v>
      </c>
      <c r="N289" s="37" t="s">
        <v>291</v>
      </c>
      <c r="O289" s="37" t="str">
        <f t="shared" si="17"/>
        <v>INSERT INTO ZSB_BASE_CODE (CD_FLG,CD,LASTID,CD_NO,CD_NM,CD_ENM,CD_PFLG,CD_PCD,CD_GRP,CD_CVAL,CD_NVAL) VALUES ('CFTEMP','M066','NCRsystem',66,'M066','M066','','','Other','',NULL);</v>
      </c>
    </row>
    <row r="290" spans="2:15">
      <c r="B290" s="37" t="s">
        <v>3599</v>
      </c>
      <c r="C290" s="97" t="s">
        <v>3666</v>
      </c>
      <c r="D290" s="37">
        <v>67</v>
      </c>
      <c r="E290" s="37" t="str">
        <f t="shared" si="18"/>
        <v>M067</v>
      </c>
      <c r="F290" s="37" t="str">
        <f t="shared" si="19"/>
        <v>M067</v>
      </c>
      <c r="I290" s="37" t="s">
        <v>3350</v>
      </c>
      <c r="M290" s="37" t="str">
        <f t="shared" si="16"/>
        <v>Other_CFTEMP 코드</v>
      </c>
      <c r="N290" s="37" t="s">
        <v>291</v>
      </c>
      <c r="O290" s="37" t="str">
        <f t="shared" si="17"/>
        <v>INSERT INTO ZSB_BASE_CODE (CD_FLG,CD,LASTID,CD_NO,CD_NM,CD_ENM,CD_PFLG,CD_PCD,CD_GRP,CD_CVAL,CD_NVAL) VALUES ('CFTEMP','M067','NCRsystem',67,'M067','M067','','','Other','',NULL);</v>
      </c>
    </row>
    <row r="291" spans="2:15">
      <c r="B291" s="37" t="s">
        <v>3599</v>
      </c>
      <c r="C291" s="97" t="s">
        <v>3667</v>
      </c>
      <c r="D291" s="37">
        <v>68</v>
      </c>
      <c r="E291" s="37" t="str">
        <f t="shared" si="18"/>
        <v>M068</v>
      </c>
      <c r="F291" s="37" t="str">
        <f t="shared" si="19"/>
        <v>M068</v>
      </c>
      <c r="I291" s="37" t="s">
        <v>3350</v>
      </c>
      <c r="M291" s="37" t="str">
        <f t="shared" si="16"/>
        <v>Other_CFTEMP 코드</v>
      </c>
      <c r="N291" s="37" t="s">
        <v>291</v>
      </c>
      <c r="O291" s="37" t="str">
        <f t="shared" si="17"/>
        <v>INSERT INTO ZSB_BASE_CODE (CD_FLG,CD,LASTID,CD_NO,CD_NM,CD_ENM,CD_PFLG,CD_PCD,CD_GRP,CD_CVAL,CD_NVAL) VALUES ('CFTEMP','M068','NCRsystem',68,'M068','M068','','','Other','',NULL);</v>
      </c>
    </row>
    <row r="292" spans="2:15">
      <c r="B292" s="37" t="s">
        <v>3599</v>
      </c>
      <c r="C292" s="97" t="s">
        <v>3668</v>
      </c>
      <c r="D292" s="37">
        <v>69</v>
      </c>
      <c r="E292" s="37" t="str">
        <f t="shared" si="18"/>
        <v>M069</v>
      </c>
      <c r="F292" s="37" t="str">
        <f t="shared" si="19"/>
        <v>M069</v>
      </c>
      <c r="I292" s="37" t="s">
        <v>3350</v>
      </c>
      <c r="M292" s="37" t="str">
        <f t="shared" si="16"/>
        <v>Other_CFTEMP 코드</v>
      </c>
      <c r="N292" s="37" t="s">
        <v>291</v>
      </c>
      <c r="O292" s="37" t="str">
        <f t="shared" si="17"/>
        <v>INSERT INTO ZSB_BASE_CODE (CD_FLG,CD,LASTID,CD_NO,CD_NM,CD_ENM,CD_PFLG,CD_PCD,CD_GRP,CD_CVAL,CD_NVAL) VALUES ('CFTEMP','M069','NCRsystem',69,'M069','M069','','','Other','',NULL);</v>
      </c>
    </row>
    <row r="293" spans="2:15">
      <c r="B293" s="37" t="s">
        <v>3599</v>
      </c>
      <c r="C293" s="97" t="s">
        <v>3669</v>
      </c>
      <c r="D293" s="37">
        <v>70</v>
      </c>
      <c r="E293" s="37" t="str">
        <f t="shared" si="18"/>
        <v>M070</v>
      </c>
      <c r="F293" s="37" t="str">
        <f t="shared" si="19"/>
        <v>M070</v>
      </c>
      <c r="I293" s="37" t="s">
        <v>3350</v>
      </c>
      <c r="M293" s="37" t="str">
        <f t="shared" si="16"/>
        <v>Other_CFTEMP 코드</v>
      </c>
      <c r="N293" s="37" t="s">
        <v>291</v>
      </c>
      <c r="O293" s="37" t="str">
        <f t="shared" si="17"/>
        <v>INSERT INTO ZSB_BASE_CODE (CD_FLG,CD,LASTID,CD_NO,CD_NM,CD_ENM,CD_PFLG,CD_PCD,CD_GRP,CD_CVAL,CD_NVAL) VALUES ('CFTEMP','M070','NCRsystem',70,'M070','M070','','','Other','',NULL);</v>
      </c>
    </row>
    <row r="294" spans="2:15">
      <c r="B294" s="37" t="s">
        <v>3599</v>
      </c>
      <c r="C294" s="97" t="s">
        <v>3670</v>
      </c>
      <c r="D294" s="37">
        <v>71</v>
      </c>
      <c r="E294" s="37" t="str">
        <f t="shared" si="18"/>
        <v>M071</v>
      </c>
      <c r="F294" s="37" t="str">
        <f t="shared" si="19"/>
        <v>M071</v>
      </c>
      <c r="I294" s="37" t="s">
        <v>3350</v>
      </c>
      <c r="M294" s="37" t="str">
        <f t="shared" si="16"/>
        <v>Other_CFTEMP 코드</v>
      </c>
      <c r="N294" s="37" t="s">
        <v>291</v>
      </c>
      <c r="O294" s="37" t="str">
        <f t="shared" si="17"/>
        <v>INSERT INTO ZSB_BASE_CODE (CD_FLG,CD,LASTID,CD_NO,CD_NM,CD_ENM,CD_PFLG,CD_PCD,CD_GRP,CD_CVAL,CD_NVAL) VALUES ('CFTEMP','M071','NCRsystem',71,'M071','M071','','','Other','',NULL);</v>
      </c>
    </row>
    <row r="295" spans="2:15">
      <c r="B295" s="37" t="s">
        <v>3599</v>
      </c>
      <c r="C295" s="97" t="s">
        <v>3671</v>
      </c>
      <c r="D295" s="37">
        <v>72</v>
      </c>
      <c r="E295" s="37" t="str">
        <f t="shared" si="18"/>
        <v>M072</v>
      </c>
      <c r="F295" s="37" t="str">
        <f t="shared" si="19"/>
        <v>M072</v>
      </c>
      <c r="I295" s="37" t="s">
        <v>3350</v>
      </c>
      <c r="M295" s="37" t="str">
        <f t="shared" si="16"/>
        <v>Other_CFTEMP 코드</v>
      </c>
      <c r="N295" s="37" t="s">
        <v>291</v>
      </c>
      <c r="O295" s="37" t="str">
        <f t="shared" si="17"/>
        <v>INSERT INTO ZSB_BASE_CODE (CD_FLG,CD,LASTID,CD_NO,CD_NM,CD_ENM,CD_PFLG,CD_PCD,CD_GRP,CD_CVAL,CD_NVAL) VALUES ('CFTEMP','M072','NCRsystem',72,'M072','M072','','','Other','',NULL);</v>
      </c>
    </row>
    <row r="296" spans="2:15">
      <c r="B296" s="37" t="s">
        <v>3599</v>
      </c>
      <c r="C296" s="97" t="s">
        <v>3672</v>
      </c>
      <c r="D296" s="37">
        <v>73</v>
      </c>
      <c r="E296" s="37" t="str">
        <f t="shared" si="18"/>
        <v>M073</v>
      </c>
      <c r="F296" s="37" t="str">
        <f t="shared" si="19"/>
        <v>M073</v>
      </c>
      <c r="I296" s="37" t="s">
        <v>3350</v>
      </c>
      <c r="M296" s="37" t="str">
        <f t="shared" si="16"/>
        <v>Other_CFTEMP 코드</v>
      </c>
      <c r="N296" s="37" t="s">
        <v>291</v>
      </c>
      <c r="O296" s="37" t="str">
        <f t="shared" si="17"/>
        <v>INSERT INTO ZSB_BASE_CODE (CD_FLG,CD,LASTID,CD_NO,CD_NM,CD_ENM,CD_PFLG,CD_PCD,CD_GRP,CD_CVAL,CD_NVAL) VALUES ('CFTEMP','M073','NCRsystem',73,'M073','M073','','','Other','',NULL);</v>
      </c>
    </row>
    <row r="297" spans="2:15">
      <c r="B297" s="37" t="s">
        <v>3599</v>
      </c>
      <c r="C297" s="97" t="s">
        <v>3673</v>
      </c>
      <c r="D297" s="37">
        <v>74</v>
      </c>
      <c r="E297" s="37" t="str">
        <f t="shared" si="18"/>
        <v>M074</v>
      </c>
      <c r="F297" s="37" t="str">
        <f t="shared" si="19"/>
        <v>M074</v>
      </c>
      <c r="I297" s="37" t="s">
        <v>3350</v>
      </c>
      <c r="M297" s="37" t="str">
        <f t="shared" si="16"/>
        <v>Other_CFTEMP 코드</v>
      </c>
      <c r="N297" s="37" t="s">
        <v>291</v>
      </c>
      <c r="O297" s="37" t="str">
        <f t="shared" si="17"/>
        <v>INSERT INTO ZSB_BASE_CODE (CD_FLG,CD,LASTID,CD_NO,CD_NM,CD_ENM,CD_PFLG,CD_PCD,CD_GRP,CD_CVAL,CD_NVAL) VALUES ('CFTEMP','M074','NCRsystem',74,'M074','M074','','','Other','',NULL);</v>
      </c>
    </row>
    <row r="298" spans="2:15">
      <c r="B298" s="37" t="s">
        <v>3599</v>
      </c>
      <c r="C298" s="97" t="s">
        <v>3674</v>
      </c>
      <c r="D298" s="37">
        <v>75</v>
      </c>
      <c r="E298" s="37" t="str">
        <f t="shared" si="18"/>
        <v>M075</v>
      </c>
      <c r="F298" s="37" t="str">
        <f t="shared" si="19"/>
        <v>M075</v>
      </c>
      <c r="I298" s="37" t="s">
        <v>3350</v>
      </c>
      <c r="M298" s="37" t="str">
        <f t="shared" si="16"/>
        <v>Other_CFTEMP 코드</v>
      </c>
      <c r="N298" s="37" t="s">
        <v>291</v>
      </c>
      <c r="O298" s="37" t="str">
        <f t="shared" si="17"/>
        <v>INSERT INTO ZSB_BASE_CODE (CD_FLG,CD,LASTID,CD_NO,CD_NM,CD_ENM,CD_PFLG,CD_PCD,CD_GRP,CD_CVAL,CD_NVAL) VALUES ('CFTEMP','M075','NCRsystem',75,'M075','M075','','','Other','',NULL);</v>
      </c>
    </row>
    <row r="299" spans="2:15">
      <c r="B299" s="37" t="s">
        <v>3599</v>
      </c>
      <c r="C299" s="97" t="s">
        <v>3675</v>
      </c>
      <c r="D299" s="37">
        <v>76</v>
      </c>
      <c r="E299" s="37" t="str">
        <f t="shared" si="18"/>
        <v>M076</v>
      </c>
      <c r="F299" s="37" t="str">
        <f t="shared" si="19"/>
        <v>M076</v>
      </c>
      <c r="I299" s="37" t="s">
        <v>3350</v>
      </c>
      <c r="M299" s="37" t="str">
        <f t="shared" si="16"/>
        <v>Other_CFTEMP 코드</v>
      </c>
      <c r="N299" s="37" t="s">
        <v>291</v>
      </c>
      <c r="O299" s="37" t="str">
        <f t="shared" si="17"/>
        <v>INSERT INTO ZSB_BASE_CODE (CD_FLG,CD,LASTID,CD_NO,CD_NM,CD_ENM,CD_PFLG,CD_PCD,CD_GRP,CD_CVAL,CD_NVAL) VALUES ('CFTEMP','M076','NCRsystem',76,'M076','M076','','','Other','',NULL);</v>
      </c>
    </row>
    <row r="300" spans="2:15">
      <c r="B300" s="37" t="s">
        <v>3599</v>
      </c>
      <c r="C300" s="97" t="s">
        <v>3676</v>
      </c>
      <c r="D300" s="37">
        <v>77</v>
      </c>
      <c r="E300" s="37" t="str">
        <f t="shared" si="18"/>
        <v>M077</v>
      </c>
      <c r="F300" s="37" t="str">
        <f t="shared" si="19"/>
        <v>M077</v>
      </c>
      <c r="I300" s="37" t="s">
        <v>3350</v>
      </c>
      <c r="M300" s="37" t="str">
        <f t="shared" si="16"/>
        <v>Other_CFTEMP 코드</v>
      </c>
      <c r="N300" s="37" t="s">
        <v>291</v>
      </c>
      <c r="O300" s="37" t="str">
        <f t="shared" si="17"/>
        <v>INSERT INTO ZSB_BASE_CODE (CD_FLG,CD,LASTID,CD_NO,CD_NM,CD_ENM,CD_PFLG,CD_PCD,CD_GRP,CD_CVAL,CD_NVAL) VALUES ('CFTEMP','M077','NCRsystem',77,'M077','M077','','','Other','',NULL);</v>
      </c>
    </row>
    <row r="301" spans="2:15">
      <c r="B301" s="37" t="s">
        <v>3599</v>
      </c>
      <c r="C301" s="97" t="s">
        <v>3677</v>
      </c>
      <c r="D301" s="37">
        <v>78</v>
      </c>
      <c r="E301" s="37" t="str">
        <f t="shared" si="18"/>
        <v>M078</v>
      </c>
      <c r="F301" s="37" t="str">
        <f t="shared" si="19"/>
        <v>M078</v>
      </c>
      <c r="I301" s="37" t="s">
        <v>3350</v>
      </c>
      <c r="M301" s="37" t="str">
        <f t="shared" si="16"/>
        <v>Other_CFTEMP 코드</v>
      </c>
      <c r="N301" s="37" t="s">
        <v>291</v>
      </c>
      <c r="O301" s="37" t="str">
        <f t="shared" si="17"/>
        <v>INSERT INTO ZSB_BASE_CODE (CD_FLG,CD,LASTID,CD_NO,CD_NM,CD_ENM,CD_PFLG,CD_PCD,CD_GRP,CD_CVAL,CD_NVAL) VALUES ('CFTEMP','M078','NCRsystem',78,'M078','M078','','','Other','',NULL);</v>
      </c>
    </row>
    <row r="302" spans="2:15">
      <c r="B302" s="37" t="s">
        <v>3599</v>
      </c>
      <c r="C302" s="97" t="s">
        <v>3678</v>
      </c>
      <c r="D302" s="37">
        <v>79</v>
      </c>
      <c r="E302" s="37" t="str">
        <f t="shared" si="18"/>
        <v>M079</v>
      </c>
      <c r="F302" s="37" t="str">
        <f t="shared" si="19"/>
        <v>M079</v>
      </c>
      <c r="I302" s="37" t="s">
        <v>3350</v>
      </c>
      <c r="M302" s="37" t="str">
        <f t="shared" si="16"/>
        <v>Other_CFTEMP 코드</v>
      </c>
      <c r="N302" s="37" t="s">
        <v>291</v>
      </c>
      <c r="O302" s="37" t="str">
        <f t="shared" si="17"/>
        <v>INSERT INTO ZSB_BASE_CODE (CD_FLG,CD,LASTID,CD_NO,CD_NM,CD_ENM,CD_PFLG,CD_PCD,CD_GRP,CD_CVAL,CD_NVAL) VALUES ('CFTEMP','M079','NCRsystem',79,'M079','M079','','','Other','',NULL);</v>
      </c>
    </row>
    <row r="303" spans="2:15">
      <c r="B303" s="37" t="s">
        <v>3599</v>
      </c>
      <c r="C303" s="97" t="s">
        <v>3679</v>
      </c>
      <c r="D303" s="37">
        <v>80</v>
      </c>
      <c r="E303" s="37" t="str">
        <f t="shared" si="18"/>
        <v>M080</v>
      </c>
      <c r="F303" s="37" t="str">
        <f t="shared" si="19"/>
        <v>M080</v>
      </c>
      <c r="I303" s="37" t="s">
        <v>3350</v>
      </c>
      <c r="M303" s="37" t="str">
        <f t="shared" si="16"/>
        <v>Other_CFTEMP 코드</v>
      </c>
      <c r="N303" s="37" t="s">
        <v>291</v>
      </c>
      <c r="O303" s="37" t="str">
        <f t="shared" si="17"/>
        <v>INSERT INTO ZSB_BASE_CODE (CD_FLG,CD,LASTID,CD_NO,CD_NM,CD_ENM,CD_PFLG,CD_PCD,CD_GRP,CD_CVAL,CD_NVAL) VALUES ('CFTEMP','M080','NCRsystem',80,'M080','M080','','','Other','',NULL);</v>
      </c>
    </row>
    <row r="304" spans="2:15">
      <c r="B304" s="37" t="s">
        <v>3599</v>
      </c>
      <c r="C304" s="97" t="s">
        <v>3680</v>
      </c>
      <c r="D304" s="37">
        <v>81</v>
      </c>
      <c r="E304" s="37" t="str">
        <f t="shared" si="18"/>
        <v>M081</v>
      </c>
      <c r="F304" s="37" t="str">
        <f t="shared" si="19"/>
        <v>M081</v>
      </c>
      <c r="I304" s="37" t="s">
        <v>3350</v>
      </c>
      <c r="M304" s="37" t="str">
        <f t="shared" si="16"/>
        <v>Other_CFTEMP 코드</v>
      </c>
      <c r="N304" s="37" t="s">
        <v>291</v>
      </c>
      <c r="O304" s="37" t="str">
        <f t="shared" si="17"/>
        <v>INSERT INTO ZSB_BASE_CODE (CD_FLG,CD,LASTID,CD_NO,CD_NM,CD_ENM,CD_PFLG,CD_PCD,CD_GRP,CD_CVAL,CD_NVAL) VALUES ('CFTEMP','M081','NCRsystem',81,'M081','M081','','','Other','',NULL);</v>
      </c>
    </row>
    <row r="305" spans="2:15">
      <c r="B305" s="37" t="s">
        <v>3599</v>
      </c>
      <c r="C305" s="97" t="s">
        <v>3681</v>
      </c>
      <c r="D305" s="37">
        <v>82</v>
      </c>
      <c r="E305" s="37" t="str">
        <f t="shared" si="18"/>
        <v>M082</v>
      </c>
      <c r="F305" s="37" t="str">
        <f t="shared" si="19"/>
        <v>M082</v>
      </c>
      <c r="I305" s="37" t="s">
        <v>3350</v>
      </c>
      <c r="M305" s="37" t="str">
        <f t="shared" si="16"/>
        <v>Other_CFTEMP 코드</v>
      </c>
      <c r="N305" s="37" t="s">
        <v>291</v>
      </c>
      <c r="O305" s="37" t="str">
        <f t="shared" si="17"/>
        <v>INSERT INTO ZSB_BASE_CODE (CD_FLG,CD,LASTID,CD_NO,CD_NM,CD_ENM,CD_PFLG,CD_PCD,CD_GRP,CD_CVAL,CD_NVAL) VALUES ('CFTEMP','M082','NCRsystem',82,'M082','M082','','','Other','',NULL);</v>
      </c>
    </row>
    <row r="306" spans="2:15">
      <c r="B306" s="37" t="s">
        <v>3599</v>
      </c>
      <c r="C306" s="97" t="s">
        <v>3682</v>
      </c>
      <c r="D306" s="37">
        <v>83</v>
      </c>
      <c r="E306" s="37" t="str">
        <f t="shared" si="18"/>
        <v>M083</v>
      </c>
      <c r="F306" s="37" t="str">
        <f t="shared" si="19"/>
        <v>M083</v>
      </c>
      <c r="I306" s="37" t="s">
        <v>3350</v>
      </c>
      <c r="M306" s="37" t="str">
        <f t="shared" si="16"/>
        <v>Other_CFTEMP 코드</v>
      </c>
      <c r="N306" s="37" t="s">
        <v>291</v>
      </c>
      <c r="O306" s="37" t="str">
        <f t="shared" si="17"/>
        <v>INSERT INTO ZSB_BASE_CODE (CD_FLG,CD,LASTID,CD_NO,CD_NM,CD_ENM,CD_PFLG,CD_PCD,CD_GRP,CD_CVAL,CD_NVAL) VALUES ('CFTEMP','M083','NCRsystem',83,'M083','M083','','','Other','',NULL);</v>
      </c>
    </row>
    <row r="307" spans="2:15">
      <c r="B307" s="37" t="s">
        <v>3599</v>
      </c>
      <c r="C307" s="97" t="s">
        <v>3683</v>
      </c>
      <c r="D307" s="37">
        <v>84</v>
      </c>
      <c r="E307" s="37" t="str">
        <f t="shared" si="18"/>
        <v>M084</v>
      </c>
      <c r="F307" s="37" t="str">
        <f t="shared" si="19"/>
        <v>M084</v>
      </c>
      <c r="I307" s="37" t="s">
        <v>3350</v>
      </c>
      <c r="M307" s="37" t="str">
        <f t="shared" si="16"/>
        <v>Other_CFTEMP 코드</v>
      </c>
      <c r="N307" s="37" t="s">
        <v>291</v>
      </c>
      <c r="O307" s="37" t="str">
        <f t="shared" si="17"/>
        <v>INSERT INTO ZSB_BASE_CODE (CD_FLG,CD,LASTID,CD_NO,CD_NM,CD_ENM,CD_PFLG,CD_PCD,CD_GRP,CD_CVAL,CD_NVAL) VALUES ('CFTEMP','M084','NCRsystem',84,'M084','M084','','','Other','',NULL);</v>
      </c>
    </row>
    <row r="308" spans="2:15">
      <c r="B308" s="37" t="s">
        <v>3599</v>
      </c>
      <c r="C308" s="97" t="s">
        <v>3684</v>
      </c>
      <c r="D308" s="37">
        <v>85</v>
      </c>
      <c r="E308" s="37" t="str">
        <f t="shared" si="18"/>
        <v>M085</v>
      </c>
      <c r="F308" s="37" t="str">
        <f t="shared" si="19"/>
        <v>M085</v>
      </c>
      <c r="I308" s="37" t="s">
        <v>3350</v>
      </c>
      <c r="M308" s="37" t="str">
        <f t="shared" si="16"/>
        <v>Other_CFTEMP 코드</v>
      </c>
      <c r="N308" s="37" t="s">
        <v>291</v>
      </c>
      <c r="O308" s="37" t="str">
        <f t="shared" si="17"/>
        <v>INSERT INTO ZSB_BASE_CODE (CD_FLG,CD,LASTID,CD_NO,CD_NM,CD_ENM,CD_PFLG,CD_PCD,CD_GRP,CD_CVAL,CD_NVAL) VALUES ('CFTEMP','M085','NCRsystem',85,'M085','M085','','','Other','',NULL);</v>
      </c>
    </row>
    <row r="309" spans="2:15">
      <c r="B309" s="37" t="s">
        <v>3599</v>
      </c>
      <c r="C309" s="97" t="s">
        <v>3685</v>
      </c>
      <c r="D309" s="37">
        <v>86</v>
      </c>
      <c r="E309" s="37" t="str">
        <f t="shared" si="18"/>
        <v>M086</v>
      </c>
      <c r="F309" s="37" t="str">
        <f t="shared" si="19"/>
        <v>M086</v>
      </c>
      <c r="I309" s="37" t="s">
        <v>3350</v>
      </c>
      <c r="M309" s="37" t="str">
        <f t="shared" si="16"/>
        <v>Other_CFTEMP 코드</v>
      </c>
      <c r="N309" s="37" t="s">
        <v>291</v>
      </c>
      <c r="O309" s="37" t="str">
        <f t="shared" si="17"/>
        <v>INSERT INTO ZSB_BASE_CODE (CD_FLG,CD,LASTID,CD_NO,CD_NM,CD_ENM,CD_PFLG,CD_PCD,CD_GRP,CD_CVAL,CD_NVAL) VALUES ('CFTEMP','M086','NCRsystem',86,'M086','M086','','','Other','',NULL);</v>
      </c>
    </row>
    <row r="310" spans="2:15">
      <c r="B310" s="37" t="s">
        <v>3599</v>
      </c>
      <c r="C310" s="97" t="s">
        <v>3686</v>
      </c>
      <c r="D310" s="37">
        <v>87</v>
      </c>
      <c r="E310" s="37" t="str">
        <f t="shared" si="18"/>
        <v>M087</v>
      </c>
      <c r="F310" s="37" t="str">
        <f t="shared" si="19"/>
        <v>M087</v>
      </c>
      <c r="I310" s="37" t="s">
        <v>3350</v>
      </c>
      <c r="M310" s="37" t="str">
        <f t="shared" si="16"/>
        <v>Other_CFTEMP 코드</v>
      </c>
      <c r="N310" s="37" t="s">
        <v>291</v>
      </c>
      <c r="O310" s="37" t="str">
        <f t="shared" si="17"/>
        <v>INSERT INTO ZSB_BASE_CODE (CD_FLG,CD,LASTID,CD_NO,CD_NM,CD_ENM,CD_PFLG,CD_PCD,CD_GRP,CD_CVAL,CD_NVAL) VALUES ('CFTEMP','M087','NCRsystem',87,'M087','M087','','','Other','',NULL);</v>
      </c>
    </row>
    <row r="311" spans="2:15">
      <c r="B311" s="37" t="s">
        <v>3599</v>
      </c>
      <c r="C311" s="97" t="s">
        <v>3687</v>
      </c>
      <c r="D311" s="37">
        <v>88</v>
      </c>
      <c r="E311" s="37" t="str">
        <f t="shared" si="18"/>
        <v>M088</v>
      </c>
      <c r="F311" s="37" t="str">
        <f t="shared" si="19"/>
        <v>M088</v>
      </c>
      <c r="I311" s="37" t="s">
        <v>3350</v>
      </c>
      <c r="M311" s="37" t="str">
        <f t="shared" si="16"/>
        <v>Other_CFTEMP 코드</v>
      </c>
      <c r="N311" s="37" t="s">
        <v>291</v>
      </c>
      <c r="O311" s="37" t="str">
        <f t="shared" si="17"/>
        <v>INSERT INTO ZSB_BASE_CODE (CD_FLG,CD,LASTID,CD_NO,CD_NM,CD_ENM,CD_PFLG,CD_PCD,CD_GRP,CD_CVAL,CD_NVAL) VALUES ('CFTEMP','M088','NCRsystem',88,'M088','M088','','','Other','',NULL);</v>
      </c>
    </row>
    <row r="312" spans="2:15">
      <c r="B312" s="37" t="s">
        <v>3599</v>
      </c>
      <c r="C312" s="97" t="s">
        <v>3688</v>
      </c>
      <c r="D312" s="37">
        <v>89</v>
      </c>
      <c r="E312" s="37" t="str">
        <f t="shared" si="18"/>
        <v>M089</v>
      </c>
      <c r="F312" s="37" t="str">
        <f t="shared" si="19"/>
        <v>M089</v>
      </c>
      <c r="I312" s="37" t="s">
        <v>3350</v>
      </c>
      <c r="M312" s="37" t="str">
        <f t="shared" si="16"/>
        <v>Other_CFTEMP 코드</v>
      </c>
      <c r="N312" s="37" t="s">
        <v>291</v>
      </c>
      <c r="O312" s="37" t="str">
        <f t="shared" si="17"/>
        <v>INSERT INTO ZSB_BASE_CODE (CD_FLG,CD,LASTID,CD_NO,CD_NM,CD_ENM,CD_PFLG,CD_PCD,CD_GRP,CD_CVAL,CD_NVAL) VALUES ('CFTEMP','M089','NCRsystem',89,'M089','M089','','','Other','',NULL);</v>
      </c>
    </row>
    <row r="313" spans="2:15">
      <c r="B313" s="37" t="s">
        <v>3599</v>
      </c>
      <c r="C313" s="97" t="s">
        <v>3689</v>
      </c>
      <c r="D313" s="37">
        <v>90</v>
      </c>
      <c r="E313" s="37" t="str">
        <f t="shared" si="18"/>
        <v>M090</v>
      </c>
      <c r="F313" s="37" t="str">
        <f t="shared" si="19"/>
        <v>M090</v>
      </c>
      <c r="I313" s="37" t="s">
        <v>3350</v>
      </c>
      <c r="M313" s="37" t="str">
        <f t="shared" si="16"/>
        <v>Other_CFTEMP 코드</v>
      </c>
      <c r="N313" s="37" t="s">
        <v>291</v>
      </c>
      <c r="O313" s="37" t="str">
        <f t="shared" si="17"/>
        <v>INSERT INTO ZSB_BASE_CODE (CD_FLG,CD,LASTID,CD_NO,CD_NM,CD_ENM,CD_PFLG,CD_PCD,CD_GRP,CD_CVAL,CD_NVAL) VALUES ('CFTEMP','M090','NCRsystem',90,'M090','M090','','','Other','',NULL);</v>
      </c>
    </row>
    <row r="314" spans="2:15">
      <c r="B314" s="37" t="s">
        <v>3599</v>
      </c>
      <c r="C314" s="97" t="s">
        <v>3690</v>
      </c>
      <c r="D314" s="37">
        <v>91</v>
      </c>
      <c r="E314" s="37" t="str">
        <f t="shared" si="18"/>
        <v>M091</v>
      </c>
      <c r="F314" s="37" t="str">
        <f t="shared" si="19"/>
        <v>M091</v>
      </c>
      <c r="I314" s="37" t="s">
        <v>3350</v>
      </c>
      <c r="M314" s="37" t="str">
        <f t="shared" si="16"/>
        <v>Other_CFTEMP 코드</v>
      </c>
      <c r="N314" s="37" t="s">
        <v>291</v>
      </c>
      <c r="O314" s="37" t="str">
        <f t="shared" si="17"/>
        <v>INSERT INTO ZSB_BASE_CODE (CD_FLG,CD,LASTID,CD_NO,CD_NM,CD_ENM,CD_PFLG,CD_PCD,CD_GRP,CD_CVAL,CD_NVAL) VALUES ('CFTEMP','M091','NCRsystem',91,'M091','M091','','','Other','',NULL);</v>
      </c>
    </row>
    <row r="315" spans="2:15">
      <c r="B315" s="37" t="s">
        <v>3599</v>
      </c>
      <c r="C315" s="97" t="s">
        <v>3691</v>
      </c>
      <c r="D315" s="37">
        <v>92</v>
      </c>
      <c r="E315" s="37" t="str">
        <f t="shared" si="18"/>
        <v>M092</v>
      </c>
      <c r="F315" s="37" t="str">
        <f t="shared" si="19"/>
        <v>M092</v>
      </c>
      <c r="I315" s="37" t="s">
        <v>3350</v>
      </c>
      <c r="M315" s="37" t="str">
        <f t="shared" si="16"/>
        <v>Other_CFTEMP 코드</v>
      </c>
      <c r="N315" s="37" t="s">
        <v>291</v>
      </c>
      <c r="O315" s="37" t="str">
        <f t="shared" si="17"/>
        <v>INSERT INTO ZSB_BASE_CODE (CD_FLG,CD,LASTID,CD_NO,CD_NM,CD_ENM,CD_PFLG,CD_PCD,CD_GRP,CD_CVAL,CD_NVAL) VALUES ('CFTEMP','M092','NCRsystem',92,'M092','M092','','','Other','',NULL);</v>
      </c>
    </row>
    <row r="316" spans="2:15">
      <c r="B316" s="37" t="s">
        <v>3599</v>
      </c>
      <c r="C316" s="97" t="s">
        <v>3692</v>
      </c>
      <c r="D316" s="37">
        <v>93</v>
      </c>
      <c r="E316" s="37" t="str">
        <f t="shared" si="18"/>
        <v>M093</v>
      </c>
      <c r="F316" s="37" t="str">
        <f t="shared" si="19"/>
        <v>M093</v>
      </c>
      <c r="I316" s="37" t="s">
        <v>3350</v>
      </c>
      <c r="M316" s="37" t="str">
        <f t="shared" si="16"/>
        <v>Other_CFTEMP 코드</v>
      </c>
      <c r="N316" s="37" t="s">
        <v>291</v>
      </c>
      <c r="O316" s="37" t="str">
        <f t="shared" si="17"/>
        <v>INSERT INTO ZSB_BASE_CODE (CD_FLG,CD,LASTID,CD_NO,CD_NM,CD_ENM,CD_PFLG,CD_PCD,CD_GRP,CD_CVAL,CD_NVAL) VALUES ('CFTEMP','M093','NCRsystem',93,'M093','M093','','','Other','',NULL);</v>
      </c>
    </row>
    <row r="317" spans="2:15">
      <c r="B317" s="37" t="s">
        <v>3599</v>
      </c>
      <c r="C317" s="97" t="s">
        <v>3693</v>
      </c>
      <c r="D317" s="37">
        <v>94</v>
      </c>
      <c r="E317" s="37" t="str">
        <f t="shared" si="18"/>
        <v>M094</v>
      </c>
      <c r="F317" s="37" t="str">
        <f t="shared" si="19"/>
        <v>M094</v>
      </c>
      <c r="I317" s="37" t="s">
        <v>3350</v>
      </c>
      <c r="M317" s="37" t="str">
        <f t="shared" si="16"/>
        <v>Other_CFTEMP 코드</v>
      </c>
      <c r="N317" s="37" t="s">
        <v>291</v>
      </c>
      <c r="O317" s="37" t="str">
        <f t="shared" si="17"/>
        <v>INSERT INTO ZSB_BASE_CODE (CD_FLG,CD,LASTID,CD_NO,CD_NM,CD_ENM,CD_PFLG,CD_PCD,CD_GRP,CD_CVAL,CD_NVAL) VALUES ('CFTEMP','M094','NCRsystem',94,'M094','M094','','','Other','',NULL);</v>
      </c>
    </row>
    <row r="318" spans="2:15">
      <c r="B318" s="37" t="s">
        <v>3599</v>
      </c>
      <c r="C318" s="97" t="s">
        <v>3694</v>
      </c>
      <c r="D318" s="37">
        <v>95</v>
      </c>
      <c r="E318" s="37" t="str">
        <f t="shared" si="18"/>
        <v>M095</v>
      </c>
      <c r="F318" s="37" t="str">
        <f t="shared" si="19"/>
        <v>M095</v>
      </c>
      <c r="I318" s="37" t="s">
        <v>3350</v>
      </c>
      <c r="M318" s="37" t="str">
        <f t="shared" si="16"/>
        <v>Other_CFTEMP 코드</v>
      </c>
      <c r="N318" s="37" t="s">
        <v>291</v>
      </c>
      <c r="O318" s="37" t="str">
        <f t="shared" si="17"/>
        <v>INSERT INTO ZSB_BASE_CODE (CD_FLG,CD,LASTID,CD_NO,CD_NM,CD_ENM,CD_PFLG,CD_PCD,CD_GRP,CD_CVAL,CD_NVAL) VALUES ('CFTEMP','M095','NCRsystem',95,'M095','M095','','','Other','',NULL);</v>
      </c>
    </row>
    <row r="319" spans="2:15">
      <c r="B319" s="37" t="s">
        <v>3599</v>
      </c>
      <c r="C319" s="97" t="s">
        <v>3695</v>
      </c>
      <c r="D319" s="37">
        <v>96</v>
      </c>
      <c r="E319" s="37" t="str">
        <f t="shared" si="18"/>
        <v>M096</v>
      </c>
      <c r="F319" s="37" t="str">
        <f t="shared" si="19"/>
        <v>M096</v>
      </c>
      <c r="I319" s="37" t="s">
        <v>3350</v>
      </c>
      <c r="M319" s="37" t="str">
        <f t="shared" si="16"/>
        <v>Other_CFTEMP 코드</v>
      </c>
      <c r="N319" s="37" t="s">
        <v>291</v>
      </c>
      <c r="O319" s="37" t="str">
        <f t="shared" si="17"/>
        <v>INSERT INTO ZSB_BASE_CODE (CD_FLG,CD,LASTID,CD_NO,CD_NM,CD_ENM,CD_PFLG,CD_PCD,CD_GRP,CD_CVAL,CD_NVAL) VALUES ('CFTEMP','M096','NCRsystem',96,'M096','M096','','','Other','',NULL);</v>
      </c>
    </row>
    <row r="320" spans="2:15">
      <c r="B320" s="37" t="s">
        <v>3599</v>
      </c>
      <c r="C320" s="97" t="s">
        <v>3696</v>
      </c>
      <c r="D320" s="37">
        <v>97</v>
      </c>
      <c r="E320" s="37" t="str">
        <f t="shared" si="18"/>
        <v>M097</v>
      </c>
      <c r="F320" s="37" t="str">
        <f t="shared" si="19"/>
        <v>M097</v>
      </c>
      <c r="I320" s="37" t="s">
        <v>3350</v>
      </c>
      <c r="M320" s="37" t="str">
        <f t="shared" si="16"/>
        <v>Other_CFTEMP 코드</v>
      </c>
      <c r="N320" s="37" t="s">
        <v>291</v>
      </c>
      <c r="O320" s="37" t="str">
        <f t="shared" si="17"/>
        <v>INSERT INTO ZSB_BASE_CODE (CD_FLG,CD,LASTID,CD_NO,CD_NM,CD_ENM,CD_PFLG,CD_PCD,CD_GRP,CD_CVAL,CD_NVAL) VALUES ('CFTEMP','M097','NCRsystem',97,'M097','M097','','','Other','',NULL);</v>
      </c>
    </row>
    <row r="321" spans="2:15">
      <c r="B321" s="37" t="s">
        <v>3599</v>
      </c>
      <c r="C321" s="97" t="s">
        <v>3697</v>
      </c>
      <c r="D321" s="37">
        <v>98</v>
      </c>
      <c r="E321" s="37" t="str">
        <f t="shared" si="18"/>
        <v>M098</v>
      </c>
      <c r="F321" s="37" t="str">
        <f t="shared" si="19"/>
        <v>M098</v>
      </c>
      <c r="I321" s="37" t="s">
        <v>3350</v>
      </c>
      <c r="M321" s="37" t="str">
        <f t="shared" si="16"/>
        <v>Other_CFTEMP 코드</v>
      </c>
      <c r="N321" s="37" t="s">
        <v>291</v>
      </c>
      <c r="O321" s="37" t="str">
        <f t="shared" si="17"/>
        <v>INSERT INTO ZSB_BASE_CODE (CD_FLG,CD,LASTID,CD_NO,CD_NM,CD_ENM,CD_PFLG,CD_PCD,CD_GRP,CD_CVAL,CD_NVAL) VALUES ('CFTEMP','M098','NCRsystem',98,'M098','M098','','','Other','',NULL);</v>
      </c>
    </row>
    <row r="322" spans="2:15">
      <c r="B322" s="37" t="s">
        <v>3599</v>
      </c>
      <c r="C322" s="97" t="s">
        <v>3698</v>
      </c>
      <c r="D322" s="37">
        <v>99</v>
      </c>
      <c r="E322" s="37" t="str">
        <f t="shared" si="18"/>
        <v>M099</v>
      </c>
      <c r="F322" s="37" t="str">
        <f t="shared" si="19"/>
        <v>M099</v>
      </c>
      <c r="I322" s="37" t="s">
        <v>3350</v>
      </c>
      <c r="M322" s="37" t="str">
        <f t="shared" si="16"/>
        <v>Other_CFTEMP 코드</v>
      </c>
      <c r="N322" s="37" t="s">
        <v>291</v>
      </c>
      <c r="O322" s="37" t="str">
        <f t="shared" si="17"/>
        <v>INSERT INTO ZSB_BASE_CODE (CD_FLG,CD,LASTID,CD_NO,CD_NM,CD_ENM,CD_PFLG,CD_PCD,CD_GRP,CD_CVAL,CD_NVAL) VALUES ('CFTEMP','M099','NCRsystem',99,'M099','M099','','','Other','',NULL);</v>
      </c>
    </row>
    <row r="323" spans="2:15">
      <c r="B323" s="37" t="s">
        <v>3599</v>
      </c>
      <c r="C323" s="97" t="s">
        <v>3699</v>
      </c>
      <c r="D323" s="37">
        <v>100</v>
      </c>
      <c r="E323" s="37" t="str">
        <f t="shared" si="18"/>
        <v>M100</v>
      </c>
      <c r="F323" s="37" t="str">
        <f t="shared" si="19"/>
        <v>M100</v>
      </c>
      <c r="I323" s="37" t="s">
        <v>3350</v>
      </c>
      <c r="M323" s="37" t="str">
        <f t="shared" si="16"/>
        <v>Other_CFTEMP 코드</v>
      </c>
      <c r="N323" s="37" t="s">
        <v>291</v>
      </c>
      <c r="O323" s="37" t="str">
        <f t="shared" si="17"/>
        <v>INSERT INTO ZSB_BASE_CODE (CD_FLG,CD,LASTID,CD_NO,CD_NM,CD_ENM,CD_PFLG,CD_PCD,CD_GRP,CD_CVAL,CD_NVAL) VALUES ('CFTEMP','M100','NCRsystem',100,'M100','M100','','','Other','',NULL);</v>
      </c>
    </row>
    <row r="324" spans="2:15">
      <c r="B324" s="37" t="s">
        <v>3599</v>
      </c>
      <c r="C324" s="97" t="s">
        <v>3700</v>
      </c>
      <c r="D324" s="37">
        <v>101</v>
      </c>
      <c r="E324" s="37" t="str">
        <f t="shared" si="18"/>
        <v>M101</v>
      </c>
      <c r="F324" s="37" t="str">
        <f t="shared" si="19"/>
        <v>M101</v>
      </c>
      <c r="I324" s="37" t="s">
        <v>3350</v>
      </c>
      <c r="M324" s="37" t="str">
        <f t="shared" si="16"/>
        <v>Other_CFTEMP 코드</v>
      </c>
      <c r="N324" s="37" t="s">
        <v>291</v>
      </c>
      <c r="O324" s="37" t="str">
        <f t="shared" si="17"/>
        <v>INSERT INTO ZSB_BASE_CODE (CD_FLG,CD,LASTID,CD_NO,CD_NM,CD_ENM,CD_PFLG,CD_PCD,CD_GRP,CD_CVAL,CD_NVAL) VALUES ('CFTEMP','M101','NCRsystem',101,'M101','M101','','','Other','',NULL);</v>
      </c>
    </row>
    <row r="325" spans="2:15">
      <c r="B325" s="37" t="s">
        <v>3599</v>
      </c>
      <c r="C325" s="97" t="s">
        <v>3701</v>
      </c>
      <c r="D325" s="37">
        <v>102</v>
      </c>
      <c r="E325" s="37" t="str">
        <f t="shared" si="18"/>
        <v>M102</v>
      </c>
      <c r="F325" s="37" t="str">
        <f t="shared" si="19"/>
        <v>M102</v>
      </c>
      <c r="I325" s="37" t="s">
        <v>3350</v>
      </c>
      <c r="M325" s="37" t="str">
        <f t="shared" si="16"/>
        <v>Other_CFTEMP 코드</v>
      </c>
      <c r="N325" s="37" t="s">
        <v>291</v>
      </c>
      <c r="O325" s="37" t="str">
        <f t="shared" si="17"/>
        <v>INSERT INTO ZSB_BASE_CODE (CD_FLG,CD,LASTID,CD_NO,CD_NM,CD_ENM,CD_PFLG,CD_PCD,CD_GRP,CD_CVAL,CD_NVAL) VALUES ('CFTEMP','M102','NCRsystem',102,'M102','M102','','','Other','',NULL);</v>
      </c>
    </row>
    <row r="326" spans="2:15">
      <c r="B326" s="37" t="s">
        <v>3599</v>
      </c>
      <c r="C326" s="97" t="s">
        <v>3702</v>
      </c>
      <c r="D326" s="37">
        <v>103</v>
      </c>
      <c r="E326" s="37" t="str">
        <f t="shared" si="18"/>
        <v>M103</v>
      </c>
      <c r="F326" s="37" t="str">
        <f t="shared" si="19"/>
        <v>M103</v>
      </c>
      <c r="I326" s="37" t="s">
        <v>3350</v>
      </c>
      <c r="M326" s="37" t="str">
        <f t="shared" si="16"/>
        <v>Other_CFTEMP 코드</v>
      </c>
      <c r="N326" s="37" t="s">
        <v>291</v>
      </c>
      <c r="O326" s="37" t="str">
        <f t="shared" si="17"/>
        <v>INSERT INTO ZSB_BASE_CODE (CD_FLG,CD,LASTID,CD_NO,CD_NM,CD_ENM,CD_PFLG,CD_PCD,CD_GRP,CD_CVAL,CD_NVAL) VALUES ('CFTEMP','M103','NCRsystem',103,'M103','M103','','','Other','',NULL);</v>
      </c>
    </row>
    <row r="327" spans="2:15">
      <c r="B327" s="37" t="s">
        <v>3599</v>
      </c>
      <c r="C327" s="97" t="s">
        <v>3703</v>
      </c>
      <c r="D327" s="37">
        <v>104</v>
      </c>
      <c r="E327" s="37" t="str">
        <f t="shared" si="18"/>
        <v>M104</v>
      </c>
      <c r="F327" s="37" t="str">
        <f t="shared" si="19"/>
        <v>M104</v>
      </c>
      <c r="I327" s="37" t="s">
        <v>3350</v>
      </c>
      <c r="M327" s="37" t="str">
        <f t="shared" ref="M327:M390" si="20">IF(I327="GROUP",B327 &amp; "_" &amp; C327  &amp; " 목록",I327 &amp; "_" &amp;B327 &amp; " 코드")</f>
        <v>Other_CFTEMP 코드</v>
      </c>
      <c r="N327" s="37" t="s">
        <v>291</v>
      </c>
      <c r="O327" s="37" t="str">
        <f t="shared" si="17"/>
        <v>INSERT INTO ZSB_BASE_CODE (CD_FLG,CD,LASTID,CD_NO,CD_NM,CD_ENM,CD_PFLG,CD_PCD,CD_GRP,CD_CVAL,CD_NVAL) VALUES ('CFTEMP','M104','NCRsystem',104,'M104','M104','','','Other','',NULL);</v>
      </c>
    </row>
    <row r="328" spans="2:15">
      <c r="B328" s="37" t="s">
        <v>3599</v>
      </c>
      <c r="C328" s="97" t="s">
        <v>3704</v>
      </c>
      <c r="D328" s="37">
        <v>105</v>
      </c>
      <c r="E328" s="37" t="str">
        <f t="shared" si="18"/>
        <v>M105</v>
      </c>
      <c r="F328" s="37" t="str">
        <f t="shared" si="19"/>
        <v>M105</v>
      </c>
      <c r="I328" s="37" t="s">
        <v>3350</v>
      </c>
      <c r="M328" s="37" t="str">
        <f t="shared" si="20"/>
        <v>Other_CFTEMP 코드</v>
      </c>
      <c r="N328" s="37" t="s">
        <v>291</v>
      </c>
      <c r="O328" s="37" t="str">
        <f t="shared" si="17"/>
        <v>INSERT INTO ZSB_BASE_CODE (CD_FLG,CD,LASTID,CD_NO,CD_NM,CD_ENM,CD_PFLG,CD_PCD,CD_GRP,CD_CVAL,CD_NVAL) VALUES ('CFTEMP','M105','NCRsystem',105,'M105','M105','','','Other','',NULL);</v>
      </c>
    </row>
    <row r="329" spans="2:15">
      <c r="B329" s="37" t="s">
        <v>3599</v>
      </c>
      <c r="C329" s="97" t="s">
        <v>3705</v>
      </c>
      <c r="D329" s="37">
        <v>106</v>
      </c>
      <c r="E329" s="37" t="str">
        <f t="shared" si="18"/>
        <v>M106</v>
      </c>
      <c r="F329" s="37" t="str">
        <f t="shared" si="19"/>
        <v>M106</v>
      </c>
      <c r="I329" s="37" t="s">
        <v>3350</v>
      </c>
      <c r="M329" s="37" t="str">
        <f t="shared" si="20"/>
        <v>Other_CFTEMP 코드</v>
      </c>
      <c r="N329" s="37" t="s">
        <v>291</v>
      </c>
      <c r="O329" s="37" t="str">
        <f t="shared" si="17"/>
        <v>INSERT INTO ZSB_BASE_CODE (CD_FLG,CD,LASTID,CD_NO,CD_NM,CD_ENM,CD_PFLG,CD_PCD,CD_GRP,CD_CVAL,CD_NVAL) VALUES ('CFTEMP','M106','NCRsystem',106,'M106','M106','','','Other','',NULL);</v>
      </c>
    </row>
    <row r="330" spans="2:15">
      <c r="B330" s="37" t="s">
        <v>3599</v>
      </c>
      <c r="C330" s="97" t="s">
        <v>3706</v>
      </c>
      <c r="D330" s="37">
        <v>107</v>
      </c>
      <c r="E330" s="37" t="str">
        <f t="shared" si="18"/>
        <v>M107</v>
      </c>
      <c r="F330" s="37" t="str">
        <f t="shared" si="19"/>
        <v>M107</v>
      </c>
      <c r="I330" s="37" t="s">
        <v>3350</v>
      </c>
      <c r="M330" s="37" t="str">
        <f t="shared" si="20"/>
        <v>Other_CFTEMP 코드</v>
      </c>
      <c r="N330" s="37" t="s">
        <v>291</v>
      </c>
      <c r="O330" s="37" t="str">
        <f t="shared" si="17"/>
        <v>INSERT INTO ZSB_BASE_CODE (CD_FLG,CD,LASTID,CD_NO,CD_NM,CD_ENM,CD_PFLG,CD_PCD,CD_GRP,CD_CVAL,CD_NVAL) VALUES ('CFTEMP','M107','NCRsystem',107,'M107','M107','','','Other','',NULL);</v>
      </c>
    </row>
    <row r="331" spans="2:15">
      <c r="B331" s="37" t="s">
        <v>3599</v>
      </c>
      <c r="C331" s="97" t="s">
        <v>3707</v>
      </c>
      <c r="D331" s="37">
        <v>108</v>
      </c>
      <c r="E331" s="37" t="str">
        <f t="shared" si="18"/>
        <v>M108</v>
      </c>
      <c r="F331" s="37" t="str">
        <f t="shared" si="19"/>
        <v>M108</v>
      </c>
      <c r="I331" s="37" t="s">
        <v>3350</v>
      </c>
      <c r="M331" s="37" t="str">
        <f t="shared" si="20"/>
        <v>Other_CFTEMP 코드</v>
      </c>
      <c r="N331" s="37" t="s">
        <v>291</v>
      </c>
      <c r="O331" s="37" t="str">
        <f t="shared" si="17"/>
        <v>INSERT INTO ZSB_BASE_CODE (CD_FLG,CD,LASTID,CD_NO,CD_NM,CD_ENM,CD_PFLG,CD_PCD,CD_GRP,CD_CVAL,CD_NVAL) VALUES ('CFTEMP','M108','NCRsystem',108,'M108','M108','','','Other','',NULL);</v>
      </c>
    </row>
    <row r="332" spans="2:15">
      <c r="B332" s="37" t="s">
        <v>3599</v>
      </c>
      <c r="C332" s="97" t="s">
        <v>3708</v>
      </c>
      <c r="D332" s="37">
        <v>109</v>
      </c>
      <c r="E332" s="37" t="str">
        <f t="shared" si="18"/>
        <v>M109</v>
      </c>
      <c r="F332" s="37" t="str">
        <f t="shared" si="19"/>
        <v>M109</v>
      </c>
      <c r="I332" s="37" t="s">
        <v>3350</v>
      </c>
      <c r="M332" s="37" t="str">
        <f t="shared" si="20"/>
        <v>Other_CFTEMP 코드</v>
      </c>
      <c r="N332" s="37" t="s">
        <v>291</v>
      </c>
      <c r="O332" s="37" t="str">
        <f t="shared" si="17"/>
        <v>INSERT INTO ZSB_BASE_CODE (CD_FLG,CD,LASTID,CD_NO,CD_NM,CD_ENM,CD_PFLG,CD_PCD,CD_GRP,CD_CVAL,CD_NVAL) VALUES ('CFTEMP','M109','NCRsystem',109,'M109','M109','','','Other','',NULL);</v>
      </c>
    </row>
    <row r="333" spans="2:15">
      <c r="B333" s="37" t="s">
        <v>3599</v>
      </c>
      <c r="C333" s="97" t="s">
        <v>3709</v>
      </c>
      <c r="D333" s="37">
        <v>110</v>
      </c>
      <c r="E333" s="37" t="str">
        <f t="shared" si="18"/>
        <v>M110</v>
      </c>
      <c r="F333" s="37" t="str">
        <f t="shared" si="19"/>
        <v>M110</v>
      </c>
      <c r="I333" s="37" t="s">
        <v>3350</v>
      </c>
      <c r="M333" s="37" t="str">
        <f t="shared" si="20"/>
        <v>Other_CFTEMP 코드</v>
      </c>
      <c r="N333" s="37" t="s">
        <v>291</v>
      </c>
      <c r="O333" s="37" t="str">
        <f t="shared" si="17"/>
        <v>INSERT INTO ZSB_BASE_CODE (CD_FLG,CD,LASTID,CD_NO,CD_NM,CD_ENM,CD_PFLG,CD_PCD,CD_GRP,CD_CVAL,CD_NVAL) VALUES ('CFTEMP','M110','NCRsystem',110,'M110','M110','','','Other','',NULL);</v>
      </c>
    </row>
    <row r="334" spans="2:15">
      <c r="B334" s="37" t="s">
        <v>3599</v>
      </c>
      <c r="C334" s="97" t="s">
        <v>3710</v>
      </c>
      <c r="D334" s="37">
        <v>111</v>
      </c>
      <c r="E334" s="37" t="str">
        <f t="shared" si="18"/>
        <v>M111</v>
      </c>
      <c r="F334" s="37" t="str">
        <f t="shared" si="19"/>
        <v>M111</v>
      </c>
      <c r="I334" s="37" t="s">
        <v>3350</v>
      </c>
      <c r="M334" s="37" t="str">
        <f t="shared" si="20"/>
        <v>Other_CFTEMP 코드</v>
      </c>
      <c r="N334" s="37" t="s">
        <v>291</v>
      </c>
      <c r="O334" s="37" t="str">
        <f t="shared" si="17"/>
        <v>INSERT INTO ZSB_BASE_CODE (CD_FLG,CD,LASTID,CD_NO,CD_NM,CD_ENM,CD_PFLG,CD_PCD,CD_GRP,CD_CVAL,CD_NVAL) VALUES ('CFTEMP','M111','NCRsystem',111,'M111','M111','','','Other','',NULL);</v>
      </c>
    </row>
    <row r="335" spans="2:15">
      <c r="B335" s="37" t="s">
        <v>3599</v>
      </c>
      <c r="C335" s="97" t="s">
        <v>3711</v>
      </c>
      <c r="D335" s="37">
        <v>112</v>
      </c>
      <c r="E335" s="37" t="str">
        <f t="shared" si="18"/>
        <v>M112</v>
      </c>
      <c r="F335" s="37" t="str">
        <f t="shared" si="19"/>
        <v>M112</v>
      </c>
      <c r="I335" s="37" t="s">
        <v>3350</v>
      </c>
      <c r="M335" s="37" t="str">
        <f t="shared" si="20"/>
        <v>Other_CFTEMP 코드</v>
      </c>
      <c r="N335" s="37" t="s">
        <v>291</v>
      </c>
      <c r="O335" s="37" t="str">
        <f t="shared" si="17"/>
        <v>INSERT INTO ZSB_BASE_CODE (CD_FLG,CD,LASTID,CD_NO,CD_NM,CD_ENM,CD_PFLG,CD_PCD,CD_GRP,CD_CVAL,CD_NVAL) VALUES ('CFTEMP','M112','NCRsystem',112,'M112','M112','','','Other','',NULL);</v>
      </c>
    </row>
    <row r="336" spans="2:15">
      <c r="B336" s="37" t="s">
        <v>3599</v>
      </c>
      <c r="C336" s="97" t="s">
        <v>3712</v>
      </c>
      <c r="D336" s="37">
        <v>113</v>
      </c>
      <c r="E336" s="37" t="str">
        <f t="shared" si="18"/>
        <v>M113</v>
      </c>
      <c r="F336" s="37" t="str">
        <f t="shared" si="19"/>
        <v>M113</v>
      </c>
      <c r="I336" s="37" t="s">
        <v>3350</v>
      </c>
      <c r="M336" s="37" t="str">
        <f t="shared" si="20"/>
        <v>Other_CFTEMP 코드</v>
      </c>
      <c r="N336" s="37" t="s">
        <v>291</v>
      </c>
      <c r="O336" s="37" t="str">
        <f t="shared" si="17"/>
        <v>INSERT INTO ZSB_BASE_CODE (CD_FLG,CD,LASTID,CD_NO,CD_NM,CD_ENM,CD_PFLG,CD_PCD,CD_GRP,CD_CVAL,CD_NVAL) VALUES ('CFTEMP','M113','NCRsystem',113,'M113','M113','','','Other','',NULL);</v>
      </c>
    </row>
    <row r="337" spans="2:15">
      <c r="B337" s="37" t="s">
        <v>3599</v>
      </c>
      <c r="C337" s="97" t="s">
        <v>3713</v>
      </c>
      <c r="D337" s="37">
        <v>114</v>
      </c>
      <c r="E337" s="37" t="str">
        <f t="shared" si="18"/>
        <v>M114</v>
      </c>
      <c r="F337" s="37" t="str">
        <f t="shared" si="19"/>
        <v>M114</v>
      </c>
      <c r="I337" s="37" t="s">
        <v>3350</v>
      </c>
      <c r="M337" s="37" t="str">
        <f t="shared" si="20"/>
        <v>Other_CFTEMP 코드</v>
      </c>
      <c r="N337" s="37" t="s">
        <v>291</v>
      </c>
      <c r="O337" s="37" t="str">
        <f t="shared" si="17"/>
        <v>INSERT INTO ZSB_BASE_CODE (CD_FLG,CD,LASTID,CD_NO,CD_NM,CD_ENM,CD_PFLG,CD_PCD,CD_GRP,CD_CVAL,CD_NVAL) VALUES ('CFTEMP','M114','NCRsystem',114,'M114','M114','','','Other','',NULL);</v>
      </c>
    </row>
    <row r="338" spans="2:15">
      <c r="B338" s="37" t="s">
        <v>3599</v>
      </c>
      <c r="C338" s="97" t="s">
        <v>3714</v>
      </c>
      <c r="D338" s="37">
        <v>115</v>
      </c>
      <c r="E338" s="37" t="str">
        <f t="shared" si="18"/>
        <v>M115</v>
      </c>
      <c r="F338" s="37" t="str">
        <f t="shared" si="19"/>
        <v>M115</v>
      </c>
      <c r="I338" s="37" t="s">
        <v>3350</v>
      </c>
      <c r="M338" s="37" t="str">
        <f t="shared" si="20"/>
        <v>Other_CFTEMP 코드</v>
      </c>
      <c r="N338" s="37" t="s">
        <v>291</v>
      </c>
      <c r="O338" s="37" t="str">
        <f t="shared" si="17"/>
        <v>INSERT INTO ZSB_BASE_CODE (CD_FLG,CD,LASTID,CD_NO,CD_NM,CD_ENM,CD_PFLG,CD_PCD,CD_GRP,CD_CVAL,CD_NVAL) VALUES ('CFTEMP','M115','NCRsystem',115,'M115','M115','','','Other','',NULL);</v>
      </c>
    </row>
    <row r="339" spans="2:15">
      <c r="B339" s="37" t="s">
        <v>3599</v>
      </c>
      <c r="C339" s="97" t="s">
        <v>3715</v>
      </c>
      <c r="D339" s="37">
        <v>116</v>
      </c>
      <c r="E339" s="37" t="str">
        <f t="shared" si="18"/>
        <v>M116</v>
      </c>
      <c r="F339" s="37" t="str">
        <f t="shared" si="19"/>
        <v>M116</v>
      </c>
      <c r="I339" s="37" t="s">
        <v>3350</v>
      </c>
      <c r="M339" s="37" t="str">
        <f t="shared" si="20"/>
        <v>Other_CFTEMP 코드</v>
      </c>
      <c r="N339" s="37" t="s">
        <v>291</v>
      </c>
      <c r="O339" s="37" t="str">
        <f t="shared" si="17"/>
        <v>INSERT INTO ZSB_BASE_CODE (CD_FLG,CD,LASTID,CD_NO,CD_NM,CD_ENM,CD_PFLG,CD_PCD,CD_GRP,CD_CVAL,CD_NVAL) VALUES ('CFTEMP','M116','NCRsystem',116,'M116','M116','','','Other','',NULL);</v>
      </c>
    </row>
    <row r="340" spans="2:15">
      <c r="B340" s="37" t="s">
        <v>3599</v>
      </c>
      <c r="C340" s="97" t="s">
        <v>3716</v>
      </c>
      <c r="D340" s="37">
        <v>117</v>
      </c>
      <c r="E340" s="37" t="str">
        <f t="shared" si="18"/>
        <v>M117</v>
      </c>
      <c r="F340" s="37" t="str">
        <f t="shared" si="19"/>
        <v>M117</v>
      </c>
      <c r="I340" s="37" t="s">
        <v>3350</v>
      </c>
      <c r="M340" s="37" t="str">
        <f t="shared" si="20"/>
        <v>Other_CFTEMP 코드</v>
      </c>
      <c r="N340" s="37" t="s">
        <v>291</v>
      </c>
      <c r="O340" s="37" t="str">
        <f t="shared" si="17"/>
        <v>INSERT INTO ZSB_BASE_CODE (CD_FLG,CD,LASTID,CD_NO,CD_NM,CD_ENM,CD_PFLG,CD_PCD,CD_GRP,CD_CVAL,CD_NVAL) VALUES ('CFTEMP','M117','NCRsystem',117,'M117','M117','','','Other','',NULL);</v>
      </c>
    </row>
    <row r="341" spans="2:15">
      <c r="B341" s="37" t="s">
        <v>3599</v>
      </c>
      <c r="C341" s="97" t="s">
        <v>3717</v>
      </c>
      <c r="D341" s="37">
        <v>118</v>
      </c>
      <c r="E341" s="37" t="str">
        <f t="shared" si="18"/>
        <v>M118</v>
      </c>
      <c r="F341" s="37" t="str">
        <f t="shared" si="19"/>
        <v>M118</v>
      </c>
      <c r="I341" s="37" t="s">
        <v>3350</v>
      </c>
      <c r="M341" s="37" t="str">
        <f t="shared" si="20"/>
        <v>Other_CFTEMP 코드</v>
      </c>
      <c r="N341" s="37" t="s">
        <v>291</v>
      </c>
      <c r="O341" s="37" t="str">
        <f t="shared" si="17"/>
        <v>INSERT INTO ZSB_BASE_CODE (CD_FLG,CD,LASTID,CD_NO,CD_NM,CD_ENM,CD_PFLG,CD_PCD,CD_GRP,CD_CVAL,CD_NVAL) VALUES ('CFTEMP','M118','NCRsystem',118,'M118','M118','','','Other','',NULL);</v>
      </c>
    </row>
    <row r="342" spans="2:15">
      <c r="B342" s="37" t="s">
        <v>3599</v>
      </c>
      <c r="C342" s="97" t="s">
        <v>3718</v>
      </c>
      <c r="D342" s="37">
        <v>119</v>
      </c>
      <c r="E342" s="37" t="str">
        <f t="shared" si="18"/>
        <v>M119</v>
      </c>
      <c r="F342" s="37" t="str">
        <f t="shared" si="19"/>
        <v>M119</v>
      </c>
      <c r="I342" s="37" t="s">
        <v>3350</v>
      </c>
      <c r="M342" s="37" t="str">
        <f t="shared" si="20"/>
        <v>Other_CFTEMP 코드</v>
      </c>
      <c r="N342" s="37" t="s">
        <v>291</v>
      </c>
      <c r="O342" s="37" t="str">
        <f t="shared" si="17"/>
        <v>INSERT INTO ZSB_BASE_CODE (CD_FLG,CD,LASTID,CD_NO,CD_NM,CD_ENM,CD_PFLG,CD_PCD,CD_GRP,CD_CVAL,CD_NVAL) VALUES ('CFTEMP','M119','NCRsystem',119,'M119','M119','','','Other','',NULL);</v>
      </c>
    </row>
    <row r="343" spans="2:15">
      <c r="B343" s="37" t="s">
        <v>3599</v>
      </c>
      <c r="C343" s="97" t="s">
        <v>3719</v>
      </c>
      <c r="D343" s="37">
        <v>120</v>
      </c>
      <c r="E343" s="97" t="s">
        <v>3719</v>
      </c>
      <c r="F343" s="97" t="s">
        <v>3719</v>
      </c>
      <c r="I343" s="37" t="s">
        <v>3350</v>
      </c>
      <c r="M343" s="37" t="str">
        <f t="shared" si="20"/>
        <v>Other_CFTEMP 코드</v>
      </c>
      <c r="N343" s="37" t="s">
        <v>291</v>
      </c>
      <c r="O343" s="37" t="str">
        <f t="shared" ref="O343:O406" si="21" xml:space="preserve"> O$6 &amp; " ('"&amp;B343&amp;"','"&amp;C343&amp;"','NCRsystem',"&amp;IF(D343="",0,D343)&amp;",'"&amp;E343&amp;"','"&amp;F343&amp;"','"&amp;G343&amp;"','"&amp;H343&amp;"','"&amp;I343&amp;"','"&amp;J343&amp;"',"&amp;IF(K343="","NULL",K343)&amp;");"</f>
        <v>INSERT INTO ZSB_BASE_CODE (CD_FLG,CD,LASTID,CD_NO,CD_NM,CD_ENM,CD_PFLG,CD_PCD,CD_GRP,CD_CVAL,CD_NVAL) VALUES ('CFTEMP','M120','NCRsystem',120,'M120','M120','','','Other','',NULL);</v>
      </c>
    </row>
    <row r="344" spans="2:15">
      <c r="B344" s="37" t="s">
        <v>3599</v>
      </c>
      <c r="C344" s="97" t="s">
        <v>3720</v>
      </c>
      <c r="D344" s="37">
        <v>121</v>
      </c>
      <c r="E344" s="97" t="s">
        <v>3720</v>
      </c>
      <c r="F344" s="97" t="s">
        <v>3720</v>
      </c>
      <c r="I344" s="37" t="s">
        <v>3350</v>
      </c>
      <c r="M344" s="37" t="str">
        <f t="shared" si="20"/>
        <v>Other_CFTEMP 코드</v>
      </c>
      <c r="N344" s="37" t="s">
        <v>291</v>
      </c>
      <c r="O344" s="37" t="str">
        <f t="shared" si="21"/>
        <v>INSERT INTO ZSB_BASE_CODE (CD_FLG,CD,LASTID,CD_NO,CD_NM,CD_ENM,CD_PFLG,CD_PCD,CD_GRP,CD_CVAL,CD_NVAL) VALUES ('CFTEMP','M121','NCRsystem',121,'M121','M121','','','Other','',NULL);</v>
      </c>
    </row>
    <row r="345" spans="2:15">
      <c r="B345" s="37" t="s">
        <v>3599</v>
      </c>
      <c r="C345" s="97" t="s">
        <v>3721</v>
      </c>
      <c r="D345" s="37">
        <v>122</v>
      </c>
      <c r="E345" s="97" t="s">
        <v>3721</v>
      </c>
      <c r="F345" s="97" t="s">
        <v>3721</v>
      </c>
      <c r="I345" s="37" t="s">
        <v>3350</v>
      </c>
      <c r="M345" s="37" t="str">
        <f t="shared" si="20"/>
        <v>Other_CFTEMP 코드</v>
      </c>
      <c r="N345" s="37" t="s">
        <v>291</v>
      </c>
      <c r="O345" s="37" t="str">
        <f t="shared" si="21"/>
        <v>INSERT INTO ZSB_BASE_CODE (CD_FLG,CD,LASTID,CD_NO,CD_NM,CD_ENM,CD_PFLG,CD_PCD,CD_GRP,CD_CVAL,CD_NVAL) VALUES ('CFTEMP','M122','NCRsystem',122,'M122','M122','','','Other','',NULL);</v>
      </c>
    </row>
    <row r="346" spans="2:15">
      <c r="B346" s="37" t="s">
        <v>3599</v>
      </c>
      <c r="C346" s="97" t="s">
        <v>3722</v>
      </c>
      <c r="D346" s="37">
        <v>123</v>
      </c>
      <c r="E346" s="97" t="s">
        <v>3722</v>
      </c>
      <c r="F346" s="97" t="s">
        <v>3722</v>
      </c>
      <c r="I346" s="37" t="s">
        <v>3350</v>
      </c>
      <c r="M346" s="37" t="str">
        <f t="shared" si="20"/>
        <v>Other_CFTEMP 코드</v>
      </c>
      <c r="N346" s="37" t="s">
        <v>291</v>
      </c>
      <c r="O346" s="37" t="str">
        <f t="shared" si="21"/>
        <v>INSERT INTO ZSB_BASE_CODE (CD_FLG,CD,LASTID,CD_NO,CD_NM,CD_ENM,CD_PFLG,CD_PCD,CD_GRP,CD_CVAL,CD_NVAL) VALUES ('CFTEMP','M123','NCRsystem',123,'M123','M123','','','Other','',NULL);</v>
      </c>
    </row>
    <row r="347" spans="2:15">
      <c r="B347" s="37" t="s">
        <v>3599</v>
      </c>
      <c r="C347" s="97" t="s">
        <v>3723</v>
      </c>
      <c r="D347" s="37">
        <v>124</v>
      </c>
      <c r="E347" s="97" t="s">
        <v>3723</v>
      </c>
      <c r="F347" s="97" t="s">
        <v>3723</v>
      </c>
      <c r="I347" s="37" t="s">
        <v>3350</v>
      </c>
      <c r="M347" s="37" t="str">
        <f t="shared" si="20"/>
        <v>Other_CFTEMP 코드</v>
      </c>
      <c r="N347" s="37" t="s">
        <v>291</v>
      </c>
      <c r="O347" s="37" t="str">
        <f t="shared" si="21"/>
        <v>INSERT INTO ZSB_BASE_CODE (CD_FLG,CD,LASTID,CD_NO,CD_NM,CD_ENM,CD_PFLG,CD_PCD,CD_GRP,CD_CVAL,CD_NVAL) VALUES ('CFTEMP','M124','NCRsystem',124,'M124','M124','','','Other','',NULL);</v>
      </c>
    </row>
    <row r="348" spans="2:15">
      <c r="B348" s="37" t="s">
        <v>3599</v>
      </c>
      <c r="C348" s="97" t="s">
        <v>3724</v>
      </c>
      <c r="D348" s="37">
        <v>125</v>
      </c>
      <c r="E348" s="97" t="s">
        <v>3724</v>
      </c>
      <c r="F348" s="97" t="s">
        <v>3724</v>
      </c>
      <c r="I348" s="37" t="s">
        <v>3350</v>
      </c>
      <c r="M348" s="37" t="str">
        <f t="shared" si="20"/>
        <v>Other_CFTEMP 코드</v>
      </c>
      <c r="N348" s="37" t="s">
        <v>291</v>
      </c>
      <c r="O348" s="37" t="str">
        <f t="shared" si="21"/>
        <v>INSERT INTO ZSB_BASE_CODE (CD_FLG,CD,LASTID,CD_NO,CD_NM,CD_ENM,CD_PFLG,CD_PCD,CD_GRP,CD_CVAL,CD_NVAL) VALUES ('CFTEMP','M125','NCRsystem',125,'M125','M125','','','Other','',NULL);</v>
      </c>
    </row>
    <row r="349" spans="2:15">
      <c r="B349" s="37" t="s">
        <v>3599</v>
      </c>
      <c r="C349" s="97" t="s">
        <v>3725</v>
      </c>
      <c r="D349" s="37">
        <v>126</v>
      </c>
      <c r="E349" s="97" t="s">
        <v>3725</v>
      </c>
      <c r="F349" s="97" t="s">
        <v>3725</v>
      </c>
      <c r="I349" s="37" t="s">
        <v>3350</v>
      </c>
      <c r="M349" s="37" t="str">
        <f t="shared" si="20"/>
        <v>Other_CFTEMP 코드</v>
      </c>
      <c r="N349" s="37" t="s">
        <v>291</v>
      </c>
      <c r="O349" s="37" t="str">
        <f t="shared" si="21"/>
        <v>INSERT INTO ZSB_BASE_CODE (CD_FLG,CD,LASTID,CD_NO,CD_NM,CD_ENM,CD_PFLG,CD_PCD,CD_GRP,CD_CVAL,CD_NVAL) VALUES ('CFTEMP','M126','NCRsystem',126,'M126','M126','','','Other','',NULL);</v>
      </c>
    </row>
    <row r="350" spans="2:15">
      <c r="B350" s="37" t="s">
        <v>3599</v>
      </c>
      <c r="C350" s="97" t="s">
        <v>3726</v>
      </c>
      <c r="D350" s="37">
        <v>127</v>
      </c>
      <c r="E350" s="97" t="s">
        <v>3726</v>
      </c>
      <c r="F350" s="97" t="s">
        <v>3726</v>
      </c>
      <c r="I350" s="37" t="s">
        <v>3350</v>
      </c>
      <c r="M350" s="37" t="str">
        <f t="shared" si="20"/>
        <v>Other_CFTEMP 코드</v>
      </c>
      <c r="N350" s="37" t="s">
        <v>291</v>
      </c>
      <c r="O350" s="37" t="str">
        <f t="shared" si="21"/>
        <v>INSERT INTO ZSB_BASE_CODE (CD_FLG,CD,LASTID,CD_NO,CD_NM,CD_ENM,CD_PFLG,CD_PCD,CD_GRP,CD_CVAL,CD_NVAL) VALUES ('CFTEMP','M127','NCRsystem',127,'M127','M127','','','Other','',NULL);</v>
      </c>
    </row>
    <row r="351" spans="2:15">
      <c r="B351" s="37" t="s">
        <v>3599</v>
      </c>
      <c r="C351" s="97" t="s">
        <v>3727</v>
      </c>
      <c r="D351" s="37">
        <v>128</v>
      </c>
      <c r="E351" s="97" t="s">
        <v>3727</v>
      </c>
      <c r="F351" s="97" t="s">
        <v>3727</v>
      </c>
      <c r="I351" s="37" t="s">
        <v>3350</v>
      </c>
      <c r="M351" s="37" t="str">
        <f t="shared" si="20"/>
        <v>Other_CFTEMP 코드</v>
      </c>
      <c r="N351" s="37" t="s">
        <v>291</v>
      </c>
      <c r="O351" s="37" t="str">
        <f t="shared" si="21"/>
        <v>INSERT INTO ZSB_BASE_CODE (CD_FLG,CD,LASTID,CD_NO,CD_NM,CD_ENM,CD_PFLG,CD_PCD,CD_GRP,CD_CVAL,CD_NVAL) VALUES ('CFTEMP','M128','NCRsystem',128,'M128','M128','','','Other','',NULL);</v>
      </c>
    </row>
    <row r="352" spans="2:15">
      <c r="B352" s="37" t="s">
        <v>3599</v>
      </c>
      <c r="C352" s="97" t="s">
        <v>3728</v>
      </c>
      <c r="D352" s="37">
        <v>129</v>
      </c>
      <c r="E352" s="97" t="s">
        <v>3728</v>
      </c>
      <c r="F352" s="97" t="s">
        <v>3728</v>
      </c>
      <c r="I352" s="37" t="s">
        <v>3350</v>
      </c>
      <c r="M352" s="37" t="str">
        <f t="shared" si="20"/>
        <v>Other_CFTEMP 코드</v>
      </c>
      <c r="N352" s="37" t="s">
        <v>291</v>
      </c>
      <c r="O352" s="37" t="str">
        <f t="shared" si="21"/>
        <v>INSERT INTO ZSB_BASE_CODE (CD_FLG,CD,LASTID,CD_NO,CD_NM,CD_ENM,CD_PFLG,CD_PCD,CD_GRP,CD_CVAL,CD_NVAL) VALUES ('CFTEMP','M129','NCRsystem',129,'M129','M129','','','Other','',NULL);</v>
      </c>
    </row>
    <row r="353" spans="2:15">
      <c r="B353" s="37" t="s">
        <v>3599</v>
      </c>
      <c r="C353" s="97" t="s">
        <v>3729</v>
      </c>
      <c r="D353" s="37">
        <v>130</v>
      </c>
      <c r="E353" s="97" t="s">
        <v>3729</v>
      </c>
      <c r="F353" s="97" t="s">
        <v>3729</v>
      </c>
      <c r="I353" s="37" t="s">
        <v>3350</v>
      </c>
      <c r="M353" s="37" t="str">
        <f t="shared" si="20"/>
        <v>Other_CFTEMP 코드</v>
      </c>
      <c r="N353" s="37" t="s">
        <v>291</v>
      </c>
      <c r="O353" s="37" t="str">
        <f t="shared" si="21"/>
        <v>INSERT INTO ZSB_BASE_CODE (CD_FLG,CD,LASTID,CD_NO,CD_NM,CD_ENM,CD_PFLG,CD_PCD,CD_GRP,CD_CVAL,CD_NVAL) VALUES ('CFTEMP','M130','NCRsystem',130,'M130','M130','','','Other','',NULL);</v>
      </c>
    </row>
    <row r="354" spans="2:15">
      <c r="B354" s="37" t="s">
        <v>3599</v>
      </c>
      <c r="C354" s="97" t="s">
        <v>3730</v>
      </c>
      <c r="D354" s="37">
        <v>131</v>
      </c>
      <c r="E354" s="97" t="s">
        <v>3730</v>
      </c>
      <c r="F354" s="97" t="s">
        <v>3730</v>
      </c>
      <c r="I354" s="37" t="s">
        <v>3350</v>
      </c>
      <c r="M354" s="37" t="str">
        <f t="shared" si="20"/>
        <v>Other_CFTEMP 코드</v>
      </c>
      <c r="N354" s="37" t="s">
        <v>291</v>
      </c>
      <c r="O354" s="37" t="str">
        <f t="shared" si="21"/>
        <v>INSERT INTO ZSB_BASE_CODE (CD_FLG,CD,LASTID,CD_NO,CD_NM,CD_ENM,CD_PFLG,CD_PCD,CD_GRP,CD_CVAL,CD_NVAL) VALUES ('CFTEMP','M131','NCRsystem',131,'M131','M131','','','Other','',NULL);</v>
      </c>
    </row>
    <row r="355" spans="2:15">
      <c r="B355" s="37" t="s">
        <v>3599</v>
      </c>
      <c r="C355" s="97" t="s">
        <v>3731</v>
      </c>
      <c r="D355" s="37">
        <v>132</v>
      </c>
      <c r="E355" s="97" t="s">
        <v>3731</v>
      </c>
      <c r="F355" s="97" t="s">
        <v>3731</v>
      </c>
      <c r="I355" s="37" t="s">
        <v>3350</v>
      </c>
      <c r="M355" s="37" t="str">
        <f t="shared" si="20"/>
        <v>Other_CFTEMP 코드</v>
      </c>
      <c r="N355" s="37" t="s">
        <v>291</v>
      </c>
      <c r="O355" s="37" t="str">
        <f t="shared" si="21"/>
        <v>INSERT INTO ZSB_BASE_CODE (CD_FLG,CD,LASTID,CD_NO,CD_NM,CD_ENM,CD_PFLG,CD_PCD,CD_GRP,CD_CVAL,CD_NVAL) VALUES ('CFTEMP','M132','NCRsystem',132,'M132','M132','','','Other','',NULL);</v>
      </c>
    </row>
    <row r="356" spans="2:15">
      <c r="B356" s="37" t="s">
        <v>3599</v>
      </c>
      <c r="C356" s="97" t="s">
        <v>3732</v>
      </c>
      <c r="D356" s="37">
        <v>133</v>
      </c>
      <c r="E356" s="97" t="s">
        <v>3732</v>
      </c>
      <c r="F356" s="97" t="s">
        <v>3732</v>
      </c>
      <c r="I356" s="37" t="s">
        <v>3350</v>
      </c>
      <c r="M356" s="37" t="str">
        <f t="shared" si="20"/>
        <v>Other_CFTEMP 코드</v>
      </c>
      <c r="N356" s="37" t="s">
        <v>291</v>
      </c>
      <c r="O356" s="37" t="str">
        <f t="shared" si="21"/>
        <v>INSERT INTO ZSB_BASE_CODE (CD_FLG,CD,LASTID,CD_NO,CD_NM,CD_ENM,CD_PFLG,CD_PCD,CD_GRP,CD_CVAL,CD_NVAL) VALUES ('CFTEMP','M133','NCRsystem',133,'M133','M133','','','Other','',NULL);</v>
      </c>
    </row>
    <row r="357" spans="2:15">
      <c r="B357" s="37" t="s">
        <v>3599</v>
      </c>
      <c r="C357" s="97" t="s">
        <v>3733</v>
      </c>
      <c r="D357" s="37">
        <v>134</v>
      </c>
      <c r="E357" s="97" t="s">
        <v>3733</v>
      </c>
      <c r="F357" s="97" t="s">
        <v>3733</v>
      </c>
      <c r="I357" s="37" t="s">
        <v>3350</v>
      </c>
      <c r="M357" s="37" t="str">
        <f t="shared" si="20"/>
        <v>Other_CFTEMP 코드</v>
      </c>
      <c r="N357" s="37" t="s">
        <v>291</v>
      </c>
      <c r="O357" s="37" t="str">
        <f t="shared" si="21"/>
        <v>INSERT INTO ZSB_BASE_CODE (CD_FLG,CD,LASTID,CD_NO,CD_NM,CD_ENM,CD_PFLG,CD_PCD,CD_GRP,CD_CVAL,CD_NVAL) VALUES ('CFTEMP','M134','NCRsystem',134,'M134','M134','','','Other','',NULL);</v>
      </c>
    </row>
    <row r="358" spans="2:15">
      <c r="B358" s="37" t="s">
        <v>3599</v>
      </c>
      <c r="C358" s="97" t="s">
        <v>3734</v>
      </c>
      <c r="D358" s="37">
        <v>135</v>
      </c>
      <c r="E358" s="97" t="s">
        <v>3734</v>
      </c>
      <c r="F358" s="97" t="s">
        <v>3734</v>
      </c>
      <c r="I358" s="37" t="s">
        <v>3350</v>
      </c>
      <c r="M358" s="37" t="str">
        <f t="shared" si="20"/>
        <v>Other_CFTEMP 코드</v>
      </c>
      <c r="N358" s="37" t="s">
        <v>291</v>
      </c>
      <c r="O358" s="37" t="str">
        <f t="shared" si="21"/>
        <v>INSERT INTO ZSB_BASE_CODE (CD_FLG,CD,LASTID,CD_NO,CD_NM,CD_ENM,CD_PFLG,CD_PCD,CD_GRP,CD_CVAL,CD_NVAL) VALUES ('CFTEMP','M135','NCRsystem',135,'M135','M135','','','Other','',NULL);</v>
      </c>
    </row>
    <row r="359" spans="2:15">
      <c r="B359" s="37" t="s">
        <v>3599</v>
      </c>
      <c r="C359" s="97" t="s">
        <v>3735</v>
      </c>
      <c r="D359" s="37">
        <v>136</v>
      </c>
      <c r="E359" s="97" t="s">
        <v>3735</v>
      </c>
      <c r="F359" s="97" t="s">
        <v>3735</v>
      </c>
      <c r="I359" s="37" t="s">
        <v>3350</v>
      </c>
      <c r="M359" s="37" t="str">
        <f t="shared" si="20"/>
        <v>Other_CFTEMP 코드</v>
      </c>
      <c r="N359" s="37" t="s">
        <v>291</v>
      </c>
      <c r="O359" s="37" t="str">
        <f t="shared" si="21"/>
        <v>INSERT INTO ZSB_BASE_CODE (CD_FLG,CD,LASTID,CD_NO,CD_NM,CD_ENM,CD_PFLG,CD_PCD,CD_GRP,CD_CVAL,CD_NVAL) VALUES ('CFTEMP','M136','NCRsystem',136,'M136','M136','','','Other','',NULL);</v>
      </c>
    </row>
    <row r="360" spans="2:15">
      <c r="B360" s="37" t="s">
        <v>3599</v>
      </c>
      <c r="C360" s="97" t="s">
        <v>3736</v>
      </c>
      <c r="D360" s="37">
        <v>137</v>
      </c>
      <c r="E360" s="97" t="s">
        <v>3736</v>
      </c>
      <c r="F360" s="97" t="s">
        <v>3736</v>
      </c>
      <c r="I360" s="37" t="s">
        <v>3350</v>
      </c>
      <c r="M360" s="37" t="str">
        <f t="shared" si="20"/>
        <v>Other_CFTEMP 코드</v>
      </c>
      <c r="N360" s="37" t="s">
        <v>291</v>
      </c>
      <c r="O360" s="37" t="str">
        <f t="shared" si="21"/>
        <v>INSERT INTO ZSB_BASE_CODE (CD_FLG,CD,LASTID,CD_NO,CD_NM,CD_ENM,CD_PFLG,CD_PCD,CD_GRP,CD_CVAL,CD_NVAL) VALUES ('CFTEMP','M137','NCRsystem',137,'M137','M137','','','Other','',NULL);</v>
      </c>
    </row>
    <row r="361" spans="2:15">
      <c r="B361" s="37" t="s">
        <v>3599</v>
      </c>
      <c r="C361" s="97" t="s">
        <v>3737</v>
      </c>
      <c r="D361" s="37">
        <v>138</v>
      </c>
      <c r="E361" s="97" t="s">
        <v>3737</v>
      </c>
      <c r="F361" s="97" t="s">
        <v>3737</v>
      </c>
      <c r="I361" s="37" t="s">
        <v>3350</v>
      </c>
      <c r="L361" s="101"/>
      <c r="M361" s="37" t="str">
        <f t="shared" si="20"/>
        <v>Other_CFTEMP 코드</v>
      </c>
      <c r="N361" s="37" t="s">
        <v>291</v>
      </c>
      <c r="O361" s="37" t="str">
        <f t="shared" si="21"/>
        <v>INSERT INTO ZSB_BASE_CODE (CD_FLG,CD,LASTID,CD_NO,CD_NM,CD_ENM,CD_PFLG,CD_PCD,CD_GRP,CD_CVAL,CD_NVAL) VALUES ('CFTEMP','M138','NCRsystem',138,'M138','M138','','','Other','',NULL);</v>
      </c>
    </row>
    <row r="362" spans="2:15">
      <c r="B362" s="37" t="s">
        <v>3599</v>
      </c>
      <c r="C362" s="97" t="s">
        <v>3738</v>
      </c>
      <c r="D362" s="37">
        <v>139</v>
      </c>
      <c r="E362" s="97" t="s">
        <v>3738</v>
      </c>
      <c r="F362" s="97" t="s">
        <v>3738</v>
      </c>
      <c r="I362" s="37" t="s">
        <v>3350</v>
      </c>
      <c r="M362" s="37" t="str">
        <f t="shared" si="20"/>
        <v>Other_CFTEMP 코드</v>
      </c>
      <c r="N362" s="37" t="s">
        <v>291</v>
      </c>
      <c r="O362" s="37" t="str">
        <f t="shared" si="21"/>
        <v>INSERT INTO ZSB_BASE_CODE (CD_FLG,CD,LASTID,CD_NO,CD_NM,CD_ENM,CD_PFLG,CD_PCD,CD_GRP,CD_CVAL,CD_NVAL) VALUES ('CFTEMP','M139','NCRsystem',139,'M139','M139','','','Other','',NULL);</v>
      </c>
    </row>
    <row r="363" spans="2:15">
      <c r="B363" s="37" t="s">
        <v>3599</v>
      </c>
      <c r="C363" s="97" t="s">
        <v>3739</v>
      </c>
      <c r="D363" s="37">
        <v>140</v>
      </c>
      <c r="E363" s="97" t="s">
        <v>3739</v>
      </c>
      <c r="F363" s="97" t="s">
        <v>3739</v>
      </c>
      <c r="I363" s="37" t="s">
        <v>3350</v>
      </c>
      <c r="M363" s="37" t="str">
        <f t="shared" si="20"/>
        <v>Other_CFTEMP 코드</v>
      </c>
      <c r="N363" s="37" t="s">
        <v>291</v>
      </c>
      <c r="O363" s="37" t="str">
        <f t="shared" si="21"/>
        <v>INSERT INTO ZSB_BASE_CODE (CD_FLG,CD,LASTID,CD_NO,CD_NM,CD_ENM,CD_PFLG,CD_PCD,CD_GRP,CD_CVAL,CD_NVAL) VALUES ('CFTEMP','M140','NCRsystem',140,'M140','M140','','','Other','',NULL);</v>
      </c>
    </row>
    <row r="364" spans="2:15">
      <c r="B364" s="37" t="s">
        <v>3599</v>
      </c>
      <c r="C364" s="97" t="s">
        <v>3740</v>
      </c>
      <c r="D364" s="37">
        <v>141</v>
      </c>
      <c r="E364" s="97" t="s">
        <v>3740</v>
      </c>
      <c r="F364" s="97" t="s">
        <v>3740</v>
      </c>
      <c r="I364" s="37" t="s">
        <v>3350</v>
      </c>
      <c r="L364" s="101"/>
      <c r="M364" s="37" t="str">
        <f t="shared" si="20"/>
        <v>Other_CFTEMP 코드</v>
      </c>
      <c r="N364" s="37" t="s">
        <v>291</v>
      </c>
      <c r="O364" s="37" t="str">
        <f t="shared" si="21"/>
        <v>INSERT INTO ZSB_BASE_CODE (CD_FLG,CD,LASTID,CD_NO,CD_NM,CD_ENM,CD_PFLG,CD_PCD,CD_GRP,CD_CVAL,CD_NVAL) VALUES ('CFTEMP','M141','NCRsystem',141,'M141','M141','','','Other','',NULL);</v>
      </c>
    </row>
    <row r="365" spans="2:15">
      <c r="B365" s="37" t="s">
        <v>3599</v>
      </c>
      <c r="C365" s="97" t="s">
        <v>3741</v>
      </c>
      <c r="D365" s="37">
        <v>142</v>
      </c>
      <c r="E365" s="97" t="s">
        <v>3741</v>
      </c>
      <c r="F365" s="97" t="s">
        <v>3741</v>
      </c>
      <c r="I365" s="37" t="s">
        <v>3350</v>
      </c>
      <c r="M365" s="37" t="str">
        <f t="shared" si="20"/>
        <v>Other_CFTEMP 코드</v>
      </c>
      <c r="N365" s="37" t="s">
        <v>291</v>
      </c>
      <c r="O365" s="37" t="str">
        <f t="shared" si="21"/>
        <v>INSERT INTO ZSB_BASE_CODE (CD_FLG,CD,LASTID,CD_NO,CD_NM,CD_ENM,CD_PFLG,CD_PCD,CD_GRP,CD_CVAL,CD_NVAL) VALUES ('CFTEMP','M142','NCRsystem',142,'M142','M142','','','Other','',NULL);</v>
      </c>
    </row>
    <row r="366" spans="2:15">
      <c r="B366" s="37" t="s">
        <v>3599</v>
      </c>
      <c r="C366" s="97" t="s">
        <v>3742</v>
      </c>
      <c r="D366" s="37">
        <v>143</v>
      </c>
      <c r="E366" s="97" t="s">
        <v>3742</v>
      </c>
      <c r="F366" s="97" t="s">
        <v>3742</v>
      </c>
      <c r="I366" s="37" t="s">
        <v>3350</v>
      </c>
      <c r="M366" s="37" t="str">
        <f t="shared" si="20"/>
        <v>Other_CFTEMP 코드</v>
      </c>
      <c r="N366" s="37" t="s">
        <v>291</v>
      </c>
      <c r="O366" s="37" t="str">
        <f t="shared" si="21"/>
        <v>INSERT INTO ZSB_BASE_CODE (CD_FLG,CD,LASTID,CD_NO,CD_NM,CD_ENM,CD_PFLG,CD_PCD,CD_GRP,CD_CVAL,CD_NVAL) VALUES ('CFTEMP','M143','NCRsystem',143,'M143','M143','','','Other','',NULL);</v>
      </c>
    </row>
    <row r="367" spans="2:15">
      <c r="B367" s="37" t="s">
        <v>3599</v>
      </c>
      <c r="C367" s="97" t="s">
        <v>3743</v>
      </c>
      <c r="D367" s="37">
        <v>144</v>
      </c>
      <c r="E367" s="97" t="s">
        <v>3743</v>
      </c>
      <c r="F367" s="97" t="s">
        <v>3743</v>
      </c>
      <c r="I367" s="37" t="s">
        <v>3350</v>
      </c>
      <c r="M367" s="37" t="str">
        <f t="shared" si="20"/>
        <v>Other_CFTEMP 코드</v>
      </c>
      <c r="N367" s="37" t="s">
        <v>291</v>
      </c>
      <c r="O367" s="37" t="str">
        <f t="shared" si="21"/>
        <v>INSERT INTO ZSB_BASE_CODE (CD_FLG,CD,LASTID,CD_NO,CD_NM,CD_ENM,CD_PFLG,CD_PCD,CD_GRP,CD_CVAL,CD_NVAL) VALUES ('CFTEMP','M144','NCRsystem',144,'M144','M144','','','Other','',NULL);</v>
      </c>
    </row>
    <row r="368" spans="2:15">
      <c r="B368" s="37" t="s">
        <v>3599</v>
      </c>
      <c r="C368" s="97" t="s">
        <v>3744</v>
      </c>
      <c r="D368" s="37">
        <v>145</v>
      </c>
      <c r="E368" s="97" t="s">
        <v>3744</v>
      </c>
      <c r="F368" s="97" t="s">
        <v>3744</v>
      </c>
      <c r="I368" s="37" t="s">
        <v>3350</v>
      </c>
      <c r="M368" s="37" t="str">
        <f t="shared" si="20"/>
        <v>Other_CFTEMP 코드</v>
      </c>
      <c r="N368" s="37" t="s">
        <v>291</v>
      </c>
      <c r="O368" s="37" t="str">
        <f t="shared" si="21"/>
        <v>INSERT INTO ZSB_BASE_CODE (CD_FLG,CD,LASTID,CD_NO,CD_NM,CD_ENM,CD_PFLG,CD_PCD,CD_GRP,CD_CVAL,CD_NVAL) VALUES ('CFTEMP','M145','NCRsystem',145,'M145','M145','','','Other','',NULL);</v>
      </c>
    </row>
    <row r="369" spans="2:15">
      <c r="B369" s="37" t="s">
        <v>3599</v>
      </c>
      <c r="C369" s="97" t="s">
        <v>3745</v>
      </c>
      <c r="D369" s="37">
        <v>146</v>
      </c>
      <c r="E369" s="97" t="s">
        <v>3745</v>
      </c>
      <c r="F369" s="97" t="s">
        <v>3745</v>
      </c>
      <c r="I369" s="37" t="s">
        <v>3350</v>
      </c>
      <c r="L369" s="101"/>
      <c r="M369" s="37" t="str">
        <f t="shared" si="20"/>
        <v>Other_CFTEMP 코드</v>
      </c>
      <c r="N369" s="37" t="s">
        <v>291</v>
      </c>
      <c r="O369" s="37" t="str">
        <f t="shared" si="21"/>
        <v>INSERT INTO ZSB_BASE_CODE (CD_FLG,CD,LASTID,CD_NO,CD_NM,CD_ENM,CD_PFLG,CD_PCD,CD_GRP,CD_CVAL,CD_NVAL) VALUES ('CFTEMP','M146','NCRsystem',146,'M146','M146','','','Other','',NULL);</v>
      </c>
    </row>
    <row r="370" spans="2:15">
      <c r="B370" s="37" t="s">
        <v>3599</v>
      </c>
      <c r="C370" s="97" t="s">
        <v>3746</v>
      </c>
      <c r="D370" s="37">
        <v>147</v>
      </c>
      <c r="E370" s="97" t="s">
        <v>3746</v>
      </c>
      <c r="F370" s="97" t="s">
        <v>3746</v>
      </c>
      <c r="I370" s="37" t="s">
        <v>3350</v>
      </c>
      <c r="M370" s="37" t="str">
        <f t="shared" si="20"/>
        <v>Other_CFTEMP 코드</v>
      </c>
      <c r="N370" s="37" t="s">
        <v>291</v>
      </c>
      <c r="O370" s="37" t="str">
        <f t="shared" si="21"/>
        <v>INSERT INTO ZSB_BASE_CODE (CD_FLG,CD,LASTID,CD_NO,CD_NM,CD_ENM,CD_PFLG,CD_PCD,CD_GRP,CD_CVAL,CD_NVAL) VALUES ('CFTEMP','M147','NCRsystem',147,'M147','M147','','','Other','',NULL);</v>
      </c>
    </row>
    <row r="371" spans="2:15">
      <c r="B371" s="37" t="s">
        <v>3599</v>
      </c>
      <c r="C371" s="97" t="s">
        <v>3747</v>
      </c>
      <c r="D371" s="37">
        <v>148</v>
      </c>
      <c r="E371" s="97" t="s">
        <v>3747</v>
      </c>
      <c r="F371" s="97" t="s">
        <v>3747</v>
      </c>
      <c r="I371" s="37" t="s">
        <v>3350</v>
      </c>
      <c r="M371" s="37" t="str">
        <f t="shared" si="20"/>
        <v>Other_CFTEMP 코드</v>
      </c>
      <c r="N371" s="37" t="s">
        <v>291</v>
      </c>
      <c r="O371" s="37" t="str">
        <f t="shared" si="21"/>
        <v>INSERT INTO ZSB_BASE_CODE (CD_FLG,CD,LASTID,CD_NO,CD_NM,CD_ENM,CD_PFLG,CD_PCD,CD_GRP,CD_CVAL,CD_NVAL) VALUES ('CFTEMP','M148','NCRsystem',148,'M148','M148','','','Other','',NULL);</v>
      </c>
    </row>
    <row r="372" spans="2:15">
      <c r="B372" s="37" t="s">
        <v>3599</v>
      </c>
      <c r="C372" s="97" t="s">
        <v>3748</v>
      </c>
      <c r="D372" s="37">
        <v>149</v>
      </c>
      <c r="E372" s="97" t="s">
        <v>3748</v>
      </c>
      <c r="F372" s="97" t="s">
        <v>3748</v>
      </c>
      <c r="I372" s="37" t="s">
        <v>3350</v>
      </c>
      <c r="M372" s="37" t="str">
        <f t="shared" si="20"/>
        <v>Other_CFTEMP 코드</v>
      </c>
      <c r="N372" s="37" t="s">
        <v>291</v>
      </c>
      <c r="O372" s="37" t="str">
        <f t="shared" si="21"/>
        <v>INSERT INTO ZSB_BASE_CODE (CD_FLG,CD,LASTID,CD_NO,CD_NM,CD_ENM,CD_PFLG,CD_PCD,CD_GRP,CD_CVAL,CD_NVAL) VALUES ('CFTEMP','M149','NCRsystem',149,'M149','M149','','','Other','',NULL);</v>
      </c>
    </row>
    <row r="373" spans="2:15">
      <c r="B373" s="37" t="s">
        <v>3599</v>
      </c>
      <c r="C373" s="97" t="s">
        <v>3749</v>
      </c>
      <c r="D373" s="37">
        <v>150</v>
      </c>
      <c r="E373" s="97" t="s">
        <v>3749</v>
      </c>
      <c r="F373" s="97" t="s">
        <v>3749</v>
      </c>
      <c r="I373" s="37" t="s">
        <v>3350</v>
      </c>
      <c r="M373" s="37" t="str">
        <f t="shared" si="20"/>
        <v>Other_CFTEMP 코드</v>
      </c>
      <c r="N373" s="37" t="s">
        <v>291</v>
      </c>
      <c r="O373" s="37" t="str">
        <f t="shared" si="21"/>
        <v>INSERT INTO ZSB_BASE_CODE (CD_FLG,CD,LASTID,CD_NO,CD_NM,CD_ENM,CD_PFLG,CD_PCD,CD_GRP,CD_CVAL,CD_NVAL) VALUES ('CFTEMP','M150','NCRsystem',150,'M150','M150','','','Other','',NULL);</v>
      </c>
    </row>
    <row r="374" spans="2:15">
      <c r="B374" s="37" t="s">
        <v>3599</v>
      </c>
      <c r="C374" s="97" t="s">
        <v>3750</v>
      </c>
      <c r="D374" s="37">
        <v>151</v>
      </c>
      <c r="E374" s="97" t="s">
        <v>3750</v>
      </c>
      <c r="F374" s="97" t="s">
        <v>3750</v>
      </c>
      <c r="I374" s="37" t="s">
        <v>3350</v>
      </c>
      <c r="M374" s="37" t="str">
        <f t="shared" si="20"/>
        <v>Other_CFTEMP 코드</v>
      </c>
      <c r="N374" s="37" t="s">
        <v>291</v>
      </c>
      <c r="O374" s="37" t="str">
        <f t="shared" si="21"/>
        <v>INSERT INTO ZSB_BASE_CODE (CD_FLG,CD,LASTID,CD_NO,CD_NM,CD_ENM,CD_PFLG,CD_PCD,CD_GRP,CD_CVAL,CD_NVAL) VALUES ('CFTEMP','M151','NCRsystem',151,'M151','M151','','','Other','',NULL);</v>
      </c>
    </row>
    <row r="375" spans="2:15">
      <c r="B375" s="37" t="s">
        <v>3599</v>
      </c>
      <c r="C375" s="97" t="s">
        <v>3751</v>
      </c>
      <c r="D375" s="37">
        <v>152</v>
      </c>
      <c r="E375" s="97" t="s">
        <v>3751</v>
      </c>
      <c r="F375" s="97" t="s">
        <v>3751</v>
      </c>
      <c r="I375" s="37" t="s">
        <v>3350</v>
      </c>
      <c r="M375" s="37" t="str">
        <f t="shared" si="20"/>
        <v>Other_CFTEMP 코드</v>
      </c>
      <c r="N375" s="37" t="s">
        <v>291</v>
      </c>
      <c r="O375" s="37" t="str">
        <f t="shared" si="21"/>
        <v>INSERT INTO ZSB_BASE_CODE (CD_FLG,CD,LASTID,CD_NO,CD_NM,CD_ENM,CD_PFLG,CD_PCD,CD_GRP,CD_CVAL,CD_NVAL) VALUES ('CFTEMP','M152','NCRsystem',152,'M152','M152','','','Other','',NULL);</v>
      </c>
    </row>
    <row r="376" spans="2:15">
      <c r="B376" s="37" t="s">
        <v>3599</v>
      </c>
      <c r="C376" s="97" t="s">
        <v>3752</v>
      </c>
      <c r="D376" s="37">
        <v>153</v>
      </c>
      <c r="E376" s="97" t="s">
        <v>3752</v>
      </c>
      <c r="F376" s="97" t="s">
        <v>3752</v>
      </c>
      <c r="I376" s="37" t="s">
        <v>3350</v>
      </c>
      <c r="M376" s="37" t="str">
        <f t="shared" si="20"/>
        <v>Other_CFTEMP 코드</v>
      </c>
      <c r="N376" s="37" t="s">
        <v>291</v>
      </c>
      <c r="O376" s="37" t="str">
        <f t="shared" si="21"/>
        <v>INSERT INTO ZSB_BASE_CODE (CD_FLG,CD,LASTID,CD_NO,CD_NM,CD_ENM,CD_PFLG,CD_PCD,CD_GRP,CD_CVAL,CD_NVAL) VALUES ('CFTEMP','M153','NCRsystem',153,'M153','M153','','','Other','',NULL);</v>
      </c>
    </row>
    <row r="377" spans="2:15">
      <c r="B377" s="37" t="s">
        <v>3599</v>
      </c>
      <c r="C377" s="97" t="s">
        <v>3753</v>
      </c>
      <c r="D377" s="37">
        <v>154</v>
      </c>
      <c r="E377" s="97" t="s">
        <v>3753</v>
      </c>
      <c r="F377" s="97" t="s">
        <v>3753</v>
      </c>
      <c r="I377" s="37" t="s">
        <v>3350</v>
      </c>
      <c r="M377" s="37" t="str">
        <f t="shared" si="20"/>
        <v>Other_CFTEMP 코드</v>
      </c>
      <c r="N377" s="37" t="s">
        <v>291</v>
      </c>
      <c r="O377" s="37" t="str">
        <f t="shared" si="21"/>
        <v>INSERT INTO ZSB_BASE_CODE (CD_FLG,CD,LASTID,CD_NO,CD_NM,CD_ENM,CD_PFLG,CD_PCD,CD_GRP,CD_CVAL,CD_NVAL) VALUES ('CFTEMP','M154','NCRsystem',154,'M154','M154','','','Other','',NULL);</v>
      </c>
    </row>
    <row r="378" spans="2:15">
      <c r="B378" s="37" t="s">
        <v>3599</v>
      </c>
      <c r="C378" s="97" t="s">
        <v>3754</v>
      </c>
      <c r="D378" s="37">
        <v>155</v>
      </c>
      <c r="E378" s="97" t="s">
        <v>3754</v>
      </c>
      <c r="F378" s="97" t="s">
        <v>3754</v>
      </c>
      <c r="I378" s="37" t="s">
        <v>3350</v>
      </c>
      <c r="M378" s="37" t="str">
        <f t="shared" si="20"/>
        <v>Other_CFTEMP 코드</v>
      </c>
      <c r="N378" s="37" t="s">
        <v>291</v>
      </c>
      <c r="O378" s="37" t="str">
        <f t="shared" si="21"/>
        <v>INSERT INTO ZSB_BASE_CODE (CD_FLG,CD,LASTID,CD_NO,CD_NM,CD_ENM,CD_PFLG,CD_PCD,CD_GRP,CD_CVAL,CD_NVAL) VALUES ('CFTEMP','M155','NCRsystem',155,'M155','M155','','','Other','',NULL);</v>
      </c>
    </row>
    <row r="379" spans="2:15">
      <c r="B379" s="37" t="s">
        <v>3599</v>
      </c>
      <c r="C379" s="97" t="s">
        <v>3755</v>
      </c>
      <c r="D379" s="37">
        <v>156</v>
      </c>
      <c r="E379" s="97" t="s">
        <v>3755</v>
      </c>
      <c r="F379" s="97" t="s">
        <v>3755</v>
      </c>
      <c r="I379" s="37" t="s">
        <v>3350</v>
      </c>
      <c r="M379" s="37" t="str">
        <f t="shared" si="20"/>
        <v>Other_CFTEMP 코드</v>
      </c>
      <c r="N379" s="37" t="s">
        <v>291</v>
      </c>
      <c r="O379" s="37" t="str">
        <f t="shared" si="21"/>
        <v>INSERT INTO ZSB_BASE_CODE (CD_FLG,CD,LASTID,CD_NO,CD_NM,CD_ENM,CD_PFLG,CD_PCD,CD_GRP,CD_CVAL,CD_NVAL) VALUES ('CFTEMP','M156','NCRsystem',156,'M156','M156','','','Other','',NULL);</v>
      </c>
    </row>
    <row r="380" spans="2:15">
      <c r="B380" s="37" t="s">
        <v>3599</v>
      </c>
      <c r="C380" s="97" t="s">
        <v>3756</v>
      </c>
      <c r="D380" s="37">
        <v>157</v>
      </c>
      <c r="E380" s="97" t="s">
        <v>3756</v>
      </c>
      <c r="F380" s="97" t="s">
        <v>3756</v>
      </c>
      <c r="I380" s="37" t="s">
        <v>3350</v>
      </c>
      <c r="M380" s="37" t="str">
        <f t="shared" si="20"/>
        <v>Other_CFTEMP 코드</v>
      </c>
      <c r="N380" s="37" t="s">
        <v>291</v>
      </c>
      <c r="O380" s="37" t="str">
        <f t="shared" si="21"/>
        <v>INSERT INTO ZSB_BASE_CODE (CD_FLG,CD,LASTID,CD_NO,CD_NM,CD_ENM,CD_PFLG,CD_PCD,CD_GRP,CD_CVAL,CD_NVAL) VALUES ('CFTEMP','M157','NCRsystem',157,'M157','M157','','','Other','',NULL);</v>
      </c>
    </row>
    <row r="381" spans="2:15">
      <c r="B381" s="37" t="s">
        <v>3599</v>
      </c>
      <c r="C381" s="97" t="s">
        <v>3757</v>
      </c>
      <c r="D381" s="37">
        <v>158</v>
      </c>
      <c r="E381" s="97" t="s">
        <v>3757</v>
      </c>
      <c r="F381" s="97" t="s">
        <v>3757</v>
      </c>
      <c r="I381" s="37" t="s">
        <v>3350</v>
      </c>
      <c r="M381" s="37" t="str">
        <f t="shared" si="20"/>
        <v>Other_CFTEMP 코드</v>
      </c>
      <c r="N381" s="37" t="s">
        <v>291</v>
      </c>
      <c r="O381" s="37" t="str">
        <f t="shared" si="21"/>
        <v>INSERT INTO ZSB_BASE_CODE (CD_FLG,CD,LASTID,CD_NO,CD_NM,CD_ENM,CD_PFLG,CD_PCD,CD_GRP,CD_CVAL,CD_NVAL) VALUES ('CFTEMP','M158','NCRsystem',158,'M158','M158','','','Other','',NULL);</v>
      </c>
    </row>
    <row r="382" spans="2:15">
      <c r="B382" s="37" t="s">
        <v>3599</v>
      </c>
      <c r="C382" s="97" t="s">
        <v>3758</v>
      </c>
      <c r="D382" s="37">
        <v>159</v>
      </c>
      <c r="E382" s="97" t="s">
        <v>3758</v>
      </c>
      <c r="F382" s="97" t="s">
        <v>3758</v>
      </c>
      <c r="I382" s="37" t="s">
        <v>3350</v>
      </c>
      <c r="M382" s="37" t="str">
        <f t="shared" si="20"/>
        <v>Other_CFTEMP 코드</v>
      </c>
      <c r="N382" s="37" t="s">
        <v>291</v>
      </c>
      <c r="O382" s="37" t="str">
        <f t="shared" si="21"/>
        <v>INSERT INTO ZSB_BASE_CODE (CD_FLG,CD,LASTID,CD_NO,CD_NM,CD_ENM,CD_PFLG,CD_PCD,CD_GRP,CD_CVAL,CD_NVAL) VALUES ('CFTEMP','M159','NCRsystem',159,'M159','M159','','','Other','',NULL);</v>
      </c>
    </row>
    <row r="383" spans="2:15">
      <c r="B383" s="37" t="s">
        <v>3599</v>
      </c>
      <c r="C383" s="97" t="s">
        <v>3759</v>
      </c>
      <c r="D383" s="37">
        <v>160</v>
      </c>
      <c r="E383" s="97" t="s">
        <v>3759</v>
      </c>
      <c r="F383" s="97" t="s">
        <v>3759</v>
      </c>
      <c r="I383" s="37" t="s">
        <v>3350</v>
      </c>
      <c r="M383" s="37" t="str">
        <f t="shared" si="20"/>
        <v>Other_CFTEMP 코드</v>
      </c>
      <c r="N383" s="37" t="s">
        <v>291</v>
      </c>
      <c r="O383" s="37" t="str">
        <f t="shared" si="21"/>
        <v>INSERT INTO ZSB_BASE_CODE (CD_FLG,CD,LASTID,CD_NO,CD_NM,CD_ENM,CD_PFLG,CD_PCD,CD_GRP,CD_CVAL,CD_NVAL) VALUES ('CFTEMP','M160','NCRsystem',160,'M160','M160','','','Other','',NULL);</v>
      </c>
    </row>
    <row r="384" spans="2:15">
      <c r="B384" s="37" t="s">
        <v>3599</v>
      </c>
      <c r="C384" s="97" t="s">
        <v>3760</v>
      </c>
      <c r="D384" s="37">
        <v>161</v>
      </c>
      <c r="E384" s="97" t="s">
        <v>3760</v>
      </c>
      <c r="F384" s="97" t="s">
        <v>3760</v>
      </c>
      <c r="I384" s="37" t="s">
        <v>3350</v>
      </c>
      <c r="M384" s="37" t="str">
        <f t="shared" si="20"/>
        <v>Other_CFTEMP 코드</v>
      </c>
      <c r="N384" s="37" t="s">
        <v>291</v>
      </c>
      <c r="O384" s="37" t="str">
        <f t="shared" si="21"/>
        <v>INSERT INTO ZSB_BASE_CODE (CD_FLG,CD,LASTID,CD_NO,CD_NM,CD_ENM,CD_PFLG,CD_PCD,CD_GRP,CD_CVAL,CD_NVAL) VALUES ('CFTEMP','M161','NCRsystem',161,'M161','M161','','','Other','',NULL);</v>
      </c>
    </row>
    <row r="385" spans="2:15">
      <c r="B385" s="37" t="s">
        <v>3599</v>
      </c>
      <c r="C385" s="97" t="s">
        <v>3761</v>
      </c>
      <c r="D385" s="37">
        <v>162</v>
      </c>
      <c r="E385" s="97" t="s">
        <v>3761</v>
      </c>
      <c r="F385" s="97" t="s">
        <v>3761</v>
      </c>
      <c r="I385" s="37" t="s">
        <v>3350</v>
      </c>
      <c r="M385" s="37" t="str">
        <f t="shared" si="20"/>
        <v>Other_CFTEMP 코드</v>
      </c>
      <c r="N385" s="37" t="s">
        <v>291</v>
      </c>
      <c r="O385" s="37" t="str">
        <f t="shared" si="21"/>
        <v>INSERT INTO ZSB_BASE_CODE (CD_FLG,CD,LASTID,CD_NO,CD_NM,CD_ENM,CD_PFLG,CD_PCD,CD_GRP,CD_CVAL,CD_NVAL) VALUES ('CFTEMP','M162','NCRsystem',162,'M162','M162','','','Other','',NULL);</v>
      </c>
    </row>
    <row r="386" spans="2:15">
      <c r="B386" s="37" t="s">
        <v>3599</v>
      </c>
      <c r="C386" s="97" t="s">
        <v>3762</v>
      </c>
      <c r="D386" s="37">
        <v>163</v>
      </c>
      <c r="E386" s="97" t="s">
        <v>3762</v>
      </c>
      <c r="F386" s="97" t="s">
        <v>3762</v>
      </c>
      <c r="I386" s="37" t="s">
        <v>3350</v>
      </c>
      <c r="M386" s="37" t="str">
        <f t="shared" si="20"/>
        <v>Other_CFTEMP 코드</v>
      </c>
      <c r="N386" s="37" t="s">
        <v>291</v>
      </c>
      <c r="O386" s="37" t="str">
        <f t="shared" si="21"/>
        <v>INSERT INTO ZSB_BASE_CODE (CD_FLG,CD,LASTID,CD_NO,CD_NM,CD_ENM,CD_PFLG,CD_PCD,CD_GRP,CD_CVAL,CD_NVAL) VALUES ('CFTEMP','M163','NCRsystem',163,'M163','M163','','','Other','',NULL);</v>
      </c>
    </row>
    <row r="387" spans="2:15">
      <c r="B387" s="37" t="s">
        <v>3599</v>
      </c>
      <c r="C387" s="97" t="s">
        <v>3763</v>
      </c>
      <c r="D387" s="37">
        <v>164</v>
      </c>
      <c r="E387" s="97" t="s">
        <v>3763</v>
      </c>
      <c r="F387" s="97" t="s">
        <v>3763</v>
      </c>
      <c r="I387" s="37" t="s">
        <v>3350</v>
      </c>
      <c r="M387" s="37" t="str">
        <f t="shared" si="20"/>
        <v>Other_CFTEMP 코드</v>
      </c>
      <c r="N387" s="37" t="s">
        <v>291</v>
      </c>
      <c r="O387" s="37" t="str">
        <f t="shared" si="21"/>
        <v>INSERT INTO ZSB_BASE_CODE (CD_FLG,CD,LASTID,CD_NO,CD_NM,CD_ENM,CD_PFLG,CD_PCD,CD_GRP,CD_CVAL,CD_NVAL) VALUES ('CFTEMP','M164','NCRsystem',164,'M164','M164','','','Other','',NULL);</v>
      </c>
    </row>
    <row r="388" spans="2:15">
      <c r="B388" s="37" t="s">
        <v>3599</v>
      </c>
      <c r="C388" s="97" t="s">
        <v>3764</v>
      </c>
      <c r="D388" s="37">
        <v>165</v>
      </c>
      <c r="E388" s="97" t="s">
        <v>3764</v>
      </c>
      <c r="F388" s="97" t="s">
        <v>3764</v>
      </c>
      <c r="I388" s="37" t="s">
        <v>3350</v>
      </c>
      <c r="M388" s="37" t="str">
        <f t="shared" si="20"/>
        <v>Other_CFTEMP 코드</v>
      </c>
      <c r="N388" s="37" t="s">
        <v>291</v>
      </c>
      <c r="O388" s="37" t="str">
        <f t="shared" si="21"/>
        <v>INSERT INTO ZSB_BASE_CODE (CD_FLG,CD,LASTID,CD_NO,CD_NM,CD_ENM,CD_PFLG,CD_PCD,CD_GRP,CD_CVAL,CD_NVAL) VALUES ('CFTEMP','M165','NCRsystem',165,'M165','M165','','','Other','',NULL);</v>
      </c>
    </row>
    <row r="389" spans="2:15">
      <c r="B389" s="37" t="s">
        <v>3599</v>
      </c>
      <c r="C389" s="97" t="s">
        <v>3765</v>
      </c>
      <c r="D389" s="37">
        <v>166</v>
      </c>
      <c r="E389" s="97" t="s">
        <v>3765</v>
      </c>
      <c r="F389" s="97" t="s">
        <v>3765</v>
      </c>
      <c r="I389" s="37" t="s">
        <v>3350</v>
      </c>
      <c r="M389" s="37" t="str">
        <f t="shared" si="20"/>
        <v>Other_CFTEMP 코드</v>
      </c>
      <c r="N389" s="37" t="s">
        <v>291</v>
      </c>
      <c r="O389" s="37" t="str">
        <f t="shared" si="21"/>
        <v>INSERT INTO ZSB_BASE_CODE (CD_FLG,CD,LASTID,CD_NO,CD_NM,CD_ENM,CD_PFLG,CD_PCD,CD_GRP,CD_CVAL,CD_NVAL) VALUES ('CFTEMP','M166','NCRsystem',166,'M166','M166','','','Other','',NULL);</v>
      </c>
    </row>
    <row r="390" spans="2:15">
      <c r="B390" s="37" t="s">
        <v>3599</v>
      </c>
      <c r="C390" s="97" t="s">
        <v>3766</v>
      </c>
      <c r="D390" s="37">
        <v>167</v>
      </c>
      <c r="E390" s="97" t="s">
        <v>3766</v>
      </c>
      <c r="F390" s="97" t="s">
        <v>3766</v>
      </c>
      <c r="I390" s="37" t="s">
        <v>3350</v>
      </c>
      <c r="L390" s="101"/>
      <c r="M390" s="37" t="str">
        <f t="shared" si="20"/>
        <v>Other_CFTEMP 코드</v>
      </c>
      <c r="N390" s="37" t="s">
        <v>291</v>
      </c>
      <c r="O390" s="37" t="str">
        <f t="shared" si="21"/>
        <v>INSERT INTO ZSB_BASE_CODE (CD_FLG,CD,LASTID,CD_NO,CD_NM,CD_ENM,CD_PFLG,CD_PCD,CD_GRP,CD_CVAL,CD_NVAL) VALUES ('CFTEMP','M167','NCRsystem',167,'M167','M167','','','Other','',NULL);</v>
      </c>
    </row>
    <row r="391" spans="2:15">
      <c r="B391" s="37" t="s">
        <v>3599</v>
      </c>
      <c r="C391" s="97" t="s">
        <v>3767</v>
      </c>
      <c r="D391" s="37">
        <v>168</v>
      </c>
      <c r="E391" s="97" t="s">
        <v>3767</v>
      </c>
      <c r="F391" s="97" t="s">
        <v>3767</v>
      </c>
      <c r="I391" s="37" t="s">
        <v>3350</v>
      </c>
      <c r="M391" s="37" t="str">
        <f t="shared" ref="M391:M454" si="22">IF(I391="GROUP",B391 &amp; "_" &amp; C391  &amp; " 목록",I391 &amp; "_" &amp;B391 &amp; " 코드")</f>
        <v>Other_CFTEMP 코드</v>
      </c>
      <c r="N391" s="37" t="s">
        <v>291</v>
      </c>
      <c r="O391" s="37" t="str">
        <f t="shared" si="21"/>
        <v>INSERT INTO ZSB_BASE_CODE (CD_FLG,CD,LASTID,CD_NO,CD_NM,CD_ENM,CD_PFLG,CD_PCD,CD_GRP,CD_CVAL,CD_NVAL) VALUES ('CFTEMP','M168','NCRsystem',168,'M168','M168','','','Other','',NULL);</v>
      </c>
    </row>
    <row r="392" spans="2:15">
      <c r="B392" s="37" t="s">
        <v>3599</v>
      </c>
      <c r="C392" s="97" t="s">
        <v>3768</v>
      </c>
      <c r="D392" s="37">
        <v>169</v>
      </c>
      <c r="E392" s="97" t="s">
        <v>3768</v>
      </c>
      <c r="F392" s="97" t="s">
        <v>3768</v>
      </c>
      <c r="I392" s="37" t="s">
        <v>3350</v>
      </c>
      <c r="M392" s="37" t="str">
        <f t="shared" si="22"/>
        <v>Other_CFTEMP 코드</v>
      </c>
      <c r="N392" s="37" t="s">
        <v>291</v>
      </c>
      <c r="O392" s="37" t="str">
        <f t="shared" si="21"/>
        <v>INSERT INTO ZSB_BASE_CODE (CD_FLG,CD,LASTID,CD_NO,CD_NM,CD_ENM,CD_PFLG,CD_PCD,CD_GRP,CD_CVAL,CD_NVAL) VALUES ('CFTEMP','M169','NCRsystem',169,'M169','M169','','','Other','',NULL);</v>
      </c>
    </row>
    <row r="393" spans="2:15">
      <c r="B393" s="37" t="s">
        <v>3599</v>
      </c>
      <c r="C393" s="97" t="s">
        <v>3769</v>
      </c>
      <c r="D393" s="37">
        <v>170</v>
      </c>
      <c r="E393" s="97" t="s">
        <v>3769</v>
      </c>
      <c r="F393" s="97" t="s">
        <v>3769</v>
      </c>
      <c r="I393" s="37" t="s">
        <v>3350</v>
      </c>
      <c r="M393" s="37" t="str">
        <f t="shared" si="22"/>
        <v>Other_CFTEMP 코드</v>
      </c>
      <c r="N393" s="37" t="s">
        <v>291</v>
      </c>
      <c r="O393" s="37" t="str">
        <f t="shared" si="21"/>
        <v>INSERT INTO ZSB_BASE_CODE (CD_FLG,CD,LASTID,CD_NO,CD_NM,CD_ENM,CD_PFLG,CD_PCD,CD_GRP,CD_CVAL,CD_NVAL) VALUES ('CFTEMP','M170','NCRsystem',170,'M170','M170','','','Other','',NULL);</v>
      </c>
    </row>
    <row r="394" spans="2:15">
      <c r="B394" s="37" t="s">
        <v>3599</v>
      </c>
      <c r="C394" s="97" t="s">
        <v>3770</v>
      </c>
      <c r="D394" s="37">
        <v>171</v>
      </c>
      <c r="E394" s="97" t="s">
        <v>3770</v>
      </c>
      <c r="F394" s="97" t="s">
        <v>3770</v>
      </c>
      <c r="I394" s="37" t="s">
        <v>3350</v>
      </c>
      <c r="M394" s="37" t="str">
        <f t="shared" si="22"/>
        <v>Other_CFTEMP 코드</v>
      </c>
      <c r="N394" s="37" t="s">
        <v>291</v>
      </c>
      <c r="O394" s="37" t="str">
        <f t="shared" si="21"/>
        <v>INSERT INTO ZSB_BASE_CODE (CD_FLG,CD,LASTID,CD_NO,CD_NM,CD_ENM,CD_PFLG,CD_PCD,CD_GRP,CD_CVAL,CD_NVAL) VALUES ('CFTEMP','M171','NCRsystem',171,'M171','M171','','','Other','',NULL);</v>
      </c>
    </row>
    <row r="395" spans="2:15">
      <c r="B395" s="37" t="s">
        <v>3599</v>
      </c>
      <c r="C395" s="97" t="s">
        <v>3771</v>
      </c>
      <c r="D395" s="37">
        <v>172</v>
      </c>
      <c r="E395" s="97" t="s">
        <v>3771</v>
      </c>
      <c r="F395" s="97" t="s">
        <v>3771</v>
      </c>
      <c r="I395" s="37" t="s">
        <v>3350</v>
      </c>
      <c r="M395" s="37" t="str">
        <f t="shared" si="22"/>
        <v>Other_CFTEMP 코드</v>
      </c>
      <c r="N395" s="37" t="s">
        <v>291</v>
      </c>
      <c r="O395" s="37" t="str">
        <f t="shared" si="21"/>
        <v>INSERT INTO ZSB_BASE_CODE (CD_FLG,CD,LASTID,CD_NO,CD_NM,CD_ENM,CD_PFLG,CD_PCD,CD_GRP,CD_CVAL,CD_NVAL) VALUES ('CFTEMP','M172','NCRsystem',172,'M172','M172','','','Other','',NULL);</v>
      </c>
    </row>
    <row r="396" spans="2:15">
      <c r="B396" s="37" t="s">
        <v>3599</v>
      </c>
      <c r="C396" s="97" t="s">
        <v>3772</v>
      </c>
      <c r="D396" s="37">
        <v>173</v>
      </c>
      <c r="E396" s="97" t="s">
        <v>3772</v>
      </c>
      <c r="F396" s="97" t="s">
        <v>3772</v>
      </c>
      <c r="I396" s="37" t="s">
        <v>3350</v>
      </c>
      <c r="L396" s="101"/>
      <c r="M396" s="37" t="str">
        <f t="shared" si="22"/>
        <v>Other_CFTEMP 코드</v>
      </c>
      <c r="N396" s="37" t="s">
        <v>291</v>
      </c>
      <c r="O396" s="37" t="str">
        <f t="shared" si="21"/>
        <v>INSERT INTO ZSB_BASE_CODE (CD_FLG,CD,LASTID,CD_NO,CD_NM,CD_ENM,CD_PFLG,CD_PCD,CD_GRP,CD_CVAL,CD_NVAL) VALUES ('CFTEMP','M173','NCRsystem',173,'M173','M173','','','Other','',NULL);</v>
      </c>
    </row>
    <row r="397" spans="2:15">
      <c r="B397" s="37" t="s">
        <v>3599</v>
      </c>
      <c r="C397" s="97" t="s">
        <v>3773</v>
      </c>
      <c r="D397" s="37">
        <v>174</v>
      </c>
      <c r="E397" s="97" t="s">
        <v>3773</v>
      </c>
      <c r="F397" s="97" t="s">
        <v>3773</v>
      </c>
      <c r="I397" s="37" t="s">
        <v>3350</v>
      </c>
      <c r="M397" s="37" t="str">
        <f t="shared" si="22"/>
        <v>Other_CFTEMP 코드</v>
      </c>
      <c r="N397" s="37" t="s">
        <v>291</v>
      </c>
      <c r="O397" s="37" t="str">
        <f t="shared" si="21"/>
        <v>INSERT INTO ZSB_BASE_CODE (CD_FLG,CD,LASTID,CD_NO,CD_NM,CD_ENM,CD_PFLG,CD_PCD,CD_GRP,CD_CVAL,CD_NVAL) VALUES ('CFTEMP','M174','NCRsystem',174,'M174','M174','','','Other','',NULL);</v>
      </c>
    </row>
    <row r="398" spans="2:15">
      <c r="B398" s="37" t="s">
        <v>3599</v>
      </c>
      <c r="C398" s="97" t="s">
        <v>3774</v>
      </c>
      <c r="D398" s="37">
        <v>175</v>
      </c>
      <c r="E398" s="97" t="s">
        <v>3774</v>
      </c>
      <c r="F398" s="97" t="s">
        <v>3774</v>
      </c>
      <c r="I398" s="37" t="s">
        <v>3350</v>
      </c>
      <c r="M398" s="37" t="str">
        <f t="shared" si="22"/>
        <v>Other_CFTEMP 코드</v>
      </c>
      <c r="N398" s="37" t="s">
        <v>291</v>
      </c>
      <c r="O398" s="37" t="str">
        <f t="shared" si="21"/>
        <v>INSERT INTO ZSB_BASE_CODE (CD_FLG,CD,LASTID,CD_NO,CD_NM,CD_ENM,CD_PFLG,CD_PCD,CD_GRP,CD_CVAL,CD_NVAL) VALUES ('CFTEMP','M175','NCRsystem',175,'M175','M175','','','Other','',NULL);</v>
      </c>
    </row>
    <row r="399" spans="2:15">
      <c r="B399" s="37" t="s">
        <v>3599</v>
      </c>
      <c r="C399" s="97" t="s">
        <v>3775</v>
      </c>
      <c r="D399" s="37">
        <v>176</v>
      </c>
      <c r="E399" s="97" t="s">
        <v>3775</v>
      </c>
      <c r="F399" s="97" t="s">
        <v>3775</v>
      </c>
      <c r="I399" s="37" t="s">
        <v>3350</v>
      </c>
      <c r="M399" s="37" t="str">
        <f t="shared" si="22"/>
        <v>Other_CFTEMP 코드</v>
      </c>
      <c r="N399" s="37" t="s">
        <v>291</v>
      </c>
      <c r="O399" s="37" t="str">
        <f t="shared" si="21"/>
        <v>INSERT INTO ZSB_BASE_CODE (CD_FLG,CD,LASTID,CD_NO,CD_NM,CD_ENM,CD_PFLG,CD_PCD,CD_GRP,CD_CVAL,CD_NVAL) VALUES ('CFTEMP','M176','NCRsystem',176,'M176','M176','','','Other','',NULL);</v>
      </c>
    </row>
    <row r="400" spans="2:15">
      <c r="B400" s="37" t="s">
        <v>3599</v>
      </c>
      <c r="C400" s="97" t="s">
        <v>3776</v>
      </c>
      <c r="D400" s="37">
        <v>177</v>
      </c>
      <c r="E400" s="97" t="s">
        <v>3776</v>
      </c>
      <c r="F400" s="97" t="s">
        <v>3776</v>
      </c>
      <c r="I400" s="37" t="s">
        <v>3350</v>
      </c>
      <c r="M400" s="37" t="str">
        <f t="shared" si="22"/>
        <v>Other_CFTEMP 코드</v>
      </c>
      <c r="N400" s="37" t="s">
        <v>291</v>
      </c>
      <c r="O400" s="37" t="str">
        <f t="shared" si="21"/>
        <v>INSERT INTO ZSB_BASE_CODE (CD_FLG,CD,LASTID,CD_NO,CD_NM,CD_ENM,CD_PFLG,CD_PCD,CD_GRP,CD_CVAL,CD_NVAL) VALUES ('CFTEMP','M177','NCRsystem',177,'M177','M177','','','Other','',NULL);</v>
      </c>
    </row>
    <row r="401" spans="2:15">
      <c r="B401" s="37" t="s">
        <v>3599</v>
      </c>
      <c r="C401" s="97" t="s">
        <v>3777</v>
      </c>
      <c r="D401" s="37">
        <v>178</v>
      </c>
      <c r="E401" s="97" t="s">
        <v>3777</v>
      </c>
      <c r="F401" s="97" t="s">
        <v>3777</v>
      </c>
      <c r="I401" s="37" t="s">
        <v>3350</v>
      </c>
      <c r="M401" s="37" t="str">
        <f t="shared" si="22"/>
        <v>Other_CFTEMP 코드</v>
      </c>
      <c r="N401" s="37" t="s">
        <v>291</v>
      </c>
      <c r="O401" s="37" t="str">
        <f t="shared" si="21"/>
        <v>INSERT INTO ZSB_BASE_CODE (CD_FLG,CD,LASTID,CD_NO,CD_NM,CD_ENM,CD_PFLG,CD_PCD,CD_GRP,CD_CVAL,CD_NVAL) VALUES ('CFTEMP','M178','NCRsystem',178,'M178','M178','','','Other','',NULL);</v>
      </c>
    </row>
    <row r="402" spans="2:15">
      <c r="B402" s="37" t="s">
        <v>3599</v>
      </c>
      <c r="C402" s="97" t="s">
        <v>3778</v>
      </c>
      <c r="D402" s="37">
        <v>179</v>
      </c>
      <c r="E402" s="97" t="s">
        <v>3778</v>
      </c>
      <c r="F402" s="97" t="s">
        <v>3778</v>
      </c>
      <c r="I402" s="37" t="s">
        <v>3350</v>
      </c>
      <c r="L402" s="101"/>
      <c r="M402" s="37" t="str">
        <f t="shared" si="22"/>
        <v>Other_CFTEMP 코드</v>
      </c>
      <c r="N402" s="37" t="s">
        <v>291</v>
      </c>
      <c r="O402" s="37" t="str">
        <f t="shared" si="21"/>
        <v>INSERT INTO ZSB_BASE_CODE (CD_FLG,CD,LASTID,CD_NO,CD_NM,CD_ENM,CD_PFLG,CD_PCD,CD_GRP,CD_CVAL,CD_NVAL) VALUES ('CFTEMP','M179','NCRsystem',179,'M179','M179','','','Other','',NULL);</v>
      </c>
    </row>
    <row r="403" spans="2:15">
      <c r="B403" s="37" t="s">
        <v>3599</v>
      </c>
      <c r="C403" s="97" t="s">
        <v>3779</v>
      </c>
      <c r="D403" s="37">
        <v>180</v>
      </c>
      <c r="E403" s="97" t="s">
        <v>3779</v>
      </c>
      <c r="F403" s="97" t="s">
        <v>3779</v>
      </c>
      <c r="I403" s="37" t="s">
        <v>3350</v>
      </c>
      <c r="M403" s="37" t="str">
        <f t="shared" si="22"/>
        <v>Other_CFTEMP 코드</v>
      </c>
      <c r="N403" s="37" t="s">
        <v>291</v>
      </c>
      <c r="O403" s="37" t="str">
        <f t="shared" si="21"/>
        <v>INSERT INTO ZSB_BASE_CODE (CD_FLG,CD,LASTID,CD_NO,CD_NM,CD_ENM,CD_PFLG,CD_PCD,CD_GRP,CD_CVAL,CD_NVAL) VALUES ('CFTEMP','M180','NCRsystem',180,'M180','M180','','','Other','',NULL);</v>
      </c>
    </row>
    <row r="404" spans="2:15">
      <c r="B404" s="37" t="s">
        <v>3599</v>
      </c>
      <c r="C404" s="97" t="s">
        <v>3780</v>
      </c>
      <c r="D404" s="37">
        <v>181</v>
      </c>
      <c r="E404" s="97" t="s">
        <v>3780</v>
      </c>
      <c r="F404" s="97" t="s">
        <v>3780</v>
      </c>
      <c r="I404" s="37" t="s">
        <v>3350</v>
      </c>
      <c r="M404" s="37" t="str">
        <f t="shared" si="22"/>
        <v>Other_CFTEMP 코드</v>
      </c>
      <c r="N404" s="37" t="s">
        <v>291</v>
      </c>
      <c r="O404" s="37" t="str">
        <f t="shared" si="21"/>
        <v>INSERT INTO ZSB_BASE_CODE (CD_FLG,CD,LASTID,CD_NO,CD_NM,CD_ENM,CD_PFLG,CD_PCD,CD_GRP,CD_CVAL,CD_NVAL) VALUES ('CFTEMP','M181','NCRsystem',181,'M181','M181','','','Other','',NULL);</v>
      </c>
    </row>
    <row r="405" spans="2:15">
      <c r="B405" s="37" t="s">
        <v>3599</v>
      </c>
      <c r="C405" s="97" t="s">
        <v>3781</v>
      </c>
      <c r="D405" s="37">
        <v>182</v>
      </c>
      <c r="E405" s="97" t="s">
        <v>3781</v>
      </c>
      <c r="F405" s="97" t="s">
        <v>3781</v>
      </c>
      <c r="I405" s="37" t="s">
        <v>3350</v>
      </c>
      <c r="M405" s="37" t="str">
        <f t="shared" si="22"/>
        <v>Other_CFTEMP 코드</v>
      </c>
      <c r="N405" s="37" t="s">
        <v>291</v>
      </c>
      <c r="O405" s="37" t="str">
        <f t="shared" si="21"/>
        <v>INSERT INTO ZSB_BASE_CODE (CD_FLG,CD,LASTID,CD_NO,CD_NM,CD_ENM,CD_PFLG,CD_PCD,CD_GRP,CD_CVAL,CD_NVAL) VALUES ('CFTEMP','M182','NCRsystem',182,'M182','M182','','','Other','',NULL);</v>
      </c>
    </row>
    <row r="406" spans="2:15">
      <c r="B406" s="37" t="s">
        <v>3599</v>
      </c>
      <c r="C406" s="97" t="s">
        <v>3782</v>
      </c>
      <c r="D406" s="37">
        <v>183</v>
      </c>
      <c r="E406" s="97" t="s">
        <v>3782</v>
      </c>
      <c r="F406" s="97" t="s">
        <v>3782</v>
      </c>
      <c r="I406" s="37" t="s">
        <v>3350</v>
      </c>
      <c r="M406" s="37" t="str">
        <f t="shared" si="22"/>
        <v>Other_CFTEMP 코드</v>
      </c>
      <c r="N406" s="37" t="s">
        <v>291</v>
      </c>
      <c r="O406" s="37" t="str">
        <f t="shared" si="21"/>
        <v>INSERT INTO ZSB_BASE_CODE (CD_FLG,CD,LASTID,CD_NO,CD_NM,CD_ENM,CD_PFLG,CD_PCD,CD_GRP,CD_CVAL,CD_NVAL) VALUES ('CFTEMP','M183','NCRsystem',183,'M183','M183','','','Other','',NULL);</v>
      </c>
    </row>
    <row r="407" spans="2:15">
      <c r="B407" s="37" t="s">
        <v>3599</v>
      </c>
      <c r="C407" s="97" t="s">
        <v>3783</v>
      </c>
      <c r="D407" s="37">
        <v>184</v>
      </c>
      <c r="E407" s="97" t="s">
        <v>3783</v>
      </c>
      <c r="F407" s="97" t="s">
        <v>3783</v>
      </c>
      <c r="I407" s="37" t="s">
        <v>3350</v>
      </c>
      <c r="M407" s="37" t="str">
        <f t="shared" si="22"/>
        <v>Other_CFTEMP 코드</v>
      </c>
      <c r="N407" s="37" t="s">
        <v>291</v>
      </c>
      <c r="O407" s="37" t="str">
        <f t="shared" ref="O407:O470" si="23" xml:space="preserve"> O$6 &amp; " ('"&amp;B407&amp;"','"&amp;C407&amp;"','NCRsystem',"&amp;IF(D407="",0,D407)&amp;",'"&amp;E407&amp;"','"&amp;F407&amp;"','"&amp;G407&amp;"','"&amp;H407&amp;"','"&amp;I407&amp;"','"&amp;J407&amp;"',"&amp;IF(K407="","NULL",K407)&amp;");"</f>
        <v>INSERT INTO ZSB_BASE_CODE (CD_FLG,CD,LASTID,CD_NO,CD_NM,CD_ENM,CD_PFLG,CD_PCD,CD_GRP,CD_CVAL,CD_NVAL) VALUES ('CFTEMP','M184','NCRsystem',184,'M184','M184','','','Other','',NULL);</v>
      </c>
    </row>
    <row r="408" spans="2:15">
      <c r="B408" s="37" t="s">
        <v>3599</v>
      </c>
      <c r="C408" s="97" t="s">
        <v>3784</v>
      </c>
      <c r="D408" s="37">
        <v>185</v>
      </c>
      <c r="E408" s="97" t="s">
        <v>3784</v>
      </c>
      <c r="F408" s="97" t="s">
        <v>3784</v>
      </c>
      <c r="I408" s="37" t="s">
        <v>3350</v>
      </c>
      <c r="M408" s="37" t="str">
        <f t="shared" si="22"/>
        <v>Other_CFTEMP 코드</v>
      </c>
      <c r="N408" s="37" t="s">
        <v>291</v>
      </c>
      <c r="O408" s="37" t="str">
        <f t="shared" si="23"/>
        <v>INSERT INTO ZSB_BASE_CODE (CD_FLG,CD,LASTID,CD_NO,CD_NM,CD_ENM,CD_PFLG,CD_PCD,CD_GRP,CD_CVAL,CD_NVAL) VALUES ('CFTEMP','M185','NCRsystem',185,'M185','M185','','','Other','',NULL);</v>
      </c>
    </row>
    <row r="409" spans="2:15">
      <c r="B409" s="37" t="s">
        <v>3599</v>
      </c>
      <c r="C409" s="97" t="s">
        <v>3785</v>
      </c>
      <c r="D409" s="37">
        <v>186</v>
      </c>
      <c r="E409" s="97" t="s">
        <v>3785</v>
      </c>
      <c r="F409" s="97" t="s">
        <v>3785</v>
      </c>
      <c r="I409" s="37" t="s">
        <v>3350</v>
      </c>
      <c r="M409" s="37" t="str">
        <f t="shared" si="22"/>
        <v>Other_CFTEMP 코드</v>
      </c>
      <c r="N409" s="37" t="s">
        <v>291</v>
      </c>
      <c r="O409" s="37" t="str">
        <f t="shared" si="23"/>
        <v>INSERT INTO ZSB_BASE_CODE (CD_FLG,CD,LASTID,CD_NO,CD_NM,CD_ENM,CD_PFLG,CD_PCD,CD_GRP,CD_CVAL,CD_NVAL) VALUES ('CFTEMP','M186','NCRsystem',186,'M186','M186','','','Other','',NULL);</v>
      </c>
    </row>
    <row r="410" spans="2:15">
      <c r="B410" s="37" t="s">
        <v>3599</v>
      </c>
      <c r="C410" s="97" t="s">
        <v>3786</v>
      </c>
      <c r="D410" s="37">
        <v>187</v>
      </c>
      <c r="E410" s="97" t="s">
        <v>3786</v>
      </c>
      <c r="F410" s="97" t="s">
        <v>3786</v>
      </c>
      <c r="I410" s="37" t="s">
        <v>3350</v>
      </c>
      <c r="M410" s="37" t="str">
        <f t="shared" si="22"/>
        <v>Other_CFTEMP 코드</v>
      </c>
      <c r="N410" s="37" t="s">
        <v>291</v>
      </c>
      <c r="O410" s="37" t="str">
        <f t="shared" si="23"/>
        <v>INSERT INTO ZSB_BASE_CODE (CD_FLG,CD,LASTID,CD_NO,CD_NM,CD_ENM,CD_PFLG,CD_PCD,CD_GRP,CD_CVAL,CD_NVAL) VALUES ('CFTEMP','M187','NCRsystem',187,'M187','M187','','','Other','',NULL);</v>
      </c>
    </row>
    <row r="411" spans="2:15">
      <c r="B411" s="37" t="s">
        <v>3599</v>
      </c>
      <c r="C411" s="97" t="s">
        <v>3787</v>
      </c>
      <c r="D411" s="37">
        <v>188</v>
      </c>
      <c r="E411" s="97" t="s">
        <v>3787</v>
      </c>
      <c r="F411" s="97" t="s">
        <v>3787</v>
      </c>
      <c r="I411" s="37" t="s">
        <v>3350</v>
      </c>
      <c r="M411" s="37" t="str">
        <f t="shared" si="22"/>
        <v>Other_CFTEMP 코드</v>
      </c>
      <c r="N411" s="37" t="s">
        <v>291</v>
      </c>
      <c r="O411" s="37" t="str">
        <f t="shared" si="23"/>
        <v>INSERT INTO ZSB_BASE_CODE (CD_FLG,CD,LASTID,CD_NO,CD_NM,CD_ENM,CD_PFLG,CD_PCD,CD_GRP,CD_CVAL,CD_NVAL) VALUES ('CFTEMP','M188','NCRsystem',188,'M188','M188','','','Other','',NULL);</v>
      </c>
    </row>
    <row r="412" spans="2:15">
      <c r="B412" s="37" t="s">
        <v>3599</v>
      </c>
      <c r="C412" s="97" t="s">
        <v>3788</v>
      </c>
      <c r="D412" s="37">
        <v>189</v>
      </c>
      <c r="E412" s="97" t="s">
        <v>3788</v>
      </c>
      <c r="F412" s="97" t="s">
        <v>3788</v>
      </c>
      <c r="I412" s="37" t="s">
        <v>3350</v>
      </c>
      <c r="M412" s="37" t="str">
        <f t="shared" si="22"/>
        <v>Other_CFTEMP 코드</v>
      </c>
      <c r="N412" s="37" t="s">
        <v>291</v>
      </c>
      <c r="O412" s="37" t="str">
        <f t="shared" si="23"/>
        <v>INSERT INTO ZSB_BASE_CODE (CD_FLG,CD,LASTID,CD_NO,CD_NM,CD_ENM,CD_PFLG,CD_PCD,CD_GRP,CD_CVAL,CD_NVAL) VALUES ('CFTEMP','M189','NCRsystem',189,'M189','M189','','','Other','',NULL);</v>
      </c>
    </row>
    <row r="413" spans="2:15">
      <c r="B413" s="37" t="s">
        <v>3599</v>
      </c>
      <c r="C413" s="97" t="s">
        <v>3789</v>
      </c>
      <c r="D413" s="37">
        <v>190</v>
      </c>
      <c r="E413" s="97" t="s">
        <v>3789</v>
      </c>
      <c r="F413" s="97" t="s">
        <v>3789</v>
      </c>
      <c r="I413" s="37" t="s">
        <v>3350</v>
      </c>
      <c r="L413" s="101"/>
      <c r="M413" s="37" t="str">
        <f t="shared" si="22"/>
        <v>Other_CFTEMP 코드</v>
      </c>
      <c r="N413" s="37" t="s">
        <v>291</v>
      </c>
      <c r="O413" s="37" t="str">
        <f t="shared" si="23"/>
        <v>INSERT INTO ZSB_BASE_CODE (CD_FLG,CD,LASTID,CD_NO,CD_NM,CD_ENM,CD_PFLG,CD_PCD,CD_GRP,CD_CVAL,CD_NVAL) VALUES ('CFTEMP','M190','NCRsystem',190,'M190','M190','','','Other','',NULL);</v>
      </c>
    </row>
    <row r="414" spans="2:15">
      <c r="B414" s="37" t="s">
        <v>3599</v>
      </c>
      <c r="C414" s="97" t="s">
        <v>3790</v>
      </c>
      <c r="D414" s="37">
        <v>191</v>
      </c>
      <c r="E414" s="97" t="s">
        <v>3790</v>
      </c>
      <c r="F414" s="97" t="s">
        <v>3790</v>
      </c>
      <c r="I414" s="37" t="s">
        <v>3350</v>
      </c>
      <c r="M414" s="37" t="str">
        <f t="shared" si="22"/>
        <v>Other_CFTEMP 코드</v>
      </c>
      <c r="N414" s="37" t="s">
        <v>291</v>
      </c>
      <c r="O414" s="37" t="str">
        <f t="shared" si="23"/>
        <v>INSERT INTO ZSB_BASE_CODE (CD_FLG,CD,LASTID,CD_NO,CD_NM,CD_ENM,CD_PFLG,CD_PCD,CD_GRP,CD_CVAL,CD_NVAL) VALUES ('CFTEMP','M191','NCRsystem',191,'M191','M191','','','Other','',NULL);</v>
      </c>
    </row>
    <row r="415" spans="2:15">
      <c r="B415" s="37" t="s">
        <v>3599</v>
      </c>
      <c r="C415" s="97" t="s">
        <v>3791</v>
      </c>
      <c r="D415" s="37">
        <v>192</v>
      </c>
      <c r="E415" s="97" t="s">
        <v>3791</v>
      </c>
      <c r="F415" s="97" t="s">
        <v>3791</v>
      </c>
      <c r="I415" s="37" t="s">
        <v>3350</v>
      </c>
      <c r="M415" s="37" t="str">
        <f t="shared" si="22"/>
        <v>Other_CFTEMP 코드</v>
      </c>
      <c r="N415" s="37" t="s">
        <v>291</v>
      </c>
      <c r="O415" s="37" t="str">
        <f t="shared" si="23"/>
        <v>INSERT INTO ZSB_BASE_CODE (CD_FLG,CD,LASTID,CD_NO,CD_NM,CD_ENM,CD_PFLG,CD_PCD,CD_GRP,CD_CVAL,CD_NVAL) VALUES ('CFTEMP','M192','NCRsystem',192,'M192','M192','','','Other','',NULL);</v>
      </c>
    </row>
    <row r="416" spans="2:15">
      <c r="B416" s="37" t="s">
        <v>3599</v>
      </c>
      <c r="C416" s="97" t="s">
        <v>3792</v>
      </c>
      <c r="D416" s="37">
        <v>193</v>
      </c>
      <c r="E416" s="97" t="s">
        <v>3792</v>
      </c>
      <c r="F416" s="97" t="s">
        <v>3792</v>
      </c>
      <c r="I416" s="37" t="s">
        <v>3350</v>
      </c>
      <c r="M416" s="37" t="str">
        <f t="shared" si="22"/>
        <v>Other_CFTEMP 코드</v>
      </c>
      <c r="N416" s="37" t="s">
        <v>291</v>
      </c>
      <c r="O416" s="37" t="str">
        <f t="shared" si="23"/>
        <v>INSERT INTO ZSB_BASE_CODE (CD_FLG,CD,LASTID,CD_NO,CD_NM,CD_ENM,CD_PFLG,CD_PCD,CD_GRP,CD_CVAL,CD_NVAL) VALUES ('CFTEMP','M193','NCRsystem',193,'M193','M193','','','Other','',NULL);</v>
      </c>
    </row>
    <row r="417" spans="2:15">
      <c r="B417" s="37" t="s">
        <v>3599</v>
      </c>
      <c r="C417" s="97" t="s">
        <v>3793</v>
      </c>
      <c r="D417" s="37">
        <v>194</v>
      </c>
      <c r="E417" s="97" t="s">
        <v>3793</v>
      </c>
      <c r="F417" s="97" t="s">
        <v>3793</v>
      </c>
      <c r="I417" s="37" t="s">
        <v>3350</v>
      </c>
      <c r="M417" s="37" t="str">
        <f t="shared" si="22"/>
        <v>Other_CFTEMP 코드</v>
      </c>
      <c r="N417" s="37" t="s">
        <v>291</v>
      </c>
      <c r="O417" s="37" t="str">
        <f t="shared" si="23"/>
        <v>INSERT INTO ZSB_BASE_CODE (CD_FLG,CD,LASTID,CD_NO,CD_NM,CD_ENM,CD_PFLG,CD_PCD,CD_GRP,CD_CVAL,CD_NVAL) VALUES ('CFTEMP','M194','NCRsystem',194,'M194','M194','','','Other','',NULL);</v>
      </c>
    </row>
    <row r="418" spans="2:15">
      <c r="B418" s="37" t="s">
        <v>3599</v>
      </c>
      <c r="C418" s="97" t="s">
        <v>3794</v>
      </c>
      <c r="D418" s="37">
        <v>195</v>
      </c>
      <c r="E418" s="97" t="s">
        <v>3794</v>
      </c>
      <c r="F418" s="97" t="s">
        <v>3794</v>
      </c>
      <c r="I418" s="37" t="s">
        <v>3350</v>
      </c>
      <c r="M418" s="37" t="str">
        <f t="shared" si="22"/>
        <v>Other_CFTEMP 코드</v>
      </c>
      <c r="N418" s="37" t="s">
        <v>291</v>
      </c>
      <c r="O418" s="37" t="str">
        <f t="shared" si="23"/>
        <v>INSERT INTO ZSB_BASE_CODE (CD_FLG,CD,LASTID,CD_NO,CD_NM,CD_ENM,CD_PFLG,CD_PCD,CD_GRP,CD_CVAL,CD_NVAL) VALUES ('CFTEMP','M195','NCRsystem',195,'M195','M195','','','Other','',NULL);</v>
      </c>
    </row>
    <row r="419" spans="2:15">
      <c r="B419" s="37" t="s">
        <v>3599</v>
      </c>
      <c r="C419" s="97" t="s">
        <v>3795</v>
      </c>
      <c r="D419" s="37">
        <v>196</v>
      </c>
      <c r="E419" s="97" t="s">
        <v>3795</v>
      </c>
      <c r="F419" s="97" t="s">
        <v>3795</v>
      </c>
      <c r="I419" s="37" t="s">
        <v>3350</v>
      </c>
      <c r="M419" s="37" t="str">
        <f t="shared" si="22"/>
        <v>Other_CFTEMP 코드</v>
      </c>
      <c r="N419" s="37" t="s">
        <v>291</v>
      </c>
      <c r="O419" s="37" t="str">
        <f t="shared" si="23"/>
        <v>INSERT INTO ZSB_BASE_CODE (CD_FLG,CD,LASTID,CD_NO,CD_NM,CD_ENM,CD_PFLG,CD_PCD,CD_GRP,CD_CVAL,CD_NVAL) VALUES ('CFTEMP','M196','NCRsystem',196,'M196','M196','','','Other','',NULL);</v>
      </c>
    </row>
    <row r="420" spans="2:15">
      <c r="B420" s="37" t="s">
        <v>3599</v>
      </c>
      <c r="C420" s="97" t="s">
        <v>3796</v>
      </c>
      <c r="D420" s="37">
        <v>197</v>
      </c>
      <c r="E420" s="97" t="s">
        <v>3796</v>
      </c>
      <c r="F420" s="97" t="s">
        <v>3796</v>
      </c>
      <c r="I420" s="37" t="s">
        <v>3350</v>
      </c>
      <c r="M420" s="37" t="str">
        <f t="shared" si="22"/>
        <v>Other_CFTEMP 코드</v>
      </c>
      <c r="N420" s="37" t="s">
        <v>291</v>
      </c>
      <c r="O420" s="37" t="str">
        <f t="shared" si="23"/>
        <v>INSERT INTO ZSB_BASE_CODE (CD_FLG,CD,LASTID,CD_NO,CD_NM,CD_ENM,CD_PFLG,CD_PCD,CD_GRP,CD_CVAL,CD_NVAL) VALUES ('CFTEMP','M197','NCRsystem',197,'M197','M197','','','Other','',NULL);</v>
      </c>
    </row>
    <row r="421" spans="2:15">
      <c r="B421" s="37" t="s">
        <v>3599</v>
      </c>
      <c r="C421" s="97" t="s">
        <v>3797</v>
      </c>
      <c r="D421" s="37">
        <v>198</v>
      </c>
      <c r="E421" s="97" t="s">
        <v>3797</v>
      </c>
      <c r="F421" s="97" t="s">
        <v>3797</v>
      </c>
      <c r="I421" s="37" t="s">
        <v>3350</v>
      </c>
      <c r="M421" s="37" t="str">
        <f t="shared" si="22"/>
        <v>Other_CFTEMP 코드</v>
      </c>
      <c r="N421" s="37" t="s">
        <v>291</v>
      </c>
      <c r="O421" s="37" t="str">
        <f t="shared" si="23"/>
        <v>INSERT INTO ZSB_BASE_CODE (CD_FLG,CD,LASTID,CD_NO,CD_NM,CD_ENM,CD_PFLG,CD_PCD,CD_GRP,CD_CVAL,CD_NVAL) VALUES ('CFTEMP','M198','NCRsystem',198,'M198','M198','','','Other','',NULL);</v>
      </c>
    </row>
    <row r="422" spans="2:15">
      <c r="B422" s="37" t="s">
        <v>3599</v>
      </c>
      <c r="C422" s="97" t="s">
        <v>3798</v>
      </c>
      <c r="D422" s="37">
        <v>199</v>
      </c>
      <c r="E422" s="97" t="s">
        <v>3798</v>
      </c>
      <c r="F422" s="97" t="s">
        <v>3798</v>
      </c>
      <c r="I422" s="37" t="s">
        <v>3350</v>
      </c>
      <c r="M422" s="37" t="str">
        <f t="shared" si="22"/>
        <v>Other_CFTEMP 코드</v>
      </c>
      <c r="N422" s="37" t="s">
        <v>291</v>
      </c>
      <c r="O422" s="37" t="str">
        <f t="shared" si="23"/>
        <v>INSERT INTO ZSB_BASE_CODE (CD_FLG,CD,LASTID,CD_NO,CD_NM,CD_ENM,CD_PFLG,CD_PCD,CD_GRP,CD_CVAL,CD_NVAL) VALUES ('CFTEMP','M199','NCRsystem',199,'M199','M199','','','Other','',NULL);</v>
      </c>
    </row>
    <row r="423" spans="2:15">
      <c r="B423" s="37" t="s">
        <v>3599</v>
      </c>
      <c r="C423" s="97" t="s">
        <v>3799</v>
      </c>
      <c r="D423" s="37">
        <v>200</v>
      </c>
      <c r="E423" s="97" t="s">
        <v>3799</v>
      </c>
      <c r="F423" s="97" t="s">
        <v>3799</v>
      </c>
      <c r="I423" s="37" t="s">
        <v>3350</v>
      </c>
      <c r="M423" s="37" t="str">
        <f t="shared" si="22"/>
        <v>Other_CFTEMP 코드</v>
      </c>
      <c r="N423" s="37" t="s">
        <v>291</v>
      </c>
      <c r="O423" s="37" t="str">
        <f t="shared" si="23"/>
        <v>INSERT INTO ZSB_BASE_CODE (CD_FLG,CD,LASTID,CD_NO,CD_NM,CD_ENM,CD_PFLG,CD_PCD,CD_GRP,CD_CVAL,CD_NVAL) VALUES ('CFTEMP','M200','NCRsystem',200,'M200','M200','','','Other','',NULL);</v>
      </c>
    </row>
    <row r="424" spans="2:15">
      <c r="B424" s="37" t="s">
        <v>3599</v>
      </c>
      <c r="C424" s="97" t="s">
        <v>3800</v>
      </c>
      <c r="D424" s="37">
        <v>201</v>
      </c>
      <c r="E424" s="97" t="s">
        <v>3800</v>
      </c>
      <c r="F424" s="97" t="s">
        <v>3800</v>
      </c>
      <c r="I424" s="37" t="s">
        <v>3350</v>
      </c>
      <c r="M424" s="37" t="str">
        <f t="shared" si="22"/>
        <v>Other_CFTEMP 코드</v>
      </c>
      <c r="N424" s="37" t="s">
        <v>291</v>
      </c>
      <c r="O424" s="37" t="str">
        <f t="shared" si="23"/>
        <v>INSERT INTO ZSB_BASE_CODE (CD_FLG,CD,LASTID,CD_NO,CD_NM,CD_ENM,CD_PFLG,CD_PCD,CD_GRP,CD_CVAL,CD_NVAL) VALUES ('CFTEMP','M201','NCRsystem',201,'M201','M201','','','Other','',NULL);</v>
      </c>
    </row>
    <row r="425" spans="2:15">
      <c r="B425" s="37" t="s">
        <v>3599</v>
      </c>
      <c r="C425" s="97" t="s">
        <v>3801</v>
      </c>
      <c r="D425" s="37">
        <v>202</v>
      </c>
      <c r="E425" s="97" t="s">
        <v>3801</v>
      </c>
      <c r="F425" s="97" t="s">
        <v>3801</v>
      </c>
      <c r="I425" s="37" t="s">
        <v>3350</v>
      </c>
      <c r="L425" s="101"/>
      <c r="M425" s="37" t="str">
        <f t="shared" si="22"/>
        <v>Other_CFTEMP 코드</v>
      </c>
      <c r="N425" s="37" t="s">
        <v>291</v>
      </c>
      <c r="O425" s="37" t="str">
        <f t="shared" si="23"/>
        <v>INSERT INTO ZSB_BASE_CODE (CD_FLG,CD,LASTID,CD_NO,CD_NM,CD_ENM,CD_PFLG,CD_PCD,CD_GRP,CD_CVAL,CD_NVAL) VALUES ('CFTEMP','M202','NCRsystem',202,'M202','M202','','','Other','',NULL);</v>
      </c>
    </row>
    <row r="426" spans="2:15">
      <c r="B426" s="37" t="s">
        <v>3599</v>
      </c>
      <c r="C426" s="97" t="s">
        <v>3802</v>
      </c>
      <c r="D426" s="37">
        <v>203</v>
      </c>
      <c r="E426" s="97" t="s">
        <v>3802</v>
      </c>
      <c r="F426" s="97" t="s">
        <v>3802</v>
      </c>
      <c r="I426" s="37" t="s">
        <v>3350</v>
      </c>
      <c r="M426" s="37" t="str">
        <f t="shared" si="22"/>
        <v>Other_CFTEMP 코드</v>
      </c>
      <c r="N426" s="37" t="s">
        <v>291</v>
      </c>
      <c r="O426" s="37" t="str">
        <f t="shared" si="23"/>
        <v>INSERT INTO ZSB_BASE_CODE (CD_FLG,CD,LASTID,CD_NO,CD_NM,CD_ENM,CD_PFLG,CD_PCD,CD_GRP,CD_CVAL,CD_NVAL) VALUES ('CFTEMP','M203','NCRsystem',203,'M203','M203','','','Other','',NULL);</v>
      </c>
    </row>
    <row r="427" spans="2:15">
      <c r="B427" s="37" t="s">
        <v>3599</v>
      </c>
      <c r="C427" s="97" t="s">
        <v>3803</v>
      </c>
      <c r="D427" s="37">
        <v>204</v>
      </c>
      <c r="E427" s="97" t="s">
        <v>3803</v>
      </c>
      <c r="F427" s="97" t="s">
        <v>3803</v>
      </c>
      <c r="I427" s="37" t="s">
        <v>3350</v>
      </c>
      <c r="M427" s="37" t="str">
        <f t="shared" si="22"/>
        <v>Other_CFTEMP 코드</v>
      </c>
      <c r="N427" s="37" t="s">
        <v>291</v>
      </c>
      <c r="O427" s="37" t="str">
        <f t="shared" si="23"/>
        <v>INSERT INTO ZSB_BASE_CODE (CD_FLG,CD,LASTID,CD_NO,CD_NM,CD_ENM,CD_PFLG,CD_PCD,CD_GRP,CD_CVAL,CD_NVAL) VALUES ('CFTEMP','M204','NCRsystem',204,'M204','M204','','','Other','',NULL);</v>
      </c>
    </row>
    <row r="428" spans="2:15">
      <c r="B428" s="37" t="s">
        <v>3599</v>
      </c>
      <c r="C428" s="97" t="s">
        <v>3804</v>
      </c>
      <c r="D428" s="37">
        <v>205</v>
      </c>
      <c r="E428" s="97" t="s">
        <v>3804</v>
      </c>
      <c r="F428" s="97" t="s">
        <v>3804</v>
      </c>
      <c r="I428" s="37" t="s">
        <v>3350</v>
      </c>
      <c r="M428" s="37" t="str">
        <f t="shared" si="22"/>
        <v>Other_CFTEMP 코드</v>
      </c>
      <c r="N428" s="37" t="s">
        <v>291</v>
      </c>
      <c r="O428" s="37" t="str">
        <f t="shared" si="23"/>
        <v>INSERT INTO ZSB_BASE_CODE (CD_FLG,CD,LASTID,CD_NO,CD_NM,CD_ENM,CD_PFLG,CD_PCD,CD_GRP,CD_CVAL,CD_NVAL) VALUES ('CFTEMP','M205','NCRsystem',205,'M205','M205','','','Other','',NULL);</v>
      </c>
    </row>
    <row r="429" spans="2:15">
      <c r="B429" s="37" t="s">
        <v>3599</v>
      </c>
      <c r="C429" s="97" t="s">
        <v>3805</v>
      </c>
      <c r="D429" s="37">
        <v>206</v>
      </c>
      <c r="E429" s="97" t="s">
        <v>3805</v>
      </c>
      <c r="F429" s="97" t="s">
        <v>3805</v>
      </c>
      <c r="I429" s="37" t="s">
        <v>3350</v>
      </c>
      <c r="M429" s="37" t="str">
        <f t="shared" si="22"/>
        <v>Other_CFTEMP 코드</v>
      </c>
      <c r="N429" s="37" t="s">
        <v>291</v>
      </c>
      <c r="O429" s="37" t="str">
        <f t="shared" si="23"/>
        <v>INSERT INTO ZSB_BASE_CODE (CD_FLG,CD,LASTID,CD_NO,CD_NM,CD_ENM,CD_PFLG,CD_PCD,CD_GRP,CD_CVAL,CD_NVAL) VALUES ('CFTEMP','M206','NCRsystem',206,'M206','M206','','','Other','',NULL);</v>
      </c>
    </row>
    <row r="430" spans="2:15">
      <c r="B430" s="37" t="s">
        <v>3599</v>
      </c>
      <c r="C430" s="97" t="s">
        <v>3806</v>
      </c>
      <c r="D430" s="37">
        <v>207</v>
      </c>
      <c r="E430" s="97" t="s">
        <v>3806</v>
      </c>
      <c r="F430" s="97" t="s">
        <v>3806</v>
      </c>
      <c r="I430" s="37" t="s">
        <v>3350</v>
      </c>
      <c r="M430" s="37" t="str">
        <f t="shared" si="22"/>
        <v>Other_CFTEMP 코드</v>
      </c>
      <c r="N430" s="37" t="s">
        <v>291</v>
      </c>
      <c r="O430" s="37" t="str">
        <f t="shared" si="23"/>
        <v>INSERT INTO ZSB_BASE_CODE (CD_FLG,CD,LASTID,CD_NO,CD_NM,CD_ENM,CD_PFLG,CD_PCD,CD_GRP,CD_CVAL,CD_NVAL) VALUES ('CFTEMP','M207','NCRsystem',207,'M207','M207','','','Other','',NULL);</v>
      </c>
    </row>
    <row r="431" spans="2:15">
      <c r="B431" s="37" t="s">
        <v>3599</v>
      </c>
      <c r="C431" s="97" t="s">
        <v>3807</v>
      </c>
      <c r="D431" s="37">
        <v>208</v>
      </c>
      <c r="E431" s="97" t="s">
        <v>3807</v>
      </c>
      <c r="F431" s="97" t="s">
        <v>3807</v>
      </c>
      <c r="I431" s="37" t="s">
        <v>3350</v>
      </c>
      <c r="M431" s="37" t="str">
        <f t="shared" si="22"/>
        <v>Other_CFTEMP 코드</v>
      </c>
      <c r="N431" s="37" t="s">
        <v>291</v>
      </c>
      <c r="O431" s="37" t="str">
        <f t="shared" si="23"/>
        <v>INSERT INTO ZSB_BASE_CODE (CD_FLG,CD,LASTID,CD_NO,CD_NM,CD_ENM,CD_PFLG,CD_PCD,CD_GRP,CD_CVAL,CD_NVAL) VALUES ('CFTEMP','M208','NCRsystem',208,'M208','M208','','','Other','',NULL);</v>
      </c>
    </row>
    <row r="432" spans="2:15">
      <c r="B432" s="37" t="s">
        <v>3599</v>
      </c>
      <c r="C432" s="97" t="s">
        <v>3808</v>
      </c>
      <c r="D432" s="37">
        <v>209</v>
      </c>
      <c r="E432" s="97" t="s">
        <v>3808</v>
      </c>
      <c r="F432" s="97" t="s">
        <v>3808</v>
      </c>
      <c r="I432" s="37" t="s">
        <v>3350</v>
      </c>
      <c r="M432" s="37" t="str">
        <f t="shared" si="22"/>
        <v>Other_CFTEMP 코드</v>
      </c>
      <c r="N432" s="37" t="s">
        <v>291</v>
      </c>
      <c r="O432" s="37" t="str">
        <f t="shared" si="23"/>
        <v>INSERT INTO ZSB_BASE_CODE (CD_FLG,CD,LASTID,CD_NO,CD_NM,CD_ENM,CD_PFLG,CD_PCD,CD_GRP,CD_CVAL,CD_NVAL) VALUES ('CFTEMP','M209','NCRsystem',209,'M209','M209','','','Other','',NULL);</v>
      </c>
    </row>
    <row r="433" spans="2:15">
      <c r="B433" s="37" t="s">
        <v>3599</v>
      </c>
      <c r="C433" s="97" t="s">
        <v>3809</v>
      </c>
      <c r="D433" s="37">
        <v>210</v>
      </c>
      <c r="E433" s="97" t="s">
        <v>3809</v>
      </c>
      <c r="F433" s="97" t="s">
        <v>3809</v>
      </c>
      <c r="I433" s="37" t="s">
        <v>3350</v>
      </c>
      <c r="L433" s="101"/>
      <c r="M433" s="37" t="str">
        <f t="shared" si="22"/>
        <v>Other_CFTEMP 코드</v>
      </c>
      <c r="N433" s="37" t="s">
        <v>291</v>
      </c>
      <c r="O433" s="37" t="str">
        <f t="shared" si="23"/>
        <v>INSERT INTO ZSB_BASE_CODE (CD_FLG,CD,LASTID,CD_NO,CD_NM,CD_ENM,CD_PFLG,CD_PCD,CD_GRP,CD_CVAL,CD_NVAL) VALUES ('CFTEMP','M210','NCRsystem',210,'M210','M210','','','Other','',NULL);</v>
      </c>
    </row>
    <row r="434" spans="2:15">
      <c r="B434" s="37" t="s">
        <v>3599</v>
      </c>
      <c r="C434" s="97" t="s">
        <v>3810</v>
      </c>
      <c r="D434" s="37">
        <v>211</v>
      </c>
      <c r="E434" s="97" t="s">
        <v>3810</v>
      </c>
      <c r="F434" s="97" t="s">
        <v>3810</v>
      </c>
      <c r="I434" s="37" t="s">
        <v>3350</v>
      </c>
      <c r="M434" s="37" t="str">
        <f t="shared" si="22"/>
        <v>Other_CFTEMP 코드</v>
      </c>
      <c r="N434" s="37" t="s">
        <v>291</v>
      </c>
      <c r="O434" s="37" t="str">
        <f t="shared" si="23"/>
        <v>INSERT INTO ZSB_BASE_CODE (CD_FLG,CD,LASTID,CD_NO,CD_NM,CD_ENM,CD_PFLG,CD_PCD,CD_GRP,CD_CVAL,CD_NVAL) VALUES ('CFTEMP','M211','NCRsystem',211,'M211','M211','','','Other','',NULL);</v>
      </c>
    </row>
    <row r="435" spans="2:15">
      <c r="B435" s="37" t="s">
        <v>3599</v>
      </c>
      <c r="C435" s="97" t="s">
        <v>3811</v>
      </c>
      <c r="D435" s="37">
        <v>212</v>
      </c>
      <c r="E435" s="97" t="s">
        <v>3811</v>
      </c>
      <c r="F435" s="97" t="s">
        <v>3811</v>
      </c>
      <c r="I435" s="37" t="s">
        <v>3350</v>
      </c>
      <c r="M435" s="37" t="str">
        <f t="shared" si="22"/>
        <v>Other_CFTEMP 코드</v>
      </c>
      <c r="N435" s="37" t="s">
        <v>291</v>
      </c>
      <c r="O435" s="37" t="str">
        <f t="shared" si="23"/>
        <v>INSERT INTO ZSB_BASE_CODE (CD_FLG,CD,LASTID,CD_NO,CD_NM,CD_ENM,CD_PFLG,CD_PCD,CD_GRP,CD_CVAL,CD_NVAL) VALUES ('CFTEMP','M212','NCRsystem',212,'M212','M212','','','Other','',NULL);</v>
      </c>
    </row>
    <row r="436" spans="2:15">
      <c r="B436" s="37" t="s">
        <v>3599</v>
      </c>
      <c r="C436" s="97" t="s">
        <v>3812</v>
      </c>
      <c r="D436" s="37">
        <v>213</v>
      </c>
      <c r="E436" s="97" t="s">
        <v>3812</v>
      </c>
      <c r="F436" s="97" t="s">
        <v>3812</v>
      </c>
      <c r="I436" s="37" t="s">
        <v>3350</v>
      </c>
      <c r="M436" s="37" t="str">
        <f t="shared" si="22"/>
        <v>Other_CFTEMP 코드</v>
      </c>
      <c r="N436" s="37" t="s">
        <v>291</v>
      </c>
      <c r="O436" s="37" t="str">
        <f t="shared" si="23"/>
        <v>INSERT INTO ZSB_BASE_CODE (CD_FLG,CD,LASTID,CD_NO,CD_NM,CD_ENM,CD_PFLG,CD_PCD,CD_GRP,CD_CVAL,CD_NVAL) VALUES ('CFTEMP','M213','NCRsystem',213,'M213','M213','','','Other','',NULL);</v>
      </c>
    </row>
    <row r="437" spans="2:15">
      <c r="B437" s="37" t="s">
        <v>3599</v>
      </c>
      <c r="C437" s="97" t="s">
        <v>3813</v>
      </c>
      <c r="D437" s="37">
        <v>214</v>
      </c>
      <c r="E437" s="97" t="s">
        <v>3813</v>
      </c>
      <c r="F437" s="97" t="s">
        <v>3813</v>
      </c>
      <c r="I437" s="37" t="s">
        <v>3350</v>
      </c>
      <c r="M437" s="37" t="str">
        <f t="shared" si="22"/>
        <v>Other_CFTEMP 코드</v>
      </c>
      <c r="N437" s="37" t="s">
        <v>291</v>
      </c>
      <c r="O437" s="37" t="str">
        <f t="shared" si="23"/>
        <v>INSERT INTO ZSB_BASE_CODE (CD_FLG,CD,LASTID,CD_NO,CD_NM,CD_ENM,CD_PFLG,CD_PCD,CD_GRP,CD_CVAL,CD_NVAL) VALUES ('CFTEMP','M214','NCRsystem',214,'M214','M214','','','Other','',NULL);</v>
      </c>
    </row>
    <row r="438" spans="2:15">
      <c r="B438" s="37" t="s">
        <v>3599</v>
      </c>
      <c r="C438" s="97" t="s">
        <v>3814</v>
      </c>
      <c r="D438" s="37">
        <v>215</v>
      </c>
      <c r="E438" s="97" t="s">
        <v>3814</v>
      </c>
      <c r="F438" s="97" t="s">
        <v>3814</v>
      </c>
      <c r="I438" s="37" t="s">
        <v>3350</v>
      </c>
      <c r="L438" s="101"/>
      <c r="M438" s="37" t="str">
        <f t="shared" si="22"/>
        <v>Other_CFTEMP 코드</v>
      </c>
      <c r="N438" s="37" t="s">
        <v>291</v>
      </c>
      <c r="O438" s="37" t="str">
        <f t="shared" si="23"/>
        <v>INSERT INTO ZSB_BASE_CODE (CD_FLG,CD,LASTID,CD_NO,CD_NM,CD_ENM,CD_PFLG,CD_PCD,CD_GRP,CD_CVAL,CD_NVAL) VALUES ('CFTEMP','M215','NCRsystem',215,'M215','M215','','','Other','',NULL);</v>
      </c>
    </row>
    <row r="439" spans="2:15">
      <c r="B439" s="37" t="s">
        <v>3599</v>
      </c>
      <c r="C439" s="97" t="s">
        <v>3815</v>
      </c>
      <c r="D439" s="37">
        <v>216</v>
      </c>
      <c r="E439" s="97" t="s">
        <v>3815</v>
      </c>
      <c r="F439" s="97" t="s">
        <v>3815</v>
      </c>
      <c r="I439" s="37" t="s">
        <v>3350</v>
      </c>
      <c r="M439" s="37" t="str">
        <f t="shared" si="22"/>
        <v>Other_CFTEMP 코드</v>
      </c>
      <c r="N439" s="37" t="s">
        <v>291</v>
      </c>
      <c r="O439" s="37" t="str">
        <f t="shared" si="23"/>
        <v>INSERT INTO ZSB_BASE_CODE (CD_FLG,CD,LASTID,CD_NO,CD_NM,CD_ENM,CD_PFLG,CD_PCD,CD_GRP,CD_CVAL,CD_NVAL) VALUES ('CFTEMP','M216','NCRsystem',216,'M216','M216','','','Other','',NULL);</v>
      </c>
    </row>
    <row r="440" spans="2:15">
      <c r="B440" s="37" t="s">
        <v>3599</v>
      </c>
      <c r="C440" s="97" t="s">
        <v>3816</v>
      </c>
      <c r="D440" s="37">
        <v>217</v>
      </c>
      <c r="E440" s="97" t="s">
        <v>3816</v>
      </c>
      <c r="F440" s="97" t="s">
        <v>3816</v>
      </c>
      <c r="I440" s="37" t="s">
        <v>3350</v>
      </c>
      <c r="M440" s="37" t="str">
        <f t="shared" si="22"/>
        <v>Other_CFTEMP 코드</v>
      </c>
      <c r="N440" s="37" t="s">
        <v>291</v>
      </c>
      <c r="O440" s="37" t="str">
        <f t="shared" si="23"/>
        <v>INSERT INTO ZSB_BASE_CODE (CD_FLG,CD,LASTID,CD_NO,CD_NM,CD_ENM,CD_PFLG,CD_PCD,CD_GRP,CD_CVAL,CD_NVAL) VALUES ('CFTEMP','M217','NCRsystem',217,'M217','M217','','','Other','',NULL);</v>
      </c>
    </row>
    <row r="441" spans="2:15">
      <c r="B441" s="37" t="s">
        <v>3599</v>
      </c>
      <c r="C441" s="97" t="s">
        <v>3817</v>
      </c>
      <c r="D441" s="37">
        <v>218</v>
      </c>
      <c r="E441" s="97" t="s">
        <v>3817</v>
      </c>
      <c r="F441" s="97" t="s">
        <v>3817</v>
      </c>
      <c r="I441" s="37" t="s">
        <v>3350</v>
      </c>
      <c r="M441" s="37" t="str">
        <f t="shared" si="22"/>
        <v>Other_CFTEMP 코드</v>
      </c>
      <c r="N441" s="37" t="s">
        <v>291</v>
      </c>
      <c r="O441" s="37" t="str">
        <f t="shared" si="23"/>
        <v>INSERT INTO ZSB_BASE_CODE (CD_FLG,CD,LASTID,CD_NO,CD_NM,CD_ENM,CD_PFLG,CD_PCD,CD_GRP,CD_CVAL,CD_NVAL) VALUES ('CFTEMP','M218','NCRsystem',218,'M218','M218','','','Other','',NULL);</v>
      </c>
    </row>
    <row r="442" spans="2:15">
      <c r="B442" s="37" t="s">
        <v>3599</v>
      </c>
      <c r="C442" s="97" t="s">
        <v>3818</v>
      </c>
      <c r="D442" s="37">
        <v>219</v>
      </c>
      <c r="E442" s="97" t="s">
        <v>3818</v>
      </c>
      <c r="F442" s="97" t="s">
        <v>3818</v>
      </c>
      <c r="I442" s="37" t="s">
        <v>3350</v>
      </c>
      <c r="M442" s="37" t="str">
        <f t="shared" si="22"/>
        <v>Other_CFTEMP 코드</v>
      </c>
      <c r="N442" s="37" t="s">
        <v>291</v>
      </c>
      <c r="O442" s="37" t="str">
        <f t="shared" si="23"/>
        <v>INSERT INTO ZSB_BASE_CODE (CD_FLG,CD,LASTID,CD_NO,CD_NM,CD_ENM,CD_PFLG,CD_PCD,CD_GRP,CD_CVAL,CD_NVAL) VALUES ('CFTEMP','M219','NCRsystem',219,'M219','M219','','','Other','',NULL);</v>
      </c>
    </row>
    <row r="443" spans="2:15">
      <c r="B443" s="37" t="s">
        <v>3599</v>
      </c>
      <c r="C443" s="97" t="s">
        <v>3819</v>
      </c>
      <c r="D443" s="37">
        <v>220</v>
      </c>
      <c r="E443" s="97" t="s">
        <v>3819</v>
      </c>
      <c r="F443" s="97" t="s">
        <v>3819</v>
      </c>
      <c r="I443" s="37" t="s">
        <v>3350</v>
      </c>
      <c r="M443" s="37" t="str">
        <f t="shared" si="22"/>
        <v>Other_CFTEMP 코드</v>
      </c>
      <c r="N443" s="37" t="s">
        <v>291</v>
      </c>
      <c r="O443" s="37" t="str">
        <f t="shared" si="23"/>
        <v>INSERT INTO ZSB_BASE_CODE (CD_FLG,CD,LASTID,CD_NO,CD_NM,CD_ENM,CD_PFLG,CD_PCD,CD_GRP,CD_CVAL,CD_NVAL) VALUES ('CFTEMP','M220','NCRsystem',220,'M220','M220','','','Other','',NULL);</v>
      </c>
    </row>
    <row r="444" spans="2:15">
      <c r="B444" s="37" t="s">
        <v>3599</v>
      </c>
      <c r="C444" s="97" t="s">
        <v>3820</v>
      </c>
      <c r="D444" s="37">
        <v>221</v>
      </c>
      <c r="E444" s="97" t="s">
        <v>3820</v>
      </c>
      <c r="F444" s="97" t="s">
        <v>3820</v>
      </c>
      <c r="I444" s="37" t="s">
        <v>3350</v>
      </c>
      <c r="M444" s="37" t="str">
        <f t="shared" si="22"/>
        <v>Other_CFTEMP 코드</v>
      </c>
      <c r="N444" s="37" t="s">
        <v>291</v>
      </c>
      <c r="O444" s="37" t="str">
        <f t="shared" si="23"/>
        <v>INSERT INTO ZSB_BASE_CODE (CD_FLG,CD,LASTID,CD_NO,CD_NM,CD_ENM,CD_PFLG,CD_PCD,CD_GRP,CD_CVAL,CD_NVAL) VALUES ('CFTEMP','M221','NCRsystem',221,'M221','M221','','','Other','',NULL);</v>
      </c>
    </row>
    <row r="445" spans="2:15">
      <c r="B445" s="37" t="s">
        <v>3599</v>
      </c>
      <c r="C445" s="97" t="s">
        <v>3821</v>
      </c>
      <c r="D445" s="37">
        <v>222</v>
      </c>
      <c r="E445" s="97" t="s">
        <v>3821</v>
      </c>
      <c r="F445" s="97" t="s">
        <v>3821</v>
      </c>
      <c r="I445" s="37" t="s">
        <v>3350</v>
      </c>
      <c r="M445" s="37" t="str">
        <f t="shared" si="22"/>
        <v>Other_CFTEMP 코드</v>
      </c>
      <c r="N445" s="37" t="s">
        <v>291</v>
      </c>
      <c r="O445" s="37" t="str">
        <f t="shared" si="23"/>
        <v>INSERT INTO ZSB_BASE_CODE (CD_FLG,CD,LASTID,CD_NO,CD_NM,CD_ENM,CD_PFLG,CD_PCD,CD_GRP,CD_CVAL,CD_NVAL) VALUES ('CFTEMP','M222','NCRsystem',222,'M222','M222','','','Other','',NULL);</v>
      </c>
    </row>
    <row r="446" spans="2:15">
      <c r="B446" s="37" t="s">
        <v>3599</v>
      </c>
      <c r="C446" s="97" t="s">
        <v>3822</v>
      </c>
      <c r="D446" s="37">
        <v>223</v>
      </c>
      <c r="E446" s="97" t="s">
        <v>3822</v>
      </c>
      <c r="F446" s="97" t="s">
        <v>3822</v>
      </c>
      <c r="I446" s="37" t="s">
        <v>3350</v>
      </c>
      <c r="M446" s="37" t="str">
        <f t="shared" si="22"/>
        <v>Other_CFTEMP 코드</v>
      </c>
      <c r="N446" s="37" t="s">
        <v>291</v>
      </c>
      <c r="O446" s="37" t="str">
        <f t="shared" si="23"/>
        <v>INSERT INTO ZSB_BASE_CODE (CD_FLG,CD,LASTID,CD_NO,CD_NM,CD_ENM,CD_PFLG,CD_PCD,CD_GRP,CD_CVAL,CD_NVAL) VALUES ('CFTEMP','M223','NCRsystem',223,'M223','M223','','','Other','',NULL);</v>
      </c>
    </row>
    <row r="447" spans="2:15">
      <c r="B447" s="37" t="s">
        <v>3599</v>
      </c>
      <c r="C447" s="97" t="s">
        <v>3823</v>
      </c>
      <c r="D447" s="37">
        <v>224</v>
      </c>
      <c r="E447" s="97" t="s">
        <v>3823</v>
      </c>
      <c r="F447" s="97" t="s">
        <v>3823</v>
      </c>
      <c r="I447" s="37" t="s">
        <v>3350</v>
      </c>
      <c r="M447" s="37" t="str">
        <f t="shared" si="22"/>
        <v>Other_CFTEMP 코드</v>
      </c>
      <c r="N447" s="37" t="s">
        <v>291</v>
      </c>
      <c r="O447" s="37" t="str">
        <f t="shared" si="23"/>
        <v>INSERT INTO ZSB_BASE_CODE (CD_FLG,CD,LASTID,CD_NO,CD_NM,CD_ENM,CD_PFLG,CD_PCD,CD_GRP,CD_CVAL,CD_NVAL) VALUES ('CFTEMP','M224','NCRsystem',224,'M224','M224','','','Other','',NULL);</v>
      </c>
    </row>
    <row r="448" spans="2:15">
      <c r="B448" s="37" t="s">
        <v>3599</v>
      </c>
      <c r="C448" s="97" t="s">
        <v>3824</v>
      </c>
      <c r="D448" s="37">
        <v>225</v>
      </c>
      <c r="E448" s="97" t="s">
        <v>3824</v>
      </c>
      <c r="F448" s="97" t="s">
        <v>3824</v>
      </c>
      <c r="I448" s="37" t="s">
        <v>3350</v>
      </c>
      <c r="M448" s="37" t="str">
        <f t="shared" si="22"/>
        <v>Other_CFTEMP 코드</v>
      </c>
      <c r="N448" s="37" t="s">
        <v>291</v>
      </c>
      <c r="O448" s="37" t="str">
        <f t="shared" si="23"/>
        <v>INSERT INTO ZSB_BASE_CODE (CD_FLG,CD,LASTID,CD_NO,CD_NM,CD_ENM,CD_PFLG,CD_PCD,CD_GRP,CD_CVAL,CD_NVAL) VALUES ('CFTEMP','M225','NCRsystem',225,'M225','M225','','','Other','',NULL);</v>
      </c>
    </row>
    <row r="449" spans="2:15">
      <c r="B449" s="37" t="s">
        <v>3599</v>
      </c>
      <c r="C449" s="97" t="s">
        <v>3825</v>
      </c>
      <c r="D449" s="37">
        <v>226</v>
      </c>
      <c r="E449" s="97" t="s">
        <v>3825</v>
      </c>
      <c r="F449" s="97" t="s">
        <v>3825</v>
      </c>
      <c r="I449" s="37" t="s">
        <v>3350</v>
      </c>
      <c r="M449" s="37" t="str">
        <f t="shared" si="22"/>
        <v>Other_CFTEMP 코드</v>
      </c>
      <c r="N449" s="37" t="s">
        <v>291</v>
      </c>
      <c r="O449" s="37" t="str">
        <f t="shared" si="23"/>
        <v>INSERT INTO ZSB_BASE_CODE (CD_FLG,CD,LASTID,CD_NO,CD_NM,CD_ENM,CD_PFLG,CD_PCD,CD_GRP,CD_CVAL,CD_NVAL) VALUES ('CFTEMP','M226','NCRsystem',226,'M226','M226','','','Other','',NULL);</v>
      </c>
    </row>
    <row r="450" spans="2:15">
      <c r="B450" s="37" t="s">
        <v>3599</v>
      </c>
      <c r="C450" s="97" t="s">
        <v>3826</v>
      </c>
      <c r="D450" s="37">
        <v>227</v>
      </c>
      <c r="E450" s="97" t="s">
        <v>3826</v>
      </c>
      <c r="F450" s="97" t="s">
        <v>3826</v>
      </c>
      <c r="I450" s="37" t="s">
        <v>3350</v>
      </c>
      <c r="M450" s="37" t="str">
        <f t="shared" si="22"/>
        <v>Other_CFTEMP 코드</v>
      </c>
      <c r="N450" s="37" t="s">
        <v>291</v>
      </c>
      <c r="O450" s="37" t="str">
        <f t="shared" si="23"/>
        <v>INSERT INTO ZSB_BASE_CODE (CD_FLG,CD,LASTID,CD_NO,CD_NM,CD_ENM,CD_PFLG,CD_PCD,CD_GRP,CD_CVAL,CD_NVAL) VALUES ('CFTEMP','M227','NCRsystem',227,'M227','M227','','','Other','',NULL);</v>
      </c>
    </row>
    <row r="451" spans="2:15">
      <c r="B451" s="37" t="s">
        <v>3599</v>
      </c>
      <c r="C451" s="97" t="s">
        <v>3827</v>
      </c>
      <c r="D451" s="37">
        <v>228</v>
      </c>
      <c r="E451" s="97" t="s">
        <v>3827</v>
      </c>
      <c r="F451" s="97" t="s">
        <v>3827</v>
      </c>
      <c r="I451" s="37" t="s">
        <v>3350</v>
      </c>
      <c r="M451" s="37" t="str">
        <f t="shared" si="22"/>
        <v>Other_CFTEMP 코드</v>
      </c>
      <c r="N451" s="37" t="s">
        <v>291</v>
      </c>
      <c r="O451" s="37" t="str">
        <f t="shared" si="23"/>
        <v>INSERT INTO ZSB_BASE_CODE (CD_FLG,CD,LASTID,CD_NO,CD_NM,CD_ENM,CD_PFLG,CD_PCD,CD_GRP,CD_CVAL,CD_NVAL) VALUES ('CFTEMP','M228','NCRsystem',228,'M228','M228','','','Other','',NULL);</v>
      </c>
    </row>
    <row r="452" spans="2:15">
      <c r="B452" s="37" t="s">
        <v>3599</v>
      </c>
      <c r="C452" s="97" t="s">
        <v>3828</v>
      </c>
      <c r="D452" s="37">
        <v>229</v>
      </c>
      <c r="E452" s="97" t="s">
        <v>3828</v>
      </c>
      <c r="F452" s="97" t="s">
        <v>3828</v>
      </c>
      <c r="I452" s="37" t="s">
        <v>3350</v>
      </c>
      <c r="M452" s="37" t="str">
        <f t="shared" si="22"/>
        <v>Other_CFTEMP 코드</v>
      </c>
      <c r="N452" s="37" t="s">
        <v>291</v>
      </c>
      <c r="O452" s="37" t="str">
        <f t="shared" si="23"/>
        <v>INSERT INTO ZSB_BASE_CODE (CD_FLG,CD,LASTID,CD_NO,CD_NM,CD_ENM,CD_PFLG,CD_PCD,CD_GRP,CD_CVAL,CD_NVAL) VALUES ('CFTEMP','M229','NCRsystem',229,'M229','M229','','','Other','',NULL);</v>
      </c>
    </row>
    <row r="453" spans="2:15">
      <c r="B453" s="37" t="s">
        <v>3599</v>
      </c>
      <c r="C453" s="97" t="s">
        <v>3829</v>
      </c>
      <c r="D453" s="37">
        <v>230</v>
      </c>
      <c r="E453" s="97" t="s">
        <v>3829</v>
      </c>
      <c r="F453" s="97" t="s">
        <v>3829</v>
      </c>
      <c r="I453" s="37" t="s">
        <v>3350</v>
      </c>
      <c r="M453" s="37" t="str">
        <f t="shared" si="22"/>
        <v>Other_CFTEMP 코드</v>
      </c>
      <c r="N453" s="37" t="s">
        <v>291</v>
      </c>
      <c r="O453" s="37" t="str">
        <f t="shared" si="23"/>
        <v>INSERT INTO ZSB_BASE_CODE (CD_FLG,CD,LASTID,CD_NO,CD_NM,CD_ENM,CD_PFLG,CD_PCD,CD_GRP,CD_CVAL,CD_NVAL) VALUES ('CFTEMP','M230','NCRsystem',230,'M230','M230','','','Other','',NULL);</v>
      </c>
    </row>
    <row r="454" spans="2:15">
      <c r="B454" s="37" t="s">
        <v>3599</v>
      </c>
      <c r="C454" s="97" t="s">
        <v>3830</v>
      </c>
      <c r="D454" s="37">
        <v>231</v>
      </c>
      <c r="E454" s="97" t="s">
        <v>3830</v>
      </c>
      <c r="F454" s="97" t="s">
        <v>3830</v>
      </c>
      <c r="I454" s="37" t="s">
        <v>3350</v>
      </c>
      <c r="M454" s="37" t="str">
        <f t="shared" si="22"/>
        <v>Other_CFTEMP 코드</v>
      </c>
      <c r="N454" s="37" t="s">
        <v>291</v>
      </c>
      <c r="O454" s="37" t="str">
        <f t="shared" si="23"/>
        <v>INSERT INTO ZSB_BASE_CODE (CD_FLG,CD,LASTID,CD_NO,CD_NM,CD_ENM,CD_PFLG,CD_PCD,CD_GRP,CD_CVAL,CD_NVAL) VALUES ('CFTEMP','M231','NCRsystem',231,'M231','M231','','','Other','',NULL);</v>
      </c>
    </row>
    <row r="455" spans="2:15">
      <c r="B455" s="37" t="s">
        <v>3599</v>
      </c>
      <c r="C455" s="97" t="s">
        <v>3831</v>
      </c>
      <c r="D455" s="37">
        <v>232</v>
      </c>
      <c r="E455" s="97" t="s">
        <v>3831</v>
      </c>
      <c r="F455" s="97" t="s">
        <v>3831</v>
      </c>
      <c r="I455" s="37" t="s">
        <v>3350</v>
      </c>
      <c r="L455" s="101"/>
      <c r="M455" s="37" t="str">
        <f t="shared" ref="M455:M518" si="24">IF(I455="GROUP",B455 &amp; "_" &amp; C455  &amp; " 목록",I455 &amp; "_" &amp;B455 &amp; " 코드")</f>
        <v>Other_CFTEMP 코드</v>
      </c>
      <c r="N455" s="37" t="s">
        <v>291</v>
      </c>
      <c r="O455" s="37" t="str">
        <f t="shared" si="23"/>
        <v>INSERT INTO ZSB_BASE_CODE (CD_FLG,CD,LASTID,CD_NO,CD_NM,CD_ENM,CD_PFLG,CD_PCD,CD_GRP,CD_CVAL,CD_NVAL) VALUES ('CFTEMP','M232','NCRsystem',232,'M232','M232','','','Other','',NULL);</v>
      </c>
    </row>
    <row r="456" spans="2:15">
      <c r="B456" s="37" t="s">
        <v>3599</v>
      </c>
      <c r="C456" s="97" t="s">
        <v>3832</v>
      </c>
      <c r="D456" s="37">
        <v>233</v>
      </c>
      <c r="E456" s="97" t="s">
        <v>3832</v>
      </c>
      <c r="F456" s="97" t="s">
        <v>3832</v>
      </c>
      <c r="I456" s="37" t="s">
        <v>3350</v>
      </c>
      <c r="M456" s="37" t="str">
        <f t="shared" si="24"/>
        <v>Other_CFTEMP 코드</v>
      </c>
      <c r="N456" s="37" t="s">
        <v>291</v>
      </c>
      <c r="O456" s="37" t="str">
        <f t="shared" si="23"/>
        <v>INSERT INTO ZSB_BASE_CODE (CD_FLG,CD,LASTID,CD_NO,CD_NM,CD_ENM,CD_PFLG,CD_PCD,CD_GRP,CD_CVAL,CD_NVAL) VALUES ('CFTEMP','M233','NCRsystem',233,'M233','M233','','','Other','',NULL);</v>
      </c>
    </row>
    <row r="457" spans="2:15">
      <c r="B457" s="37" t="s">
        <v>3599</v>
      </c>
      <c r="C457" s="97" t="s">
        <v>3833</v>
      </c>
      <c r="D457" s="37">
        <v>234</v>
      </c>
      <c r="E457" s="97" t="s">
        <v>3833</v>
      </c>
      <c r="F457" s="97" t="s">
        <v>3833</v>
      </c>
      <c r="I457" s="37" t="s">
        <v>3350</v>
      </c>
      <c r="M457" s="37" t="str">
        <f t="shared" si="24"/>
        <v>Other_CFTEMP 코드</v>
      </c>
      <c r="N457" s="37" t="s">
        <v>291</v>
      </c>
      <c r="O457" s="37" t="str">
        <f t="shared" si="23"/>
        <v>INSERT INTO ZSB_BASE_CODE (CD_FLG,CD,LASTID,CD_NO,CD_NM,CD_ENM,CD_PFLG,CD_PCD,CD_GRP,CD_CVAL,CD_NVAL) VALUES ('CFTEMP','M234','NCRsystem',234,'M234','M234','','','Other','',NULL);</v>
      </c>
    </row>
    <row r="458" spans="2:15">
      <c r="B458" s="37" t="s">
        <v>3599</v>
      </c>
      <c r="C458" s="97" t="s">
        <v>3834</v>
      </c>
      <c r="D458" s="37">
        <v>235</v>
      </c>
      <c r="E458" s="97" t="s">
        <v>3834</v>
      </c>
      <c r="F458" s="97" t="s">
        <v>3834</v>
      </c>
      <c r="I458" s="37" t="s">
        <v>3350</v>
      </c>
      <c r="M458" s="37" t="str">
        <f t="shared" si="24"/>
        <v>Other_CFTEMP 코드</v>
      </c>
      <c r="N458" s="37" t="s">
        <v>291</v>
      </c>
      <c r="O458" s="37" t="str">
        <f t="shared" si="23"/>
        <v>INSERT INTO ZSB_BASE_CODE (CD_FLG,CD,LASTID,CD_NO,CD_NM,CD_ENM,CD_PFLG,CD_PCD,CD_GRP,CD_CVAL,CD_NVAL) VALUES ('CFTEMP','M235','NCRsystem',235,'M235','M235','','','Other','',NULL);</v>
      </c>
    </row>
    <row r="459" spans="2:15">
      <c r="B459" s="37" t="s">
        <v>3599</v>
      </c>
      <c r="C459" s="97" t="s">
        <v>3835</v>
      </c>
      <c r="D459" s="37">
        <v>236</v>
      </c>
      <c r="E459" s="97" t="s">
        <v>3835</v>
      </c>
      <c r="F459" s="97" t="s">
        <v>3835</v>
      </c>
      <c r="I459" s="37" t="s">
        <v>3350</v>
      </c>
      <c r="M459" s="37" t="str">
        <f t="shared" si="24"/>
        <v>Other_CFTEMP 코드</v>
      </c>
      <c r="N459" s="37" t="s">
        <v>291</v>
      </c>
      <c r="O459" s="37" t="str">
        <f t="shared" si="23"/>
        <v>INSERT INTO ZSB_BASE_CODE (CD_FLG,CD,LASTID,CD_NO,CD_NM,CD_ENM,CD_PFLG,CD_PCD,CD_GRP,CD_CVAL,CD_NVAL) VALUES ('CFTEMP','M236','NCRsystem',236,'M236','M236','','','Other','',NULL);</v>
      </c>
    </row>
    <row r="460" spans="2:15">
      <c r="B460" s="37" t="s">
        <v>3599</v>
      </c>
      <c r="C460" s="97" t="s">
        <v>3836</v>
      </c>
      <c r="D460" s="37">
        <v>237</v>
      </c>
      <c r="E460" s="97" t="s">
        <v>3836</v>
      </c>
      <c r="F460" s="97" t="s">
        <v>3836</v>
      </c>
      <c r="I460" s="37" t="s">
        <v>3350</v>
      </c>
      <c r="L460" s="101"/>
      <c r="M460" s="37" t="str">
        <f t="shared" si="24"/>
        <v>Other_CFTEMP 코드</v>
      </c>
      <c r="N460" s="37" t="s">
        <v>291</v>
      </c>
      <c r="O460" s="37" t="str">
        <f t="shared" si="23"/>
        <v>INSERT INTO ZSB_BASE_CODE (CD_FLG,CD,LASTID,CD_NO,CD_NM,CD_ENM,CD_PFLG,CD_PCD,CD_GRP,CD_CVAL,CD_NVAL) VALUES ('CFTEMP','M237','NCRsystem',237,'M237','M237','','','Other','',NULL);</v>
      </c>
    </row>
    <row r="461" spans="2:15">
      <c r="B461" s="37" t="s">
        <v>3599</v>
      </c>
      <c r="C461" s="97" t="s">
        <v>3837</v>
      </c>
      <c r="D461" s="37">
        <v>238</v>
      </c>
      <c r="E461" s="97" t="s">
        <v>3837</v>
      </c>
      <c r="F461" s="97" t="s">
        <v>3837</v>
      </c>
      <c r="I461" s="37" t="s">
        <v>3350</v>
      </c>
      <c r="M461" s="37" t="str">
        <f t="shared" si="24"/>
        <v>Other_CFTEMP 코드</v>
      </c>
      <c r="N461" s="37" t="s">
        <v>291</v>
      </c>
      <c r="O461" s="37" t="str">
        <f t="shared" si="23"/>
        <v>INSERT INTO ZSB_BASE_CODE (CD_FLG,CD,LASTID,CD_NO,CD_NM,CD_ENM,CD_PFLG,CD_PCD,CD_GRP,CD_CVAL,CD_NVAL) VALUES ('CFTEMP','M238','NCRsystem',238,'M238','M238','','','Other','',NULL);</v>
      </c>
    </row>
    <row r="462" spans="2:15">
      <c r="B462" s="37" t="s">
        <v>3599</v>
      </c>
      <c r="C462" s="97" t="s">
        <v>3838</v>
      </c>
      <c r="D462" s="37">
        <v>239</v>
      </c>
      <c r="E462" s="97" t="s">
        <v>3838</v>
      </c>
      <c r="F462" s="97" t="s">
        <v>3838</v>
      </c>
      <c r="I462" s="37" t="s">
        <v>3350</v>
      </c>
      <c r="M462" s="37" t="str">
        <f t="shared" si="24"/>
        <v>Other_CFTEMP 코드</v>
      </c>
      <c r="N462" s="37" t="s">
        <v>291</v>
      </c>
      <c r="O462" s="37" t="str">
        <f t="shared" si="23"/>
        <v>INSERT INTO ZSB_BASE_CODE (CD_FLG,CD,LASTID,CD_NO,CD_NM,CD_ENM,CD_PFLG,CD_PCD,CD_GRP,CD_CVAL,CD_NVAL) VALUES ('CFTEMP','M239','NCRsystem',239,'M239','M239','','','Other','',NULL);</v>
      </c>
    </row>
    <row r="463" spans="2:15">
      <c r="B463" s="37" t="s">
        <v>3599</v>
      </c>
      <c r="C463" s="97" t="s">
        <v>3839</v>
      </c>
      <c r="D463" s="37">
        <v>240</v>
      </c>
      <c r="E463" s="97" t="s">
        <v>3839</v>
      </c>
      <c r="F463" s="97" t="s">
        <v>3839</v>
      </c>
      <c r="I463" s="37" t="s">
        <v>3350</v>
      </c>
      <c r="M463" s="37" t="str">
        <f t="shared" si="24"/>
        <v>Other_CFTEMP 코드</v>
      </c>
      <c r="N463" s="37" t="s">
        <v>291</v>
      </c>
      <c r="O463" s="37" t="str">
        <f t="shared" si="23"/>
        <v>INSERT INTO ZSB_BASE_CODE (CD_FLG,CD,LASTID,CD_NO,CD_NM,CD_ENM,CD_PFLG,CD_PCD,CD_GRP,CD_CVAL,CD_NVAL) VALUES ('CFTEMP','M240','NCRsystem',240,'M240','M240','','','Other','',NULL);</v>
      </c>
    </row>
    <row r="464" spans="2:15">
      <c r="B464" s="37" t="s">
        <v>3599</v>
      </c>
      <c r="C464" s="97" t="s">
        <v>3840</v>
      </c>
      <c r="D464" s="37">
        <v>241</v>
      </c>
      <c r="E464" s="97" t="s">
        <v>3840</v>
      </c>
      <c r="F464" s="97" t="s">
        <v>3840</v>
      </c>
      <c r="I464" s="37" t="s">
        <v>3350</v>
      </c>
      <c r="M464" s="37" t="str">
        <f t="shared" si="24"/>
        <v>Other_CFTEMP 코드</v>
      </c>
      <c r="N464" s="37" t="s">
        <v>291</v>
      </c>
      <c r="O464" s="37" t="str">
        <f t="shared" si="23"/>
        <v>INSERT INTO ZSB_BASE_CODE (CD_FLG,CD,LASTID,CD_NO,CD_NM,CD_ENM,CD_PFLG,CD_PCD,CD_GRP,CD_CVAL,CD_NVAL) VALUES ('CFTEMP','M241','NCRsystem',241,'M241','M241','','','Other','',NULL);</v>
      </c>
    </row>
    <row r="465" spans="2:15">
      <c r="B465" s="37" t="s">
        <v>3599</v>
      </c>
      <c r="C465" s="97" t="s">
        <v>3841</v>
      </c>
      <c r="D465" s="37">
        <v>242</v>
      </c>
      <c r="E465" s="97" t="s">
        <v>3841</v>
      </c>
      <c r="F465" s="97" t="s">
        <v>3841</v>
      </c>
      <c r="I465" s="37" t="s">
        <v>3350</v>
      </c>
      <c r="M465" s="37" t="str">
        <f t="shared" si="24"/>
        <v>Other_CFTEMP 코드</v>
      </c>
      <c r="N465" s="37" t="s">
        <v>291</v>
      </c>
      <c r="O465" s="37" t="str">
        <f t="shared" si="23"/>
        <v>INSERT INTO ZSB_BASE_CODE (CD_FLG,CD,LASTID,CD_NO,CD_NM,CD_ENM,CD_PFLG,CD_PCD,CD_GRP,CD_CVAL,CD_NVAL) VALUES ('CFTEMP','M242','NCRsystem',242,'M242','M242','','','Other','',NULL);</v>
      </c>
    </row>
    <row r="466" spans="2:15">
      <c r="B466" s="37" t="s">
        <v>3599</v>
      </c>
      <c r="C466" s="97" t="s">
        <v>3842</v>
      </c>
      <c r="D466" s="37">
        <v>243</v>
      </c>
      <c r="E466" s="97" t="s">
        <v>3842</v>
      </c>
      <c r="F466" s="97" t="s">
        <v>3842</v>
      </c>
      <c r="I466" s="37" t="s">
        <v>3350</v>
      </c>
      <c r="M466" s="37" t="str">
        <f t="shared" si="24"/>
        <v>Other_CFTEMP 코드</v>
      </c>
      <c r="N466" s="37" t="s">
        <v>291</v>
      </c>
      <c r="O466" s="37" t="str">
        <f t="shared" si="23"/>
        <v>INSERT INTO ZSB_BASE_CODE (CD_FLG,CD,LASTID,CD_NO,CD_NM,CD_ENM,CD_PFLG,CD_PCD,CD_GRP,CD_CVAL,CD_NVAL) VALUES ('CFTEMP','M243','NCRsystem',243,'M243','M243','','','Other','',NULL);</v>
      </c>
    </row>
    <row r="467" spans="2:15">
      <c r="B467" s="37" t="s">
        <v>3599</v>
      </c>
      <c r="C467" s="97" t="s">
        <v>3843</v>
      </c>
      <c r="D467" s="37">
        <v>244</v>
      </c>
      <c r="E467" s="97" t="s">
        <v>3843</v>
      </c>
      <c r="F467" s="97" t="s">
        <v>3843</v>
      </c>
      <c r="I467" s="37" t="s">
        <v>3350</v>
      </c>
      <c r="M467" s="37" t="str">
        <f t="shared" si="24"/>
        <v>Other_CFTEMP 코드</v>
      </c>
      <c r="N467" s="37" t="s">
        <v>291</v>
      </c>
      <c r="O467" s="37" t="str">
        <f t="shared" si="23"/>
        <v>INSERT INTO ZSB_BASE_CODE (CD_FLG,CD,LASTID,CD_NO,CD_NM,CD_ENM,CD_PFLG,CD_PCD,CD_GRP,CD_CVAL,CD_NVAL) VALUES ('CFTEMP','M244','NCRsystem',244,'M244','M244','','','Other','',NULL);</v>
      </c>
    </row>
    <row r="468" spans="2:15">
      <c r="B468" s="37" t="s">
        <v>3599</v>
      </c>
      <c r="C468" s="97" t="s">
        <v>3844</v>
      </c>
      <c r="D468" s="37">
        <v>245</v>
      </c>
      <c r="E468" s="97" t="s">
        <v>3844</v>
      </c>
      <c r="F468" s="97" t="s">
        <v>3844</v>
      </c>
      <c r="I468" s="37" t="s">
        <v>3350</v>
      </c>
      <c r="M468" s="37" t="str">
        <f t="shared" si="24"/>
        <v>Other_CFTEMP 코드</v>
      </c>
      <c r="N468" s="37" t="s">
        <v>291</v>
      </c>
      <c r="O468" s="37" t="str">
        <f t="shared" si="23"/>
        <v>INSERT INTO ZSB_BASE_CODE (CD_FLG,CD,LASTID,CD_NO,CD_NM,CD_ENM,CD_PFLG,CD_PCD,CD_GRP,CD_CVAL,CD_NVAL) VALUES ('CFTEMP','M245','NCRsystem',245,'M245','M245','','','Other','',NULL);</v>
      </c>
    </row>
    <row r="469" spans="2:15">
      <c r="B469" s="37" t="s">
        <v>3599</v>
      </c>
      <c r="C469" s="97" t="s">
        <v>3845</v>
      </c>
      <c r="D469" s="37">
        <v>246</v>
      </c>
      <c r="E469" s="97" t="s">
        <v>3845</v>
      </c>
      <c r="F469" s="97" t="s">
        <v>3845</v>
      </c>
      <c r="I469" s="37" t="s">
        <v>3350</v>
      </c>
      <c r="M469" s="37" t="str">
        <f t="shared" si="24"/>
        <v>Other_CFTEMP 코드</v>
      </c>
      <c r="N469" s="37" t="s">
        <v>291</v>
      </c>
      <c r="O469" s="37" t="str">
        <f t="shared" si="23"/>
        <v>INSERT INTO ZSB_BASE_CODE (CD_FLG,CD,LASTID,CD_NO,CD_NM,CD_ENM,CD_PFLG,CD_PCD,CD_GRP,CD_CVAL,CD_NVAL) VALUES ('CFTEMP','M246','NCRsystem',246,'M246','M246','','','Other','',NULL);</v>
      </c>
    </row>
    <row r="470" spans="2:15">
      <c r="B470" s="37" t="s">
        <v>3599</v>
      </c>
      <c r="C470" s="97" t="s">
        <v>3846</v>
      </c>
      <c r="D470" s="37">
        <v>247</v>
      </c>
      <c r="E470" s="97" t="s">
        <v>3846</v>
      </c>
      <c r="F470" s="97" t="s">
        <v>3846</v>
      </c>
      <c r="I470" s="37" t="s">
        <v>3350</v>
      </c>
      <c r="M470" s="37" t="str">
        <f t="shared" si="24"/>
        <v>Other_CFTEMP 코드</v>
      </c>
      <c r="N470" s="37" t="s">
        <v>291</v>
      </c>
      <c r="O470" s="37" t="str">
        <f t="shared" si="23"/>
        <v>INSERT INTO ZSB_BASE_CODE (CD_FLG,CD,LASTID,CD_NO,CD_NM,CD_ENM,CD_PFLG,CD_PCD,CD_GRP,CD_CVAL,CD_NVAL) VALUES ('CFTEMP','M247','NCRsystem',247,'M247','M247','','','Other','',NULL);</v>
      </c>
    </row>
    <row r="471" spans="2:15">
      <c r="B471" s="37" t="s">
        <v>3599</v>
      </c>
      <c r="C471" s="97" t="s">
        <v>3847</v>
      </c>
      <c r="D471" s="37">
        <v>248</v>
      </c>
      <c r="E471" s="97" t="s">
        <v>3847</v>
      </c>
      <c r="F471" s="97" t="s">
        <v>3847</v>
      </c>
      <c r="I471" s="37" t="s">
        <v>3350</v>
      </c>
      <c r="M471" s="37" t="str">
        <f t="shared" si="24"/>
        <v>Other_CFTEMP 코드</v>
      </c>
      <c r="N471" s="37" t="s">
        <v>291</v>
      </c>
      <c r="O471" s="37" t="str">
        <f t="shared" ref="O471:O534" si="25" xml:space="preserve"> O$6 &amp; " ('"&amp;B471&amp;"','"&amp;C471&amp;"','NCRsystem',"&amp;IF(D471="",0,D471)&amp;",'"&amp;E471&amp;"','"&amp;F471&amp;"','"&amp;G471&amp;"','"&amp;H471&amp;"','"&amp;I471&amp;"','"&amp;J471&amp;"',"&amp;IF(K471="","NULL",K471)&amp;");"</f>
        <v>INSERT INTO ZSB_BASE_CODE (CD_FLG,CD,LASTID,CD_NO,CD_NM,CD_ENM,CD_PFLG,CD_PCD,CD_GRP,CD_CVAL,CD_NVAL) VALUES ('CFTEMP','M248','NCRsystem',248,'M248','M248','','','Other','',NULL);</v>
      </c>
    </row>
    <row r="472" spans="2:15">
      <c r="B472" s="37" t="s">
        <v>3599</v>
      </c>
      <c r="C472" s="97" t="s">
        <v>3848</v>
      </c>
      <c r="D472" s="37">
        <v>249</v>
      </c>
      <c r="E472" s="97" t="s">
        <v>3848</v>
      </c>
      <c r="F472" s="97" t="s">
        <v>3848</v>
      </c>
      <c r="I472" s="37" t="s">
        <v>3350</v>
      </c>
      <c r="L472" s="101"/>
      <c r="M472" s="37" t="str">
        <f t="shared" si="24"/>
        <v>Other_CFTEMP 코드</v>
      </c>
      <c r="N472" s="37" t="s">
        <v>291</v>
      </c>
      <c r="O472" s="37" t="str">
        <f t="shared" si="25"/>
        <v>INSERT INTO ZSB_BASE_CODE (CD_FLG,CD,LASTID,CD_NO,CD_NM,CD_ENM,CD_PFLG,CD_PCD,CD_GRP,CD_CVAL,CD_NVAL) VALUES ('CFTEMP','M249','NCRsystem',249,'M249','M249','','','Other','',NULL);</v>
      </c>
    </row>
    <row r="473" spans="2:15">
      <c r="B473" s="37" t="s">
        <v>3599</v>
      </c>
      <c r="C473" s="97" t="s">
        <v>3849</v>
      </c>
      <c r="D473" s="37">
        <v>250</v>
      </c>
      <c r="E473" s="97" t="s">
        <v>3849</v>
      </c>
      <c r="F473" s="97" t="s">
        <v>3849</v>
      </c>
      <c r="I473" s="37" t="s">
        <v>3350</v>
      </c>
      <c r="M473" s="37" t="str">
        <f t="shared" si="24"/>
        <v>Other_CFTEMP 코드</v>
      </c>
      <c r="N473" s="37" t="s">
        <v>291</v>
      </c>
      <c r="O473" s="37" t="str">
        <f t="shared" si="25"/>
        <v>INSERT INTO ZSB_BASE_CODE (CD_FLG,CD,LASTID,CD_NO,CD_NM,CD_ENM,CD_PFLG,CD_PCD,CD_GRP,CD_CVAL,CD_NVAL) VALUES ('CFTEMP','M250','NCRsystem',250,'M250','M250','','','Other','',NULL);</v>
      </c>
    </row>
    <row r="474" spans="2:15">
      <c r="B474" s="37" t="s">
        <v>3599</v>
      </c>
      <c r="C474" s="97" t="s">
        <v>3850</v>
      </c>
      <c r="D474" s="37">
        <v>251</v>
      </c>
      <c r="E474" s="97" t="s">
        <v>3850</v>
      </c>
      <c r="F474" s="97" t="s">
        <v>3850</v>
      </c>
      <c r="I474" s="37" t="s">
        <v>3350</v>
      </c>
      <c r="M474" s="37" t="str">
        <f t="shared" si="24"/>
        <v>Other_CFTEMP 코드</v>
      </c>
      <c r="N474" s="37" t="s">
        <v>291</v>
      </c>
      <c r="O474" s="37" t="str">
        <f t="shared" si="25"/>
        <v>INSERT INTO ZSB_BASE_CODE (CD_FLG,CD,LASTID,CD_NO,CD_NM,CD_ENM,CD_PFLG,CD_PCD,CD_GRP,CD_CVAL,CD_NVAL) VALUES ('CFTEMP','M251','NCRsystem',251,'M251','M251','','','Other','',NULL);</v>
      </c>
    </row>
    <row r="475" spans="2:15">
      <c r="B475" s="37" t="s">
        <v>3599</v>
      </c>
      <c r="C475" s="97" t="s">
        <v>3851</v>
      </c>
      <c r="D475" s="37">
        <v>252</v>
      </c>
      <c r="E475" s="97" t="s">
        <v>3851</v>
      </c>
      <c r="F475" s="97" t="s">
        <v>3851</v>
      </c>
      <c r="I475" s="37" t="s">
        <v>3350</v>
      </c>
      <c r="M475" s="37" t="str">
        <f t="shared" si="24"/>
        <v>Other_CFTEMP 코드</v>
      </c>
      <c r="N475" s="37" t="s">
        <v>291</v>
      </c>
      <c r="O475" s="37" t="str">
        <f t="shared" si="25"/>
        <v>INSERT INTO ZSB_BASE_CODE (CD_FLG,CD,LASTID,CD_NO,CD_NM,CD_ENM,CD_PFLG,CD_PCD,CD_GRP,CD_CVAL,CD_NVAL) VALUES ('CFTEMP','M252','NCRsystem',252,'M252','M252','','','Other','',NULL);</v>
      </c>
    </row>
    <row r="476" spans="2:15">
      <c r="B476" s="37" t="s">
        <v>3599</v>
      </c>
      <c r="C476" s="97" t="s">
        <v>3852</v>
      </c>
      <c r="D476" s="37">
        <v>253</v>
      </c>
      <c r="E476" s="97" t="s">
        <v>3852</v>
      </c>
      <c r="F476" s="97" t="s">
        <v>3852</v>
      </c>
      <c r="I476" s="37" t="s">
        <v>3350</v>
      </c>
      <c r="M476" s="37" t="str">
        <f t="shared" si="24"/>
        <v>Other_CFTEMP 코드</v>
      </c>
      <c r="N476" s="37" t="s">
        <v>291</v>
      </c>
      <c r="O476" s="37" t="str">
        <f t="shared" si="25"/>
        <v>INSERT INTO ZSB_BASE_CODE (CD_FLG,CD,LASTID,CD_NO,CD_NM,CD_ENM,CD_PFLG,CD_PCD,CD_GRP,CD_CVAL,CD_NVAL) VALUES ('CFTEMP','M253','NCRsystem',253,'M253','M253','','','Other','',NULL);</v>
      </c>
    </row>
    <row r="477" spans="2:15">
      <c r="B477" s="37" t="s">
        <v>3599</v>
      </c>
      <c r="C477" s="97" t="s">
        <v>3853</v>
      </c>
      <c r="D477" s="37">
        <v>254</v>
      </c>
      <c r="E477" s="97" t="s">
        <v>3853</v>
      </c>
      <c r="F477" s="97" t="s">
        <v>3853</v>
      </c>
      <c r="I477" s="37" t="s">
        <v>3350</v>
      </c>
      <c r="M477" s="37" t="str">
        <f t="shared" si="24"/>
        <v>Other_CFTEMP 코드</v>
      </c>
      <c r="N477" s="37" t="s">
        <v>291</v>
      </c>
      <c r="O477" s="37" t="str">
        <f t="shared" si="25"/>
        <v>INSERT INTO ZSB_BASE_CODE (CD_FLG,CD,LASTID,CD_NO,CD_NM,CD_ENM,CD_PFLG,CD_PCD,CD_GRP,CD_CVAL,CD_NVAL) VALUES ('CFTEMP','M254','NCRsystem',254,'M254','M254','','','Other','',NULL);</v>
      </c>
    </row>
    <row r="478" spans="2:15">
      <c r="B478" s="37" t="s">
        <v>3599</v>
      </c>
      <c r="C478" s="97" t="s">
        <v>3854</v>
      </c>
      <c r="D478" s="37">
        <v>255</v>
      </c>
      <c r="E478" s="97" t="s">
        <v>3854</v>
      </c>
      <c r="F478" s="97" t="s">
        <v>3854</v>
      </c>
      <c r="I478" s="37" t="s">
        <v>3350</v>
      </c>
      <c r="M478" s="37" t="str">
        <f t="shared" si="24"/>
        <v>Other_CFTEMP 코드</v>
      </c>
      <c r="N478" s="37" t="s">
        <v>291</v>
      </c>
      <c r="O478" s="37" t="str">
        <f t="shared" si="25"/>
        <v>INSERT INTO ZSB_BASE_CODE (CD_FLG,CD,LASTID,CD_NO,CD_NM,CD_ENM,CD_PFLG,CD_PCD,CD_GRP,CD_CVAL,CD_NVAL) VALUES ('CFTEMP','M255','NCRsystem',255,'M255','M255','','','Other','',NULL);</v>
      </c>
    </row>
    <row r="479" spans="2:15">
      <c r="B479" s="37" t="s">
        <v>3599</v>
      </c>
      <c r="C479" s="97" t="s">
        <v>3855</v>
      </c>
      <c r="D479" s="37">
        <v>256</v>
      </c>
      <c r="E479" s="97" t="s">
        <v>3855</v>
      </c>
      <c r="F479" s="97" t="s">
        <v>3855</v>
      </c>
      <c r="I479" s="37" t="s">
        <v>3350</v>
      </c>
      <c r="M479" s="37" t="str">
        <f t="shared" si="24"/>
        <v>Other_CFTEMP 코드</v>
      </c>
      <c r="N479" s="37" t="s">
        <v>291</v>
      </c>
      <c r="O479" s="37" t="str">
        <f t="shared" si="25"/>
        <v>INSERT INTO ZSB_BASE_CODE (CD_FLG,CD,LASTID,CD_NO,CD_NM,CD_ENM,CD_PFLG,CD_PCD,CD_GRP,CD_CVAL,CD_NVAL) VALUES ('CFTEMP','M256','NCRsystem',256,'M256','M256','','','Other','',NULL);</v>
      </c>
    </row>
    <row r="480" spans="2:15">
      <c r="B480" s="37" t="s">
        <v>3599</v>
      </c>
      <c r="C480" s="97" t="s">
        <v>3856</v>
      </c>
      <c r="D480" s="37">
        <v>257</v>
      </c>
      <c r="E480" s="97" t="s">
        <v>3856</v>
      </c>
      <c r="F480" s="97" t="s">
        <v>3856</v>
      </c>
      <c r="I480" s="37" t="s">
        <v>3350</v>
      </c>
      <c r="M480" s="37" t="str">
        <f t="shared" si="24"/>
        <v>Other_CFTEMP 코드</v>
      </c>
      <c r="N480" s="37" t="s">
        <v>291</v>
      </c>
      <c r="O480" s="37" t="str">
        <f t="shared" si="25"/>
        <v>INSERT INTO ZSB_BASE_CODE (CD_FLG,CD,LASTID,CD_NO,CD_NM,CD_ENM,CD_PFLG,CD_PCD,CD_GRP,CD_CVAL,CD_NVAL) VALUES ('CFTEMP','M257','NCRsystem',257,'M257','M257','','','Other','',NULL);</v>
      </c>
    </row>
    <row r="481" spans="2:15">
      <c r="B481" s="37" t="s">
        <v>3599</v>
      </c>
      <c r="C481" s="97" t="s">
        <v>3857</v>
      </c>
      <c r="D481" s="37">
        <v>258</v>
      </c>
      <c r="E481" s="97" t="s">
        <v>3857</v>
      </c>
      <c r="F481" s="97" t="s">
        <v>3857</v>
      </c>
      <c r="I481" s="37" t="s">
        <v>3350</v>
      </c>
      <c r="M481" s="37" t="str">
        <f t="shared" si="24"/>
        <v>Other_CFTEMP 코드</v>
      </c>
      <c r="N481" s="37" t="s">
        <v>291</v>
      </c>
      <c r="O481" s="37" t="str">
        <f t="shared" si="25"/>
        <v>INSERT INTO ZSB_BASE_CODE (CD_FLG,CD,LASTID,CD_NO,CD_NM,CD_ENM,CD_PFLG,CD_PCD,CD_GRP,CD_CVAL,CD_NVAL) VALUES ('CFTEMP','M258','NCRsystem',258,'M258','M258','','','Other','',NULL);</v>
      </c>
    </row>
    <row r="482" spans="2:15">
      <c r="B482" s="37" t="s">
        <v>3599</v>
      </c>
      <c r="C482" s="97" t="s">
        <v>3858</v>
      </c>
      <c r="D482" s="37">
        <v>259</v>
      </c>
      <c r="E482" s="97" t="s">
        <v>3858</v>
      </c>
      <c r="F482" s="97" t="s">
        <v>3858</v>
      </c>
      <c r="I482" s="37" t="s">
        <v>3350</v>
      </c>
      <c r="M482" s="37" t="str">
        <f t="shared" si="24"/>
        <v>Other_CFTEMP 코드</v>
      </c>
      <c r="N482" s="37" t="s">
        <v>291</v>
      </c>
      <c r="O482" s="37" t="str">
        <f t="shared" si="25"/>
        <v>INSERT INTO ZSB_BASE_CODE (CD_FLG,CD,LASTID,CD_NO,CD_NM,CD_ENM,CD_PFLG,CD_PCD,CD_GRP,CD_CVAL,CD_NVAL) VALUES ('CFTEMP','M259','NCRsystem',259,'M259','M259','','','Other','',NULL);</v>
      </c>
    </row>
    <row r="483" spans="2:15">
      <c r="B483" s="37" t="s">
        <v>3599</v>
      </c>
      <c r="C483" s="97" t="s">
        <v>3859</v>
      </c>
      <c r="D483" s="37">
        <v>260</v>
      </c>
      <c r="E483" s="97" t="s">
        <v>3859</v>
      </c>
      <c r="F483" s="97" t="s">
        <v>3859</v>
      </c>
      <c r="I483" s="37" t="s">
        <v>3350</v>
      </c>
      <c r="M483" s="37" t="str">
        <f t="shared" si="24"/>
        <v>Other_CFTEMP 코드</v>
      </c>
      <c r="N483" s="37" t="s">
        <v>291</v>
      </c>
      <c r="O483" s="37" t="str">
        <f t="shared" si="25"/>
        <v>INSERT INTO ZSB_BASE_CODE (CD_FLG,CD,LASTID,CD_NO,CD_NM,CD_ENM,CD_PFLG,CD_PCD,CD_GRP,CD_CVAL,CD_NVAL) VALUES ('CFTEMP','M260','NCRsystem',260,'M260','M260','','','Other','',NULL);</v>
      </c>
    </row>
    <row r="484" spans="2:15">
      <c r="B484" s="37" t="s">
        <v>3599</v>
      </c>
      <c r="C484" s="97" t="s">
        <v>3860</v>
      </c>
      <c r="D484" s="37">
        <v>261</v>
      </c>
      <c r="E484" s="97" t="s">
        <v>3860</v>
      </c>
      <c r="F484" s="97" t="s">
        <v>3860</v>
      </c>
      <c r="I484" s="37" t="s">
        <v>3350</v>
      </c>
      <c r="M484" s="37" t="str">
        <f t="shared" si="24"/>
        <v>Other_CFTEMP 코드</v>
      </c>
      <c r="N484" s="37" t="s">
        <v>291</v>
      </c>
      <c r="O484" s="37" t="str">
        <f t="shared" si="25"/>
        <v>INSERT INTO ZSB_BASE_CODE (CD_FLG,CD,LASTID,CD_NO,CD_NM,CD_ENM,CD_PFLG,CD_PCD,CD_GRP,CD_CVAL,CD_NVAL) VALUES ('CFTEMP','M261','NCRsystem',261,'M261','M261','','','Other','',NULL);</v>
      </c>
    </row>
    <row r="485" spans="2:15">
      <c r="B485" s="37" t="s">
        <v>3599</v>
      </c>
      <c r="C485" s="97" t="s">
        <v>3861</v>
      </c>
      <c r="D485" s="37">
        <v>262</v>
      </c>
      <c r="E485" s="97" t="s">
        <v>3861</v>
      </c>
      <c r="F485" s="97" t="s">
        <v>3861</v>
      </c>
      <c r="I485" s="37" t="s">
        <v>3350</v>
      </c>
      <c r="M485" s="37" t="str">
        <f t="shared" si="24"/>
        <v>Other_CFTEMP 코드</v>
      </c>
      <c r="N485" s="37" t="s">
        <v>291</v>
      </c>
      <c r="O485" s="37" t="str">
        <f t="shared" si="25"/>
        <v>INSERT INTO ZSB_BASE_CODE (CD_FLG,CD,LASTID,CD_NO,CD_NM,CD_ENM,CD_PFLG,CD_PCD,CD_GRP,CD_CVAL,CD_NVAL) VALUES ('CFTEMP','M262','NCRsystem',262,'M262','M262','','','Other','',NULL);</v>
      </c>
    </row>
    <row r="486" spans="2:15">
      <c r="B486" s="37" t="s">
        <v>3599</v>
      </c>
      <c r="C486" s="97" t="s">
        <v>3862</v>
      </c>
      <c r="D486" s="37">
        <v>263</v>
      </c>
      <c r="E486" s="97" t="s">
        <v>3862</v>
      </c>
      <c r="F486" s="97" t="s">
        <v>3862</v>
      </c>
      <c r="I486" s="37" t="s">
        <v>3350</v>
      </c>
      <c r="M486" s="37" t="str">
        <f t="shared" si="24"/>
        <v>Other_CFTEMP 코드</v>
      </c>
      <c r="N486" s="37" t="s">
        <v>291</v>
      </c>
      <c r="O486" s="37" t="str">
        <f t="shared" si="25"/>
        <v>INSERT INTO ZSB_BASE_CODE (CD_FLG,CD,LASTID,CD_NO,CD_NM,CD_ENM,CD_PFLG,CD_PCD,CD_GRP,CD_CVAL,CD_NVAL) VALUES ('CFTEMP','M263','NCRsystem',263,'M263','M263','','','Other','',NULL);</v>
      </c>
    </row>
    <row r="487" spans="2:15">
      <c r="B487" s="37" t="s">
        <v>3599</v>
      </c>
      <c r="C487" s="97" t="s">
        <v>3863</v>
      </c>
      <c r="D487" s="37">
        <v>264</v>
      </c>
      <c r="E487" s="97" t="s">
        <v>3863</v>
      </c>
      <c r="F487" s="97" t="s">
        <v>3863</v>
      </c>
      <c r="I487" s="37" t="s">
        <v>3350</v>
      </c>
      <c r="M487" s="37" t="str">
        <f t="shared" si="24"/>
        <v>Other_CFTEMP 코드</v>
      </c>
      <c r="N487" s="37" t="s">
        <v>291</v>
      </c>
      <c r="O487" s="37" t="str">
        <f t="shared" si="25"/>
        <v>INSERT INTO ZSB_BASE_CODE (CD_FLG,CD,LASTID,CD_NO,CD_NM,CD_ENM,CD_PFLG,CD_PCD,CD_GRP,CD_CVAL,CD_NVAL) VALUES ('CFTEMP','M264','NCRsystem',264,'M264','M264','','','Other','',NULL);</v>
      </c>
    </row>
    <row r="488" spans="2:15">
      <c r="B488" s="37" t="s">
        <v>3599</v>
      </c>
      <c r="C488" s="97" t="s">
        <v>3864</v>
      </c>
      <c r="D488" s="37">
        <v>265</v>
      </c>
      <c r="E488" s="97" t="s">
        <v>3864</v>
      </c>
      <c r="F488" s="97" t="s">
        <v>3864</v>
      </c>
      <c r="I488" s="37" t="s">
        <v>3350</v>
      </c>
      <c r="M488" s="37" t="str">
        <f t="shared" si="24"/>
        <v>Other_CFTEMP 코드</v>
      </c>
      <c r="N488" s="37" t="s">
        <v>291</v>
      </c>
      <c r="O488" s="37" t="str">
        <f t="shared" si="25"/>
        <v>INSERT INTO ZSB_BASE_CODE (CD_FLG,CD,LASTID,CD_NO,CD_NM,CD_ENM,CD_PFLG,CD_PCD,CD_GRP,CD_CVAL,CD_NVAL) VALUES ('CFTEMP','M265','NCRsystem',265,'M265','M265','','','Other','',NULL);</v>
      </c>
    </row>
    <row r="489" spans="2:15">
      <c r="B489" s="37" t="s">
        <v>3599</v>
      </c>
      <c r="C489" s="97" t="s">
        <v>3865</v>
      </c>
      <c r="D489" s="37">
        <v>266</v>
      </c>
      <c r="E489" s="97" t="s">
        <v>3865</v>
      </c>
      <c r="F489" s="97" t="s">
        <v>3865</v>
      </c>
      <c r="I489" s="37" t="s">
        <v>3350</v>
      </c>
      <c r="M489" s="37" t="str">
        <f t="shared" si="24"/>
        <v>Other_CFTEMP 코드</v>
      </c>
      <c r="N489" s="37" t="s">
        <v>291</v>
      </c>
      <c r="O489" s="37" t="str">
        <f t="shared" si="25"/>
        <v>INSERT INTO ZSB_BASE_CODE (CD_FLG,CD,LASTID,CD_NO,CD_NM,CD_ENM,CD_PFLG,CD_PCD,CD_GRP,CD_CVAL,CD_NVAL) VALUES ('CFTEMP','M266','NCRsystem',266,'M266','M266','','','Other','',NULL);</v>
      </c>
    </row>
    <row r="490" spans="2:15">
      <c r="B490" s="37" t="s">
        <v>3599</v>
      </c>
      <c r="C490" s="97" t="s">
        <v>3866</v>
      </c>
      <c r="D490" s="37">
        <v>267</v>
      </c>
      <c r="E490" s="97" t="s">
        <v>3866</v>
      </c>
      <c r="F490" s="97" t="s">
        <v>3866</v>
      </c>
      <c r="I490" s="37" t="s">
        <v>3350</v>
      </c>
      <c r="M490" s="37" t="str">
        <f t="shared" si="24"/>
        <v>Other_CFTEMP 코드</v>
      </c>
      <c r="N490" s="37" t="s">
        <v>291</v>
      </c>
      <c r="O490" s="37" t="str">
        <f t="shared" si="25"/>
        <v>INSERT INTO ZSB_BASE_CODE (CD_FLG,CD,LASTID,CD_NO,CD_NM,CD_ENM,CD_PFLG,CD_PCD,CD_GRP,CD_CVAL,CD_NVAL) VALUES ('CFTEMP','M267','NCRsystem',267,'M267','M267','','','Other','',NULL);</v>
      </c>
    </row>
    <row r="491" spans="2:15">
      <c r="B491" s="37" t="s">
        <v>3599</v>
      </c>
      <c r="C491" s="97" t="s">
        <v>3867</v>
      </c>
      <c r="D491" s="37">
        <v>268</v>
      </c>
      <c r="E491" s="97" t="s">
        <v>3867</v>
      </c>
      <c r="F491" s="97" t="s">
        <v>3867</v>
      </c>
      <c r="I491" s="37" t="s">
        <v>3350</v>
      </c>
      <c r="M491" s="37" t="str">
        <f t="shared" si="24"/>
        <v>Other_CFTEMP 코드</v>
      </c>
      <c r="N491" s="37" t="s">
        <v>291</v>
      </c>
      <c r="O491" s="37" t="str">
        <f t="shared" si="25"/>
        <v>INSERT INTO ZSB_BASE_CODE (CD_FLG,CD,LASTID,CD_NO,CD_NM,CD_ENM,CD_PFLG,CD_PCD,CD_GRP,CD_CVAL,CD_NVAL) VALUES ('CFTEMP','M268','NCRsystem',268,'M268','M268','','','Other','',NULL);</v>
      </c>
    </row>
    <row r="492" spans="2:15">
      <c r="B492" s="37" t="s">
        <v>3599</v>
      </c>
      <c r="C492" s="97" t="s">
        <v>3868</v>
      </c>
      <c r="D492" s="37">
        <v>269</v>
      </c>
      <c r="E492" s="97" t="s">
        <v>3868</v>
      </c>
      <c r="F492" s="97" t="s">
        <v>3868</v>
      </c>
      <c r="I492" s="37" t="s">
        <v>3350</v>
      </c>
      <c r="M492" s="37" t="str">
        <f t="shared" si="24"/>
        <v>Other_CFTEMP 코드</v>
      </c>
      <c r="N492" s="37" t="s">
        <v>291</v>
      </c>
      <c r="O492" s="37" t="str">
        <f t="shared" si="25"/>
        <v>INSERT INTO ZSB_BASE_CODE (CD_FLG,CD,LASTID,CD_NO,CD_NM,CD_ENM,CD_PFLG,CD_PCD,CD_GRP,CD_CVAL,CD_NVAL) VALUES ('CFTEMP','M269','NCRsystem',269,'M269','M269','','','Other','',NULL);</v>
      </c>
    </row>
    <row r="493" spans="2:15">
      <c r="B493" s="37" t="s">
        <v>3599</v>
      </c>
      <c r="C493" s="97" t="s">
        <v>3869</v>
      </c>
      <c r="D493" s="37">
        <v>270</v>
      </c>
      <c r="E493" s="97" t="s">
        <v>3869</v>
      </c>
      <c r="F493" s="97" t="s">
        <v>3869</v>
      </c>
      <c r="I493" s="37" t="s">
        <v>3350</v>
      </c>
      <c r="M493" s="37" t="str">
        <f t="shared" si="24"/>
        <v>Other_CFTEMP 코드</v>
      </c>
      <c r="N493" s="37" t="s">
        <v>291</v>
      </c>
      <c r="O493" s="37" t="str">
        <f t="shared" si="25"/>
        <v>INSERT INTO ZSB_BASE_CODE (CD_FLG,CD,LASTID,CD_NO,CD_NM,CD_ENM,CD_PFLG,CD_PCD,CD_GRP,CD_CVAL,CD_NVAL) VALUES ('CFTEMP','M270','NCRsystem',270,'M270','M270','','','Other','',NULL);</v>
      </c>
    </row>
    <row r="494" spans="2:15">
      <c r="B494" s="37" t="s">
        <v>3599</v>
      </c>
      <c r="C494" s="97" t="s">
        <v>3870</v>
      </c>
      <c r="D494" s="37">
        <v>271</v>
      </c>
      <c r="E494" s="97" t="s">
        <v>3870</v>
      </c>
      <c r="F494" s="97" t="s">
        <v>3870</v>
      </c>
      <c r="I494" s="37" t="s">
        <v>3350</v>
      </c>
      <c r="M494" s="37" t="str">
        <f t="shared" si="24"/>
        <v>Other_CFTEMP 코드</v>
      </c>
      <c r="N494" s="37" t="s">
        <v>291</v>
      </c>
      <c r="O494" s="37" t="str">
        <f t="shared" si="25"/>
        <v>INSERT INTO ZSB_BASE_CODE (CD_FLG,CD,LASTID,CD_NO,CD_NM,CD_ENM,CD_PFLG,CD_PCD,CD_GRP,CD_CVAL,CD_NVAL) VALUES ('CFTEMP','M271','NCRsystem',271,'M271','M271','','','Other','',NULL);</v>
      </c>
    </row>
    <row r="495" spans="2:15">
      <c r="B495" s="37" t="s">
        <v>3599</v>
      </c>
      <c r="C495" s="97" t="s">
        <v>3871</v>
      </c>
      <c r="D495" s="37">
        <v>272</v>
      </c>
      <c r="E495" s="97" t="s">
        <v>3871</v>
      </c>
      <c r="F495" s="97" t="s">
        <v>3871</v>
      </c>
      <c r="I495" s="37" t="s">
        <v>3350</v>
      </c>
      <c r="M495" s="37" t="str">
        <f t="shared" si="24"/>
        <v>Other_CFTEMP 코드</v>
      </c>
      <c r="N495" s="37" t="s">
        <v>291</v>
      </c>
      <c r="O495" s="37" t="str">
        <f t="shared" si="25"/>
        <v>INSERT INTO ZSB_BASE_CODE (CD_FLG,CD,LASTID,CD_NO,CD_NM,CD_ENM,CD_PFLG,CD_PCD,CD_GRP,CD_CVAL,CD_NVAL) VALUES ('CFTEMP','M272','NCRsystem',272,'M272','M272','','','Other','',NULL);</v>
      </c>
    </row>
    <row r="496" spans="2:15">
      <c r="B496" s="37" t="s">
        <v>3599</v>
      </c>
      <c r="C496" s="97" t="s">
        <v>3872</v>
      </c>
      <c r="D496" s="37">
        <v>273</v>
      </c>
      <c r="E496" s="97" t="s">
        <v>3872</v>
      </c>
      <c r="F496" s="97" t="s">
        <v>3872</v>
      </c>
      <c r="I496" s="37" t="s">
        <v>3350</v>
      </c>
      <c r="M496" s="37" t="str">
        <f t="shared" si="24"/>
        <v>Other_CFTEMP 코드</v>
      </c>
      <c r="N496" s="37" t="s">
        <v>291</v>
      </c>
      <c r="O496" s="37" t="str">
        <f t="shared" si="25"/>
        <v>INSERT INTO ZSB_BASE_CODE (CD_FLG,CD,LASTID,CD_NO,CD_NM,CD_ENM,CD_PFLG,CD_PCD,CD_GRP,CD_CVAL,CD_NVAL) VALUES ('CFTEMP','M273','NCRsystem',273,'M273','M273','','','Other','',NULL);</v>
      </c>
    </row>
    <row r="497" spans="2:15">
      <c r="B497" s="37" t="s">
        <v>3599</v>
      </c>
      <c r="C497" s="97" t="s">
        <v>3873</v>
      </c>
      <c r="D497" s="37">
        <v>274</v>
      </c>
      <c r="E497" s="97" t="s">
        <v>3873</v>
      </c>
      <c r="F497" s="97" t="s">
        <v>3873</v>
      </c>
      <c r="I497" s="37" t="s">
        <v>3350</v>
      </c>
      <c r="M497" s="37" t="str">
        <f t="shared" si="24"/>
        <v>Other_CFTEMP 코드</v>
      </c>
      <c r="N497" s="37" t="s">
        <v>291</v>
      </c>
      <c r="O497" s="37" t="str">
        <f t="shared" si="25"/>
        <v>INSERT INTO ZSB_BASE_CODE (CD_FLG,CD,LASTID,CD_NO,CD_NM,CD_ENM,CD_PFLG,CD_PCD,CD_GRP,CD_CVAL,CD_NVAL) VALUES ('CFTEMP','M274','NCRsystem',274,'M274','M274','','','Other','',NULL);</v>
      </c>
    </row>
    <row r="498" spans="2:15">
      <c r="B498" s="37" t="s">
        <v>3599</v>
      </c>
      <c r="C498" s="97" t="s">
        <v>3874</v>
      </c>
      <c r="D498" s="37">
        <v>275</v>
      </c>
      <c r="E498" s="97" t="s">
        <v>3874</v>
      </c>
      <c r="F498" s="97" t="s">
        <v>3874</v>
      </c>
      <c r="I498" s="37" t="s">
        <v>3350</v>
      </c>
      <c r="M498" s="37" t="str">
        <f t="shared" si="24"/>
        <v>Other_CFTEMP 코드</v>
      </c>
      <c r="N498" s="37" t="s">
        <v>291</v>
      </c>
      <c r="O498" s="37" t="str">
        <f t="shared" si="25"/>
        <v>INSERT INTO ZSB_BASE_CODE (CD_FLG,CD,LASTID,CD_NO,CD_NM,CD_ENM,CD_PFLG,CD_PCD,CD_GRP,CD_CVAL,CD_NVAL) VALUES ('CFTEMP','M275','NCRsystem',275,'M275','M275','','','Other','',NULL);</v>
      </c>
    </row>
    <row r="499" spans="2:15">
      <c r="B499" s="37" t="s">
        <v>3599</v>
      </c>
      <c r="C499" s="97" t="s">
        <v>3875</v>
      </c>
      <c r="D499" s="37">
        <v>276</v>
      </c>
      <c r="E499" s="97" t="s">
        <v>3875</v>
      </c>
      <c r="F499" s="97" t="s">
        <v>3875</v>
      </c>
      <c r="I499" s="37" t="s">
        <v>3350</v>
      </c>
      <c r="M499" s="37" t="str">
        <f t="shared" si="24"/>
        <v>Other_CFTEMP 코드</v>
      </c>
      <c r="N499" s="37" t="s">
        <v>291</v>
      </c>
      <c r="O499" s="37" t="str">
        <f t="shared" si="25"/>
        <v>INSERT INTO ZSB_BASE_CODE (CD_FLG,CD,LASTID,CD_NO,CD_NM,CD_ENM,CD_PFLG,CD_PCD,CD_GRP,CD_CVAL,CD_NVAL) VALUES ('CFTEMP','M276','NCRsystem',276,'M276','M276','','','Other','',NULL);</v>
      </c>
    </row>
    <row r="500" spans="2:15">
      <c r="B500" s="37" t="s">
        <v>3599</v>
      </c>
      <c r="C500" s="97" t="s">
        <v>3876</v>
      </c>
      <c r="D500" s="37">
        <v>277</v>
      </c>
      <c r="E500" s="97" t="s">
        <v>3876</v>
      </c>
      <c r="F500" s="97" t="s">
        <v>3876</v>
      </c>
      <c r="I500" s="37" t="s">
        <v>3350</v>
      </c>
      <c r="M500" s="37" t="str">
        <f t="shared" si="24"/>
        <v>Other_CFTEMP 코드</v>
      </c>
      <c r="N500" s="37" t="s">
        <v>291</v>
      </c>
      <c r="O500" s="37" t="str">
        <f t="shared" si="25"/>
        <v>INSERT INTO ZSB_BASE_CODE (CD_FLG,CD,LASTID,CD_NO,CD_NM,CD_ENM,CD_PFLG,CD_PCD,CD_GRP,CD_CVAL,CD_NVAL) VALUES ('CFTEMP','M277','NCRsystem',277,'M277','M277','','','Other','',NULL);</v>
      </c>
    </row>
    <row r="501" spans="2:15">
      <c r="B501" s="37" t="s">
        <v>3599</v>
      </c>
      <c r="C501" s="97" t="s">
        <v>3877</v>
      </c>
      <c r="D501" s="37">
        <v>278</v>
      </c>
      <c r="E501" s="97" t="s">
        <v>3877</v>
      </c>
      <c r="F501" s="97" t="s">
        <v>3877</v>
      </c>
      <c r="I501" s="37" t="s">
        <v>3350</v>
      </c>
      <c r="M501" s="37" t="str">
        <f t="shared" si="24"/>
        <v>Other_CFTEMP 코드</v>
      </c>
      <c r="N501" s="37" t="s">
        <v>291</v>
      </c>
      <c r="O501" s="37" t="str">
        <f t="shared" si="25"/>
        <v>INSERT INTO ZSB_BASE_CODE (CD_FLG,CD,LASTID,CD_NO,CD_NM,CD_ENM,CD_PFLG,CD_PCD,CD_GRP,CD_CVAL,CD_NVAL) VALUES ('CFTEMP','M278','NCRsystem',278,'M278','M278','','','Other','',NULL);</v>
      </c>
    </row>
    <row r="502" spans="2:15">
      <c r="B502" s="37" t="s">
        <v>3599</v>
      </c>
      <c r="C502" s="97" t="s">
        <v>3878</v>
      </c>
      <c r="D502" s="37">
        <v>279</v>
      </c>
      <c r="E502" s="97" t="s">
        <v>3878</v>
      </c>
      <c r="F502" s="97" t="s">
        <v>3878</v>
      </c>
      <c r="I502" s="37" t="s">
        <v>3350</v>
      </c>
      <c r="M502" s="37" t="str">
        <f t="shared" si="24"/>
        <v>Other_CFTEMP 코드</v>
      </c>
      <c r="N502" s="37" t="s">
        <v>291</v>
      </c>
      <c r="O502" s="37" t="str">
        <f t="shared" si="25"/>
        <v>INSERT INTO ZSB_BASE_CODE (CD_FLG,CD,LASTID,CD_NO,CD_NM,CD_ENM,CD_PFLG,CD_PCD,CD_GRP,CD_CVAL,CD_NVAL) VALUES ('CFTEMP','M279','NCRsystem',279,'M279','M279','','','Other','',NULL);</v>
      </c>
    </row>
    <row r="503" spans="2:15">
      <c r="B503" s="37" t="s">
        <v>3599</v>
      </c>
      <c r="C503" s="97" t="s">
        <v>3879</v>
      </c>
      <c r="D503" s="37">
        <v>280</v>
      </c>
      <c r="E503" s="97" t="s">
        <v>3879</v>
      </c>
      <c r="F503" s="97" t="s">
        <v>3879</v>
      </c>
      <c r="I503" s="37" t="s">
        <v>3350</v>
      </c>
      <c r="M503" s="37" t="str">
        <f t="shared" si="24"/>
        <v>Other_CFTEMP 코드</v>
      </c>
      <c r="N503" s="37" t="s">
        <v>291</v>
      </c>
      <c r="O503" s="37" t="str">
        <f t="shared" si="25"/>
        <v>INSERT INTO ZSB_BASE_CODE (CD_FLG,CD,LASTID,CD_NO,CD_NM,CD_ENM,CD_PFLG,CD_PCD,CD_GRP,CD_CVAL,CD_NVAL) VALUES ('CFTEMP','M280','NCRsystem',280,'M280','M280','','','Other','',NULL);</v>
      </c>
    </row>
    <row r="504" spans="2:15">
      <c r="B504" s="37" t="s">
        <v>3599</v>
      </c>
      <c r="C504" s="97" t="s">
        <v>3880</v>
      </c>
      <c r="D504" s="37">
        <v>281</v>
      </c>
      <c r="E504" s="97" t="s">
        <v>3880</v>
      </c>
      <c r="F504" s="97" t="s">
        <v>3880</v>
      </c>
      <c r="I504" s="37" t="s">
        <v>3350</v>
      </c>
      <c r="M504" s="37" t="str">
        <f t="shared" si="24"/>
        <v>Other_CFTEMP 코드</v>
      </c>
      <c r="N504" s="37" t="s">
        <v>291</v>
      </c>
      <c r="O504" s="37" t="str">
        <f t="shared" si="25"/>
        <v>INSERT INTO ZSB_BASE_CODE (CD_FLG,CD,LASTID,CD_NO,CD_NM,CD_ENM,CD_PFLG,CD_PCD,CD_GRP,CD_CVAL,CD_NVAL) VALUES ('CFTEMP','M281','NCRsystem',281,'M281','M281','','','Other','',NULL);</v>
      </c>
    </row>
    <row r="505" spans="2:15">
      <c r="B505" s="37" t="s">
        <v>3599</v>
      </c>
      <c r="C505" s="97" t="s">
        <v>3881</v>
      </c>
      <c r="D505" s="37">
        <v>282</v>
      </c>
      <c r="E505" s="97" t="s">
        <v>3881</v>
      </c>
      <c r="F505" s="97" t="s">
        <v>3881</v>
      </c>
      <c r="I505" s="37" t="s">
        <v>3350</v>
      </c>
      <c r="M505" s="37" t="str">
        <f t="shared" si="24"/>
        <v>Other_CFTEMP 코드</v>
      </c>
      <c r="N505" s="37" t="s">
        <v>291</v>
      </c>
      <c r="O505" s="37" t="str">
        <f t="shared" si="25"/>
        <v>INSERT INTO ZSB_BASE_CODE (CD_FLG,CD,LASTID,CD_NO,CD_NM,CD_ENM,CD_PFLG,CD_PCD,CD_GRP,CD_CVAL,CD_NVAL) VALUES ('CFTEMP','M282','NCRsystem',282,'M282','M282','','','Other','',NULL);</v>
      </c>
    </row>
    <row r="506" spans="2:15">
      <c r="B506" s="37" t="s">
        <v>3599</v>
      </c>
      <c r="C506" s="97" t="s">
        <v>3882</v>
      </c>
      <c r="D506" s="37">
        <v>283</v>
      </c>
      <c r="E506" s="97" t="s">
        <v>3882</v>
      </c>
      <c r="F506" s="97" t="s">
        <v>3882</v>
      </c>
      <c r="I506" s="37" t="s">
        <v>3350</v>
      </c>
      <c r="M506" s="37" t="str">
        <f t="shared" si="24"/>
        <v>Other_CFTEMP 코드</v>
      </c>
      <c r="N506" s="37" t="s">
        <v>291</v>
      </c>
      <c r="O506" s="37" t="str">
        <f t="shared" si="25"/>
        <v>INSERT INTO ZSB_BASE_CODE (CD_FLG,CD,LASTID,CD_NO,CD_NM,CD_ENM,CD_PFLG,CD_PCD,CD_GRP,CD_CVAL,CD_NVAL) VALUES ('CFTEMP','M283','NCRsystem',283,'M283','M283','','','Other','',NULL);</v>
      </c>
    </row>
    <row r="507" spans="2:15">
      <c r="B507" s="37" t="s">
        <v>3599</v>
      </c>
      <c r="C507" s="97" t="s">
        <v>3883</v>
      </c>
      <c r="D507" s="37">
        <v>284</v>
      </c>
      <c r="E507" s="97" t="s">
        <v>3883</v>
      </c>
      <c r="F507" s="97" t="s">
        <v>3883</v>
      </c>
      <c r="I507" s="37" t="s">
        <v>3350</v>
      </c>
      <c r="M507" s="37" t="str">
        <f t="shared" si="24"/>
        <v>Other_CFTEMP 코드</v>
      </c>
      <c r="N507" s="37" t="s">
        <v>291</v>
      </c>
      <c r="O507" s="37" t="str">
        <f t="shared" si="25"/>
        <v>INSERT INTO ZSB_BASE_CODE (CD_FLG,CD,LASTID,CD_NO,CD_NM,CD_ENM,CD_PFLG,CD_PCD,CD_GRP,CD_CVAL,CD_NVAL) VALUES ('CFTEMP','M284','NCRsystem',284,'M284','M284','','','Other','',NULL);</v>
      </c>
    </row>
    <row r="508" spans="2:15">
      <c r="B508" s="37" t="s">
        <v>3599</v>
      </c>
      <c r="C508" s="97" t="s">
        <v>3884</v>
      </c>
      <c r="D508" s="37">
        <v>285</v>
      </c>
      <c r="E508" s="97" t="s">
        <v>3884</v>
      </c>
      <c r="F508" s="97" t="s">
        <v>3884</v>
      </c>
      <c r="I508" s="37" t="s">
        <v>3350</v>
      </c>
      <c r="M508" s="37" t="str">
        <f t="shared" si="24"/>
        <v>Other_CFTEMP 코드</v>
      </c>
      <c r="N508" s="37" t="s">
        <v>291</v>
      </c>
      <c r="O508" s="37" t="str">
        <f t="shared" si="25"/>
        <v>INSERT INTO ZSB_BASE_CODE (CD_FLG,CD,LASTID,CD_NO,CD_NM,CD_ENM,CD_PFLG,CD_PCD,CD_GRP,CD_CVAL,CD_NVAL) VALUES ('CFTEMP','M285','NCRsystem',285,'M285','M285','','','Other','',NULL);</v>
      </c>
    </row>
    <row r="509" spans="2:15">
      <c r="B509" s="37" t="s">
        <v>3599</v>
      </c>
      <c r="C509" s="97" t="s">
        <v>3885</v>
      </c>
      <c r="D509" s="37">
        <v>286</v>
      </c>
      <c r="E509" s="97" t="s">
        <v>3885</v>
      </c>
      <c r="F509" s="97" t="s">
        <v>3885</v>
      </c>
      <c r="I509" s="37" t="s">
        <v>3350</v>
      </c>
      <c r="M509" s="37" t="str">
        <f t="shared" si="24"/>
        <v>Other_CFTEMP 코드</v>
      </c>
      <c r="N509" s="37" t="s">
        <v>291</v>
      </c>
      <c r="O509" s="37" t="str">
        <f t="shared" si="25"/>
        <v>INSERT INTO ZSB_BASE_CODE (CD_FLG,CD,LASTID,CD_NO,CD_NM,CD_ENM,CD_PFLG,CD_PCD,CD_GRP,CD_CVAL,CD_NVAL) VALUES ('CFTEMP','M286','NCRsystem',286,'M286','M286','','','Other','',NULL);</v>
      </c>
    </row>
    <row r="510" spans="2:15">
      <c r="B510" s="37" t="s">
        <v>3599</v>
      </c>
      <c r="C510" s="97" t="s">
        <v>3886</v>
      </c>
      <c r="D510" s="37">
        <v>287</v>
      </c>
      <c r="E510" s="97" t="s">
        <v>3886</v>
      </c>
      <c r="F510" s="97" t="s">
        <v>3886</v>
      </c>
      <c r="I510" s="37" t="s">
        <v>3350</v>
      </c>
      <c r="M510" s="37" t="str">
        <f t="shared" si="24"/>
        <v>Other_CFTEMP 코드</v>
      </c>
      <c r="N510" s="37" t="s">
        <v>291</v>
      </c>
      <c r="O510" s="37" t="str">
        <f t="shared" si="25"/>
        <v>INSERT INTO ZSB_BASE_CODE (CD_FLG,CD,LASTID,CD_NO,CD_NM,CD_ENM,CD_PFLG,CD_PCD,CD_GRP,CD_CVAL,CD_NVAL) VALUES ('CFTEMP','M287','NCRsystem',287,'M287','M287','','','Other','',NULL);</v>
      </c>
    </row>
    <row r="511" spans="2:15">
      <c r="B511" s="37" t="s">
        <v>3599</v>
      </c>
      <c r="C511" s="97" t="s">
        <v>3887</v>
      </c>
      <c r="D511" s="37">
        <v>288</v>
      </c>
      <c r="E511" s="97" t="s">
        <v>3887</v>
      </c>
      <c r="F511" s="97" t="s">
        <v>3887</v>
      </c>
      <c r="I511" s="37" t="s">
        <v>3350</v>
      </c>
      <c r="M511" s="37" t="str">
        <f t="shared" si="24"/>
        <v>Other_CFTEMP 코드</v>
      </c>
      <c r="N511" s="37" t="s">
        <v>291</v>
      </c>
      <c r="O511" s="37" t="str">
        <f t="shared" si="25"/>
        <v>INSERT INTO ZSB_BASE_CODE (CD_FLG,CD,LASTID,CD_NO,CD_NM,CD_ENM,CD_PFLG,CD_PCD,CD_GRP,CD_CVAL,CD_NVAL) VALUES ('CFTEMP','M288','NCRsystem',288,'M288','M288','','','Other','',NULL);</v>
      </c>
    </row>
    <row r="512" spans="2:15">
      <c r="B512" s="37" t="s">
        <v>3599</v>
      </c>
      <c r="C512" s="97" t="s">
        <v>3888</v>
      </c>
      <c r="D512" s="37">
        <v>289</v>
      </c>
      <c r="E512" s="97" t="s">
        <v>3888</v>
      </c>
      <c r="F512" s="97" t="s">
        <v>3888</v>
      </c>
      <c r="I512" s="37" t="s">
        <v>3350</v>
      </c>
      <c r="M512" s="37" t="str">
        <f t="shared" si="24"/>
        <v>Other_CFTEMP 코드</v>
      </c>
      <c r="N512" s="37" t="s">
        <v>291</v>
      </c>
      <c r="O512" s="37" t="str">
        <f t="shared" si="25"/>
        <v>INSERT INTO ZSB_BASE_CODE (CD_FLG,CD,LASTID,CD_NO,CD_NM,CD_ENM,CD_PFLG,CD_PCD,CD_GRP,CD_CVAL,CD_NVAL) VALUES ('CFTEMP','M289','NCRsystem',289,'M289','M289','','','Other','',NULL);</v>
      </c>
    </row>
    <row r="513" spans="2:15">
      <c r="B513" s="37" t="s">
        <v>3599</v>
      </c>
      <c r="C513" s="97" t="s">
        <v>3889</v>
      </c>
      <c r="D513" s="37">
        <v>290</v>
      </c>
      <c r="E513" s="97" t="s">
        <v>3889</v>
      </c>
      <c r="F513" s="97" t="s">
        <v>3889</v>
      </c>
      <c r="I513" s="37" t="s">
        <v>3350</v>
      </c>
      <c r="M513" s="37" t="str">
        <f t="shared" si="24"/>
        <v>Other_CFTEMP 코드</v>
      </c>
      <c r="N513" s="37" t="s">
        <v>291</v>
      </c>
      <c r="O513" s="37" t="str">
        <f t="shared" si="25"/>
        <v>INSERT INTO ZSB_BASE_CODE (CD_FLG,CD,LASTID,CD_NO,CD_NM,CD_ENM,CD_PFLG,CD_PCD,CD_GRP,CD_CVAL,CD_NVAL) VALUES ('CFTEMP','M290','NCRsystem',290,'M290','M290','','','Other','',NULL);</v>
      </c>
    </row>
    <row r="514" spans="2:15">
      <c r="B514" s="37" t="s">
        <v>3599</v>
      </c>
      <c r="C514" s="97" t="s">
        <v>3890</v>
      </c>
      <c r="D514" s="37">
        <v>291</v>
      </c>
      <c r="E514" s="97" t="s">
        <v>3890</v>
      </c>
      <c r="F514" s="97" t="s">
        <v>3890</v>
      </c>
      <c r="I514" s="37" t="s">
        <v>3350</v>
      </c>
      <c r="M514" s="37" t="str">
        <f t="shared" si="24"/>
        <v>Other_CFTEMP 코드</v>
      </c>
      <c r="N514" s="37" t="s">
        <v>291</v>
      </c>
      <c r="O514" s="37" t="str">
        <f t="shared" si="25"/>
        <v>INSERT INTO ZSB_BASE_CODE (CD_FLG,CD,LASTID,CD_NO,CD_NM,CD_ENM,CD_PFLG,CD_PCD,CD_GRP,CD_CVAL,CD_NVAL) VALUES ('CFTEMP','M291','NCRsystem',291,'M291','M291','','','Other','',NULL);</v>
      </c>
    </row>
    <row r="515" spans="2:15">
      <c r="B515" s="37" t="s">
        <v>3599</v>
      </c>
      <c r="C515" s="97" t="s">
        <v>3891</v>
      </c>
      <c r="D515" s="37">
        <v>292</v>
      </c>
      <c r="E515" s="97" t="s">
        <v>3891</v>
      </c>
      <c r="F515" s="97" t="s">
        <v>3891</v>
      </c>
      <c r="I515" s="37" t="s">
        <v>3350</v>
      </c>
      <c r="M515" s="37" t="str">
        <f t="shared" si="24"/>
        <v>Other_CFTEMP 코드</v>
      </c>
      <c r="N515" s="37" t="s">
        <v>291</v>
      </c>
      <c r="O515" s="37" t="str">
        <f t="shared" si="25"/>
        <v>INSERT INTO ZSB_BASE_CODE (CD_FLG,CD,LASTID,CD_NO,CD_NM,CD_ENM,CD_PFLG,CD_PCD,CD_GRP,CD_CVAL,CD_NVAL) VALUES ('CFTEMP','M292','NCRsystem',292,'M292','M292','','','Other','',NULL);</v>
      </c>
    </row>
    <row r="516" spans="2:15">
      <c r="B516" s="37" t="s">
        <v>3599</v>
      </c>
      <c r="C516" s="97" t="s">
        <v>3892</v>
      </c>
      <c r="D516" s="37">
        <v>293</v>
      </c>
      <c r="E516" s="97" t="s">
        <v>3892</v>
      </c>
      <c r="F516" s="97" t="s">
        <v>3892</v>
      </c>
      <c r="I516" s="37" t="s">
        <v>3350</v>
      </c>
      <c r="M516" s="37" t="str">
        <f t="shared" si="24"/>
        <v>Other_CFTEMP 코드</v>
      </c>
      <c r="N516" s="37" t="s">
        <v>291</v>
      </c>
      <c r="O516" s="37" t="str">
        <f t="shared" si="25"/>
        <v>INSERT INTO ZSB_BASE_CODE (CD_FLG,CD,LASTID,CD_NO,CD_NM,CD_ENM,CD_PFLG,CD_PCD,CD_GRP,CD_CVAL,CD_NVAL) VALUES ('CFTEMP','M293','NCRsystem',293,'M293','M293','','','Other','',NULL);</v>
      </c>
    </row>
    <row r="517" spans="2:15">
      <c r="B517" s="37" t="s">
        <v>3599</v>
      </c>
      <c r="C517" s="97" t="s">
        <v>3893</v>
      </c>
      <c r="D517" s="37">
        <v>294</v>
      </c>
      <c r="E517" s="97" t="s">
        <v>3893</v>
      </c>
      <c r="F517" s="97" t="s">
        <v>3893</v>
      </c>
      <c r="I517" s="37" t="s">
        <v>3350</v>
      </c>
      <c r="M517" s="37" t="str">
        <f t="shared" si="24"/>
        <v>Other_CFTEMP 코드</v>
      </c>
      <c r="N517" s="37" t="s">
        <v>291</v>
      </c>
      <c r="O517" s="37" t="str">
        <f t="shared" si="25"/>
        <v>INSERT INTO ZSB_BASE_CODE (CD_FLG,CD,LASTID,CD_NO,CD_NM,CD_ENM,CD_PFLG,CD_PCD,CD_GRP,CD_CVAL,CD_NVAL) VALUES ('CFTEMP','M294','NCRsystem',294,'M294','M294','','','Other','',NULL);</v>
      </c>
    </row>
    <row r="518" spans="2:15">
      <c r="B518" s="37" t="s">
        <v>3599</v>
      </c>
      <c r="C518" s="97" t="s">
        <v>3894</v>
      </c>
      <c r="D518" s="37">
        <v>295</v>
      </c>
      <c r="E518" s="97" t="s">
        <v>3894</v>
      </c>
      <c r="F518" s="97" t="s">
        <v>3894</v>
      </c>
      <c r="I518" s="37" t="s">
        <v>3350</v>
      </c>
      <c r="M518" s="37" t="str">
        <f t="shared" si="24"/>
        <v>Other_CFTEMP 코드</v>
      </c>
      <c r="N518" s="37" t="s">
        <v>291</v>
      </c>
      <c r="O518" s="37" t="str">
        <f t="shared" si="25"/>
        <v>INSERT INTO ZSB_BASE_CODE (CD_FLG,CD,LASTID,CD_NO,CD_NM,CD_ENM,CD_PFLG,CD_PCD,CD_GRP,CD_CVAL,CD_NVAL) VALUES ('CFTEMP','M295','NCRsystem',295,'M295','M295','','','Other','',NULL);</v>
      </c>
    </row>
    <row r="519" spans="2:15">
      <c r="B519" s="37" t="s">
        <v>3599</v>
      </c>
      <c r="C519" s="97" t="s">
        <v>3895</v>
      </c>
      <c r="D519" s="37">
        <v>296</v>
      </c>
      <c r="E519" s="97" t="s">
        <v>3895</v>
      </c>
      <c r="F519" s="97" t="s">
        <v>3895</v>
      </c>
      <c r="I519" s="37" t="s">
        <v>3350</v>
      </c>
      <c r="M519" s="37" t="str">
        <f t="shared" ref="M519:M582" si="26">IF(I519="GROUP",B519 &amp; "_" &amp; C519  &amp; " 목록",I519 &amp; "_" &amp;B519 &amp; " 코드")</f>
        <v>Other_CFTEMP 코드</v>
      </c>
      <c r="N519" s="37" t="s">
        <v>291</v>
      </c>
      <c r="O519" s="37" t="str">
        <f t="shared" si="25"/>
        <v>INSERT INTO ZSB_BASE_CODE (CD_FLG,CD,LASTID,CD_NO,CD_NM,CD_ENM,CD_PFLG,CD_PCD,CD_GRP,CD_CVAL,CD_NVAL) VALUES ('CFTEMP','M296','NCRsystem',296,'M296','M296','','','Other','',NULL);</v>
      </c>
    </row>
    <row r="520" spans="2:15">
      <c r="B520" s="37" t="s">
        <v>3599</v>
      </c>
      <c r="C520" s="97" t="s">
        <v>3896</v>
      </c>
      <c r="D520" s="37">
        <v>297</v>
      </c>
      <c r="E520" s="97" t="s">
        <v>3896</v>
      </c>
      <c r="F520" s="97" t="s">
        <v>3896</v>
      </c>
      <c r="I520" s="37" t="s">
        <v>3350</v>
      </c>
      <c r="M520" s="37" t="str">
        <f t="shared" si="26"/>
        <v>Other_CFTEMP 코드</v>
      </c>
      <c r="N520" s="37" t="s">
        <v>291</v>
      </c>
      <c r="O520" s="37" t="str">
        <f t="shared" si="25"/>
        <v>INSERT INTO ZSB_BASE_CODE (CD_FLG,CD,LASTID,CD_NO,CD_NM,CD_ENM,CD_PFLG,CD_PCD,CD_GRP,CD_CVAL,CD_NVAL) VALUES ('CFTEMP','M297','NCRsystem',297,'M297','M297','','','Other','',NULL);</v>
      </c>
    </row>
    <row r="521" spans="2:15">
      <c r="B521" s="37" t="s">
        <v>3599</v>
      </c>
      <c r="C521" s="97" t="s">
        <v>3897</v>
      </c>
      <c r="D521" s="37">
        <v>298</v>
      </c>
      <c r="E521" s="97" t="s">
        <v>3897</v>
      </c>
      <c r="F521" s="97" t="s">
        <v>3897</v>
      </c>
      <c r="I521" s="37" t="s">
        <v>3350</v>
      </c>
      <c r="M521" s="37" t="str">
        <f t="shared" si="26"/>
        <v>Other_CFTEMP 코드</v>
      </c>
      <c r="N521" s="37" t="s">
        <v>291</v>
      </c>
      <c r="O521" s="37" t="str">
        <f t="shared" si="25"/>
        <v>INSERT INTO ZSB_BASE_CODE (CD_FLG,CD,LASTID,CD_NO,CD_NM,CD_ENM,CD_PFLG,CD_PCD,CD_GRP,CD_CVAL,CD_NVAL) VALUES ('CFTEMP','M298','NCRsystem',298,'M298','M298','','','Other','',NULL);</v>
      </c>
    </row>
    <row r="522" spans="2:15">
      <c r="B522" s="37" t="s">
        <v>3599</v>
      </c>
      <c r="C522" s="97" t="s">
        <v>3898</v>
      </c>
      <c r="D522" s="37">
        <v>299</v>
      </c>
      <c r="E522" s="97" t="s">
        <v>3898</v>
      </c>
      <c r="F522" s="97" t="s">
        <v>3898</v>
      </c>
      <c r="I522" s="37" t="s">
        <v>3350</v>
      </c>
      <c r="M522" s="37" t="str">
        <f t="shared" si="26"/>
        <v>Other_CFTEMP 코드</v>
      </c>
      <c r="N522" s="37" t="s">
        <v>291</v>
      </c>
      <c r="O522" s="37" t="str">
        <f t="shared" si="25"/>
        <v>INSERT INTO ZSB_BASE_CODE (CD_FLG,CD,LASTID,CD_NO,CD_NM,CD_ENM,CD_PFLG,CD_PCD,CD_GRP,CD_CVAL,CD_NVAL) VALUES ('CFTEMP','M299','NCRsystem',299,'M299','M299','','','Other','',NULL);</v>
      </c>
    </row>
    <row r="523" spans="2:15">
      <c r="B523" s="37" t="s">
        <v>3599</v>
      </c>
      <c r="C523" s="97" t="s">
        <v>3899</v>
      </c>
      <c r="D523" s="37">
        <v>300</v>
      </c>
      <c r="E523" s="97" t="s">
        <v>3899</v>
      </c>
      <c r="F523" s="97" t="s">
        <v>3899</v>
      </c>
      <c r="I523" s="37" t="s">
        <v>3350</v>
      </c>
      <c r="M523" s="37" t="str">
        <f t="shared" si="26"/>
        <v>Other_CFTEMP 코드</v>
      </c>
      <c r="N523" s="37" t="s">
        <v>291</v>
      </c>
      <c r="O523" s="37" t="str">
        <f t="shared" si="25"/>
        <v>INSERT INTO ZSB_BASE_CODE (CD_FLG,CD,LASTID,CD_NO,CD_NM,CD_ENM,CD_PFLG,CD_PCD,CD_GRP,CD_CVAL,CD_NVAL) VALUES ('CFTEMP','M300','NCRsystem',300,'M300','M300','','','Other','',NULL);</v>
      </c>
    </row>
    <row r="524" spans="2:15">
      <c r="B524" s="37" t="s">
        <v>3599</v>
      </c>
      <c r="C524" s="97" t="s">
        <v>3900</v>
      </c>
      <c r="D524" s="37">
        <v>301</v>
      </c>
      <c r="E524" s="97" t="s">
        <v>3900</v>
      </c>
      <c r="F524" s="97" t="s">
        <v>3900</v>
      </c>
      <c r="I524" s="37" t="s">
        <v>3350</v>
      </c>
      <c r="M524" s="37" t="str">
        <f t="shared" si="26"/>
        <v>Other_CFTEMP 코드</v>
      </c>
      <c r="N524" s="37" t="s">
        <v>291</v>
      </c>
      <c r="O524" s="37" t="str">
        <f t="shared" si="25"/>
        <v>INSERT INTO ZSB_BASE_CODE (CD_FLG,CD,LASTID,CD_NO,CD_NM,CD_ENM,CD_PFLG,CD_PCD,CD_GRP,CD_CVAL,CD_NVAL) VALUES ('CFTEMP','M301','NCRsystem',301,'M301','M301','','','Other','',NULL);</v>
      </c>
    </row>
    <row r="525" spans="2:15">
      <c r="B525" s="37" t="s">
        <v>3599</v>
      </c>
      <c r="C525" s="97" t="s">
        <v>3901</v>
      </c>
      <c r="D525" s="37">
        <v>302</v>
      </c>
      <c r="E525" s="97" t="s">
        <v>3901</v>
      </c>
      <c r="F525" s="97" t="s">
        <v>3901</v>
      </c>
      <c r="I525" s="37" t="s">
        <v>3350</v>
      </c>
      <c r="M525" s="37" t="str">
        <f t="shared" si="26"/>
        <v>Other_CFTEMP 코드</v>
      </c>
      <c r="N525" s="37" t="s">
        <v>291</v>
      </c>
      <c r="O525" s="37" t="str">
        <f t="shared" si="25"/>
        <v>INSERT INTO ZSB_BASE_CODE (CD_FLG,CD,LASTID,CD_NO,CD_NM,CD_ENM,CD_PFLG,CD_PCD,CD_GRP,CD_CVAL,CD_NVAL) VALUES ('CFTEMP','M302','NCRsystem',302,'M302','M302','','','Other','',NULL);</v>
      </c>
    </row>
    <row r="526" spans="2:15">
      <c r="B526" s="37" t="s">
        <v>3599</v>
      </c>
      <c r="C526" s="97" t="s">
        <v>3902</v>
      </c>
      <c r="D526" s="37">
        <v>303</v>
      </c>
      <c r="E526" s="97" t="s">
        <v>3902</v>
      </c>
      <c r="F526" s="97" t="s">
        <v>3902</v>
      </c>
      <c r="I526" s="37" t="s">
        <v>3350</v>
      </c>
      <c r="M526" s="37" t="str">
        <f t="shared" si="26"/>
        <v>Other_CFTEMP 코드</v>
      </c>
      <c r="N526" s="37" t="s">
        <v>291</v>
      </c>
      <c r="O526" s="37" t="str">
        <f t="shared" si="25"/>
        <v>INSERT INTO ZSB_BASE_CODE (CD_FLG,CD,LASTID,CD_NO,CD_NM,CD_ENM,CD_PFLG,CD_PCD,CD_GRP,CD_CVAL,CD_NVAL) VALUES ('CFTEMP','M303','NCRsystem',303,'M303','M303','','','Other','',NULL);</v>
      </c>
    </row>
    <row r="527" spans="2:15">
      <c r="B527" s="37" t="s">
        <v>3599</v>
      </c>
      <c r="C527" s="97" t="s">
        <v>3903</v>
      </c>
      <c r="D527" s="37">
        <v>304</v>
      </c>
      <c r="E527" s="97" t="s">
        <v>3903</v>
      </c>
      <c r="F527" s="97" t="s">
        <v>3903</v>
      </c>
      <c r="I527" s="37" t="s">
        <v>3350</v>
      </c>
      <c r="M527" s="37" t="str">
        <f t="shared" si="26"/>
        <v>Other_CFTEMP 코드</v>
      </c>
      <c r="N527" s="37" t="s">
        <v>291</v>
      </c>
      <c r="O527" s="37" t="str">
        <f t="shared" si="25"/>
        <v>INSERT INTO ZSB_BASE_CODE (CD_FLG,CD,LASTID,CD_NO,CD_NM,CD_ENM,CD_PFLG,CD_PCD,CD_GRP,CD_CVAL,CD_NVAL) VALUES ('CFTEMP','M304','NCRsystem',304,'M304','M304','','','Other','',NULL);</v>
      </c>
    </row>
    <row r="528" spans="2:15">
      <c r="B528" s="37" t="s">
        <v>3599</v>
      </c>
      <c r="C528" s="97" t="s">
        <v>3904</v>
      </c>
      <c r="D528" s="37">
        <v>305</v>
      </c>
      <c r="E528" s="97" t="s">
        <v>3904</v>
      </c>
      <c r="F528" s="97" t="s">
        <v>3904</v>
      </c>
      <c r="I528" s="37" t="s">
        <v>3350</v>
      </c>
      <c r="M528" s="37" t="str">
        <f t="shared" si="26"/>
        <v>Other_CFTEMP 코드</v>
      </c>
      <c r="N528" s="37" t="s">
        <v>291</v>
      </c>
      <c r="O528" s="37" t="str">
        <f t="shared" si="25"/>
        <v>INSERT INTO ZSB_BASE_CODE (CD_FLG,CD,LASTID,CD_NO,CD_NM,CD_ENM,CD_PFLG,CD_PCD,CD_GRP,CD_CVAL,CD_NVAL) VALUES ('CFTEMP','M305','NCRsystem',305,'M305','M305','','','Other','',NULL);</v>
      </c>
    </row>
    <row r="529" spans="2:15">
      <c r="B529" s="37" t="s">
        <v>3599</v>
      </c>
      <c r="C529" s="97" t="s">
        <v>3905</v>
      </c>
      <c r="D529" s="37">
        <v>306</v>
      </c>
      <c r="E529" s="97" t="s">
        <v>3905</v>
      </c>
      <c r="F529" s="97" t="s">
        <v>3905</v>
      </c>
      <c r="I529" s="37" t="s">
        <v>3350</v>
      </c>
      <c r="M529" s="37" t="str">
        <f t="shared" si="26"/>
        <v>Other_CFTEMP 코드</v>
      </c>
      <c r="N529" s="37" t="s">
        <v>291</v>
      </c>
      <c r="O529" s="37" t="str">
        <f t="shared" si="25"/>
        <v>INSERT INTO ZSB_BASE_CODE (CD_FLG,CD,LASTID,CD_NO,CD_NM,CD_ENM,CD_PFLG,CD_PCD,CD_GRP,CD_CVAL,CD_NVAL) VALUES ('CFTEMP','M306','NCRsystem',306,'M306','M306','','','Other','',NULL);</v>
      </c>
    </row>
    <row r="530" spans="2:15">
      <c r="B530" s="37" t="s">
        <v>3599</v>
      </c>
      <c r="C530" s="97" t="s">
        <v>3906</v>
      </c>
      <c r="D530" s="37">
        <v>307</v>
      </c>
      <c r="E530" s="97" t="s">
        <v>3906</v>
      </c>
      <c r="F530" s="97" t="s">
        <v>3906</v>
      </c>
      <c r="I530" s="37" t="s">
        <v>3350</v>
      </c>
      <c r="M530" s="37" t="str">
        <f t="shared" si="26"/>
        <v>Other_CFTEMP 코드</v>
      </c>
      <c r="N530" s="37" t="s">
        <v>291</v>
      </c>
      <c r="O530" s="37" t="str">
        <f t="shared" si="25"/>
        <v>INSERT INTO ZSB_BASE_CODE (CD_FLG,CD,LASTID,CD_NO,CD_NM,CD_ENM,CD_PFLG,CD_PCD,CD_GRP,CD_CVAL,CD_NVAL) VALUES ('CFTEMP','M307','NCRsystem',307,'M307','M307','','','Other','',NULL);</v>
      </c>
    </row>
    <row r="531" spans="2:15">
      <c r="B531" s="37" t="s">
        <v>3599</v>
      </c>
      <c r="C531" s="97" t="s">
        <v>3907</v>
      </c>
      <c r="D531" s="37">
        <v>308</v>
      </c>
      <c r="E531" s="97" t="s">
        <v>3907</v>
      </c>
      <c r="F531" s="97" t="s">
        <v>3907</v>
      </c>
      <c r="I531" s="37" t="s">
        <v>3350</v>
      </c>
      <c r="M531" s="37" t="str">
        <f t="shared" si="26"/>
        <v>Other_CFTEMP 코드</v>
      </c>
      <c r="N531" s="37" t="s">
        <v>291</v>
      </c>
      <c r="O531" s="37" t="str">
        <f t="shared" si="25"/>
        <v>INSERT INTO ZSB_BASE_CODE (CD_FLG,CD,LASTID,CD_NO,CD_NM,CD_ENM,CD_PFLG,CD_PCD,CD_GRP,CD_CVAL,CD_NVAL) VALUES ('CFTEMP','M308','NCRsystem',308,'M308','M308','','','Other','',NULL);</v>
      </c>
    </row>
    <row r="532" spans="2:15">
      <c r="B532" s="37" t="s">
        <v>3599</v>
      </c>
      <c r="C532" s="97" t="s">
        <v>3908</v>
      </c>
      <c r="D532" s="37">
        <v>309</v>
      </c>
      <c r="E532" s="97" t="s">
        <v>3908</v>
      </c>
      <c r="F532" s="97" t="s">
        <v>3908</v>
      </c>
      <c r="I532" s="37" t="s">
        <v>3350</v>
      </c>
      <c r="M532" s="37" t="str">
        <f t="shared" si="26"/>
        <v>Other_CFTEMP 코드</v>
      </c>
      <c r="N532" s="37" t="s">
        <v>291</v>
      </c>
      <c r="O532" s="37" t="str">
        <f t="shared" si="25"/>
        <v>INSERT INTO ZSB_BASE_CODE (CD_FLG,CD,LASTID,CD_NO,CD_NM,CD_ENM,CD_PFLG,CD_PCD,CD_GRP,CD_CVAL,CD_NVAL) VALUES ('CFTEMP','M309','NCRsystem',309,'M309','M309','','','Other','',NULL);</v>
      </c>
    </row>
    <row r="533" spans="2:15">
      <c r="B533" s="37" t="s">
        <v>3599</v>
      </c>
      <c r="C533" s="97" t="s">
        <v>3909</v>
      </c>
      <c r="D533" s="37">
        <v>310</v>
      </c>
      <c r="E533" s="97" t="s">
        <v>3909</v>
      </c>
      <c r="F533" s="97" t="s">
        <v>3909</v>
      </c>
      <c r="I533" s="37" t="s">
        <v>3350</v>
      </c>
      <c r="M533" s="37" t="str">
        <f t="shared" si="26"/>
        <v>Other_CFTEMP 코드</v>
      </c>
      <c r="N533" s="37" t="s">
        <v>291</v>
      </c>
      <c r="O533" s="37" t="str">
        <f t="shared" si="25"/>
        <v>INSERT INTO ZSB_BASE_CODE (CD_FLG,CD,LASTID,CD_NO,CD_NM,CD_ENM,CD_PFLG,CD_PCD,CD_GRP,CD_CVAL,CD_NVAL) VALUES ('CFTEMP','M310','NCRsystem',310,'M310','M310','','','Other','',NULL);</v>
      </c>
    </row>
    <row r="534" spans="2:15">
      <c r="B534" s="37" t="s">
        <v>3599</v>
      </c>
      <c r="C534" s="97" t="s">
        <v>3910</v>
      </c>
      <c r="D534" s="37">
        <v>311</v>
      </c>
      <c r="E534" s="97" t="s">
        <v>3910</v>
      </c>
      <c r="F534" s="97" t="s">
        <v>3910</v>
      </c>
      <c r="I534" s="37" t="s">
        <v>3350</v>
      </c>
      <c r="M534" s="37" t="str">
        <f t="shared" si="26"/>
        <v>Other_CFTEMP 코드</v>
      </c>
      <c r="N534" s="37" t="s">
        <v>291</v>
      </c>
      <c r="O534" s="37" t="str">
        <f t="shared" si="25"/>
        <v>INSERT INTO ZSB_BASE_CODE (CD_FLG,CD,LASTID,CD_NO,CD_NM,CD_ENM,CD_PFLG,CD_PCD,CD_GRP,CD_CVAL,CD_NVAL) VALUES ('CFTEMP','M311','NCRsystem',311,'M311','M311','','','Other','',NULL);</v>
      </c>
    </row>
    <row r="535" spans="2:15">
      <c r="B535" s="37" t="s">
        <v>3599</v>
      </c>
      <c r="C535" s="97" t="s">
        <v>3911</v>
      </c>
      <c r="D535" s="37">
        <v>312</v>
      </c>
      <c r="E535" s="97" t="s">
        <v>3911</v>
      </c>
      <c r="F535" s="97" t="s">
        <v>3911</v>
      </c>
      <c r="I535" s="37" t="s">
        <v>3350</v>
      </c>
      <c r="M535" s="37" t="str">
        <f t="shared" si="26"/>
        <v>Other_CFTEMP 코드</v>
      </c>
      <c r="N535" s="37" t="s">
        <v>291</v>
      </c>
      <c r="O535" s="37" t="str">
        <f t="shared" ref="O535:O590" si="27" xml:space="preserve"> O$6 &amp; " ('"&amp;B535&amp;"','"&amp;C535&amp;"','NCRsystem',"&amp;IF(D535="",0,D535)&amp;",'"&amp;E535&amp;"','"&amp;F535&amp;"','"&amp;G535&amp;"','"&amp;H535&amp;"','"&amp;I535&amp;"','"&amp;J535&amp;"',"&amp;IF(K535="","NULL",K535)&amp;");"</f>
        <v>INSERT INTO ZSB_BASE_CODE (CD_FLG,CD,LASTID,CD_NO,CD_NM,CD_ENM,CD_PFLG,CD_PCD,CD_GRP,CD_CVAL,CD_NVAL) VALUES ('CFTEMP','M312','NCRsystem',312,'M312','M312','','','Other','',NULL);</v>
      </c>
    </row>
    <row r="536" spans="2:15">
      <c r="B536" s="37" t="s">
        <v>3599</v>
      </c>
      <c r="C536" s="97" t="s">
        <v>3912</v>
      </c>
      <c r="D536" s="37">
        <v>313</v>
      </c>
      <c r="E536" s="97" t="s">
        <v>3912</v>
      </c>
      <c r="F536" s="97" t="s">
        <v>3912</v>
      </c>
      <c r="I536" s="37" t="s">
        <v>3350</v>
      </c>
      <c r="M536" s="37" t="str">
        <f t="shared" si="26"/>
        <v>Other_CFTEMP 코드</v>
      </c>
      <c r="N536" s="37" t="s">
        <v>291</v>
      </c>
      <c r="O536" s="37" t="str">
        <f t="shared" si="27"/>
        <v>INSERT INTO ZSB_BASE_CODE (CD_FLG,CD,LASTID,CD_NO,CD_NM,CD_ENM,CD_PFLG,CD_PCD,CD_GRP,CD_CVAL,CD_NVAL) VALUES ('CFTEMP','M313','NCRsystem',313,'M313','M313','','','Other','',NULL);</v>
      </c>
    </row>
    <row r="537" spans="2:15">
      <c r="B537" s="37" t="s">
        <v>3599</v>
      </c>
      <c r="C537" s="97" t="s">
        <v>3913</v>
      </c>
      <c r="D537" s="37">
        <v>314</v>
      </c>
      <c r="E537" s="97" t="s">
        <v>3913</v>
      </c>
      <c r="F537" s="97" t="s">
        <v>3913</v>
      </c>
      <c r="I537" s="37" t="s">
        <v>3350</v>
      </c>
      <c r="M537" s="37" t="str">
        <f t="shared" si="26"/>
        <v>Other_CFTEMP 코드</v>
      </c>
      <c r="N537" s="37" t="s">
        <v>291</v>
      </c>
      <c r="O537" s="37" t="str">
        <f t="shared" si="27"/>
        <v>INSERT INTO ZSB_BASE_CODE (CD_FLG,CD,LASTID,CD_NO,CD_NM,CD_ENM,CD_PFLG,CD_PCD,CD_GRP,CD_CVAL,CD_NVAL) VALUES ('CFTEMP','M314','NCRsystem',314,'M314','M314','','','Other','',NULL);</v>
      </c>
    </row>
    <row r="538" spans="2:15">
      <c r="B538" s="37" t="s">
        <v>3599</v>
      </c>
      <c r="C538" s="97" t="s">
        <v>3914</v>
      </c>
      <c r="D538" s="37">
        <v>315</v>
      </c>
      <c r="E538" s="97" t="s">
        <v>3914</v>
      </c>
      <c r="F538" s="97" t="s">
        <v>3914</v>
      </c>
      <c r="I538" s="37" t="s">
        <v>3350</v>
      </c>
      <c r="M538" s="37" t="str">
        <f t="shared" si="26"/>
        <v>Other_CFTEMP 코드</v>
      </c>
      <c r="N538" s="37" t="s">
        <v>291</v>
      </c>
      <c r="O538" s="37" t="str">
        <f t="shared" si="27"/>
        <v>INSERT INTO ZSB_BASE_CODE (CD_FLG,CD,LASTID,CD_NO,CD_NM,CD_ENM,CD_PFLG,CD_PCD,CD_GRP,CD_CVAL,CD_NVAL) VALUES ('CFTEMP','M315','NCRsystem',315,'M315','M315','','','Other','',NULL);</v>
      </c>
    </row>
    <row r="539" spans="2:15">
      <c r="B539" s="37" t="s">
        <v>3599</v>
      </c>
      <c r="C539" s="97" t="s">
        <v>3915</v>
      </c>
      <c r="D539" s="37">
        <v>316</v>
      </c>
      <c r="E539" s="97" t="s">
        <v>3915</v>
      </c>
      <c r="F539" s="97" t="s">
        <v>3915</v>
      </c>
      <c r="I539" s="37" t="s">
        <v>3350</v>
      </c>
      <c r="M539" s="37" t="str">
        <f t="shared" si="26"/>
        <v>Other_CFTEMP 코드</v>
      </c>
      <c r="N539" s="37" t="s">
        <v>291</v>
      </c>
      <c r="O539" s="37" t="str">
        <f t="shared" si="27"/>
        <v>INSERT INTO ZSB_BASE_CODE (CD_FLG,CD,LASTID,CD_NO,CD_NM,CD_ENM,CD_PFLG,CD_PCD,CD_GRP,CD_CVAL,CD_NVAL) VALUES ('CFTEMP','M316','NCRsystem',316,'M316','M316','','','Other','',NULL);</v>
      </c>
    </row>
    <row r="540" spans="2:15">
      <c r="B540" s="37" t="s">
        <v>3599</v>
      </c>
      <c r="C540" s="97" t="s">
        <v>3916</v>
      </c>
      <c r="D540" s="37">
        <v>317</v>
      </c>
      <c r="E540" s="97" t="s">
        <v>3916</v>
      </c>
      <c r="F540" s="97" t="s">
        <v>3916</v>
      </c>
      <c r="I540" s="37" t="s">
        <v>3350</v>
      </c>
      <c r="M540" s="37" t="str">
        <f t="shared" si="26"/>
        <v>Other_CFTEMP 코드</v>
      </c>
      <c r="N540" s="37" t="s">
        <v>291</v>
      </c>
      <c r="O540" s="37" t="str">
        <f t="shared" si="27"/>
        <v>INSERT INTO ZSB_BASE_CODE (CD_FLG,CD,LASTID,CD_NO,CD_NM,CD_ENM,CD_PFLG,CD_PCD,CD_GRP,CD_CVAL,CD_NVAL) VALUES ('CFTEMP','M317','NCRsystem',317,'M317','M317','','','Other','',NULL);</v>
      </c>
    </row>
    <row r="541" spans="2:15">
      <c r="B541" s="37" t="s">
        <v>3599</v>
      </c>
      <c r="C541" s="97" t="s">
        <v>3917</v>
      </c>
      <c r="D541" s="37">
        <v>318</v>
      </c>
      <c r="E541" s="97" t="s">
        <v>3917</v>
      </c>
      <c r="F541" s="97" t="s">
        <v>3917</v>
      </c>
      <c r="I541" s="37" t="s">
        <v>3350</v>
      </c>
      <c r="M541" s="37" t="str">
        <f t="shared" si="26"/>
        <v>Other_CFTEMP 코드</v>
      </c>
      <c r="N541" s="37" t="s">
        <v>291</v>
      </c>
      <c r="O541" s="37" t="str">
        <f t="shared" si="27"/>
        <v>INSERT INTO ZSB_BASE_CODE (CD_FLG,CD,LASTID,CD_NO,CD_NM,CD_ENM,CD_PFLG,CD_PCD,CD_GRP,CD_CVAL,CD_NVAL) VALUES ('CFTEMP','M318','NCRsystem',318,'M318','M318','','','Other','',NULL);</v>
      </c>
    </row>
    <row r="542" spans="2:15">
      <c r="B542" s="37" t="s">
        <v>3599</v>
      </c>
      <c r="C542" s="97" t="s">
        <v>3918</v>
      </c>
      <c r="D542" s="37">
        <v>319</v>
      </c>
      <c r="E542" s="97" t="s">
        <v>3918</v>
      </c>
      <c r="F542" s="97" t="s">
        <v>3918</v>
      </c>
      <c r="I542" s="37" t="s">
        <v>3350</v>
      </c>
      <c r="M542" s="37" t="str">
        <f t="shared" si="26"/>
        <v>Other_CFTEMP 코드</v>
      </c>
      <c r="N542" s="37" t="s">
        <v>291</v>
      </c>
      <c r="O542" s="37" t="str">
        <f t="shared" si="27"/>
        <v>INSERT INTO ZSB_BASE_CODE (CD_FLG,CD,LASTID,CD_NO,CD_NM,CD_ENM,CD_PFLG,CD_PCD,CD_GRP,CD_CVAL,CD_NVAL) VALUES ('CFTEMP','M319','NCRsystem',319,'M319','M319','','','Other','',NULL);</v>
      </c>
    </row>
    <row r="543" spans="2:15">
      <c r="B543" s="37" t="s">
        <v>3599</v>
      </c>
      <c r="C543" s="97" t="s">
        <v>3919</v>
      </c>
      <c r="D543" s="37">
        <v>320</v>
      </c>
      <c r="E543" s="97" t="s">
        <v>3919</v>
      </c>
      <c r="F543" s="97" t="s">
        <v>3919</v>
      </c>
      <c r="I543" s="37" t="s">
        <v>3350</v>
      </c>
      <c r="M543" s="37" t="str">
        <f t="shared" si="26"/>
        <v>Other_CFTEMP 코드</v>
      </c>
      <c r="N543" s="37" t="s">
        <v>291</v>
      </c>
      <c r="O543" s="37" t="str">
        <f t="shared" si="27"/>
        <v>INSERT INTO ZSB_BASE_CODE (CD_FLG,CD,LASTID,CD_NO,CD_NM,CD_ENM,CD_PFLG,CD_PCD,CD_GRP,CD_CVAL,CD_NVAL) VALUES ('CFTEMP','M320','NCRsystem',320,'M320','M320','','','Other','',NULL);</v>
      </c>
    </row>
    <row r="544" spans="2:15">
      <c r="B544" s="37" t="s">
        <v>3599</v>
      </c>
      <c r="C544" s="97" t="s">
        <v>3920</v>
      </c>
      <c r="D544" s="37">
        <v>321</v>
      </c>
      <c r="E544" s="97" t="s">
        <v>3920</v>
      </c>
      <c r="F544" s="97" t="s">
        <v>3920</v>
      </c>
      <c r="I544" s="37" t="s">
        <v>3350</v>
      </c>
      <c r="M544" s="37" t="str">
        <f t="shared" si="26"/>
        <v>Other_CFTEMP 코드</v>
      </c>
      <c r="N544" s="37" t="s">
        <v>291</v>
      </c>
      <c r="O544" s="37" t="str">
        <f t="shared" si="27"/>
        <v>INSERT INTO ZSB_BASE_CODE (CD_FLG,CD,LASTID,CD_NO,CD_NM,CD_ENM,CD_PFLG,CD_PCD,CD_GRP,CD_CVAL,CD_NVAL) VALUES ('CFTEMP','M321','NCRsystem',321,'M321','M321','','','Other','',NULL);</v>
      </c>
    </row>
    <row r="545" spans="2:15">
      <c r="B545" s="37" t="s">
        <v>3599</v>
      </c>
      <c r="C545" s="97" t="s">
        <v>3921</v>
      </c>
      <c r="D545" s="37">
        <v>322</v>
      </c>
      <c r="E545" s="97" t="s">
        <v>3921</v>
      </c>
      <c r="F545" s="97" t="s">
        <v>3921</v>
      </c>
      <c r="I545" s="37" t="s">
        <v>3350</v>
      </c>
      <c r="M545" s="37" t="str">
        <f t="shared" si="26"/>
        <v>Other_CFTEMP 코드</v>
      </c>
      <c r="N545" s="37" t="s">
        <v>291</v>
      </c>
      <c r="O545" s="37" t="str">
        <f t="shared" si="27"/>
        <v>INSERT INTO ZSB_BASE_CODE (CD_FLG,CD,LASTID,CD_NO,CD_NM,CD_ENM,CD_PFLG,CD_PCD,CD_GRP,CD_CVAL,CD_NVAL) VALUES ('CFTEMP','M322','NCRsystem',322,'M322','M322','','','Other','',NULL);</v>
      </c>
    </row>
    <row r="546" spans="2:15">
      <c r="B546" s="37" t="s">
        <v>3599</v>
      </c>
      <c r="C546" s="97" t="s">
        <v>3922</v>
      </c>
      <c r="D546" s="37">
        <v>323</v>
      </c>
      <c r="E546" s="97" t="s">
        <v>3922</v>
      </c>
      <c r="F546" s="97" t="s">
        <v>3922</v>
      </c>
      <c r="I546" s="37" t="s">
        <v>3350</v>
      </c>
      <c r="M546" s="37" t="str">
        <f t="shared" si="26"/>
        <v>Other_CFTEMP 코드</v>
      </c>
      <c r="N546" s="37" t="s">
        <v>291</v>
      </c>
      <c r="O546" s="37" t="str">
        <f t="shared" si="27"/>
        <v>INSERT INTO ZSB_BASE_CODE (CD_FLG,CD,LASTID,CD_NO,CD_NM,CD_ENM,CD_PFLG,CD_PCD,CD_GRP,CD_CVAL,CD_NVAL) VALUES ('CFTEMP','M323','NCRsystem',323,'M323','M323','','','Other','',NULL);</v>
      </c>
    </row>
    <row r="547" spans="2:15">
      <c r="B547" s="37" t="s">
        <v>3599</v>
      </c>
      <c r="C547" s="97" t="s">
        <v>3923</v>
      </c>
      <c r="D547" s="37">
        <v>324</v>
      </c>
      <c r="E547" s="97" t="s">
        <v>3923</v>
      </c>
      <c r="F547" s="97" t="s">
        <v>3923</v>
      </c>
      <c r="I547" s="37" t="s">
        <v>3350</v>
      </c>
      <c r="M547" s="37" t="str">
        <f t="shared" si="26"/>
        <v>Other_CFTEMP 코드</v>
      </c>
      <c r="N547" s="37" t="s">
        <v>291</v>
      </c>
      <c r="O547" s="37" t="str">
        <f t="shared" si="27"/>
        <v>INSERT INTO ZSB_BASE_CODE (CD_FLG,CD,LASTID,CD_NO,CD_NM,CD_ENM,CD_PFLG,CD_PCD,CD_GRP,CD_CVAL,CD_NVAL) VALUES ('CFTEMP','M324','NCRsystem',324,'M324','M324','','','Other','',NULL);</v>
      </c>
    </row>
    <row r="548" spans="2:15">
      <c r="B548" s="37" t="s">
        <v>3599</v>
      </c>
      <c r="C548" s="97" t="s">
        <v>3924</v>
      </c>
      <c r="D548" s="37">
        <v>325</v>
      </c>
      <c r="E548" s="97" t="s">
        <v>3924</v>
      </c>
      <c r="F548" s="97" t="s">
        <v>3924</v>
      </c>
      <c r="I548" s="37" t="s">
        <v>3350</v>
      </c>
      <c r="M548" s="37" t="str">
        <f t="shared" si="26"/>
        <v>Other_CFTEMP 코드</v>
      </c>
      <c r="N548" s="37" t="s">
        <v>291</v>
      </c>
      <c r="O548" s="37" t="str">
        <f t="shared" si="27"/>
        <v>INSERT INTO ZSB_BASE_CODE (CD_FLG,CD,LASTID,CD_NO,CD_NM,CD_ENM,CD_PFLG,CD_PCD,CD_GRP,CD_CVAL,CD_NVAL) VALUES ('CFTEMP','M325','NCRsystem',325,'M325','M325','','','Other','',NULL);</v>
      </c>
    </row>
    <row r="549" spans="2:15">
      <c r="B549" s="37" t="s">
        <v>3599</v>
      </c>
      <c r="C549" s="97" t="s">
        <v>3925</v>
      </c>
      <c r="D549" s="37">
        <v>326</v>
      </c>
      <c r="E549" s="97" t="s">
        <v>3925</v>
      </c>
      <c r="F549" s="97" t="s">
        <v>3925</v>
      </c>
      <c r="I549" s="37" t="s">
        <v>3350</v>
      </c>
      <c r="M549" s="37" t="str">
        <f t="shared" si="26"/>
        <v>Other_CFTEMP 코드</v>
      </c>
      <c r="N549" s="37" t="s">
        <v>291</v>
      </c>
      <c r="O549" s="37" t="str">
        <f t="shared" si="27"/>
        <v>INSERT INTO ZSB_BASE_CODE (CD_FLG,CD,LASTID,CD_NO,CD_NM,CD_ENM,CD_PFLG,CD_PCD,CD_GRP,CD_CVAL,CD_NVAL) VALUES ('CFTEMP','M326','NCRsystem',326,'M326','M326','','','Other','',NULL);</v>
      </c>
    </row>
    <row r="550" spans="2:15">
      <c r="B550" s="37" t="s">
        <v>3599</v>
      </c>
      <c r="C550" s="97" t="s">
        <v>3926</v>
      </c>
      <c r="D550" s="37">
        <v>327</v>
      </c>
      <c r="E550" s="97" t="s">
        <v>3926</v>
      </c>
      <c r="F550" s="97" t="s">
        <v>3926</v>
      </c>
      <c r="I550" s="37" t="s">
        <v>3350</v>
      </c>
      <c r="M550" s="37" t="str">
        <f t="shared" si="26"/>
        <v>Other_CFTEMP 코드</v>
      </c>
      <c r="N550" s="37" t="s">
        <v>291</v>
      </c>
      <c r="O550" s="37" t="str">
        <f t="shared" si="27"/>
        <v>INSERT INTO ZSB_BASE_CODE (CD_FLG,CD,LASTID,CD_NO,CD_NM,CD_ENM,CD_PFLG,CD_PCD,CD_GRP,CD_CVAL,CD_NVAL) VALUES ('CFTEMP','M327','NCRsystem',327,'M327','M327','','','Other','',NULL);</v>
      </c>
    </row>
    <row r="551" spans="2:15">
      <c r="B551" s="37" t="s">
        <v>3599</v>
      </c>
      <c r="C551" s="97" t="s">
        <v>3927</v>
      </c>
      <c r="D551" s="37">
        <v>328</v>
      </c>
      <c r="E551" s="97" t="s">
        <v>3927</v>
      </c>
      <c r="F551" s="97" t="s">
        <v>3927</v>
      </c>
      <c r="I551" s="37" t="s">
        <v>3350</v>
      </c>
      <c r="M551" s="37" t="str">
        <f t="shared" si="26"/>
        <v>Other_CFTEMP 코드</v>
      </c>
      <c r="N551" s="37" t="s">
        <v>291</v>
      </c>
      <c r="O551" s="37" t="str">
        <f t="shared" si="27"/>
        <v>INSERT INTO ZSB_BASE_CODE (CD_FLG,CD,LASTID,CD_NO,CD_NM,CD_ENM,CD_PFLG,CD_PCD,CD_GRP,CD_CVAL,CD_NVAL) VALUES ('CFTEMP','M328','NCRsystem',328,'M328','M328','','','Other','',NULL);</v>
      </c>
    </row>
    <row r="552" spans="2:15">
      <c r="B552" s="37" t="s">
        <v>3599</v>
      </c>
      <c r="C552" s="97" t="s">
        <v>3928</v>
      </c>
      <c r="D552" s="37">
        <v>329</v>
      </c>
      <c r="E552" s="97" t="s">
        <v>3928</v>
      </c>
      <c r="F552" s="97" t="s">
        <v>3928</v>
      </c>
      <c r="I552" s="37" t="s">
        <v>3350</v>
      </c>
      <c r="M552" s="37" t="str">
        <f t="shared" si="26"/>
        <v>Other_CFTEMP 코드</v>
      </c>
      <c r="N552" s="37" t="s">
        <v>291</v>
      </c>
      <c r="O552" s="37" t="str">
        <f t="shared" si="27"/>
        <v>INSERT INTO ZSB_BASE_CODE (CD_FLG,CD,LASTID,CD_NO,CD_NM,CD_ENM,CD_PFLG,CD_PCD,CD_GRP,CD_CVAL,CD_NVAL) VALUES ('CFTEMP','M329','NCRsystem',329,'M329','M329','','','Other','',NULL);</v>
      </c>
    </row>
    <row r="553" spans="2:15">
      <c r="B553" s="37" t="s">
        <v>3599</v>
      </c>
      <c r="C553" s="97" t="s">
        <v>3929</v>
      </c>
      <c r="D553" s="37">
        <v>330</v>
      </c>
      <c r="E553" s="97" t="s">
        <v>3929</v>
      </c>
      <c r="F553" s="97" t="s">
        <v>3929</v>
      </c>
      <c r="I553" s="37" t="s">
        <v>3350</v>
      </c>
      <c r="M553" s="37" t="str">
        <f t="shared" si="26"/>
        <v>Other_CFTEMP 코드</v>
      </c>
      <c r="N553" s="37" t="s">
        <v>291</v>
      </c>
      <c r="O553" s="37" t="str">
        <f t="shared" si="27"/>
        <v>INSERT INTO ZSB_BASE_CODE (CD_FLG,CD,LASTID,CD_NO,CD_NM,CD_ENM,CD_PFLG,CD_PCD,CD_GRP,CD_CVAL,CD_NVAL) VALUES ('CFTEMP','M330','NCRsystem',330,'M330','M330','','','Other','',NULL);</v>
      </c>
    </row>
    <row r="554" spans="2:15">
      <c r="B554" s="37" t="s">
        <v>3599</v>
      </c>
      <c r="C554" s="97" t="s">
        <v>3930</v>
      </c>
      <c r="D554" s="37">
        <v>331</v>
      </c>
      <c r="E554" s="97" t="s">
        <v>3930</v>
      </c>
      <c r="F554" s="97" t="s">
        <v>3930</v>
      </c>
      <c r="I554" s="37" t="s">
        <v>3350</v>
      </c>
      <c r="M554" s="37" t="str">
        <f t="shared" si="26"/>
        <v>Other_CFTEMP 코드</v>
      </c>
      <c r="N554" s="37" t="s">
        <v>291</v>
      </c>
      <c r="O554" s="37" t="str">
        <f t="shared" si="27"/>
        <v>INSERT INTO ZSB_BASE_CODE (CD_FLG,CD,LASTID,CD_NO,CD_NM,CD_ENM,CD_PFLG,CD_PCD,CD_GRP,CD_CVAL,CD_NVAL) VALUES ('CFTEMP','M331','NCRsystem',331,'M331','M331','','','Other','',NULL);</v>
      </c>
    </row>
    <row r="555" spans="2:15">
      <c r="B555" s="37" t="s">
        <v>3599</v>
      </c>
      <c r="C555" s="97" t="s">
        <v>3931</v>
      </c>
      <c r="D555" s="37">
        <v>332</v>
      </c>
      <c r="E555" s="97" t="s">
        <v>3931</v>
      </c>
      <c r="F555" s="97" t="s">
        <v>3931</v>
      </c>
      <c r="I555" s="37" t="s">
        <v>3350</v>
      </c>
      <c r="M555" s="37" t="str">
        <f t="shared" si="26"/>
        <v>Other_CFTEMP 코드</v>
      </c>
      <c r="N555" s="37" t="s">
        <v>291</v>
      </c>
      <c r="O555" s="37" t="str">
        <f t="shared" si="27"/>
        <v>INSERT INTO ZSB_BASE_CODE (CD_FLG,CD,LASTID,CD_NO,CD_NM,CD_ENM,CD_PFLG,CD_PCD,CD_GRP,CD_CVAL,CD_NVAL) VALUES ('CFTEMP','M332','NCRsystem',332,'M332','M332','','','Other','',NULL);</v>
      </c>
    </row>
    <row r="556" spans="2:15">
      <c r="B556" s="37" t="s">
        <v>3599</v>
      </c>
      <c r="C556" s="97" t="s">
        <v>3932</v>
      </c>
      <c r="D556" s="37">
        <v>333</v>
      </c>
      <c r="E556" s="97" t="s">
        <v>3932</v>
      </c>
      <c r="F556" s="97" t="s">
        <v>3932</v>
      </c>
      <c r="I556" s="37" t="s">
        <v>3350</v>
      </c>
      <c r="M556" s="37" t="str">
        <f t="shared" si="26"/>
        <v>Other_CFTEMP 코드</v>
      </c>
      <c r="N556" s="37" t="s">
        <v>291</v>
      </c>
      <c r="O556" s="37" t="str">
        <f t="shared" si="27"/>
        <v>INSERT INTO ZSB_BASE_CODE (CD_FLG,CD,LASTID,CD_NO,CD_NM,CD_ENM,CD_PFLG,CD_PCD,CD_GRP,CD_CVAL,CD_NVAL) VALUES ('CFTEMP','M333','NCRsystem',333,'M333','M333','','','Other','',NULL);</v>
      </c>
    </row>
    <row r="557" spans="2:15">
      <c r="B557" s="37" t="s">
        <v>3599</v>
      </c>
      <c r="C557" s="97" t="s">
        <v>3933</v>
      </c>
      <c r="D557" s="37">
        <v>334</v>
      </c>
      <c r="E557" s="97" t="s">
        <v>3933</v>
      </c>
      <c r="F557" s="97" t="s">
        <v>3933</v>
      </c>
      <c r="I557" s="37" t="s">
        <v>3350</v>
      </c>
      <c r="M557" s="37" t="str">
        <f t="shared" si="26"/>
        <v>Other_CFTEMP 코드</v>
      </c>
      <c r="N557" s="37" t="s">
        <v>291</v>
      </c>
      <c r="O557" s="37" t="str">
        <f t="shared" si="27"/>
        <v>INSERT INTO ZSB_BASE_CODE (CD_FLG,CD,LASTID,CD_NO,CD_NM,CD_ENM,CD_PFLG,CD_PCD,CD_GRP,CD_CVAL,CD_NVAL) VALUES ('CFTEMP','M334','NCRsystem',334,'M334','M334','','','Other','',NULL);</v>
      </c>
    </row>
    <row r="558" spans="2:15">
      <c r="B558" s="37" t="s">
        <v>3599</v>
      </c>
      <c r="C558" s="97" t="s">
        <v>3934</v>
      </c>
      <c r="D558" s="37">
        <v>335</v>
      </c>
      <c r="E558" s="97" t="s">
        <v>3934</v>
      </c>
      <c r="F558" s="97" t="s">
        <v>3934</v>
      </c>
      <c r="I558" s="37" t="s">
        <v>3350</v>
      </c>
      <c r="M558" s="37" t="str">
        <f t="shared" si="26"/>
        <v>Other_CFTEMP 코드</v>
      </c>
      <c r="N558" s="37" t="s">
        <v>291</v>
      </c>
      <c r="O558" s="37" t="str">
        <f t="shared" si="27"/>
        <v>INSERT INTO ZSB_BASE_CODE (CD_FLG,CD,LASTID,CD_NO,CD_NM,CD_ENM,CD_PFLG,CD_PCD,CD_GRP,CD_CVAL,CD_NVAL) VALUES ('CFTEMP','M335','NCRsystem',335,'M335','M335','','','Other','',NULL);</v>
      </c>
    </row>
    <row r="559" spans="2:15">
      <c r="B559" s="37" t="s">
        <v>3599</v>
      </c>
      <c r="C559" s="97" t="s">
        <v>3935</v>
      </c>
      <c r="D559" s="37">
        <v>336</v>
      </c>
      <c r="E559" s="97" t="s">
        <v>3935</v>
      </c>
      <c r="F559" s="97" t="s">
        <v>3935</v>
      </c>
      <c r="I559" s="37" t="s">
        <v>3350</v>
      </c>
      <c r="M559" s="37" t="str">
        <f t="shared" si="26"/>
        <v>Other_CFTEMP 코드</v>
      </c>
      <c r="N559" s="37" t="s">
        <v>291</v>
      </c>
      <c r="O559" s="37" t="str">
        <f t="shared" si="27"/>
        <v>INSERT INTO ZSB_BASE_CODE (CD_FLG,CD,LASTID,CD_NO,CD_NM,CD_ENM,CD_PFLG,CD_PCD,CD_GRP,CD_CVAL,CD_NVAL) VALUES ('CFTEMP','M336','NCRsystem',336,'M336','M336','','','Other','',NULL);</v>
      </c>
    </row>
    <row r="560" spans="2:15">
      <c r="B560" s="37" t="s">
        <v>3599</v>
      </c>
      <c r="C560" s="97" t="s">
        <v>3936</v>
      </c>
      <c r="D560" s="37">
        <v>337</v>
      </c>
      <c r="E560" s="97" t="s">
        <v>3936</v>
      </c>
      <c r="F560" s="97" t="s">
        <v>3936</v>
      </c>
      <c r="I560" s="37" t="s">
        <v>3350</v>
      </c>
      <c r="M560" s="37" t="str">
        <f t="shared" si="26"/>
        <v>Other_CFTEMP 코드</v>
      </c>
      <c r="N560" s="37" t="s">
        <v>291</v>
      </c>
      <c r="O560" s="37" t="str">
        <f t="shared" si="27"/>
        <v>INSERT INTO ZSB_BASE_CODE (CD_FLG,CD,LASTID,CD_NO,CD_NM,CD_ENM,CD_PFLG,CD_PCD,CD_GRP,CD_CVAL,CD_NVAL) VALUES ('CFTEMP','M337','NCRsystem',337,'M337','M337','','','Other','',NULL);</v>
      </c>
    </row>
    <row r="561" spans="2:15">
      <c r="B561" s="37" t="s">
        <v>3599</v>
      </c>
      <c r="C561" s="97" t="s">
        <v>3937</v>
      </c>
      <c r="D561" s="37">
        <v>338</v>
      </c>
      <c r="E561" s="97" t="s">
        <v>3937</v>
      </c>
      <c r="F561" s="97" t="s">
        <v>3937</v>
      </c>
      <c r="I561" s="37" t="s">
        <v>3350</v>
      </c>
      <c r="M561" s="37" t="str">
        <f t="shared" si="26"/>
        <v>Other_CFTEMP 코드</v>
      </c>
      <c r="N561" s="37" t="s">
        <v>291</v>
      </c>
      <c r="O561" s="37" t="str">
        <f t="shared" si="27"/>
        <v>INSERT INTO ZSB_BASE_CODE (CD_FLG,CD,LASTID,CD_NO,CD_NM,CD_ENM,CD_PFLG,CD_PCD,CD_GRP,CD_CVAL,CD_NVAL) VALUES ('CFTEMP','M338','NCRsystem',338,'M338','M338','','','Other','',NULL);</v>
      </c>
    </row>
    <row r="562" spans="2:15">
      <c r="B562" s="37" t="s">
        <v>3599</v>
      </c>
      <c r="C562" s="97" t="s">
        <v>3938</v>
      </c>
      <c r="D562" s="37">
        <v>339</v>
      </c>
      <c r="E562" s="97" t="s">
        <v>3938</v>
      </c>
      <c r="F562" s="97" t="s">
        <v>3938</v>
      </c>
      <c r="I562" s="37" t="s">
        <v>3350</v>
      </c>
      <c r="M562" s="37" t="str">
        <f t="shared" si="26"/>
        <v>Other_CFTEMP 코드</v>
      </c>
      <c r="N562" s="37" t="s">
        <v>291</v>
      </c>
      <c r="O562" s="37" t="str">
        <f t="shared" si="27"/>
        <v>INSERT INTO ZSB_BASE_CODE (CD_FLG,CD,LASTID,CD_NO,CD_NM,CD_ENM,CD_PFLG,CD_PCD,CD_GRP,CD_CVAL,CD_NVAL) VALUES ('CFTEMP','M339','NCRsystem',339,'M339','M339','','','Other','',NULL);</v>
      </c>
    </row>
    <row r="563" spans="2:15">
      <c r="B563" s="37" t="s">
        <v>3599</v>
      </c>
      <c r="C563" s="97" t="s">
        <v>3939</v>
      </c>
      <c r="D563" s="37">
        <v>340</v>
      </c>
      <c r="E563" s="97" t="s">
        <v>3939</v>
      </c>
      <c r="F563" s="97" t="s">
        <v>3939</v>
      </c>
      <c r="I563" s="37" t="s">
        <v>3350</v>
      </c>
      <c r="M563" s="37" t="str">
        <f t="shared" si="26"/>
        <v>Other_CFTEMP 코드</v>
      </c>
      <c r="N563" s="37" t="s">
        <v>291</v>
      </c>
      <c r="O563" s="37" t="str">
        <f t="shared" si="27"/>
        <v>INSERT INTO ZSB_BASE_CODE (CD_FLG,CD,LASTID,CD_NO,CD_NM,CD_ENM,CD_PFLG,CD_PCD,CD_GRP,CD_CVAL,CD_NVAL) VALUES ('CFTEMP','M340','NCRsystem',340,'M340','M340','','','Other','',NULL);</v>
      </c>
    </row>
    <row r="564" spans="2:15">
      <c r="B564" s="37" t="s">
        <v>3599</v>
      </c>
      <c r="C564" s="97" t="s">
        <v>3940</v>
      </c>
      <c r="D564" s="37">
        <v>341</v>
      </c>
      <c r="E564" s="97" t="s">
        <v>3940</v>
      </c>
      <c r="F564" s="97" t="s">
        <v>3940</v>
      </c>
      <c r="I564" s="37" t="s">
        <v>3350</v>
      </c>
      <c r="M564" s="37" t="str">
        <f t="shared" si="26"/>
        <v>Other_CFTEMP 코드</v>
      </c>
      <c r="N564" s="37" t="s">
        <v>291</v>
      </c>
      <c r="O564" s="37" t="str">
        <f t="shared" si="27"/>
        <v>INSERT INTO ZSB_BASE_CODE (CD_FLG,CD,LASTID,CD_NO,CD_NM,CD_ENM,CD_PFLG,CD_PCD,CD_GRP,CD_CVAL,CD_NVAL) VALUES ('CFTEMP','M341','NCRsystem',341,'M341','M341','','','Other','',NULL);</v>
      </c>
    </row>
    <row r="565" spans="2:15">
      <c r="B565" s="37" t="s">
        <v>3599</v>
      </c>
      <c r="C565" s="97" t="s">
        <v>3941</v>
      </c>
      <c r="D565" s="37">
        <v>342</v>
      </c>
      <c r="E565" s="97" t="s">
        <v>3941</v>
      </c>
      <c r="F565" s="97" t="s">
        <v>3941</v>
      </c>
      <c r="I565" s="37" t="s">
        <v>3350</v>
      </c>
      <c r="M565" s="37" t="str">
        <f t="shared" si="26"/>
        <v>Other_CFTEMP 코드</v>
      </c>
      <c r="N565" s="37" t="s">
        <v>291</v>
      </c>
      <c r="O565" s="37" t="str">
        <f t="shared" si="27"/>
        <v>INSERT INTO ZSB_BASE_CODE (CD_FLG,CD,LASTID,CD_NO,CD_NM,CD_ENM,CD_PFLG,CD_PCD,CD_GRP,CD_CVAL,CD_NVAL) VALUES ('CFTEMP','M342','NCRsystem',342,'M342','M342','','','Other','',NULL);</v>
      </c>
    </row>
    <row r="566" spans="2:15">
      <c r="B566" s="37" t="s">
        <v>3599</v>
      </c>
      <c r="C566" s="97" t="s">
        <v>3942</v>
      </c>
      <c r="D566" s="37">
        <v>343</v>
      </c>
      <c r="E566" s="97" t="s">
        <v>3942</v>
      </c>
      <c r="F566" s="97" t="s">
        <v>3942</v>
      </c>
      <c r="I566" s="37" t="s">
        <v>3350</v>
      </c>
      <c r="M566" s="37" t="str">
        <f t="shared" si="26"/>
        <v>Other_CFTEMP 코드</v>
      </c>
      <c r="N566" s="37" t="s">
        <v>291</v>
      </c>
      <c r="O566" s="37" t="str">
        <f t="shared" si="27"/>
        <v>INSERT INTO ZSB_BASE_CODE (CD_FLG,CD,LASTID,CD_NO,CD_NM,CD_ENM,CD_PFLG,CD_PCD,CD_GRP,CD_CVAL,CD_NVAL) VALUES ('CFTEMP','M343','NCRsystem',343,'M343','M343','','','Other','',NULL);</v>
      </c>
    </row>
    <row r="567" spans="2:15">
      <c r="B567" s="37" t="s">
        <v>3599</v>
      </c>
      <c r="C567" s="97" t="s">
        <v>3943</v>
      </c>
      <c r="D567" s="37">
        <v>344</v>
      </c>
      <c r="E567" s="97" t="s">
        <v>3943</v>
      </c>
      <c r="F567" s="97" t="s">
        <v>3943</v>
      </c>
      <c r="I567" s="37" t="s">
        <v>3350</v>
      </c>
      <c r="M567" s="37" t="str">
        <f t="shared" si="26"/>
        <v>Other_CFTEMP 코드</v>
      </c>
      <c r="N567" s="37" t="s">
        <v>291</v>
      </c>
      <c r="O567" s="37" t="str">
        <f t="shared" si="27"/>
        <v>INSERT INTO ZSB_BASE_CODE (CD_FLG,CD,LASTID,CD_NO,CD_NM,CD_ENM,CD_PFLG,CD_PCD,CD_GRP,CD_CVAL,CD_NVAL) VALUES ('CFTEMP','M344','NCRsystem',344,'M344','M344','','','Other','',NULL);</v>
      </c>
    </row>
    <row r="568" spans="2:15">
      <c r="B568" s="37" t="s">
        <v>3599</v>
      </c>
      <c r="C568" s="97" t="s">
        <v>3944</v>
      </c>
      <c r="D568" s="37">
        <v>345</v>
      </c>
      <c r="E568" s="97" t="s">
        <v>3944</v>
      </c>
      <c r="F568" s="97" t="s">
        <v>3944</v>
      </c>
      <c r="I568" s="37" t="s">
        <v>3350</v>
      </c>
      <c r="M568" s="37" t="str">
        <f t="shared" si="26"/>
        <v>Other_CFTEMP 코드</v>
      </c>
      <c r="N568" s="37" t="s">
        <v>291</v>
      </c>
      <c r="O568" s="37" t="str">
        <f t="shared" si="27"/>
        <v>INSERT INTO ZSB_BASE_CODE (CD_FLG,CD,LASTID,CD_NO,CD_NM,CD_ENM,CD_PFLG,CD_PCD,CD_GRP,CD_CVAL,CD_NVAL) VALUES ('CFTEMP','M345','NCRsystem',345,'M345','M345','','','Other','',NULL);</v>
      </c>
    </row>
    <row r="569" spans="2:15">
      <c r="B569" s="37" t="s">
        <v>3599</v>
      </c>
      <c r="C569" s="97" t="s">
        <v>3945</v>
      </c>
      <c r="D569" s="37">
        <v>346</v>
      </c>
      <c r="E569" s="97" t="s">
        <v>3945</v>
      </c>
      <c r="F569" s="97" t="s">
        <v>3945</v>
      </c>
      <c r="I569" s="37" t="s">
        <v>3350</v>
      </c>
      <c r="M569" s="37" t="str">
        <f t="shared" si="26"/>
        <v>Other_CFTEMP 코드</v>
      </c>
      <c r="N569" s="37" t="s">
        <v>291</v>
      </c>
      <c r="O569" s="37" t="str">
        <f t="shared" si="27"/>
        <v>INSERT INTO ZSB_BASE_CODE (CD_FLG,CD,LASTID,CD_NO,CD_NM,CD_ENM,CD_PFLG,CD_PCD,CD_GRP,CD_CVAL,CD_NVAL) VALUES ('CFTEMP','M346','NCRsystem',346,'M346','M346','','','Other','',NULL);</v>
      </c>
    </row>
    <row r="570" spans="2:15">
      <c r="B570" s="37" t="s">
        <v>3599</v>
      </c>
      <c r="C570" s="97" t="s">
        <v>3946</v>
      </c>
      <c r="D570" s="37">
        <v>347</v>
      </c>
      <c r="E570" s="97" t="s">
        <v>3946</v>
      </c>
      <c r="F570" s="97" t="s">
        <v>3946</v>
      </c>
      <c r="I570" s="37" t="s">
        <v>3350</v>
      </c>
      <c r="M570" s="37" t="str">
        <f t="shared" si="26"/>
        <v>Other_CFTEMP 코드</v>
      </c>
      <c r="N570" s="37" t="s">
        <v>291</v>
      </c>
      <c r="O570" s="37" t="str">
        <f t="shared" si="27"/>
        <v>INSERT INTO ZSB_BASE_CODE (CD_FLG,CD,LASTID,CD_NO,CD_NM,CD_ENM,CD_PFLG,CD_PCD,CD_GRP,CD_CVAL,CD_NVAL) VALUES ('CFTEMP','M347','NCRsystem',347,'M347','M347','','','Other','',NULL);</v>
      </c>
    </row>
    <row r="571" spans="2:15">
      <c r="B571" s="37" t="s">
        <v>3599</v>
      </c>
      <c r="C571" s="97" t="s">
        <v>3947</v>
      </c>
      <c r="D571" s="37">
        <v>348</v>
      </c>
      <c r="E571" s="97" t="s">
        <v>3947</v>
      </c>
      <c r="F571" s="97" t="s">
        <v>3947</v>
      </c>
      <c r="I571" s="37" t="s">
        <v>3350</v>
      </c>
      <c r="M571" s="37" t="str">
        <f t="shared" si="26"/>
        <v>Other_CFTEMP 코드</v>
      </c>
      <c r="N571" s="37" t="s">
        <v>291</v>
      </c>
      <c r="O571" s="37" t="str">
        <f t="shared" si="27"/>
        <v>INSERT INTO ZSB_BASE_CODE (CD_FLG,CD,LASTID,CD_NO,CD_NM,CD_ENM,CD_PFLG,CD_PCD,CD_GRP,CD_CVAL,CD_NVAL) VALUES ('CFTEMP','M348','NCRsystem',348,'M348','M348','','','Other','',NULL);</v>
      </c>
    </row>
    <row r="572" spans="2:15">
      <c r="B572" s="37" t="s">
        <v>3599</v>
      </c>
      <c r="C572" s="97" t="s">
        <v>3948</v>
      </c>
      <c r="D572" s="37">
        <v>349</v>
      </c>
      <c r="E572" s="97" t="s">
        <v>3948</v>
      </c>
      <c r="F572" s="97" t="s">
        <v>3948</v>
      </c>
      <c r="I572" s="37" t="s">
        <v>3350</v>
      </c>
      <c r="M572" s="37" t="str">
        <f t="shared" si="26"/>
        <v>Other_CFTEMP 코드</v>
      </c>
      <c r="N572" s="37" t="s">
        <v>291</v>
      </c>
      <c r="O572" s="37" t="str">
        <f t="shared" si="27"/>
        <v>INSERT INTO ZSB_BASE_CODE (CD_FLG,CD,LASTID,CD_NO,CD_NM,CD_ENM,CD_PFLG,CD_PCD,CD_GRP,CD_CVAL,CD_NVAL) VALUES ('CFTEMP','M349','NCRsystem',349,'M349','M349','','','Other','',NULL);</v>
      </c>
    </row>
    <row r="573" spans="2:15">
      <c r="B573" s="37" t="s">
        <v>3599</v>
      </c>
      <c r="C573" s="97" t="s">
        <v>3949</v>
      </c>
      <c r="D573" s="37">
        <v>350</v>
      </c>
      <c r="E573" s="97" t="s">
        <v>3949</v>
      </c>
      <c r="F573" s="97" t="s">
        <v>3949</v>
      </c>
      <c r="I573" s="37" t="s">
        <v>3350</v>
      </c>
      <c r="M573" s="37" t="str">
        <f t="shared" si="26"/>
        <v>Other_CFTEMP 코드</v>
      </c>
      <c r="N573" s="37" t="s">
        <v>291</v>
      </c>
      <c r="O573" s="37" t="str">
        <f t="shared" si="27"/>
        <v>INSERT INTO ZSB_BASE_CODE (CD_FLG,CD,LASTID,CD_NO,CD_NM,CD_ENM,CD_PFLG,CD_PCD,CD_GRP,CD_CVAL,CD_NVAL) VALUES ('CFTEMP','M350','NCRsystem',350,'M350','M350','','','Other','',NULL);</v>
      </c>
    </row>
    <row r="574" spans="2:15">
      <c r="B574" s="37" t="s">
        <v>3599</v>
      </c>
      <c r="C574" s="97" t="s">
        <v>3950</v>
      </c>
      <c r="D574" s="37">
        <v>351</v>
      </c>
      <c r="E574" s="97" t="s">
        <v>3950</v>
      </c>
      <c r="F574" s="97" t="s">
        <v>3950</v>
      </c>
      <c r="I574" s="37" t="s">
        <v>3350</v>
      </c>
      <c r="M574" s="37" t="str">
        <f t="shared" si="26"/>
        <v>Other_CFTEMP 코드</v>
      </c>
      <c r="N574" s="37" t="s">
        <v>291</v>
      </c>
      <c r="O574" s="37" t="str">
        <f t="shared" si="27"/>
        <v>INSERT INTO ZSB_BASE_CODE (CD_FLG,CD,LASTID,CD_NO,CD_NM,CD_ENM,CD_PFLG,CD_PCD,CD_GRP,CD_CVAL,CD_NVAL) VALUES ('CFTEMP','M351','NCRsystem',351,'M351','M351','','','Other','',NULL);</v>
      </c>
    </row>
    <row r="575" spans="2:15">
      <c r="B575" s="37" t="s">
        <v>3599</v>
      </c>
      <c r="C575" s="97" t="s">
        <v>3951</v>
      </c>
      <c r="D575" s="37">
        <v>352</v>
      </c>
      <c r="E575" s="97" t="s">
        <v>3951</v>
      </c>
      <c r="F575" s="97" t="s">
        <v>3951</v>
      </c>
      <c r="I575" s="37" t="s">
        <v>3350</v>
      </c>
      <c r="M575" s="37" t="str">
        <f t="shared" si="26"/>
        <v>Other_CFTEMP 코드</v>
      </c>
      <c r="N575" s="37" t="s">
        <v>291</v>
      </c>
      <c r="O575" s="37" t="str">
        <f t="shared" si="27"/>
        <v>INSERT INTO ZSB_BASE_CODE (CD_FLG,CD,LASTID,CD_NO,CD_NM,CD_ENM,CD_PFLG,CD_PCD,CD_GRP,CD_CVAL,CD_NVAL) VALUES ('CFTEMP','M352','NCRsystem',352,'M352','M352','','','Other','',NULL);</v>
      </c>
    </row>
    <row r="576" spans="2:15">
      <c r="B576" s="37" t="s">
        <v>3599</v>
      </c>
      <c r="C576" s="97" t="s">
        <v>3952</v>
      </c>
      <c r="D576" s="37">
        <v>353</v>
      </c>
      <c r="E576" s="97" t="s">
        <v>3952</v>
      </c>
      <c r="F576" s="97" t="s">
        <v>3952</v>
      </c>
      <c r="I576" s="37" t="s">
        <v>3350</v>
      </c>
      <c r="M576" s="37" t="str">
        <f t="shared" si="26"/>
        <v>Other_CFTEMP 코드</v>
      </c>
      <c r="N576" s="37" t="s">
        <v>291</v>
      </c>
      <c r="O576" s="37" t="str">
        <f t="shared" si="27"/>
        <v>INSERT INTO ZSB_BASE_CODE (CD_FLG,CD,LASTID,CD_NO,CD_NM,CD_ENM,CD_PFLG,CD_PCD,CD_GRP,CD_CVAL,CD_NVAL) VALUES ('CFTEMP','M353','NCRsystem',353,'M353','M353','','','Other','',NULL);</v>
      </c>
    </row>
    <row r="577" spans="2:15">
      <c r="B577" s="37" t="s">
        <v>3599</v>
      </c>
      <c r="C577" s="97" t="s">
        <v>3953</v>
      </c>
      <c r="D577" s="37">
        <v>354</v>
      </c>
      <c r="E577" s="97" t="s">
        <v>3953</v>
      </c>
      <c r="F577" s="97" t="s">
        <v>3953</v>
      </c>
      <c r="I577" s="37" t="s">
        <v>3350</v>
      </c>
      <c r="M577" s="37" t="str">
        <f t="shared" si="26"/>
        <v>Other_CFTEMP 코드</v>
      </c>
      <c r="N577" s="37" t="s">
        <v>291</v>
      </c>
      <c r="O577" s="37" t="str">
        <f t="shared" si="27"/>
        <v>INSERT INTO ZSB_BASE_CODE (CD_FLG,CD,LASTID,CD_NO,CD_NM,CD_ENM,CD_PFLG,CD_PCD,CD_GRP,CD_CVAL,CD_NVAL) VALUES ('CFTEMP','M354','NCRsystem',354,'M354','M354','','','Other','',NULL);</v>
      </c>
    </row>
    <row r="578" spans="2:15">
      <c r="B578" s="37" t="s">
        <v>3599</v>
      </c>
      <c r="C578" s="97" t="s">
        <v>3954</v>
      </c>
      <c r="D578" s="37">
        <v>355</v>
      </c>
      <c r="E578" s="97" t="s">
        <v>3954</v>
      </c>
      <c r="F578" s="97" t="s">
        <v>3954</v>
      </c>
      <c r="I578" s="37" t="s">
        <v>3350</v>
      </c>
      <c r="M578" s="37" t="str">
        <f t="shared" si="26"/>
        <v>Other_CFTEMP 코드</v>
      </c>
      <c r="N578" s="37" t="s">
        <v>291</v>
      </c>
      <c r="O578" s="37" t="str">
        <f t="shared" si="27"/>
        <v>INSERT INTO ZSB_BASE_CODE (CD_FLG,CD,LASTID,CD_NO,CD_NM,CD_ENM,CD_PFLG,CD_PCD,CD_GRP,CD_CVAL,CD_NVAL) VALUES ('CFTEMP','M355','NCRsystem',355,'M355','M355','','','Other','',NULL);</v>
      </c>
    </row>
    <row r="579" spans="2:15">
      <c r="B579" s="37" t="s">
        <v>3599</v>
      </c>
      <c r="C579" s="97" t="s">
        <v>3955</v>
      </c>
      <c r="D579" s="37">
        <v>356</v>
      </c>
      <c r="E579" s="97" t="s">
        <v>3955</v>
      </c>
      <c r="F579" s="97" t="s">
        <v>3955</v>
      </c>
      <c r="I579" s="37" t="s">
        <v>3350</v>
      </c>
      <c r="M579" s="37" t="str">
        <f t="shared" si="26"/>
        <v>Other_CFTEMP 코드</v>
      </c>
      <c r="N579" s="37" t="s">
        <v>291</v>
      </c>
      <c r="O579" s="37" t="str">
        <f t="shared" si="27"/>
        <v>INSERT INTO ZSB_BASE_CODE (CD_FLG,CD,LASTID,CD_NO,CD_NM,CD_ENM,CD_PFLG,CD_PCD,CD_GRP,CD_CVAL,CD_NVAL) VALUES ('CFTEMP','M356','NCRsystem',356,'M356','M356','','','Other','',NULL);</v>
      </c>
    </row>
    <row r="580" spans="2:15">
      <c r="B580" s="37" t="s">
        <v>3599</v>
      </c>
      <c r="C580" s="97" t="s">
        <v>3956</v>
      </c>
      <c r="D580" s="37">
        <v>357</v>
      </c>
      <c r="E580" s="97" t="s">
        <v>3956</v>
      </c>
      <c r="F580" s="97" t="s">
        <v>3956</v>
      </c>
      <c r="I580" s="37" t="s">
        <v>3350</v>
      </c>
      <c r="M580" s="37" t="str">
        <f t="shared" si="26"/>
        <v>Other_CFTEMP 코드</v>
      </c>
      <c r="N580" s="37" t="s">
        <v>291</v>
      </c>
      <c r="O580" s="37" t="str">
        <f t="shared" si="27"/>
        <v>INSERT INTO ZSB_BASE_CODE (CD_FLG,CD,LASTID,CD_NO,CD_NM,CD_ENM,CD_PFLG,CD_PCD,CD_GRP,CD_CVAL,CD_NVAL) VALUES ('CFTEMP','M357','NCRsystem',357,'M357','M357','','','Other','',NULL);</v>
      </c>
    </row>
    <row r="581" spans="2:15">
      <c r="B581" s="37" t="s">
        <v>3599</v>
      </c>
      <c r="C581" s="97" t="s">
        <v>3957</v>
      </c>
      <c r="D581" s="37">
        <v>358</v>
      </c>
      <c r="E581" s="97" t="s">
        <v>3957</v>
      </c>
      <c r="F581" s="97" t="s">
        <v>3957</v>
      </c>
      <c r="I581" s="37" t="s">
        <v>3350</v>
      </c>
      <c r="M581" s="37" t="str">
        <f t="shared" si="26"/>
        <v>Other_CFTEMP 코드</v>
      </c>
      <c r="N581" s="37" t="s">
        <v>291</v>
      </c>
      <c r="O581" s="37" t="str">
        <f t="shared" si="27"/>
        <v>INSERT INTO ZSB_BASE_CODE (CD_FLG,CD,LASTID,CD_NO,CD_NM,CD_ENM,CD_PFLG,CD_PCD,CD_GRP,CD_CVAL,CD_NVAL) VALUES ('CFTEMP','M358','NCRsystem',358,'M358','M358','','','Other','',NULL);</v>
      </c>
    </row>
    <row r="582" spans="2:15">
      <c r="B582" s="37" t="s">
        <v>3599</v>
      </c>
      <c r="C582" s="97" t="s">
        <v>3958</v>
      </c>
      <c r="D582" s="37">
        <v>359</v>
      </c>
      <c r="E582" s="97" t="s">
        <v>3958</v>
      </c>
      <c r="F582" s="97" t="s">
        <v>3958</v>
      </c>
      <c r="I582" s="37" t="s">
        <v>3350</v>
      </c>
      <c r="M582" s="37" t="str">
        <f t="shared" si="26"/>
        <v>Other_CFTEMP 코드</v>
      </c>
      <c r="N582" s="37" t="s">
        <v>291</v>
      </c>
      <c r="O582" s="37" t="str">
        <f t="shared" si="27"/>
        <v>INSERT INTO ZSB_BASE_CODE (CD_FLG,CD,LASTID,CD_NO,CD_NM,CD_ENM,CD_PFLG,CD_PCD,CD_GRP,CD_CVAL,CD_NVAL) VALUES ('CFTEMP','M359','NCRsystem',359,'M359','M359','','','Other','',NULL);</v>
      </c>
    </row>
    <row r="583" spans="2:15">
      <c r="B583" s="37" t="s">
        <v>3599</v>
      </c>
      <c r="C583" s="97" t="s">
        <v>3959</v>
      </c>
      <c r="D583" s="37">
        <v>360</v>
      </c>
      <c r="E583" s="97" t="s">
        <v>3959</v>
      </c>
      <c r="F583" s="97" t="s">
        <v>3959</v>
      </c>
      <c r="I583" s="37" t="s">
        <v>3350</v>
      </c>
      <c r="M583" s="37" t="str">
        <f t="shared" ref="M583:M590" si="28">IF(I583="GROUP",B583 &amp; "_" &amp; C583  &amp; " 목록",I583 &amp; "_" &amp;B583 &amp; " 코드")</f>
        <v>Other_CFTEMP 코드</v>
      </c>
      <c r="N583" s="37" t="s">
        <v>291</v>
      </c>
      <c r="O583" s="37" t="str">
        <f t="shared" si="27"/>
        <v>INSERT INTO ZSB_BASE_CODE (CD_FLG,CD,LASTID,CD_NO,CD_NM,CD_ENM,CD_PFLG,CD_PCD,CD_GRP,CD_CVAL,CD_NVAL) VALUES ('CFTEMP','M360','NCRsystem',360,'M360','M360','','','Other','',NULL);</v>
      </c>
    </row>
    <row r="584" spans="2:15">
      <c r="B584" s="37" t="s">
        <v>3350</v>
      </c>
      <c r="C584" s="96" t="s">
        <v>1455</v>
      </c>
      <c r="D584" s="37">
        <v>0</v>
      </c>
      <c r="E584" s="37" t="s">
        <v>3960</v>
      </c>
      <c r="I584" s="37" t="s">
        <v>3349</v>
      </c>
      <c r="M584" s="37" t="str">
        <f t="shared" si="28"/>
        <v>Other_SCEN_ID 목록</v>
      </c>
      <c r="N584" s="37" t="s">
        <v>291</v>
      </c>
      <c r="O584" s="37" t="str">
        <f t="shared" si="27"/>
        <v>INSERT INTO ZSB_BASE_CODE (CD_FLG,CD,LASTID,CD_NO,CD_NM,CD_ENM,CD_PFLG,CD_PCD,CD_GRP,CD_CVAL,CD_NVAL) VALUES ('Other','SCEN_ID','NCRsystem',0,'분서자료분류','','','','GROUP','',NULL);</v>
      </c>
    </row>
    <row r="585" spans="2:15">
      <c r="B585" s="37" t="s">
        <v>1455</v>
      </c>
      <c r="C585" s="97" t="s">
        <v>6746</v>
      </c>
      <c r="D585" s="37">
        <v>1</v>
      </c>
      <c r="E585" s="37" t="s">
        <v>3962</v>
      </c>
      <c r="F585" s="37" t="str">
        <f>C585</f>
        <v>BASE</v>
      </c>
      <c r="I585" s="37" t="s">
        <v>3350</v>
      </c>
      <c r="M585" s="37" t="str">
        <f t="shared" si="28"/>
        <v>Other_SCEN_ID 코드</v>
      </c>
      <c r="N585" s="37" t="s">
        <v>291</v>
      </c>
      <c r="O585" s="37" t="str">
        <f t="shared" si="27"/>
        <v>INSERT INTO ZSB_BASE_CODE (CD_FLG,CD,LASTID,CD_NO,CD_NM,CD_ENM,CD_PFLG,CD_PCD,CD_GRP,CD_CVAL,CD_NVAL) VALUES ('SCEN_ID','BASE','NCRsystem',1,'일마감자료','BASE','','','Other','',NULL);</v>
      </c>
    </row>
    <row r="586" spans="2:15">
      <c r="B586" s="37" t="s">
        <v>3350</v>
      </c>
      <c r="C586" s="96" t="s">
        <v>765</v>
      </c>
      <c r="D586" s="37">
        <v>0</v>
      </c>
      <c r="E586" s="37" t="s">
        <v>3963</v>
      </c>
      <c r="I586" s="37" t="s">
        <v>3349</v>
      </c>
      <c r="M586" s="37" t="str">
        <f t="shared" si="28"/>
        <v>Other_DATA_LEV 목록</v>
      </c>
      <c r="N586" s="37" t="s">
        <v>291</v>
      </c>
      <c r="O586" s="37" t="str">
        <f t="shared" si="27"/>
        <v>INSERT INTO ZSB_BASE_CODE (CD_FLG,CD,LASTID,CD_NO,CD_NM,CD_ENM,CD_PFLG,CD_PCD,CD_GRP,CD_CVAL,CD_NVAL) VALUES ('Other','DATA_LEV','NCRsystem',0,'분석자료레벨','','','','GROUP','',NULL);</v>
      </c>
    </row>
    <row r="587" spans="2:15">
      <c r="B587" s="37" t="s">
        <v>765</v>
      </c>
      <c r="C587" s="97">
        <v>0</v>
      </c>
      <c r="D587" s="37">
        <v>0</v>
      </c>
      <c r="E587" s="37" t="s">
        <v>3964</v>
      </c>
      <c r="F587" s="98">
        <f t="shared" ref="F587:F590" si="29">C587</f>
        <v>0</v>
      </c>
      <c r="I587" s="37" t="s">
        <v>3350</v>
      </c>
      <c r="M587" s="37" t="str">
        <f t="shared" si="28"/>
        <v>Other_DATA_LEV 코드</v>
      </c>
      <c r="N587" s="37" t="s">
        <v>291</v>
      </c>
      <c r="O587" s="37" t="str">
        <f t="shared" si="27"/>
        <v>INSERT INTO ZSB_BASE_CODE (CD_FLG,CD,LASTID,CD_NO,CD_NM,CD_ENM,CD_PFLG,CD_PCD,CD_GRP,CD_CVAL,CD_NVAL) VALUES ('DATA_LEV','0','NCRsystem',0,'0레벨','0','','','Other','',NULL);</v>
      </c>
    </row>
    <row r="588" spans="2:15">
      <c r="B588" s="37" t="s">
        <v>765</v>
      </c>
      <c r="C588" s="97">
        <v>1</v>
      </c>
      <c r="D588" s="37">
        <v>1</v>
      </c>
      <c r="E588" s="37" t="s">
        <v>3965</v>
      </c>
      <c r="F588" s="98">
        <f t="shared" si="29"/>
        <v>1</v>
      </c>
      <c r="I588" s="37" t="s">
        <v>3350</v>
      </c>
      <c r="M588" s="37" t="str">
        <f t="shared" si="28"/>
        <v>Other_DATA_LEV 코드</v>
      </c>
      <c r="N588" s="37" t="s">
        <v>291</v>
      </c>
      <c r="O588" s="37" t="str">
        <f t="shared" si="27"/>
        <v>INSERT INTO ZSB_BASE_CODE (CD_FLG,CD,LASTID,CD_NO,CD_NM,CD_ENM,CD_PFLG,CD_PCD,CD_GRP,CD_CVAL,CD_NVAL) VALUES ('DATA_LEV','1','NCRsystem',1,'1레벨','1','','','Other','',NULL);</v>
      </c>
    </row>
    <row r="589" spans="2:15">
      <c r="B589" s="37" t="s">
        <v>765</v>
      </c>
      <c r="C589" s="97">
        <v>2</v>
      </c>
      <c r="D589" s="37">
        <v>2</v>
      </c>
      <c r="E589" s="37" t="s">
        <v>3966</v>
      </c>
      <c r="F589" s="98">
        <f t="shared" si="29"/>
        <v>2</v>
      </c>
      <c r="I589" s="37" t="s">
        <v>3350</v>
      </c>
      <c r="M589" s="37" t="str">
        <f t="shared" si="28"/>
        <v>Other_DATA_LEV 코드</v>
      </c>
      <c r="N589" s="37" t="s">
        <v>291</v>
      </c>
      <c r="O589" s="37" t="str">
        <f t="shared" si="27"/>
        <v>INSERT INTO ZSB_BASE_CODE (CD_FLG,CD,LASTID,CD_NO,CD_NM,CD_ENM,CD_PFLG,CD_PCD,CD_GRP,CD_CVAL,CD_NVAL) VALUES ('DATA_LEV','2','NCRsystem',2,'2레벨','2','','','Other','',NULL);</v>
      </c>
    </row>
    <row r="590" spans="2:15">
      <c r="B590" s="37" t="s">
        <v>765</v>
      </c>
      <c r="C590" s="97">
        <v>3</v>
      </c>
      <c r="D590" s="37">
        <v>3</v>
      </c>
      <c r="E590" s="37" t="s">
        <v>3967</v>
      </c>
      <c r="F590" s="98">
        <f t="shared" si="29"/>
        <v>3</v>
      </c>
      <c r="I590" s="37" t="s">
        <v>3350</v>
      </c>
      <c r="M590" s="37" t="str">
        <f t="shared" si="28"/>
        <v>Other_DATA_LEV 코드</v>
      </c>
      <c r="N590" s="37" t="s">
        <v>291</v>
      </c>
      <c r="O590" s="37" t="str">
        <f t="shared" si="27"/>
        <v>INSERT INTO ZSB_BASE_CODE (CD_FLG,CD,LASTID,CD_NO,CD_NM,CD_ENM,CD_PFLG,CD_PCD,CD_GRP,CD_CVAL,CD_NVAL) VALUES ('DATA_LEV','3','NCRsystem',3,'3레벨','3','','','Other','',NULL);</v>
      </c>
    </row>
  </sheetData>
  <autoFilter ref="B6:S590" xr:uid="{F9B6F8AD-0ED0-4AD2-9855-0237E768132A}"/>
  <mergeCells count="1">
    <mergeCell ref="B3:K3"/>
  </mergeCells>
  <phoneticPr fontId="1" type="noConversion"/>
  <conditionalFormatting sqref="B7:K126 B127:E131 G127:K189 B132:F189 B190:K208 G209:K343 B209:F583 I344:I583 B584:K590">
    <cfRule type="expression" dxfId="17" priority="4">
      <formula>$I7="GROUP"</formula>
    </cfRule>
  </conditionalFormatting>
  <conditionalFormatting sqref="F127:F131">
    <cfRule type="expression" dxfId="16" priority="1">
      <formula>$D127="*"</formula>
    </cfRule>
    <cfRule type="expression" dxfId="15" priority="2">
      <formula>$C127&amp;$D127=$C128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548D-4EA9-4C85-8D6D-F6CEF5E6A8FF}">
  <sheetPr codeName="Sheet14"/>
  <dimension ref="B1:U506"/>
  <sheetViews>
    <sheetView topLeftCell="A450" workbookViewId="0">
      <selection activeCell="H485" sqref="H485"/>
    </sheetView>
  </sheetViews>
  <sheetFormatPr defaultColWidth="9.28515625" defaultRowHeight="12.75"/>
  <cols>
    <col min="1" max="1" width="3.28515625" style="37" customWidth="1"/>
    <col min="2" max="2" width="16.5703125" style="37" bestFit="1" customWidth="1"/>
    <col min="3" max="3" width="8.140625" style="98" bestFit="1" customWidth="1"/>
    <col min="4" max="4" width="3.5703125" style="37" bestFit="1" customWidth="1"/>
    <col min="5" max="5" width="35.28515625" style="37" bestFit="1" customWidth="1"/>
    <col min="6" max="6" width="19.85546875" style="37" customWidth="1"/>
    <col min="7" max="7" width="14.85546875" style="37" bestFit="1" customWidth="1"/>
    <col min="8" max="8" width="13.28515625" style="37" bestFit="1" customWidth="1"/>
    <col min="9" max="9" width="8.5703125" style="37" bestFit="1" customWidth="1"/>
    <col min="10" max="10" width="6.140625" style="37" bestFit="1" customWidth="1"/>
    <col min="11" max="11" width="8.28515625" style="37" bestFit="1" customWidth="1"/>
    <col min="12" max="12" width="21.140625" style="37" customWidth="1"/>
    <col min="13" max="13" width="9.85546875" style="37" bestFit="1" customWidth="1"/>
    <col min="14" max="14" width="5.5703125" style="37" customWidth="1"/>
    <col min="15" max="15" width="23.7109375" style="37" customWidth="1"/>
    <col min="16" max="16" width="3.28515625" style="37" customWidth="1"/>
    <col min="17" max="16384" width="9.28515625" style="37"/>
  </cols>
  <sheetData>
    <row r="1" spans="2:21" s="5" customForma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2:21" s="5" customFormat="1">
      <c r="B2" s="6" t="s">
        <v>4403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47" t="s">
        <v>0</v>
      </c>
      <c r="R2" s="99"/>
    </row>
    <row r="3" spans="2:21" s="5" customFormat="1">
      <c r="B3" s="389" t="s">
        <v>2610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91"/>
      <c r="R3" s="99"/>
    </row>
    <row r="4" spans="2:21" s="5" customFormat="1" ht="13.5" customHeight="1">
      <c r="B4" s="91" t="s">
        <v>15</v>
      </c>
      <c r="C4" s="428" t="s">
        <v>16</v>
      </c>
      <c r="D4" s="428"/>
      <c r="E4" s="428"/>
      <c r="F4" s="396"/>
      <c r="G4" s="51" t="s">
        <v>1</v>
      </c>
      <c r="H4" s="392" t="s">
        <v>43</v>
      </c>
      <c r="I4" s="393"/>
      <c r="J4" s="393"/>
      <c r="K4" s="394"/>
      <c r="L4" s="52" t="s">
        <v>2</v>
      </c>
      <c r="M4" s="90"/>
    </row>
    <row r="5" spans="2:21" s="5" customFormat="1">
      <c r="B5" s="93" t="s">
        <v>39</v>
      </c>
      <c r="C5" s="100" t="s">
        <v>18</v>
      </c>
      <c r="D5" s="94" t="s">
        <v>29</v>
      </c>
      <c r="E5" s="94" t="s">
        <v>2611</v>
      </c>
      <c r="F5" s="94" t="s">
        <v>2612</v>
      </c>
      <c r="G5" s="94" t="s">
        <v>244</v>
      </c>
      <c r="H5" s="94" t="s">
        <v>245</v>
      </c>
      <c r="I5" s="62" t="s">
        <v>246</v>
      </c>
      <c r="J5" s="94" t="s">
        <v>2615</v>
      </c>
      <c r="K5" s="95" t="s">
        <v>2616</v>
      </c>
      <c r="L5" s="92"/>
      <c r="M5" s="92"/>
    </row>
    <row r="6" spans="2:21" s="5" customForma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2:21" s="5" customFormat="1">
      <c r="B7" s="93" t="s">
        <v>39</v>
      </c>
      <c r="C7" s="94" t="s">
        <v>18</v>
      </c>
      <c r="D7" s="94" t="s">
        <v>29</v>
      </c>
      <c r="E7" s="94" t="s">
        <v>2611</v>
      </c>
      <c r="F7" s="94" t="s">
        <v>2612</v>
      </c>
      <c r="G7" s="94" t="s">
        <v>2613</v>
      </c>
      <c r="H7" s="94" t="s">
        <v>2614</v>
      </c>
      <c r="I7" s="94" t="s">
        <v>244</v>
      </c>
      <c r="J7" s="94" t="s">
        <v>245</v>
      </c>
      <c r="K7" s="62" t="s">
        <v>246</v>
      </c>
      <c r="L7" s="94" t="s">
        <v>2615</v>
      </c>
      <c r="M7" s="95" t="s">
        <v>2616</v>
      </c>
      <c r="O7" s="75" t="s">
        <v>4401</v>
      </c>
      <c r="P7" s="70"/>
      <c r="Q7" s="70" t="s">
        <v>4402</v>
      </c>
      <c r="S7" s="70"/>
      <c r="T7" s="70"/>
      <c r="U7" s="70"/>
    </row>
    <row r="8" spans="2:21">
      <c r="B8" s="37" t="s">
        <v>3347</v>
      </c>
      <c r="C8" s="102" t="s">
        <v>2555</v>
      </c>
      <c r="D8" s="37">
        <v>0</v>
      </c>
      <c r="E8" s="37" t="s">
        <v>4415</v>
      </c>
      <c r="F8" s="37" t="s">
        <v>4412</v>
      </c>
      <c r="K8" s="37" t="s">
        <v>3349</v>
      </c>
      <c r="O8" s="37" t="str">
        <f>IF(K8="GROUP",B8 &amp; "_" &amp; C8  &amp; " 목록",K8 &amp; "_" &amp;B8 &amp; " 코드")</f>
        <v>ROOT_Risk Info 목록</v>
      </c>
      <c r="P8" s="37" t="s">
        <v>291</v>
      </c>
      <c r="Q8" s="37" t="str">
        <f xml:space="preserve"> Q$7 &amp; " ('"&amp;B8&amp;"','"&amp;C8&amp;"','NCRsystem',"&amp;IF(D8="",0,D8)&amp;",'"&amp;E8&amp;"','"&amp;F8&amp;"','"&amp;G8&amp;"','"&amp;H8&amp;"','"&amp;I8&amp;"','"&amp;J8&amp;"','"&amp;K8&amp;"','"&amp;L8&amp;"',"&amp;IF(M8="","NULL",M8)&amp;");"</f>
        <v>INSERT INTO ZFS_BASE_CODE (CD_FLG,CD,LASTID,CD_NO,CD_NM,CD_ENM,CD_SNM,CD_ESNM,CD_PFLG,CD_PCD,CD_GRP,CD_CVAL,CD_NVAL) VALUES ('ROOT','Risk Info','NCRsystem',0,'2.위험분류정보','2. RiskC Class Info','','','','','GROUP','',NULL);</v>
      </c>
    </row>
    <row r="9" spans="2:21">
      <c r="B9" s="37" t="s">
        <v>3347</v>
      </c>
      <c r="C9" s="102" t="s">
        <v>2562</v>
      </c>
      <c r="D9" s="37">
        <v>0</v>
      </c>
      <c r="E9" s="37" t="s">
        <v>4416</v>
      </c>
      <c r="F9" s="37" t="s">
        <v>4413</v>
      </c>
      <c r="K9" s="37" t="s">
        <v>3349</v>
      </c>
      <c r="O9" s="37" t="str">
        <f t="shared" ref="O9:O12" si="0">IF(K9="GROUP",B9 &amp; "_" &amp; C9  &amp; " 목록",K9 &amp; "_" &amp;B9 &amp; " 코드")</f>
        <v>ROOT_Bucket Info 목록</v>
      </c>
      <c r="P9" s="37" t="s">
        <v>291</v>
      </c>
      <c r="Q9" s="37" t="str">
        <f t="shared" ref="Q9:Q72" si="1" xml:space="preserve"> Q$7 &amp; " ('"&amp;B9&amp;"','"&amp;C9&amp;"','NCRsystem',"&amp;IF(D9="",0,D9)&amp;",'"&amp;E9&amp;"','"&amp;F9&amp;"','"&amp;G9&amp;"','"&amp;H9&amp;"','"&amp;I9&amp;"','"&amp;J9&amp;"','"&amp;K9&amp;"','"&amp;L9&amp;"',"&amp;IF(M9="","NULL",M9)&amp;");"</f>
        <v>INSERT INTO ZFS_BASE_CODE (CD_FLG,CD,LASTID,CD_NO,CD_NM,CD_ENM,CD_SNM,CD_ESNM,CD_PFLG,CD_PCD,CD_GRP,CD_CVAL,CD_NVAL) VALUES ('ROOT','Bucket Info','NCRsystem',0,'3.버킷정보','3. Bucket Info','','','','','GROUP','',NULL);</v>
      </c>
    </row>
    <row r="10" spans="2:21">
      <c r="B10" s="37" t="s">
        <v>3347</v>
      </c>
      <c r="C10" s="102" t="s">
        <v>2597</v>
      </c>
      <c r="D10" s="37">
        <v>0</v>
      </c>
      <c r="E10" s="37" t="s">
        <v>4417</v>
      </c>
      <c r="F10" s="37" t="s">
        <v>4411</v>
      </c>
      <c r="K10" s="37" t="s">
        <v>3349</v>
      </c>
      <c r="O10" s="37" t="str">
        <f t="shared" si="0"/>
        <v>ROOT_Portfolio 목록</v>
      </c>
      <c r="P10" s="37" t="s">
        <v>291</v>
      </c>
      <c r="Q10" s="37" t="str">
        <f t="shared" si="1"/>
        <v>INSERT INTO ZFS_BASE_CODE (CD_FLG,CD,LASTID,CD_NO,CD_NM,CD_ENM,CD_SNM,CD_ESNM,CD_PFLG,CD_PCD,CD_GRP,CD_CVAL,CD_NVAL) VALUES ('ROOT','Portfolio','NCRsystem',0,'1..포트폴리오정보','1. Portfolio Information','','','','','GROUP','',NULL);</v>
      </c>
    </row>
    <row r="11" spans="2:21">
      <c r="B11" s="37" t="s">
        <v>3347</v>
      </c>
      <c r="C11" s="102" t="s">
        <v>2590</v>
      </c>
      <c r="D11" s="37">
        <v>0</v>
      </c>
      <c r="E11" s="37" t="s">
        <v>4418</v>
      </c>
      <c r="F11" s="37" t="s">
        <v>4414</v>
      </c>
      <c r="K11" s="37" t="s">
        <v>3349</v>
      </c>
      <c r="O11" s="37" t="str">
        <f t="shared" si="0"/>
        <v>ROOT_FSS_Report 목록</v>
      </c>
      <c r="P11" s="37" t="s">
        <v>291</v>
      </c>
      <c r="Q11" s="37" t="str">
        <f t="shared" si="1"/>
        <v>INSERT INTO ZFS_BASE_CODE (CD_FLG,CD,LASTID,CD_NO,CD_NM,CD_ENM,CD_SNM,CD_ESNM,CD_PFLG,CD_PCD,CD_GRP,CD_CVAL,CD_NVAL) VALUES ('ROOT','FSS_Report','NCRsystem',0,'4.감독원보고서정보','4. FSS Report Information','','','','','GROUP','',NULL);</v>
      </c>
    </row>
    <row r="12" spans="2:21">
      <c r="B12" s="37" t="s">
        <v>3347</v>
      </c>
      <c r="C12" s="102" t="s">
        <v>2600</v>
      </c>
      <c r="D12" s="37">
        <v>0</v>
      </c>
      <c r="E12" s="37" t="s">
        <v>3974</v>
      </c>
      <c r="F12" s="37" t="s">
        <v>3975</v>
      </c>
      <c r="K12" s="37" t="s">
        <v>3349</v>
      </c>
      <c r="O12" s="37" t="str">
        <f t="shared" si="0"/>
        <v>ROOT_Product info 목록</v>
      </c>
      <c r="P12" s="37" t="s">
        <v>291</v>
      </c>
      <c r="Q12" s="37" t="str">
        <f t="shared" si="1"/>
        <v>INSERT INTO ZFS_BASE_CODE (CD_FLG,CD,LASTID,CD_NO,CD_NM,CD_ENM,CD_SNM,CD_ESNM,CD_PFLG,CD_PCD,CD_GRP,CD_CVAL,CD_NVAL) VALUES ('ROOT','Product info','NCRsystem',0,'O.기타코드정보','O. Other','','','','','GROUP','',NULL);</v>
      </c>
    </row>
    <row r="13" spans="2:21" s="101" customFormat="1">
      <c r="B13" s="37" t="s">
        <v>2562</v>
      </c>
      <c r="C13" s="102" t="s">
        <v>2588</v>
      </c>
      <c r="D13" s="37"/>
      <c r="E13" s="37" t="s">
        <v>2589</v>
      </c>
      <c r="F13" s="37" t="s">
        <v>3993</v>
      </c>
      <c r="G13" s="37"/>
      <c r="H13" s="37"/>
      <c r="I13" s="37"/>
      <c r="J13" s="37"/>
      <c r="K13" s="37" t="s">
        <v>3976</v>
      </c>
      <c r="L13" s="37"/>
      <c r="M13" s="37"/>
      <c r="O13" s="37" t="str">
        <f t="shared" ref="O13:O76" si="2">IF(K13="GROUP",B13 &amp; "_" &amp; C13  &amp; " 목록",K13 &amp; "_" &amp;B13 &amp; " 코드")</f>
        <v>Bucket Info_Bucket_PCD 목록</v>
      </c>
      <c r="P13" s="37" t="s">
        <v>291</v>
      </c>
      <c r="Q13" s="37" t="str">
        <f t="shared" si="1"/>
        <v>INSERT INTO ZFS_BASE_CODE (CD_FLG,CD,LASTID,CD_NO,CD_NM,CD_ENM,CD_SNM,CD_ESNM,CD_PFLG,CD_PCD,CD_GRP,CD_CVAL,CD_NVAL) VALUES ('Bucket Info','Bucket_PCD','NCRsystem',0,'버킷상위분류정보','Bucket_PCD','','','','','GROUP','',NULL);</v>
      </c>
    </row>
    <row r="14" spans="2:21" s="101" customFormat="1">
      <c r="B14" s="37" t="s">
        <v>2588</v>
      </c>
      <c r="C14" s="102" t="s">
        <v>2617</v>
      </c>
      <c r="D14" s="37">
        <v>2</v>
      </c>
      <c r="E14" s="37" t="s">
        <v>4004</v>
      </c>
      <c r="F14" s="37" t="s">
        <v>4005</v>
      </c>
      <c r="G14" s="37" t="s">
        <v>2618</v>
      </c>
      <c r="H14" s="37"/>
      <c r="I14" s="37"/>
      <c r="J14" s="37"/>
      <c r="K14" s="37" t="s">
        <v>2562</v>
      </c>
      <c r="L14" s="37"/>
      <c r="M14" s="37"/>
      <c r="N14" s="37"/>
      <c r="O14" s="37" t="str">
        <f t="shared" si="2"/>
        <v>Bucket Info_Bucket_PCD 코드</v>
      </c>
      <c r="P14" s="37" t="s">
        <v>291</v>
      </c>
      <c r="Q14" s="37" t="str">
        <f t="shared" si="1"/>
        <v>INSERT INTO ZFS_BASE_CODE (CD_FLG,CD,LASTID,CD_NO,CD_NM,CD_ENM,CD_SNM,CD_ESNM,CD_PFLG,CD_PCD,CD_GRP,CD_CVAL,CD_NVAL) VALUES ('Bucket_PCD','HY','NCRsystem',2,'하이일드, 무등급','High yield (HY) &amp; nonrated (NR)','투자부적격','','','','Bucket Info','',NULL);</v>
      </c>
    </row>
    <row r="15" spans="2:21" s="101" customFormat="1">
      <c r="B15" s="37" t="s">
        <v>2588</v>
      </c>
      <c r="C15" s="102" t="s">
        <v>2619</v>
      </c>
      <c r="D15" s="37">
        <v>3</v>
      </c>
      <c r="E15" s="37" t="s">
        <v>4006</v>
      </c>
      <c r="F15" s="37" t="s">
        <v>4007</v>
      </c>
      <c r="G15" s="37" t="s">
        <v>2620</v>
      </c>
      <c r="H15" s="37"/>
      <c r="I15" s="37"/>
      <c r="J15" s="37"/>
      <c r="K15" s="37" t="s">
        <v>2562</v>
      </c>
      <c r="L15" s="37"/>
      <c r="M15" s="37"/>
      <c r="N15" s="37"/>
      <c r="O15" s="37" t="str">
        <f t="shared" si="2"/>
        <v>Bucket Info_Bucket_PCD 코드</v>
      </c>
      <c r="P15" s="37" t="s">
        <v>291</v>
      </c>
      <c r="Q15" s="37" t="str">
        <f t="shared" si="1"/>
        <v>INSERT INTO ZFS_BASE_CODE (CD_FLG,CD,LASTID,CD_NO,CD_NM,CD_ENM,CD_SNM,CD_ESNM,CD_PFLG,CD_PCD,CD_GRP,CD_CVAL,CD_NVAL) VALUES ('Bucket_PCD','LE','NCRsystem',3,'대형신흥시장','Large Emerging market economy','대형신흥','','','','Bucket Info','',NULL);</v>
      </c>
    </row>
    <row r="16" spans="2:21" s="101" customFormat="1">
      <c r="B16" s="37" t="s">
        <v>2588</v>
      </c>
      <c r="C16" s="102" t="s">
        <v>2621</v>
      </c>
      <c r="D16" s="37">
        <v>4</v>
      </c>
      <c r="E16" s="37" t="s">
        <v>4008</v>
      </c>
      <c r="F16" s="37" t="s">
        <v>4009</v>
      </c>
      <c r="G16" s="37"/>
      <c r="H16" s="37"/>
      <c r="I16" s="37"/>
      <c r="J16" s="37"/>
      <c r="K16" s="37" t="s">
        <v>2562</v>
      </c>
      <c r="L16" s="37"/>
      <c r="M16" s="37"/>
      <c r="N16" s="37"/>
      <c r="O16" s="37" t="str">
        <f t="shared" si="2"/>
        <v>Bucket Info_Bucket_PCD 코드</v>
      </c>
      <c r="P16" s="37" t="s">
        <v>291</v>
      </c>
      <c r="Q16" s="37" t="str">
        <f t="shared" si="1"/>
        <v>INSERT INTO ZFS_BASE_CODE (CD_FLG,CD,LASTID,CD_NO,CD_NM,CD_ENM,CD_SNM,CD_ESNM,CD_PFLG,CD_PCD,CD_GRP,CD_CVAL,CD_NVAL) VALUES ('Bucket_PCD','LA','NCRsystem',4,'대형선진시장','Large Advanced economy','','','','','Bucket Info','',NULL);</v>
      </c>
    </row>
    <row r="17" spans="2:17" s="101" customFormat="1">
      <c r="B17" s="37" t="s">
        <v>2588</v>
      </c>
      <c r="C17" s="102" t="s">
        <v>2622</v>
      </c>
      <c r="D17" s="37">
        <v>5</v>
      </c>
      <c r="E17" s="37" t="s">
        <v>4010</v>
      </c>
      <c r="F17" s="37" t="s">
        <v>4011</v>
      </c>
      <c r="G17" s="37"/>
      <c r="H17" s="37"/>
      <c r="I17" s="37"/>
      <c r="J17" s="37"/>
      <c r="K17" s="37" t="s">
        <v>2562</v>
      </c>
      <c r="L17" s="37"/>
      <c r="M17" s="37"/>
      <c r="N17" s="37"/>
      <c r="O17" s="37" t="str">
        <f t="shared" si="2"/>
        <v>Bucket Info_Bucket_PCD 코드</v>
      </c>
      <c r="P17" s="37" t="s">
        <v>291</v>
      </c>
      <c r="Q17" s="37" t="str">
        <f t="shared" si="1"/>
        <v>INSERT INTO ZFS_BASE_CODE (CD_FLG,CD,LASTID,CD_NO,CD_NM,CD_ENM,CD_SNM,CD_ESNM,CD_PFLG,CD_PCD,CD_GRP,CD_CVAL,CD_NVAL) VALUES ('Bucket_PCD','SIG','NCRsystem',5,'선순위투자적격','Senior Investment grade (IG)','','','','','Bucket Info','',NULL);</v>
      </c>
    </row>
    <row r="18" spans="2:17" s="101" customFormat="1">
      <c r="B18" s="37" t="s">
        <v>2588</v>
      </c>
      <c r="C18" s="102" t="s">
        <v>2623</v>
      </c>
      <c r="D18" s="37">
        <v>6</v>
      </c>
      <c r="E18" s="37" t="s">
        <v>4012</v>
      </c>
      <c r="F18" s="37" t="s">
        <v>4013</v>
      </c>
      <c r="G18" s="37"/>
      <c r="H18" s="37"/>
      <c r="I18" s="37"/>
      <c r="J18" s="37"/>
      <c r="K18" s="37" t="s">
        <v>2562</v>
      </c>
      <c r="L18" s="37"/>
      <c r="M18" s="37"/>
      <c r="N18" s="37"/>
      <c r="O18" s="37" t="str">
        <f t="shared" si="2"/>
        <v>Bucket Info_Bucket_PCD 코드</v>
      </c>
      <c r="P18" s="37" t="s">
        <v>291</v>
      </c>
      <c r="Q18" s="37" t="str">
        <f t="shared" si="1"/>
        <v>INSERT INTO ZFS_BASE_CODE (CD_FLG,CD,LASTID,CD_NO,CD_NM,CD_ENM,CD_SNM,CD_ESNM,CD_PFLG,CD_PCD,CD_GRP,CD_CVAL,CD_NVAL) VALUES ('Bucket_PCD','NIG','NCRsystem',6,'후순위투자적격등급','Non-Senior  Investment grade (IG)','','','','','Bucket Info','',NULL);</v>
      </c>
    </row>
    <row r="19" spans="2:17" s="101" customFormat="1">
      <c r="B19" s="37" t="s">
        <v>2588</v>
      </c>
      <c r="C19" s="102" t="s">
        <v>2624</v>
      </c>
      <c r="D19" s="37">
        <v>7</v>
      </c>
      <c r="E19" s="37" t="s">
        <v>4014</v>
      </c>
      <c r="F19" s="37" t="s">
        <v>4015</v>
      </c>
      <c r="G19" s="37"/>
      <c r="H19" s="37"/>
      <c r="I19" s="37"/>
      <c r="J19" s="37"/>
      <c r="K19" s="37" t="s">
        <v>2562</v>
      </c>
      <c r="L19" s="37"/>
      <c r="M19" s="37"/>
      <c r="N19" s="37"/>
      <c r="O19" s="37" t="str">
        <f t="shared" si="2"/>
        <v>Bucket Info_Bucket_PCD 코드</v>
      </c>
      <c r="P19" s="37" t="s">
        <v>291</v>
      </c>
      <c r="Q19" s="37" t="str">
        <f t="shared" si="1"/>
        <v>INSERT INTO ZFS_BASE_CODE (CD_FLG,CD,LASTID,CD_NO,CD_NM,CD_ENM,CD_SNM,CD_ESNM,CD_PFLG,CD_PCD,CD_GRP,CD_CVAL,CD_NVAL) VALUES ('Bucket_PCD','SE','NCRsystem',7,'소형신흥시장','Small Emerging market economy','','','','','Bucket Info','',NULL);</v>
      </c>
    </row>
    <row r="20" spans="2:17" s="101" customFormat="1">
      <c r="B20" s="37" t="s">
        <v>2588</v>
      </c>
      <c r="C20" s="102" t="s">
        <v>38</v>
      </c>
      <c r="D20" s="37">
        <v>8</v>
      </c>
      <c r="E20" s="37" t="s">
        <v>4016</v>
      </c>
      <c r="F20" s="37" t="s">
        <v>4017</v>
      </c>
      <c r="G20" s="37"/>
      <c r="H20" s="37"/>
      <c r="I20" s="37"/>
      <c r="J20" s="37"/>
      <c r="K20" s="37" t="s">
        <v>2562</v>
      </c>
      <c r="L20" s="37"/>
      <c r="M20" s="37"/>
      <c r="N20" s="37"/>
      <c r="O20" s="37" t="str">
        <f t="shared" si="2"/>
        <v>Bucket Info_Bucket_PCD 코드</v>
      </c>
      <c r="P20" s="37" t="s">
        <v>291</v>
      </c>
      <c r="Q20" s="37" t="str">
        <f t="shared" si="1"/>
        <v>INSERT INTO ZFS_BASE_CODE (CD_FLG,CD,LASTID,CD_NO,CD_NM,CD_ENM,CD_SNM,CD_ESNM,CD_PFLG,CD_PCD,CD_GRP,CD_CVAL,CD_NVAL) VALUES ('Bucket_PCD','SA','NCRsystem',8,'소형선진시장','Small Advanced economy','','','','','Bucket Info','',NULL);</v>
      </c>
    </row>
    <row r="21" spans="2:17" s="101" customFormat="1">
      <c r="B21" s="37" t="s">
        <v>2588</v>
      </c>
      <c r="C21" s="102" t="s">
        <v>2625</v>
      </c>
      <c r="D21" s="37">
        <v>9</v>
      </c>
      <c r="E21" s="37" t="s">
        <v>4018</v>
      </c>
      <c r="F21" s="37" t="s">
        <v>4019</v>
      </c>
      <c r="G21" s="37"/>
      <c r="H21" s="37"/>
      <c r="I21" s="37"/>
      <c r="J21" s="37"/>
      <c r="K21" s="37" t="s">
        <v>2562</v>
      </c>
      <c r="L21" s="37"/>
      <c r="M21" s="37"/>
      <c r="N21" s="37"/>
      <c r="O21" s="37" t="str">
        <f t="shared" si="2"/>
        <v>Bucket Info_Bucket_PCD 코드</v>
      </c>
      <c r="P21" s="37" t="s">
        <v>291</v>
      </c>
      <c r="Q21" s="37" t="str">
        <f t="shared" si="1"/>
        <v>INSERT INTO ZFS_BASE_CODE (CD_FLG,CD,LASTID,CD_NO,CD_NM,CD_ENM,CD_SNM,CD_ESNM,CD_PFLG,CD_PCD,CD_GRP,CD_CVAL,CD_NVAL) VALUES ('Bucket_PCD','OT','NCRsystem',9,'기타부문','Other sector','','','','','Bucket Info','',NULL);</v>
      </c>
    </row>
    <row r="22" spans="2:17" s="101" customFormat="1">
      <c r="B22" s="37" t="s">
        <v>2588</v>
      </c>
      <c r="C22" s="102" t="s">
        <v>2627</v>
      </c>
      <c r="D22" s="37">
        <v>10</v>
      </c>
      <c r="E22" s="37" t="s">
        <v>4020</v>
      </c>
      <c r="F22" s="37" t="s">
        <v>4021</v>
      </c>
      <c r="G22" s="37"/>
      <c r="H22" s="37"/>
      <c r="I22" s="37"/>
      <c r="J22" s="37"/>
      <c r="K22" s="37" t="s">
        <v>2562</v>
      </c>
      <c r="L22" s="37"/>
      <c r="M22" s="37"/>
      <c r="N22" s="37"/>
      <c r="O22" s="37" t="str">
        <f t="shared" si="2"/>
        <v>Bucket Info_Bucket_PCD 코드</v>
      </c>
      <c r="P22" s="37" t="s">
        <v>291</v>
      </c>
      <c r="Q22" s="37" t="str">
        <f t="shared" si="1"/>
        <v>INSERT INTO ZFS_BASE_CODE (CD_FLG,CD,LASTID,CD_NO,CD_NM,CD_ENM,CD_SNM,CD_ESNM,CD_PFLG,CD_PCD,CD_GRP,CD_CVAL,CD_NVAL) VALUES ('Bucket_PCD','IX','NCRsystem',10,'지수','Index','','','','','Bucket Info','',NULL);</v>
      </c>
    </row>
    <row r="23" spans="2:17" s="101" customFormat="1">
      <c r="B23" s="37" t="s">
        <v>2562</v>
      </c>
      <c r="C23" s="102" t="s">
        <v>2573</v>
      </c>
      <c r="D23" s="37"/>
      <c r="E23" s="37" t="s">
        <v>2574</v>
      </c>
      <c r="F23" s="37" t="s">
        <v>3985</v>
      </c>
      <c r="G23" s="37"/>
      <c r="H23" s="37"/>
      <c r="I23" s="37"/>
      <c r="J23" s="37"/>
      <c r="K23" s="37" t="s">
        <v>3976</v>
      </c>
      <c r="L23" s="37"/>
      <c r="M23" s="37"/>
      <c r="O23" s="37" t="str">
        <f t="shared" si="2"/>
        <v>Bucket Info_CM_Bucket 목록</v>
      </c>
      <c r="P23" s="37" t="s">
        <v>291</v>
      </c>
      <c r="Q23" s="37" t="str">
        <f t="shared" si="1"/>
        <v>INSERT INTO ZFS_BASE_CODE (CD_FLG,CD,LASTID,CD_NO,CD_NM,CD_ENM,CD_SNM,CD_ESNM,CD_PFLG,CD_PCD,CD_GRP,CD_CVAL,CD_NVAL) VALUES ('Bucket Info','CM_Bucket','NCRsystem',0,'일반상품 버킷 목록','CM_Bucket','','','','','GROUP','',NULL);</v>
      </c>
    </row>
    <row r="24" spans="2:17" s="101" customFormat="1">
      <c r="B24" s="37" t="s">
        <v>2573</v>
      </c>
      <c r="C24" s="102" t="s">
        <v>3330</v>
      </c>
      <c r="D24" s="37">
        <v>1</v>
      </c>
      <c r="E24" s="37" t="s">
        <v>4022</v>
      </c>
      <c r="F24" s="37" t="s">
        <v>3968</v>
      </c>
      <c r="G24" s="37" t="s">
        <v>2630</v>
      </c>
      <c r="H24" s="37" t="s">
        <v>2631</v>
      </c>
      <c r="I24" s="37"/>
      <c r="J24" s="37"/>
      <c r="K24" s="37" t="s">
        <v>2562</v>
      </c>
      <c r="L24" s="37"/>
      <c r="M24" s="37"/>
      <c r="N24" s="37"/>
      <c r="O24" s="37" t="str">
        <f t="shared" si="2"/>
        <v>Bucket Info_CM_Bucket 코드</v>
      </c>
      <c r="P24" s="37" t="s">
        <v>291</v>
      </c>
      <c r="Q24" s="37" t="str">
        <f t="shared" si="1"/>
        <v>INSERT INTO ZFS_BASE_CODE (CD_FLG,CD,LASTID,CD_NO,CD_NM,CD_ENM,CD_SNM,CD_ESNM,CD_PFLG,CD_PCD,CD_GRP,CD_CVAL,CD_NVAL) VALUES ('CM_Bucket','01','NCRsystem',1,'에너지(고체)','Energy(Solid)','에너지(고체)','Consumer','','','Bucket Info','',NULL);</v>
      </c>
    </row>
    <row r="25" spans="2:17" s="101" customFormat="1">
      <c r="B25" s="37" t="s">
        <v>2573</v>
      </c>
      <c r="C25" s="102" t="s">
        <v>3332</v>
      </c>
      <c r="D25" s="37">
        <v>2</v>
      </c>
      <c r="E25" s="37" t="s">
        <v>4023</v>
      </c>
      <c r="F25" s="37" t="s">
        <v>3969</v>
      </c>
      <c r="G25" s="37" t="s">
        <v>2632</v>
      </c>
      <c r="H25" s="37" t="s">
        <v>2633</v>
      </c>
      <c r="I25" s="37"/>
      <c r="J25" s="37"/>
      <c r="K25" s="37" t="s">
        <v>2562</v>
      </c>
      <c r="L25" s="37"/>
      <c r="M25" s="37"/>
      <c r="N25" s="37"/>
      <c r="O25" s="37" t="str">
        <f t="shared" si="2"/>
        <v>Bucket Info_CM_Bucket 코드</v>
      </c>
      <c r="P25" s="37" t="s">
        <v>291</v>
      </c>
      <c r="Q25" s="37" t="str">
        <f t="shared" si="1"/>
        <v>INSERT INTO ZFS_BASE_CODE (CD_FLG,CD,LASTID,CD_NO,CD_NM,CD_ENM,CD_SNM,CD_ESNM,CD_PFLG,CD_PCD,CD_GRP,CD_CVAL,CD_NVAL) VALUES ('CM_Bucket','02','NCRsystem',2,'에너지 액체','Energy(Liquid)','에너지 액체','industrial','','','Bucket Info','',NULL);</v>
      </c>
    </row>
    <row r="26" spans="2:17" s="101" customFormat="1">
      <c r="B26" s="37" t="s">
        <v>2573</v>
      </c>
      <c r="C26" s="102" t="s">
        <v>3334</v>
      </c>
      <c r="D26" s="37">
        <v>3</v>
      </c>
      <c r="E26" s="37" t="s">
        <v>4024</v>
      </c>
      <c r="F26" s="37" t="s">
        <v>4025</v>
      </c>
      <c r="G26" s="37" t="s">
        <v>2634</v>
      </c>
      <c r="H26" s="37" t="s">
        <v>2635</v>
      </c>
      <c r="I26" s="37"/>
      <c r="J26" s="37"/>
      <c r="K26" s="37" t="s">
        <v>2562</v>
      </c>
      <c r="L26" s="37"/>
      <c r="M26" s="37"/>
      <c r="N26" s="37"/>
      <c r="O26" s="37" t="str">
        <f t="shared" si="2"/>
        <v>Bucket Info_CM_Bucket 코드</v>
      </c>
      <c r="P26" s="37" t="s">
        <v>291</v>
      </c>
      <c r="Q26" s="37" t="str">
        <f t="shared" si="1"/>
        <v>INSERT INTO ZFS_BASE_CODE (CD_FLG,CD,LASTID,CD_NO,CD_NM,CD_ENM,CD_SNM,CD_ESNM,CD_PFLG,CD_PCD,CD_GRP,CD_CVAL,CD_NVAL) VALUES ('CM_Bucket','03','NCRsystem',3,'에너지 전기','Energy - Electricity','에너지 전기','Basic materials','','','Bucket Info','',NULL);</v>
      </c>
    </row>
    <row r="27" spans="2:17" s="101" customFormat="1">
      <c r="B27" s="37" t="s">
        <v>2573</v>
      </c>
      <c r="C27" s="102" t="s">
        <v>3336</v>
      </c>
      <c r="D27" s="37">
        <v>4</v>
      </c>
      <c r="E27" s="37" t="s">
        <v>4026</v>
      </c>
      <c r="F27" s="37" t="s">
        <v>4027</v>
      </c>
      <c r="G27" s="37" t="s">
        <v>2636</v>
      </c>
      <c r="H27" s="37" t="s">
        <v>2637</v>
      </c>
      <c r="I27" s="37"/>
      <c r="J27" s="37"/>
      <c r="K27" s="37" t="s">
        <v>2562</v>
      </c>
      <c r="L27" s="37"/>
      <c r="M27" s="37"/>
      <c r="N27" s="37"/>
      <c r="O27" s="37" t="str">
        <f t="shared" si="2"/>
        <v>Bucket Info_CM_Bucket 코드</v>
      </c>
      <c r="P27" s="37" t="s">
        <v>291</v>
      </c>
      <c r="Q27" s="37" t="str">
        <f t="shared" si="1"/>
        <v>INSERT INTO ZFS_BASE_CODE (CD_FLG,CD,LASTID,CD_NO,CD_NM,CD_ENM,CD_SNM,CD_ESNM,CD_PFLG,CD_PCD,CD_GRP,CD_CVAL,CD_NVAL) VALUES ('CM_Bucket','04','NCRsystem',4,'화물운송','Freight','화물운송','Financials','','','Bucket Info','',NULL);</v>
      </c>
    </row>
    <row r="28" spans="2:17" s="101" customFormat="1">
      <c r="B28" s="37" t="s">
        <v>2573</v>
      </c>
      <c r="C28" s="102" t="s">
        <v>3338</v>
      </c>
      <c r="D28" s="37">
        <v>5</v>
      </c>
      <c r="E28" s="37" t="s">
        <v>4028</v>
      </c>
      <c r="F28" s="37" t="s">
        <v>4029</v>
      </c>
      <c r="G28" s="37" t="s">
        <v>2638</v>
      </c>
      <c r="H28" s="37" t="s">
        <v>2631</v>
      </c>
      <c r="I28" s="37"/>
      <c r="J28" s="37"/>
      <c r="K28" s="37" t="s">
        <v>2562</v>
      </c>
      <c r="L28" s="37"/>
      <c r="M28" s="37"/>
      <c r="N28" s="37"/>
      <c r="O28" s="37" t="str">
        <f t="shared" si="2"/>
        <v>Bucket Info_CM_Bucket 코드</v>
      </c>
      <c r="P28" s="37" t="s">
        <v>291</v>
      </c>
      <c r="Q28" s="37" t="str">
        <f t="shared" si="1"/>
        <v>INSERT INTO ZFS_BASE_CODE (CD_FLG,CD,LASTID,CD_NO,CD_NM,CD_ENM,CD_SNM,CD_ESNM,CD_PFLG,CD_PCD,CD_GRP,CD_CVAL,CD_NVAL) VALUES ('CM_Bucket','05','NCRsystem',5,'금속(귀금속제외)','Metals - non-precious','금속(귀금속제외)','Consumer','','','Bucket Info','',NULL);</v>
      </c>
    </row>
    <row r="29" spans="2:17" s="101" customFormat="1">
      <c r="B29" s="37" t="s">
        <v>2573</v>
      </c>
      <c r="C29" s="102" t="s">
        <v>3340</v>
      </c>
      <c r="D29" s="37">
        <v>6</v>
      </c>
      <c r="E29" s="37" t="s">
        <v>4030</v>
      </c>
      <c r="F29" s="37" t="s">
        <v>4031</v>
      </c>
      <c r="G29" s="37" t="s">
        <v>2639</v>
      </c>
      <c r="H29" s="37" t="s">
        <v>2633</v>
      </c>
      <c r="I29" s="37"/>
      <c r="J29" s="37"/>
      <c r="K29" s="37" t="s">
        <v>2562</v>
      </c>
      <c r="L29" s="37"/>
      <c r="M29" s="37"/>
      <c r="N29" s="37"/>
      <c r="O29" s="37" t="str">
        <f t="shared" si="2"/>
        <v>Bucket Info_CM_Bucket 코드</v>
      </c>
      <c r="P29" s="37" t="s">
        <v>291</v>
      </c>
      <c r="Q29" s="37" t="str">
        <f t="shared" si="1"/>
        <v>INSERT INTO ZFS_BASE_CODE (CD_FLG,CD,LASTID,CD_NO,CD_NM,CD_ENM,CD_SNM,CD_ESNM,CD_PFLG,CD_PCD,CD_GRP,CD_CVAL,CD_NVAL) VALUES ('CM_Bucket','06','NCRsystem',6,'가스 인화물질','Gaseous combustibles','가스','industrial','','','Bucket Info','',NULL);</v>
      </c>
    </row>
    <row r="30" spans="2:17" s="101" customFormat="1">
      <c r="B30" s="37" t="s">
        <v>2573</v>
      </c>
      <c r="C30" s="102" t="s">
        <v>3342</v>
      </c>
      <c r="D30" s="37">
        <v>7</v>
      </c>
      <c r="E30" s="37" t="s">
        <v>4032</v>
      </c>
      <c r="F30" s="37" t="s">
        <v>4033</v>
      </c>
      <c r="G30" s="37" t="s">
        <v>2640</v>
      </c>
      <c r="H30" s="37" t="s">
        <v>2635</v>
      </c>
      <c r="I30" s="37"/>
      <c r="J30" s="37"/>
      <c r="K30" s="37" t="s">
        <v>2562</v>
      </c>
      <c r="L30" s="37"/>
      <c r="M30" s="37"/>
      <c r="N30" s="37"/>
      <c r="O30" s="37" t="str">
        <f t="shared" si="2"/>
        <v>Bucket Info_CM_Bucket 코드</v>
      </c>
      <c r="P30" s="37" t="s">
        <v>291</v>
      </c>
      <c r="Q30" s="37" t="str">
        <f t="shared" si="1"/>
        <v>INSERT INTO ZFS_BASE_CODE (CD_FLG,CD,LASTID,CD_NO,CD_NM,CD_ENM,CD_SNM,CD_ESNM,CD_PFLG,CD_PCD,CD_GRP,CD_CVAL,CD_NVAL) VALUES ('CM_Bucket','07','NCRsystem',7,'귀금속(금포함)','Precious metals (including gold)','귀금속','Basic materials','','','Bucket Info','',NULL);</v>
      </c>
    </row>
    <row r="31" spans="2:17" s="101" customFormat="1">
      <c r="B31" s="37" t="s">
        <v>2573</v>
      </c>
      <c r="C31" s="102" t="s">
        <v>3344</v>
      </c>
      <c r="D31" s="37">
        <v>8</v>
      </c>
      <c r="E31" s="37" t="s">
        <v>4034</v>
      </c>
      <c r="F31" s="37" t="s">
        <v>4035</v>
      </c>
      <c r="G31" s="37" t="s">
        <v>2641</v>
      </c>
      <c r="H31" s="37" t="s">
        <v>2637</v>
      </c>
      <c r="I31" s="37"/>
      <c r="J31" s="37"/>
      <c r="K31" s="37" t="s">
        <v>2562</v>
      </c>
      <c r="L31" s="37"/>
      <c r="M31" s="37"/>
      <c r="N31" s="37"/>
      <c r="O31" s="37" t="str">
        <f t="shared" si="2"/>
        <v>Bucket Info_CM_Bucket 코드</v>
      </c>
      <c r="P31" s="37" t="s">
        <v>291</v>
      </c>
      <c r="Q31" s="37" t="str">
        <f t="shared" si="1"/>
        <v>INSERT INTO ZFS_BASE_CODE (CD_FLG,CD,LASTID,CD_NO,CD_NM,CD_ENM,CD_SNM,CD_ESNM,CD_PFLG,CD_PCD,CD_GRP,CD_CVAL,CD_NVAL) VALUES ('CM_Bucket','08','NCRsystem',8,'곡물 및 기름종자','Grains and oilseed','곡물','Financials','','','Bucket Info','',NULL);</v>
      </c>
    </row>
    <row r="32" spans="2:17" s="101" customFormat="1">
      <c r="B32" s="37" t="s">
        <v>2573</v>
      </c>
      <c r="C32" s="102" t="s">
        <v>3346</v>
      </c>
      <c r="D32" s="37">
        <v>9</v>
      </c>
      <c r="E32" s="37" t="s">
        <v>4036</v>
      </c>
      <c r="F32" s="37" t="s">
        <v>4037</v>
      </c>
      <c r="G32" s="37" t="s">
        <v>2642</v>
      </c>
      <c r="H32" s="37" t="s">
        <v>2643</v>
      </c>
      <c r="I32" s="37"/>
      <c r="J32" s="37"/>
      <c r="K32" s="37" t="s">
        <v>2562</v>
      </c>
      <c r="L32" s="37"/>
      <c r="M32" s="37"/>
      <c r="N32" s="37"/>
      <c r="O32" s="37" t="str">
        <f t="shared" si="2"/>
        <v>Bucket Info_CM_Bucket 코드</v>
      </c>
      <c r="P32" s="37" t="s">
        <v>291</v>
      </c>
      <c r="Q32" s="37" t="str">
        <f t="shared" si="1"/>
        <v>INSERT INTO ZFS_BASE_CODE (CD_FLG,CD,LASTID,CD_NO,CD_NM,CD_ENM,CD_SNM,CD_ESNM,CD_PFLG,CD_PCD,CD_GRP,CD_CVAL,CD_NVAL) VALUES ('CM_Bucket','09','NCRsystem',9,'축산 및 낙농','Livestock &amp; dairy','축산','All sectors','','','Bucket Info','',NULL);</v>
      </c>
    </row>
    <row r="33" spans="2:17" s="101" customFormat="1">
      <c r="B33" s="37" t="s">
        <v>2573</v>
      </c>
      <c r="C33" s="102">
        <v>10</v>
      </c>
      <c r="D33" s="37">
        <v>10</v>
      </c>
      <c r="E33" s="37" t="s">
        <v>4038</v>
      </c>
      <c r="F33" s="37" t="s">
        <v>4039</v>
      </c>
      <c r="G33" s="37" t="s">
        <v>2644</v>
      </c>
      <c r="H33" s="37" t="s">
        <v>2643</v>
      </c>
      <c r="I33" s="37"/>
      <c r="J33" s="37"/>
      <c r="K33" s="37" t="s">
        <v>2562</v>
      </c>
      <c r="L33" s="37"/>
      <c r="M33" s="37"/>
      <c r="N33" s="37"/>
      <c r="O33" s="37" t="str">
        <f t="shared" si="2"/>
        <v>Bucket Info_CM_Bucket 코드</v>
      </c>
      <c r="P33" s="37" t="s">
        <v>291</v>
      </c>
      <c r="Q33" s="37" t="str">
        <f t="shared" si="1"/>
        <v>INSERT INTO ZFS_BASE_CODE (CD_FLG,CD,LASTID,CD_NO,CD_NM,CD_ENM,CD_SNM,CD_ESNM,CD_PFLG,CD_PCD,CD_GRP,CD_CVAL,CD_NVAL) VALUES ('CM_Bucket','10','NCRsystem',10,'기타농산물','Softs and other agriculturals','농산물','All sectors','','','Bucket Info','',NULL);</v>
      </c>
    </row>
    <row r="34" spans="2:17" s="101" customFormat="1">
      <c r="B34" s="37" t="s">
        <v>2573</v>
      </c>
      <c r="C34" s="102">
        <v>11</v>
      </c>
      <c r="D34" s="37">
        <v>11</v>
      </c>
      <c r="E34" s="37" t="s">
        <v>4040</v>
      </c>
      <c r="F34" s="37" t="s">
        <v>4041</v>
      </c>
      <c r="G34" s="37" t="s">
        <v>2645</v>
      </c>
      <c r="H34" s="37" t="s">
        <v>2646</v>
      </c>
      <c r="I34" s="37"/>
      <c r="J34" s="37"/>
      <c r="K34" s="37" t="s">
        <v>2562</v>
      </c>
      <c r="L34" s="37"/>
      <c r="M34" s="37"/>
      <c r="N34" s="37"/>
      <c r="O34" s="37" t="str">
        <f t="shared" si="2"/>
        <v>Bucket Info_CM_Bucket 코드</v>
      </c>
      <c r="P34" s="37" t="s">
        <v>291</v>
      </c>
      <c r="Q34" s="37" t="str">
        <f t="shared" si="1"/>
        <v>INSERT INTO ZFS_BASE_CODE (CD_FLG,CD,LASTID,CD_NO,CD_NM,CD_ENM,CD_SNM,CD_ESNM,CD_PFLG,CD_PCD,CD_GRP,CD_CVAL,CD_NVAL) VALUES ('CM_Bucket','11','NCRsystem',11,'기타상품','Other commodity','기타','Other','','','Bucket Info','',NULL);</v>
      </c>
    </row>
    <row r="35" spans="2:17" s="101" customFormat="1">
      <c r="B35" s="37" t="s">
        <v>2562</v>
      </c>
      <c r="C35" s="102" t="s">
        <v>2569</v>
      </c>
      <c r="D35" s="37"/>
      <c r="E35" s="37" t="s">
        <v>2570</v>
      </c>
      <c r="F35" s="37" t="s">
        <v>3983</v>
      </c>
      <c r="G35" s="37"/>
      <c r="H35" s="37"/>
      <c r="I35" s="37"/>
      <c r="J35" s="37"/>
      <c r="K35" s="37" t="s">
        <v>3976</v>
      </c>
      <c r="L35" s="37"/>
      <c r="M35" s="37"/>
      <c r="O35" s="37" t="str">
        <f t="shared" si="2"/>
        <v>Bucket Info_CSR-Ctp_Bucket 목록</v>
      </c>
      <c r="P35" s="37" t="s">
        <v>291</v>
      </c>
      <c r="Q35" s="37" t="str">
        <f t="shared" si="1"/>
        <v>INSERT INTO ZFS_BASE_CODE (CD_FLG,CD,LASTID,CD_NO,CD_NM,CD_ENM,CD_SNM,CD_ESNM,CD_PFLG,CD_PCD,CD_GRP,CD_CVAL,CD_NVAL) VALUES ('Bucket Info','CSR-Ctp_Bucket','NCRsystem',0,'신용스프레드위험 유동화 Ctp버킷목록','CSR-Ctp_Bucket','','','','','GROUP','',NULL);</v>
      </c>
    </row>
    <row r="36" spans="2:17" s="101" customFormat="1">
      <c r="B36" s="37" t="s">
        <v>2569</v>
      </c>
      <c r="C36" s="102" t="s">
        <v>3330</v>
      </c>
      <c r="D36" s="37">
        <v>1</v>
      </c>
      <c r="E36" s="37" t="s">
        <v>4049</v>
      </c>
      <c r="F36" s="37" t="s">
        <v>4050</v>
      </c>
      <c r="G36" s="37" t="s">
        <v>2659</v>
      </c>
      <c r="H36" s="37" t="s">
        <v>2660</v>
      </c>
      <c r="I36" s="37" t="s">
        <v>2588</v>
      </c>
      <c r="J36" s="37" t="s">
        <v>2661</v>
      </c>
      <c r="K36" s="37" t="s">
        <v>2562</v>
      </c>
      <c r="L36" s="37"/>
      <c r="M36" s="37"/>
      <c r="N36" s="37"/>
      <c r="O36" s="37" t="str">
        <f t="shared" si="2"/>
        <v>Bucket Info_CSR-Ctp_Bucket 코드</v>
      </c>
      <c r="P36" s="37" t="s">
        <v>291</v>
      </c>
      <c r="Q36" s="37" t="str">
        <f t="shared" si="1"/>
        <v>INSERT INTO ZFS_BASE_CODE (CD_FLG,CD,LASTID,CD_NO,CD_NM,CD_ENM,CD_SNM,CD_ESNM,CD_PFLG,CD_PCD,CD_GRP,CD_CVAL,CD_NVAL) VALUES ('CSR-Ctp_Bucket','01','NCRsystem',1,'국채 등 소버린(중앙은행및다자간개발은행포함)','Sovereign (includes central banks and multilateral development banks)','국채','Sovereign','Bucket_PCD','IG','Bucket Info','',NULL);</v>
      </c>
    </row>
    <row r="37" spans="2:17" s="101" customFormat="1">
      <c r="B37" s="37" t="s">
        <v>2569</v>
      </c>
      <c r="C37" s="102" t="s">
        <v>3332</v>
      </c>
      <c r="D37" s="37">
        <v>2</v>
      </c>
      <c r="E37" s="37" t="s">
        <v>4051</v>
      </c>
      <c r="F37" s="37" t="s">
        <v>4052</v>
      </c>
      <c r="G37" s="37" t="s">
        <v>2662</v>
      </c>
      <c r="H37" s="37" t="s">
        <v>2663</v>
      </c>
      <c r="I37" s="37" t="s">
        <v>2588</v>
      </c>
      <c r="J37" s="37" t="s">
        <v>2661</v>
      </c>
      <c r="K37" s="37" t="s">
        <v>2562</v>
      </c>
      <c r="L37" s="37"/>
      <c r="M37" s="37"/>
      <c r="N37" s="37"/>
      <c r="O37" s="37" t="str">
        <f t="shared" si="2"/>
        <v>Bucket Info_CSR-Ctp_Bucket 코드</v>
      </c>
      <c r="P37" s="37" t="s">
        <v>291</v>
      </c>
      <c r="Q37" s="37" t="str">
        <f t="shared" si="1"/>
        <v>INSERT INTO ZFS_BASE_CODE (CD_FLG,CD,LASTID,CD_NO,CD_NM,CD_ENM,CD_SNM,CD_ESNM,CD_PFLG,CD_PCD,CD_GRP,CD_CVAL,CD_NVAL) VALUES ('CSR-Ctp_Bucket','02','NCRsystem',2,'지방자치단체, 정부보증 비금융, 교육, 공공기관','Local government, government-backed non-financials, education, and public administration','지방채','Local government','Bucket_PCD','IG','Bucket Info','',NULL);</v>
      </c>
    </row>
    <row r="38" spans="2:17" s="101" customFormat="1">
      <c r="B38" s="37" t="s">
        <v>2569</v>
      </c>
      <c r="C38" s="102" t="s">
        <v>3334</v>
      </c>
      <c r="D38" s="37">
        <v>3</v>
      </c>
      <c r="E38" s="37" t="s">
        <v>4053</v>
      </c>
      <c r="F38" s="37" t="s">
        <v>4054</v>
      </c>
      <c r="G38" s="37" t="s">
        <v>2664</v>
      </c>
      <c r="H38" s="37" t="s">
        <v>2637</v>
      </c>
      <c r="I38" s="37" t="s">
        <v>2588</v>
      </c>
      <c r="J38" s="37" t="s">
        <v>2661</v>
      </c>
      <c r="K38" s="37" t="s">
        <v>2562</v>
      </c>
      <c r="L38" s="37"/>
      <c r="M38" s="37"/>
      <c r="N38" s="37"/>
      <c r="O38" s="37" t="str">
        <f t="shared" si="2"/>
        <v>Bucket Info_CSR-Ctp_Bucket 코드</v>
      </c>
      <c r="P38" s="37" t="s">
        <v>291</v>
      </c>
      <c r="Q38" s="37" t="str">
        <f t="shared" si="1"/>
        <v>INSERT INTO ZFS_BASE_CODE (CD_FLG,CD,LASTID,CD_NO,CD_NM,CD_ENM,CD_SNM,CD_ESNM,CD_PFLG,CD_PCD,CD_GRP,CD_CVAL,CD_NVAL) VALUES ('CSR-Ctp_Bucket','03','NCRsystem',3,'금융(정부 보증 금융 포함)','Financials (includes government-backed financials)','금융','Financials','Bucket_PCD','IG','Bucket Info','',NULL);</v>
      </c>
    </row>
    <row r="39" spans="2:17" s="101" customFormat="1">
      <c r="B39" s="37" t="s">
        <v>2569</v>
      </c>
      <c r="C39" s="102" t="s">
        <v>3336</v>
      </c>
      <c r="D39" s="37">
        <v>4</v>
      </c>
      <c r="E39" s="37" t="s">
        <v>4055</v>
      </c>
      <c r="F39" s="37" t="s">
        <v>4056</v>
      </c>
      <c r="G39" s="37" t="s">
        <v>2665</v>
      </c>
      <c r="H39" s="37" t="s">
        <v>2635</v>
      </c>
      <c r="I39" s="37" t="s">
        <v>2588</v>
      </c>
      <c r="J39" s="37" t="s">
        <v>2661</v>
      </c>
      <c r="K39" s="37" t="s">
        <v>2562</v>
      </c>
      <c r="L39" s="37"/>
      <c r="M39" s="37"/>
      <c r="N39" s="37"/>
      <c r="O39" s="37" t="str">
        <f t="shared" si="2"/>
        <v>Bucket Info_CSR-Ctp_Bucket 코드</v>
      </c>
      <c r="P39" s="37" t="s">
        <v>291</v>
      </c>
      <c r="Q39" s="37" t="str">
        <f t="shared" si="1"/>
        <v>INSERT INTO ZFS_BASE_CODE (CD_FLG,CD,LASTID,CD_NO,CD_NM,CD_ENM,CD_SNM,CD_ESNM,CD_PFLG,CD_PCD,CD_GRP,CD_CVAL,CD_NVAL) VALUES ('CSR-Ctp_Bucket','04','NCRsystem',4,'원자재, 에너지, 산업, 농업, 제조, 광업, 채석','Basic materials, energy industrials, agriculture, manufacturing mining and quarrying','원자재','Basic materials','Bucket_PCD','IG','Bucket Info','',NULL);</v>
      </c>
    </row>
    <row r="40" spans="2:17" s="101" customFormat="1">
      <c r="B40" s="37" t="s">
        <v>2569</v>
      </c>
      <c r="C40" s="102" t="s">
        <v>3338</v>
      </c>
      <c r="D40" s="37">
        <v>5</v>
      </c>
      <c r="E40" s="37" t="s">
        <v>4057</v>
      </c>
      <c r="F40" s="37" t="s">
        <v>4058</v>
      </c>
      <c r="G40" s="37" t="s">
        <v>2666</v>
      </c>
      <c r="H40" s="37" t="s">
        <v>2667</v>
      </c>
      <c r="I40" s="37" t="s">
        <v>2588</v>
      </c>
      <c r="J40" s="37" t="s">
        <v>2661</v>
      </c>
      <c r="K40" s="37" t="s">
        <v>2562</v>
      </c>
      <c r="L40" s="37"/>
      <c r="M40" s="37"/>
      <c r="N40" s="37"/>
      <c r="O40" s="37" t="str">
        <f t="shared" si="2"/>
        <v>Bucket Info_CSR-Ctp_Bucket 코드</v>
      </c>
      <c r="P40" s="37" t="s">
        <v>291</v>
      </c>
      <c r="Q40" s="37" t="str">
        <f t="shared" si="1"/>
        <v>INSERT INTO ZFS_BASE_CODE (CD_FLG,CD,LASTID,CD_NO,CD_NM,CD_ENM,CD_SNM,CD_ESNM,CD_PFLG,CD_PCD,CD_GRP,CD_CVAL,CD_NVAL) VALUES ('CSR-Ctp_Bucket','05','NCRsystem',5,'소비재 및 서비스, 운송 및 창고업, 행정 및 보조서비스 활동','Consumer goods and services, transportation and storage, administrative and support service activiti','소비재','Consumer goods','Bucket_PCD','IG','Bucket Info','',NULL);</v>
      </c>
    </row>
    <row r="41" spans="2:17" s="101" customFormat="1">
      <c r="B41" s="37" t="s">
        <v>2569</v>
      </c>
      <c r="C41" s="102" t="s">
        <v>3340</v>
      </c>
      <c r="D41" s="37">
        <v>6</v>
      </c>
      <c r="E41" s="37" t="s">
        <v>4059</v>
      </c>
      <c r="F41" s="37" t="s">
        <v>4060</v>
      </c>
      <c r="G41" s="37" t="s">
        <v>2668</v>
      </c>
      <c r="H41" s="37" t="s">
        <v>2669</v>
      </c>
      <c r="I41" s="37" t="s">
        <v>2588</v>
      </c>
      <c r="J41" s="37" t="s">
        <v>2661</v>
      </c>
      <c r="K41" s="37" t="s">
        <v>2562</v>
      </c>
      <c r="L41" s="37"/>
      <c r="M41" s="37"/>
      <c r="N41" s="37"/>
      <c r="O41" s="37" t="str">
        <f t="shared" si="2"/>
        <v>Bucket Info_CSR-Ctp_Bucket 코드</v>
      </c>
      <c r="P41" s="37" t="s">
        <v>291</v>
      </c>
      <c r="Q41" s="37" t="str">
        <f t="shared" si="1"/>
        <v>INSERT INTO ZFS_BASE_CODE (CD_FLG,CD,LASTID,CD_NO,CD_NM,CD_ENM,CD_SNM,CD_ESNM,CD_PFLG,CD_PCD,CD_GRP,CD_CVAL,CD_NVAL) VALUES ('CSR-Ctp_Bucket','06','NCRsystem',6,'기술, 전기 통신','Technology, telecommunications','기술','Technology','Bucket_PCD','IG','Bucket Info','',NULL);</v>
      </c>
    </row>
    <row r="42" spans="2:17" s="101" customFormat="1">
      <c r="B42" s="37" t="s">
        <v>2569</v>
      </c>
      <c r="C42" s="102" t="s">
        <v>3342</v>
      </c>
      <c r="D42" s="37">
        <v>7</v>
      </c>
      <c r="E42" s="37" t="s">
        <v>4061</v>
      </c>
      <c r="F42" s="37" t="s">
        <v>4062</v>
      </c>
      <c r="G42" s="37" t="s">
        <v>2670</v>
      </c>
      <c r="H42" s="37" t="s">
        <v>2671</v>
      </c>
      <c r="I42" s="37" t="s">
        <v>2588</v>
      </c>
      <c r="J42" s="37" t="s">
        <v>2661</v>
      </c>
      <c r="K42" s="37" t="s">
        <v>2562</v>
      </c>
      <c r="L42" s="37"/>
      <c r="M42" s="37"/>
      <c r="N42" s="37"/>
      <c r="O42" s="37" t="str">
        <f t="shared" si="2"/>
        <v>Bucket Info_CSR-Ctp_Bucket 코드</v>
      </c>
      <c r="P42" s="37" t="s">
        <v>291</v>
      </c>
      <c r="Q42" s="37" t="str">
        <f t="shared" si="1"/>
        <v>INSERT INTO ZFS_BASE_CODE (CD_FLG,CD,LASTID,CD_NO,CD_NM,CD_ENM,CD_SNM,CD_ESNM,CD_PFLG,CD_PCD,CD_GRP,CD_CVAL,CD_NVAL) VALUES ('CSR-Ctp_Bucket','07','NCRsystem',7,'의료, 수도.전기.가스, 전문적 및 기술적 활동','Health care, utilities, professional and technical activities','의료','Health care','Bucket_PCD','IG','Bucket Info','',NULL);</v>
      </c>
    </row>
    <row r="43" spans="2:17">
      <c r="B43" s="37" t="s">
        <v>2569</v>
      </c>
      <c r="C43" s="102" t="s">
        <v>3344</v>
      </c>
      <c r="D43" s="37">
        <v>8</v>
      </c>
      <c r="E43" s="37" t="s">
        <v>4063</v>
      </c>
      <c r="F43" s="37" t="s">
        <v>4064</v>
      </c>
      <c r="G43" s="37" t="s">
        <v>2673</v>
      </c>
      <c r="H43" s="37" t="s">
        <v>2674</v>
      </c>
      <c r="I43" s="37" t="s">
        <v>2588</v>
      </c>
      <c r="J43" s="37" t="s">
        <v>2661</v>
      </c>
      <c r="K43" s="37" t="s">
        <v>2562</v>
      </c>
      <c r="O43" s="37" t="str">
        <f t="shared" si="2"/>
        <v>Bucket Info_CSR-Ctp_Bucket 코드</v>
      </c>
      <c r="P43" s="37" t="s">
        <v>291</v>
      </c>
      <c r="Q43" s="37" t="str">
        <f t="shared" si="1"/>
        <v>INSERT INTO ZFS_BASE_CODE (CD_FLG,CD,LASTID,CD_NO,CD_NM,CD_ENM,CD_SNM,CD_ESNM,CD_PFLG,CD_PCD,CD_GRP,CD_CVAL,CD_NVAL) VALUES ('CSR-Ctp_Bucket','08','NCRsystem',8,'커버드채권','Covered bonds','커버드','Covered','Bucket_PCD','IG','Bucket Info','',NULL);</v>
      </c>
    </row>
    <row r="44" spans="2:17">
      <c r="B44" s="37" t="s">
        <v>2569</v>
      </c>
      <c r="C44" s="102" t="s">
        <v>3346</v>
      </c>
      <c r="D44" s="37">
        <v>9</v>
      </c>
      <c r="E44" s="37" t="s">
        <v>4049</v>
      </c>
      <c r="F44" s="37" t="s">
        <v>4065</v>
      </c>
      <c r="G44" s="37" t="s">
        <v>2659</v>
      </c>
      <c r="H44" s="37" t="s">
        <v>2660</v>
      </c>
      <c r="I44" s="37" t="s">
        <v>2588</v>
      </c>
      <c r="J44" s="37" t="s">
        <v>2617</v>
      </c>
      <c r="K44" s="37" t="s">
        <v>2562</v>
      </c>
      <c r="O44" s="37" t="str">
        <f t="shared" si="2"/>
        <v>Bucket Info_CSR-Ctp_Bucket 코드</v>
      </c>
      <c r="P44" s="37" t="s">
        <v>291</v>
      </c>
      <c r="Q44" s="37" t="str">
        <f t="shared" si="1"/>
        <v>INSERT INTO ZFS_BASE_CODE (CD_FLG,CD,LASTID,CD_NO,CD_NM,CD_ENM,CD_SNM,CD_ESNM,CD_PFLG,CD_PCD,CD_GRP,CD_CVAL,CD_NVAL) VALUES ('CSR-Ctp_Bucket','09','NCRsystem',9,'국채 등 소버린(중앙은행및다자간개발은행포함)','Sovereign (incl. central banks, multilateral development banks)','국채','Sovereign','Bucket_PCD','HY','Bucket Info','',NULL);</v>
      </c>
    </row>
    <row r="45" spans="2:17">
      <c r="B45" s="37" t="s">
        <v>2569</v>
      </c>
      <c r="C45" s="102">
        <v>10</v>
      </c>
      <c r="D45" s="37">
        <v>10</v>
      </c>
      <c r="E45" s="37" t="s">
        <v>4051</v>
      </c>
      <c r="F45" s="37" t="s">
        <v>4066</v>
      </c>
      <c r="G45" s="37" t="s">
        <v>3588</v>
      </c>
      <c r="H45" s="37" t="s">
        <v>2663</v>
      </c>
      <c r="I45" s="37" t="s">
        <v>2588</v>
      </c>
      <c r="J45" s="37" t="s">
        <v>2617</v>
      </c>
      <c r="K45" s="37" t="s">
        <v>2562</v>
      </c>
      <c r="O45" s="37" t="str">
        <f t="shared" si="2"/>
        <v>Bucket Info_CSR-Ctp_Bucket 코드</v>
      </c>
      <c r="P45" s="37" t="s">
        <v>291</v>
      </c>
      <c r="Q45" s="37" t="str">
        <f t="shared" si="1"/>
        <v>INSERT INTO ZFS_BASE_CODE (CD_FLG,CD,LASTID,CD_NO,CD_NM,CD_ENM,CD_SNM,CD_ESNM,CD_PFLG,CD_PCD,CD_GRP,CD_CVAL,CD_NVAL) VALUES ('CSR-Ctp_Bucket','10','NCRsystem',10,'지방자치단체, 정부보증 비금융, 교육, 공공기관','Local government, government-backed non-financials, education, public administration','지방채','Local government','Bucket_PCD','HY','Bucket Info','',NULL);</v>
      </c>
    </row>
    <row r="46" spans="2:17">
      <c r="B46" s="37" t="s">
        <v>2569</v>
      </c>
      <c r="C46" s="102">
        <v>11</v>
      </c>
      <c r="D46" s="37">
        <v>11</v>
      </c>
      <c r="E46" s="37" t="s">
        <v>4053</v>
      </c>
      <c r="F46" s="37" t="s">
        <v>4067</v>
      </c>
      <c r="G46" s="37" t="s">
        <v>2664</v>
      </c>
      <c r="H46" s="37" t="s">
        <v>2637</v>
      </c>
      <c r="I46" s="37" t="s">
        <v>2588</v>
      </c>
      <c r="J46" s="37" t="s">
        <v>2617</v>
      </c>
      <c r="K46" s="37" t="s">
        <v>2562</v>
      </c>
      <c r="O46" s="37" t="str">
        <f t="shared" si="2"/>
        <v>Bucket Info_CSR-Ctp_Bucket 코드</v>
      </c>
      <c r="P46" s="37" t="s">
        <v>291</v>
      </c>
      <c r="Q46" s="37" t="str">
        <f t="shared" si="1"/>
        <v>INSERT INTO ZFS_BASE_CODE (CD_FLG,CD,LASTID,CD_NO,CD_NM,CD_ENM,CD_SNM,CD_ESNM,CD_PFLG,CD_PCD,CD_GRP,CD_CVAL,CD_NVAL) VALUES ('CSR-Ctp_Bucket','11','NCRsystem',11,'금융(정부 보증 금융 포함)','Financials (incl. government-backed financials)','금융','Financials','Bucket_PCD','HY','Bucket Info','',NULL);</v>
      </c>
    </row>
    <row r="47" spans="2:17">
      <c r="B47" s="37" t="s">
        <v>2569</v>
      </c>
      <c r="C47" s="102">
        <v>12</v>
      </c>
      <c r="D47" s="37">
        <v>12</v>
      </c>
      <c r="E47" s="37" t="s">
        <v>4055</v>
      </c>
      <c r="F47" s="37" t="s">
        <v>4056</v>
      </c>
      <c r="G47" s="37" t="s">
        <v>2665</v>
      </c>
      <c r="H47" s="37" t="s">
        <v>2635</v>
      </c>
      <c r="I47" s="37" t="s">
        <v>2588</v>
      </c>
      <c r="J47" s="37" t="s">
        <v>2617</v>
      </c>
      <c r="K47" s="37" t="s">
        <v>2562</v>
      </c>
      <c r="O47" s="37" t="str">
        <f t="shared" si="2"/>
        <v>Bucket Info_CSR-Ctp_Bucket 코드</v>
      </c>
      <c r="P47" s="37" t="s">
        <v>291</v>
      </c>
      <c r="Q47" s="37" t="str">
        <f t="shared" si="1"/>
        <v>INSERT INTO ZFS_BASE_CODE (CD_FLG,CD,LASTID,CD_NO,CD_NM,CD_ENM,CD_SNM,CD_ESNM,CD_PFLG,CD_PCD,CD_GRP,CD_CVAL,CD_NVAL) VALUES ('CSR-Ctp_Bucket','12','NCRsystem',12,'원자재, 에너지, 산업, 농업, 제조, 광업, 채석','Basic materials, energy industrials, agriculture, manufacturing mining and quarrying','원자재','Basic materials','Bucket_PCD','HY','Bucket Info','',NULL);</v>
      </c>
    </row>
    <row r="48" spans="2:17">
      <c r="B48" s="37" t="s">
        <v>2569</v>
      </c>
      <c r="C48" s="102">
        <v>13</v>
      </c>
      <c r="D48" s="37">
        <v>13</v>
      </c>
      <c r="E48" s="37" t="s">
        <v>4057</v>
      </c>
      <c r="F48" s="37" t="s">
        <v>4058</v>
      </c>
      <c r="G48" s="37" t="s">
        <v>2666</v>
      </c>
      <c r="H48" s="37" t="s">
        <v>2667</v>
      </c>
      <c r="I48" s="37" t="s">
        <v>2588</v>
      </c>
      <c r="J48" s="37" t="s">
        <v>2617</v>
      </c>
      <c r="K48" s="37" t="s">
        <v>2562</v>
      </c>
      <c r="O48" s="37" t="str">
        <f t="shared" si="2"/>
        <v>Bucket Info_CSR-Ctp_Bucket 코드</v>
      </c>
      <c r="P48" s="37" t="s">
        <v>291</v>
      </c>
      <c r="Q48" s="37" t="str">
        <f t="shared" si="1"/>
        <v>INSERT INTO ZFS_BASE_CODE (CD_FLG,CD,LASTID,CD_NO,CD_NM,CD_ENM,CD_SNM,CD_ESNM,CD_PFLG,CD_PCD,CD_GRP,CD_CVAL,CD_NVAL) VALUES ('CSR-Ctp_Bucket','13','NCRsystem',13,'소비재 및 서비스, 운송 및 창고업, 행정 및 보조서비스 활동','Consumer goods and services, transportation and storage, administrative and support service activiti','소비재','Consumer goods','Bucket_PCD','HY','Bucket Info','',NULL);</v>
      </c>
    </row>
    <row r="49" spans="2:17">
      <c r="B49" s="37" t="s">
        <v>2569</v>
      </c>
      <c r="C49" s="102">
        <v>14</v>
      </c>
      <c r="D49" s="37">
        <v>14</v>
      </c>
      <c r="E49" s="37" t="s">
        <v>4059</v>
      </c>
      <c r="F49" s="37" t="s">
        <v>4060</v>
      </c>
      <c r="G49" s="37" t="s">
        <v>2668</v>
      </c>
      <c r="H49" s="37" t="s">
        <v>2669</v>
      </c>
      <c r="I49" s="37" t="s">
        <v>2588</v>
      </c>
      <c r="J49" s="37" t="s">
        <v>2617</v>
      </c>
      <c r="K49" s="37" t="s">
        <v>2562</v>
      </c>
      <c r="O49" s="37" t="str">
        <f t="shared" si="2"/>
        <v>Bucket Info_CSR-Ctp_Bucket 코드</v>
      </c>
      <c r="P49" s="37" t="s">
        <v>291</v>
      </c>
      <c r="Q49" s="37" t="str">
        <f t="shared" si="1"/>
        <v>INSERT INTO ZFS_BASE_CODE (CD_FLG,CD,LASTID,CD_NO,CD_NM,CD_ENM,CD_SNM,CD_ESNM,CD_PFLG,CD_PCD,CD_GRP,CD_CVAL,CD_NVAL) VALUES ('CSR-Ctp_Bucket','14','NCRsystem',14,'기술, 전기 통신','Technology, telecommunications','기술','Technology','Bucket_PCD','HY','Bucket Info','',NULL);</v>
      </c>
    </row>
    <row r="50" spans="2:17">
      <c r="B50" s="37" t="s">
        <v>2569</v>
      </c>
      <c r="C50" s="102">
        <v>15</v>
      </c>
      <c r="D50" s="37">
        <v>15</v>
      </c>
      <c r="E50" s="37" t="s">
        <v>4061</v>
      </c>
      <c r="F50" s="37" t="s">
        <v>4062</v>
      </c>
      <c r="G50" s="37" t="s">
        <v>2670</v>
      </c>
      <c r="H50" s="37" t="s">
        <v>2671</v>
      </c>
      <c r="I50" s="37" t="s">
        <v>2588</v>
      </c>
      <c r="J50" s="37" t="s">
        <v>2617</v>
      </c>
      <c r="K50" s="37" t="s">
        <v>2562</v>
      </c>
      <c r="O50" s="37" t="str">
        <f t="shared" si="2"/>
        <v>Bucket Info_CSR-Ctp_Bucket 코드</v>
      </c>
      <c r="P50" s="37" t="s">
        <v>291</v>
      </c>
      <c r="Q50" s="37" t="str">
        <f t="shared" si="1"/>
        <v>INSERT INTO ZFS_BASE_CODE (CD_FLG,CD,LASTID,CD_NO,CD_NM,CD_ENM,CD_SNM,CD_ESNM,CD_PFLG,CD_PCD,CD_GRP,CD_CVAL,CD_NVAL) VALUES ('CSR-Ctp_Bucket','15','NCRsystem',15,'의료, 수도.전기.가스, 전문적 및 기술적 활동','Health care, utilities, professional and technical activities','의료','Health care','Bucket_PCD','HY','Bucket Info','',NULL);</v>
      </c>
    </row>
    <row r="51" spans="2:17">
      <c r="B51" s="37" t="s">
        <v>2569</v>
      </c>
      <c r="C51" s="102">
        <v>16</v>
      </c>
      <c r="D51" s="37">
        <v>16</v>
      </c>
      <c r="E51" s="37" t="s">
        <v>4018</v>
      </c>
      <c r="F51" s="37" t="s">
        <v>3350</v>
      </c>
      <c r="G51" s="37" t="s">
        <v>2645</v>
      </c>
      <c r="H51" s="37" t="s">
        <v>2646</v>
      </c>
      <c r="I51" s="37" t="s">
        <v>2588</v>
      </c>
      <c r="J51" s="37" t="s">
        <v>2625</v>
      </c>
      <c r="K51" s="37" t="s">
        <v>2562</v>
      </c>
      <c r="O51" s="37" t="str">
        <f t="shared" si="2"/>
        <v>Bucket Info_CSR-Ctp_Bucket 코드</v>
      </c>
      <c r="P51" s="37" t="s">
        <v>291</v>
      </c>
      <c r="Q51" s="37" t="str">
        <f t="shared" si="1"/>
        <v>INSERT INTO ZFS_BASE_CODE (CD_FLG,CD,LASTID,CD_NO,CD_NM,CD_ENM,CD_SNM,CD_ESNM,CD_PFLG,CD_PCD,CD_GRP,CD_CVAL,CD_NVAL) VALUES ('CSR-Ctp_Bucket','16','NCRsystem',16,'기타부문','Other','기타','Other','Bucket_PCD','OT','Bucket Info','',NULL);</v>
      </c>
    </row>
    <row r="52" spans="2:17">
      <c r="B52" s="37" t="s">
        <v>2562</v>
      </c>
      <c r="C52" s="102" t="s">
        <v>2567</v>
      </c>
      <c r="E52" s="37" t="s">
        <v>2568</v>
      </c>
      <c r="F52" s="37" t="s">
        <v>3982</v>
      </c>
      <c r="K52" s="37" t="s">
        <v>3976</v>
      </c>
      <c r="N52" s="101"/>
      <c r="O52" s="37" t="str">
        <f t="shared" si="2"/>
        <v>Bucket Info_CSR-nCtp_Bucket 목록</v>
      </c>
      <c r="P52" s="37" t="s">
        <v>291</v>
      </c>
      <c r="Q52" s="37" t="str">
        <f t="shared" si="1"/>
        <v>INSERT INTO ZFS_BASE_CODE (CD_FLG,CD,LASTID,CD_NO,CD_NM,CD_ENM,CD_SNM,CD_ESNM,CD_PFLG,CD_PCD,CD_GRP,CD_CVAL,CD_NVAL) VALUES ('Bucket Info','CSR-nCtp_Bucket','NCRsystem',0,'신용스프레드위험 유동화 nonCtp버킷목록','CSR-nCtp_Bucket','','','','','GROUP','',NULL);</v>
      </c>
    </row>
    <row r="53" spans="2:17">
      <c r="B53" s="37" t="s">
        <v>2567</v>
      </c>
      <c r="C53" s="102" t="s">
        <v>3330</v>
      </c>
      <c r="D53" s="37">
        <v>1</v>
      </c>
      <c r="E53" s="37" t="s">
        <v>4068</v>
      </c>
      <c r="F53" s="37" t="s">
        <v>4069</v>
      </c>
      <c r="G53" s="37" t="s">
        <v>2676</v>
      </c>
      <c r="H53" s="37" t="s">
        <v>2675</v>
      </c>
      <c r="I53" s="37" t="s">
        <v>2588</v>
      </c>
      <c r="J53" s="37" t="s">
        <v>2622</v>
      </c>
      <c r="K53" s="37" t="s">
        <v>2562</v>
      </c>
      <c r="O53" s="37" t="str">
        <f t="shared" si="2"/>
        <v>Bucket Info_CSR-nCtp_Bucket 코드</v>
      </c>
      <c r="P53" s="37" t="s">
        <v>291</v>
      </c>
      <c r="Q53" s="37" t="str">
        <f t="shared" si="1"/>
        <v>INSERT INTO ZFS_BASE_CODE (CD_FLG,CD,LASTID,CD_NO,CD_NM,CD_ENM,CD_SNM,CD_ESNM,CD_PFLG,CD_PCD,CD_GRP,CD_CVAL,CD_NVAL) VALUES ('CSR-nCtp_Bucket','01','NCRsystem',1,'주택저당채권담보부증권(RMBS) - Prime','RMBS - Prime','주담보 Prime','RMBS - Prime','Bucket_PCD','SIG','Bucket Info','',NULL);</v>
      </c>
    </row>
    <row r="54" spans="2:17">
      <c r="B54" s="37" t="s">
        <v>2567</v>
      </c>
      <c r="C54" s="102" t="s">
        <v>3332</v>
      </c>
      <c r="D54" s="37">
        <v>2</v>
      </c>
      <c r="E54" s="37" t="s">
        <v>4070</v>
      </c>
      <c r="F54" s="37" t="s">
        <v>4071</v>
      </c>
      <c r="G54" s="37" t="s">
        <v>2677</v>
      </c>
      <c r="H54" s="37" t="s">
        <v>3970</v>
      </c>
      <c r="I54" s="37" t="s">
        <v>2588</v>
      </c>
      <c r="J54" s="37" t="s">
        <v>2622</v>
      </c>
      <c r="K54" s="37" t="s">
        <v>2562</v>
      </c>
      <c r="O54" s="37" t="str">
        <f t="shared" si="2"/>
        <v>Bucket Info_CSR-nCtp_Bucket 코드</v>
      </c>
      <c r="P54" s="37" t="s">
        <v>291</v>
      </c>
      <c r="Q54" s="37" t="str">
        <f t="shared" si="1"/>
        <v>INSERT INTO ZFS_BASE_CODE (CD_FLG,CD,LASTID,CD_NO,CD_NM,CD_ENM,CD_SNM,CD_ESNM,CD_PFLG,CD_PCD,CD_GRP,CD_CVAL,CD_NVAL) VALUES ('CSR-nCtp_Bucket','02','NCRsystem',2,'주택저당채권담보부증권(RMBS) - Mid Prime','RMBS - Mid-Prime','주담보 Mid','RMBS - Mid','Bucket_PCD','SIG','Bucket Info','',NULL);</v>
      </c>
    </row>
    <row r="55" spans="2:17">
      <c r="B55" s="37" t="s">
        <v>2567</v>
      </c>
      <c r="C55" s="102" t="s">
        <v>3334</v>
      </c>
      <c r="D55" s="37">
        <v>3</v>
      </c>
      <c r="E55" s="37" t="s">
        <v>4072</v>
      </c>
      <c r="F55" s="37" t="s">
        <v>4073</v>
      </c>
      <c r="G55" s="37" t="s">
        <v>2678</v>
      </c>
      <c r="H55" s="37" t="s">
        <v>3971</v>
      </c>
      <c r="I55" s="37" t="s">
        <v>2588</v>
      </c>
      <c r="J55" s="37" t="s">
        <v>2622</v>
      </c>
      <c r="K55" s="37" t="s">
        <v>2562</v>
      </c>
      <c r="O55" s="37" t="str">
        <f t="shared" si="2"/>
        <v>Bucket Info_CSR-nCtp_Bucket 코드</v>
      </c>
      <c r="P55" s="37" t="s">
        <v>291</v>
      </c>
      <c r="Q55" s="37" t="str">
        <f t="shared" si="1"/>
        <v>INSERT INTO ZFS_BASE_CODE (CD_FLG,CD,LASTID,CD_NO,CD_NM,CD_ENM,CD_SNM,CD_ESNM,CD_PFLG,CD_PCD,CD_GRP,CD_CVAL,CD_NVAL) VALUES ('CSR-nCtp_Bucket','03','NCRsystem',3,'주택저당채권담보부증권(RMBS) - Sub Prime','RMBS - Sub-Prime','주담보 Sub','RMBS - Sub','Bucket_PCD','SIG','Bucket Info','',NULL);</v>
      </c>
    </row>
    <row r="56" spans="2:17">
      <c r="B56" s="37" t="s">
        <v>2567</v>
      </c>
      <c r="C56" s="102" t="s">
        <v>3336</v>
      </c>
      <c r="D56" s="37">
        <v>4</v>
      </c>
      <c r="E56" s="37" t="s">
        <v>4074</v>
      </c>
      <c r="F56" s="37" t="s">
        <v>4075</v>
      </c>
      <c r="G56" s="37" t="s">
        <v>2680</v>
      </c>
      <c r="H56" s="37" t="s">
        <v>2679</v>
      </c>
      <c r="I56" s="37" t="s">
        <v>2588</v>
      </c>
      <c r="J56" s="37" t="s">
        <v>2622</v>
      </c>
      <c r="K56" s="37" t="s">
        <v>2562</v>
      </c>
      <c r="O56" s="37" t="str">
        <f t="shared" si="2"/>
        <v>Bucket Info_CSR-nCtp_Bucket 코드</v>
      </c>
      <c r="P56" s="37" t="s">
        <v>291</v>
      </c>
      <c r="Q56" s="37" t="str">
        <f t="shared" si="1"/>
        <v>INSERT INTO ZFS_BASE_CODE (CD_FLG,CD,LASTID,CD_NO,CD_NM,CD_ENM,CD_SNM,CD_ESNM,CD_PFLG,CD_PCD,CD_GRP,CD_CVAL,CD_NVAL) VALUES ('CSR-nCtp_Bucket','04','NCRsystem',4,'상업부동산용 대출채권 (CMBS)','CMBS','부동산','CMBS','Bucket_PCD','SIG','Bucket Info','',NULL);</v>
      </c>
    </row>
    <row r="57" spans="2:17">
      <c r="B57" s="37" t="s">
        <v>2567</v>
      </c>
      <c r="C57" s="102" t="s">
        <v>3338</v>
      </c>
      <c r="D57" s="37">
        <v>5</v>
      </c>
      <c r="E57" s="37" t="s">
        <v>4076</v>
      </c>
      <c r="F57" s="37" t="s">
        <v>4077</v>
      </c>
      <c r="G57" s="37" t="s">
        <v>2681</v>
      </c>
      <c r="H57" s="37" t="s">
        <v>3972</v>
      </c>
      <c r="I57" s="37" t="s">
        <v>2588</v>
      </c>
      <c r="J57" s="37" t="s">
        <v>2622</v>
      </c>
      <c r="K57" s="37" t="s">
        <v>2562</v>
      </c>
      <c r="O57" s="37" t="str">
        <f t="shared" si="2"/>
        <v>Bucket Info_CSR-nCtp_Bucket 코드</v>
      </c>
      <c r="P57" s="37" t="s">
        <v>291</v>
      </c>
      <c r="Q57" s="37" t="str">
        <f t="shared" si="1"/>
        <v>INSERT INTO ZFS_BASE_CODE (CD_FLG,CD,LASTID,CD_NO,CD_NM,CD_ENM,CD_SNM,CD_ESNM,CD_PFLG,CD_PCD,CD_GRP,CD_CVAL,CD_NVAL) VALUES ('CSR-nCtp_Bucket','05','NCRsystem',5,'자산유동화증권(ABS) - 학자금','ABS - Student loans','학자금','ABS - Student','Bucket_PCD','SIG','Bucket Info','',NULL);</v>
      </c>
    </row>
    <row r="58" spans="2:17">
      <c r="B58" s="37" t="s">
        <v>2567</v>
      </c>
      <c r="C58" s="102" t="s">
        <v>3340</v>
      </c>
      <c r="D58" s="37">
        <v>6</v>
      </c>
      <c r="E58" s="37" t="s">
        <v>4078</v>
      </c>
      <c r="F58" s="37" t="s">
        <v>4079</v>
      </c>
      <c r="G58" s="37" t="s">
        <v>2682</v>
      </c>
      <c r="H58" s="37" t="s">
        <v>3973</v>
      </c>
      <c r="I58" s="37" t="s">
        <v>2588</v>
      </c>
      <c r="J58" s="37" t="s">
        <v>2622</v>
      </c>
      <c r="K58" s="37" t="s">
        <v>2562</v>
      </c>
      <c r="O58" s="37" t="str">
        <f t="shared" si="2"/>
        <v>Bucket Info_CSR-nCtp_Bucket 코드</v>
      </c>
      <c r="P58" s="37" t="s">
        <v>291</v>
      </c>
      <c r="Q58" s="37" t="str">
        <f t="shared" si="1"/>
        <v>INSERT INTO ZFS_BASE_CODE (CD_FLG,CD,LASTID,CD_NO,CD_NM,CD_ENM,CD_SNM,CD_ESNM,CD_PFLG,CD_PCD,CD_GRP,CD_CVAL,CD_NVAL) VALUES ('CSR-nCtp_Bucket','06','NCRsystem',6,'자산유동화증권(ABS) - 신용카드','ABS - Credit cards','신용카드','ABS - Credit ','Bucket_PCD','SIG','Bucket Info','',NULL);</v>
      </c>
    </row>
    <row r="59" spans="2:17">
      <c r="B59" s="37" t="s">
        <v>2567</v>
      </c>
      <c r="C59" s="102" t="s">
        <v>3342</v>
      </c>
      <c r="D59" s="37">
        <v>7</v>
      </c>
      <c r="E59" s="37" t="s">
        <v>4080</v>
      </c>
      <c r="F59" s="37" t="s">
        <v>4081</v>
      </c>
      <c r="G59" s="37" t="s">
        <v>2684</v>
      </c>
      <c r="H59" s="37" t="s">
        <v>2683</v>
      </c>
      <c r="I59" s="37" t="s">
        <v>2588</v>
      </c>
      <c r="J59" s="37" t="s">
        <v>2622</v>
      </c>
      <c r="K59" s="37" t="s">
        <v>2562</v>
      </c>
      <c r="O59" s="37" t="str">
        <f t="shared" si="2"/>
        <v>Bucket Info_CSR-nCtp_Bucket 코드</v>
      </c>
      <c r="P59" s="37" t="s">
        <v>291</v>
      </c>
      <c r="Q59" s="37" t="str">
        <f t="shared" si="1"/>
        <v>INSERT INTO ZFS_BASE_CODE (CD_FLG,CD,LASTID,CD_NO,CD_NM,CD_ENM,CD_SNM,CD_ESNM,CD_PFLG,CD_PCD,CD_GRP,CD_CVAL,CD_NVAL) VALUES ('CSR-nCtp_Bucket','07','NCRsystem',7,'자산유동화증권(ABS) - 자동차대출','ABS - Auto','자동차대출','ABS - Auto','Bucket_PCD','SIG','Bucket Info','',NULL);</v>
      </c>
    </row>
    <row r="60" spans="2:17">
      <c r="B60" s="37" t="s">
        <v>2567</v>
      </c>
      <c r="C60" s="102" t="s">
        <v>3344</v>
      </c>
      <c r="D60" s="37">
        <v>8</v>
      </c>
      <c r="E60" s="37" t="s">
        <v>4082</v>
      </c>
      <c r="F60" s="37" t="s">
        <v>4083</v>
      </c>
      <c r="G60" s="37" t="s">
        <v>2685</v>
      </c>
      <c r="H60" s="37" t="s">
        <v>2686</v>
      </c>
      <c r="I60" s="37" t="s">
        <v>2588</v>
      </c>
      <c r="J60" s="37" t="s">
        <v>2622</v>
      </c>
      <c r="K60" s="37" t="s">
        <v>2562</v>
      </c>
      <c r="O60" s="37" t="str">
        <f t="shared" si="2"/>
        <v>Bucket Info_CSR-nCtp_Bucket 코드</v>
      </c>
      <c r="P60" s="37" t="s">
        <v>291</v>
      </c>
      <c r="Q60" s="37" t="str">
        <f t="shared" si="1"/>
        <v>INSERT INTO ZFS_BASE_CODE (CD_FLG,CD,LASTID,CD_NO,CD_NM,CD_ENM,CD_SNM,CD_ESNM,CD_PFLG,CD_PCD,CD_GRP,CD_CVAL,CD_NVAL) VALUES ('CSR-nCtp_Bucket','08','NCRsystem',8,'대출담보부채권(CLO) 비상관관계 트레이딩 포트폴리오','CLO non-correlation trading portfolio','대출 비상관','CLO non-CTP','Bucket_PCD','SIG','Bucket Info','',NULL);</v>
      </c>
    </row>
    <row r="61" spans="2:17">
      <c r="B61" s="37" t="s">
        <v>2567</v>
      </c>
      <c r="C61" s="102" t="s">
        <v>3346</v>
      </c>
      <c r="D61" s="37">
        <v>9</v>
      </c>
      <c r="E61" s="37" t="s">
        <v>4068</v>
      </c>
      <c r="F61" s="37" t="s">
        <v>4069</v>
      </c>
      <c r="G61" s="37" t="s">
        <v>2676</v>
      </c>
      <c r="H61" s="37" t="s">
        <v>2675</v>
      </c>
      <c r="I61" s="37" t="s">
        <v>2588</v>
      </c>
      <c r="J61" s="37" t="s">
        <v>2623</v>
      </c>
      <c r="K61" s="37" t="s">
        <v>2562</v>
      </c>
      <c r="O61" s="37" t="str">
        <f t="shared" si="2"/>
        <v>Bucket Info_CSR-nCtp_Bucket 코드</v>
      </c>
      <c r="P61" s="37" t="s">
        <v>291</v>
      </c>
      <c r="Q61" s="37" t="str">
        <f t="shared" si="1"/>
        <v>INSERT INTO ZFS_BASE_CODE (CD_FLG,CD,LASTID,CD_NO,CD_NM,CD_ENM,CD_SNM,CD_ESNM,CD_PFLG,CD_PCD,CD_GRP,CD_CVAL,CD_NVAL) VALUES ('CSR-nCtp_Bucket','09','NCRsystem',9,'주택저당채권담보부증권(RMBS) - Prime','RMBS - Prime','주담보 Prime','RMBS - Prime','Bucket_PCD','NIG','Bucket Info','',NULL);</v>
      </c>
    </row>
    <row r="62" spans="2:17">
      <c r="B62" s="37" t="s">
        <v>2567</v>
      </c>
      <c r="C62" s="102">
        <v>10</v>
      </c>
      <c r="D62" s="37">
        <v>10</v>
      </c>
      <c r="E62" s="37" t="s">
        <v>4070</v>
      </c>
      <c r="F62" s="37" t="s">
        <v>4071</v>
      </c>
      <c r="G62" s="37" t="s">
        <v>2677</v>
      </c>
      <c r="H62" s="37" t="s">
        <v>3970</v>
      </c>
      <c r="I62" s="37" t="s">
        <v>2588</v>
      </c>
      <c r="J62" s="37" t="s">
        <v>2623</v>
      </c>
      <c r="K62" s="37" t="s">
        <v>2562</v>
      </c>
      <c r="O62" s="37" t="str">
        <f t="shared" si="2"/>
        <v>Bucket Info_CSR-nCtp_Bucket 코드</v>
      </c>
      <c r="P62" s="37" t="s">
        <v>291</v>
      </c>
      <c r="Q62" s="37" t="str">
        <f t="shared" si="1"/>
        <v>INSERT INTO ZFS_BASE_CODE (CD_FLG,CD,LASTID,CD_NO,CD_NM,CD_ENM,CD_SNM,CD_ESNM,CD_PFLG,CD_PCD,CD_GRP,CD_CVAL,CD_NVAL) VALUES ('CSR-nCtp_Bucket','10','NCRsystem',10,'주택저당채권담보부증권(RMBS) - Mid Prime','RMBS - Mid-Prime','주담보 Mid','RMBS - Mid','Bucket_PCD','NIG','Bucket Info','',NULL);</v>
      </c>
    </row>
    <row r="63" spans="2:17">
      <c r="B63" s="37" t="s">
        <v>2567</v>
      </c>
      <c r="C63" s="102">
        <v>11</v>
      </c>
      <c r="D63" s="37">
        <v>11</v>
      </c>
      <c r="E63" s="37" t="s">
        <v>4072</v>
      </c>
      <c r="F63" s="37" t="s">
        <v>4073</v>
      </c>
      <c r="G63" s="37" t="s">
        <v>2678</v>
      </c>
      <c r="H63" s="37" t="s">
        <v>3971</v>
      </c>
      <c r="I63" s="37" t="s">
        <v>2588</v>
      </c>
      <c r="J63" s="37" t="s">
        <v>2623</v>
      </c>
      <c r="K63" s="37" t="s">
        <v>2562</v>
      </c>
      <c r="O63" s="37" t="str">
        <f t="shared" si="2"/>
        <v>Bucket Info_CSR-nCtp_Bucket 코드</v>
      </c>
      <c r="P63" s="37" t="s">
        <v>291</v>
      </c>
      <c r="Q63" s="37" t="str">
        <f t="shared" si="1"/>
        <v>INSERT INTO ZFS_BASE_CODE (CD_FLG,CD,LASTID,CD_NO,CD_NM,CD_ENM,CD_SNM,CD_ESNM,CD_PFLG,CD_PCD,CD_GRP,CD_CVAL,CD_NVAL) VALUES ('CSR-nCtp_Bucket','11','NCRsystem',11,'주택저당채권담보부증권(RMBS) - Sub Prime','RMBS - Sub-Prime','주담보 Sub','RMBS - Sub','Bucket_PCD','NIG','Bucket Info','',NULL);</v>
      </c>
    </row>
    <row r="64" spans="2:17">
      <c r="B64" s="37" t="s">
        <v>2567</v>
      </c>
      <c r="C64" s="102">
        <v>12</v>
      </c>
      <c r="D64" s="37">
        <v>12</v>
      </c>
      <c r="E64" s="37" t="s">
        <v>4074</v>
      </c>
      <c r="F64" s="37" t="s">
        <v>4075</v>
      </c>
      <c r="G64" s="37" t="s">
        <v>2680</v>
      </c>
      <c r="H64" s="37" t="s">
        <v>2679</v>
      </c>
      <c r="I64" s="37" t="s">
        <v>2588</v>
      </c>
      <c r="J64" s="37" t="s">
        <v>2623</v>
      </c>
      <c r="K64" s="37" t="s">
        <v>2562</v>
      </c>
      <c r="O64" s="37" t="str">
        <f t="shared" si="2"/>
        <v>Bucket Info_CSR-nCtp_Bucket 코드</v>
      </c>
      <c r="P64" s="37" t="s">
        <v>291</v>
      </c>
      <c r="Q64" s="37" t="str">
        <f t="shared" si="1"/>
        <v>INSERT INTO ZFS_BASE_CODE (CD_FLG,CD,LASTID,CD_NO,CD_NM,CD_ENM,CD_SNM,CD_ESNM,CD_PFLG,CD_PCD,CD_GRP,CD_CVAL,CD_NVAL) VALUES ('CSR-nCtp_Bucket','12','NCRsystem',12,'상업부동산용 대출채권 (CMBS)','CMBS','부동산','CMBS','Bucket_PCD','NIG','Bucket Info','',NULL);</v>
      </c>
    </row>
    <row r="65" spans="2:17">
      <c r="B65" s="37" t="s">
        <v>2567</v>
      </c>
      <c r="C65" s="102">
        <v>13</v>
      </c>
      <c r="D65" s="37">
        <v>13</v>
      </c>
      <c r="E65" s="37" t="s">
        <v>4076</v>
      </c>
      <c r="F65" s="37" t="s">
        <v>4077</v>
      </c>
      <c r="G65" s="37" t="s">
        <v>2681</v>
      </c>
      <c r="H65" s="37" t="s">
        <v>3972</v>
      </c>
      <c r="I65" s="37" t="s">
        <v>2588</v>
      </c>
      <c r="J65" s="37" t="s">
        <v>2623</v>
      </c>
      <c r="K65" s="37" t="s">
        <v>2562</v>
      </c>
      <c r="O65" s="37" t="str">
        <f t="shared" si="2"/>
        <v>Bucket Info_CSR-nCtp_Bucket 코드</v>
      </c>
      <c r="P65" s="37" t="s">
        <v>291</v>
      </c>
      <c r="Q65" s="37" t="str">
        <f t="shared" si="1"/>
        <v>INSERT INTO ZFS_BASE_CODE (CD_FLG,CD,LASTID,CD_NO,CD_NM,CD_ENM,CD_SNM,CD_ESNM,CD_PFLG,CD_PCD,CD_GRP,CD_CVAL,CD_NVAL) VALUES ('CSR-nCtp_Bucket','13','NCRsystem',13,'자산유동화증권(ABS) - 학자금','ABS - Student loans','학자금','ABS - Student','Bucket_PCD','NIG','Bucket Info','',NULL);</v>
      </c>
    </row>
    <row r="66" spans="2:17">
      <c r="B66" s="37" t="s">
        <v>2567</v>
      </c>
      <c r="C66" s="102">
        <v>14</v>
      </c>
      <c r="D66" s="37">
        <v>14</v>
      </c>
      <c r="E66" s="37" t="s">
        <v>4078</v>
      </c>
      <c r="F66" s="37" t="s">
        <v>4079</v>
      </c>
      <c r="G66" s="37" t="s">
        <v>2682</v>
      </c>
      <c r="H66" s="37" t="s">
        <v>3973</v>
      </c>
      <c r="I66" s="37" t="s">
        <v>2588</v>
      </c>
      <c r="J66" s="37" t="s">
        <v>2623</v>
      </c>
      <c r="K66" s="37" t="s">
        <v>2562</v>
      </c>
      <c r="O66" s="37" t="str">
        <f t="shared" si="2"/>
        <v>Bucket Info_CSR-nCtp_Bucket 코드</v>
      </c>
      <c r="P66" s="37" t="s">
        <v>291</v>
      </c>
      <c r="Q66" s="37" t="str">
        <f t="shared" si="1"/>
        <v>INSERT INTO ZFS_BASE_CODE (CD_FLG,CD,LASTID,CD_NO,CD_NM,CD_ENM,CD_SNM,CD_ESNM,CD_PFLG,CD_PCD,CD_GRP,CD_CVAL,CD_NVAL) VALUES ('CSR-nCtp_Bucket','14','NCRsystem',14,'자산유동화증권(ABS) - 신용카드','ABS - Credit cards','신용카드','ABS - Credit ','Bucket_PCD','NIG','Bucket Info','',NULL);</v>
      </c>
    </row>
    <row r="67" spans="2:17">
      <c r="B67" s="37" t="s">
        <v>2567</v>
      </c>
      <c r="C67" s="102">
        <v>15</v>
      </c>
      <c r="D67" s="37">
        <v>15</v>
      </c>
      <c r="E67" s="37" t="s">
        <v>4080</v>
      </c>
      <c r="F67" s="37" t="s">
        <v>4081</v>
      </c>
      <c r="G67" s="37" t="s">
        <v>2684</v>
      </c>
      <c r="H67" s="37" t="s">
        <v>2683</v>
      </c>
      <c r="I67" s="37" t="s">
        <v>2588</v>
      </c>
      <c r="J67" s="37" t="s">
        <v>2623</v>
      </c>
      <c r="K67" s="37" t="s">
        <v>2562</v>
      </c>
      <c r="O67" s="37" t="str">
        <f t="shared" si="2"/>
        <v>Bucket Info_CSR-nCtp_Bucket 코드</v>
      </c>
      <c r="P67" s="37" t="s">
        <v>291</v>
      </c>
      <c r="Q67" s="37" t="str">
        <f t="shared" si="1"/>
        <v>INSERT INTO ZFS_BASE_CODE (CD_FLG,CD,LASTID,CD_NO,CD_NM,CD_ENM,CD_SNM,CD_ESNM,CD_PFLG,CD_PCD,CD_GRP,CD_CVAL,CD_NVAL) VALUES ('CSR-nCtp_Bucket','15','NCRsystem',15,'자산유동화증권(ABS) - 자동차대출','ABS - Auto','자동차대출','ABS - Auto','Bucket_PCD','NIG','Bucket Info','',NULL);</v>
      </c>
    </row>
    <row r="68" spans="2:17">
      <c r="B68" s="37" t="s">
        <v>2567</v>
      </c>
      <c r="C68" s="102">
        <v>16</v>
      </c>
      <c r="D68" s="37">
        <v>16</v>
      </c>
      <c r="E68" s="37" t="s">
        <v>4082</v>
      </c>
      <c r="F68" s="37" t="s">
        <v>4083</v>
      </c>
      <c r="G68" s="37" t="s">
        <v>2685</v>
      </c>
      <c r="H68" s="37" t="s">
        <v>2686</v>
      </c>
      <c r="I68" s="37" t="s">
        <v>2588</v>
      </c>
      <c r="J68" s="37" t="s">
        <v>2623</v>
      </c>
      <c r="K68" s="37" t="s">
        <v>2562</v>
      </c>
      <c r="O68" s="37" t="str">
        <f t="shared" si="2"/>
        <v>Bucket Info_CSR-nCtp_Bucket 코드</v>
      </c>
      <c r="P68" s="37" t="s">
        <v>291</v>
      </c>
      <c r="Q68" s="37" t="str">
        <f t="shared" si="1"/>
        <v>INSERT INTO ZFS_BASE_CODE (CD_FLG,CD,LASTID,CD_NO,CD_NM,CD_ENM,CD_SNM,CD_ESNM,CD_PFLG,CD_PCD,CD_GRP,CD_CVAL,CD_NVAL) VALUES ('CSR-nCtp_Bucket','16','NCRsystem',16,'대출담보부채권(CLO) 비상관관계 트레이딩 포트폴리오','CLO non-correlation trading portfolio','대출 비상관','CLO non-CTP','Bucket_PCD','NIG','Bucket Info','',NULL);</v>
      </c>
    </row>
    <row r="69" spans="2:17">
      <c r="B69" s="37" t="s">
        <v>2567</v>
      </c>
      <c r="C69" s="102">
        <v>17</v>
      </c>
      <c r="D69" s="37">
        <v>17</v>
      </c>
      <c r="E69" s="37" t="s">
        <v>4068</v>
      </c>
      <c r="F69" s="37" t="s">
        <v>4069</v>
      </c>
      <c r="G69" s="37" t="s">
        <v>2676</v>
      </c>
      <c r="H69" s="37" t="s">
        <v>2675</v>
      </c>
      <c r="I69" s="37" t="s">
        <v>2588</v>
      </c>
      <c r="J69" s="37" t="s">
        <v>2617</v>
      </c>
      <c r="K69" s="37" t="s">
        <v>2562</v>
      </c>
      <c r="O69" s="37" t="str">
        <f t="shared" si="2"/>
        <v>Bucket Info_CSR-nCtp_Bucket 코드</v>
      </c>
      <c r="P69" s="37" t="s">
        <v>291</v>
      </c>
      <c r="Q69" s="37" t="str">
        <f t="shared" si="1"/>
        <v>INSERT INTO ZFS_BASE_CODE (CD_FLG,CD,LASTID,CD_NO,CD_NM,CD_ENM,CD_SNM,CD_ESNM,CD_PFLG,CD_PCD,CD_GRP,CD_CVAL,CD_NVAL) VALUES ('CSR-nCtp_Bucket','17','NCRsystem',17,'주택저당채권담보부증권(RMBS) - Prime','RMBS - Prime','주담보 Prime','RMBS - Prime','Bucket_PCD','HY','Bucket Info','',NULL);</v>
      </c>
    </row>
    <row r="70" spans="2:17">
      <c r="B70" s="37" t="s">
        <v>2567</v>
      </c>
      <c r="C70" s="102">
        <v>18</v>
      </c>
      <c r="D70" s="37">
        <v>18</v>
      </c>
      <c r="E70" s="37" t="s">
        <v>4070</v>
      </c>
      <c r="F70" s="37" t="s">
        <v>4071</v>
      </c>
      <c r="G70" s="37" t="s">
        <v>2677</v>
      </c>
      <c r="H70" s="37" t="s">
        <v>3970</v>
      </c>
      <c r="I70" s="37" t="s">
        <v>2588</v>
      </c>
      <c r="J70" s="37" t="s">
        <v>2617</v>
      </c>
      <c r="K70" s="37" t="s">
        <v>2562</v>
      </c>
      <c r="O70" s="37" t="str">
        <f t="shared" si="2"/>
        <v>Bucket Info_CSR-nCtp_Bucket 코드</v>
      </c>
      <c r="P70" s="37" t="s">
        <v>291</v>
      </c>
      <c r="Q70" s="37" t="str">
        <f t="shared" si="1"/>
        <v>INSERT INTO ZFS_BASE_CODE (CD_FLG,CD,LASTID,CD_NO,CD_NM,CD_ENM,CD_SNM,CD_ESNM,CD_PFLG,CD_PCD,CD_GRP,CD_CVAL,CD_NVAL) VALUES ('CSR-nCtp_Bucket','18','NCRsystem',18,'주택저당채권담보부증권(RMBS) - Mid Prime','RMBS - Mid-Prime','주담보 Mid','RMBS - Mid','Bucket_PCD','HY','Bucket Info','',NULL);</v>
      </c>
    </row>
    <row r="71" spans="2:17">
      <c r="B71" s="37" t="s">
        <v>2567</v>
      </c>
      <c r="C71" s="102">
        <v>19</v>
      </c>
      <c r="D71" s="37">
        <v>19</v>
      </c>
      <c r="E71" s="37" t="s">
        <v>4072</v>
      </c>
      <c r="F71" s="37" t="s">
        <v>4073</v>
      </c>
      <c r="G71" s="37" t="s">
        <v>2678</v>
      </c>
      <c r="H71" s="37" t="s">
        <v>3971</v>
      </c>
      <c r="I71" s="37" t="s">
        <v>2588</v>
      </c>
      <c r="J71" s="37" t="s">
        <v>2617</v>
      </c>
      <c r="K71" s="37" t="s">
        <v>2562</v>
      </c>
      <c r="O71" s="37" t="str">
        <f t="shared" si="2"/>
        <v>Bucket Info_CSR-nCtp_Bucket 코드</v>
      </c>
      <c r="P71" s="37" t="s">
        <v>291</v>
      </c>
      <c r="Q71" s="37" t="str">
        <f t="shared" si="1"/>
        <v>INSERT INTO ZFS_BASE_CODE (CD_FLG,CD,LASTID,CD_NO,CD_NM,CD_ENM,CD_SNM,CD_ESNM,CD_PFLG,CD_PCD,CD_GRP,CD_CVAL,CD_NVAL) VALUES ('CSR-nCtp_Bucket','19','NCRsystem',19,'주택저당채권담보부증권(RMBS) - Sub Prime','RMBS - Sub-Prime','주담보 Sub','RMBS - Sub','Bucket_PCD','HY','Bucket Info','',NULL);</v>
      </c>
    </row>
    <row r="72" spans="2:17">
      <c r="B72" s="37" t="s">
        <v>2567</v>
      </c>
      <c r="C72" s="102">
        <v>20</v>
      </c>
      <c r="D72" s="37">
        <v>20</v>
      </c>
      <c r="E72" s="37" t="s">
        <v>4074</v>
      </c>
      <c r="F72" s="37" t="s">
        <v>4075</v>
      </c>
      <c r="G72" s="37" t="s">
        <v>2680</v>
      </c>
      <c r="H72" s="37" t="s">
        <v>2679</v>
      </c>
      <c r="I72" s="37" t="s">
        <v>2588</v>
      </c>
      <c r="J72" s="37" t="s">
        <v>2617</v>
      </c>
      <c r="K72" s="37" t="s">
        <v>2562</v>
      </c>
      <c r="O72" s="37" t="str">
        <f t="shared" si="2"/>
        <v>Bucket Info_CSR-nCtp_Bucket 코드</v>
      </c>
      <c r="P72" s="37" t="s">
        <v>291</v>
      </c>
      <c r="Q72" s="37" t="str">
        <f t="shared" si="1"/>
        <v>INSERT INTO ZFS_BASE_CODE (CD_FLG,CD,LASTID,CD_NO,CD_NM,CD_ENM,CD_SNM,CD_ESNM,CD_PFLG,CD_PCD,CD_GRP,CD_CVAL,CD_NVAL) VALUES ('CSR-nCtp_Bucket','20','NCRsystem',20,'상업부동산용 대출채권 (CMBS)','CMBS','부동산','CMBS','Bucket_PCD','HY','Bucket Info','',NULL);</v>
      </c>
    </row>
    <row r="73" spans="2:17">
      <c r="B73" s="37" t="s">
        <v>2567</v>
      </c>
      <c r="C73" s="102">
        <v>21</v>
      </c>
      <c r="D73" s="37">
        <v>21</v>
      </c>
      <c r="E73" s="37" t="s">
        <v>4076</v>
      </c>
      <c r="F73" s="37" t="s">
        <v>4077</v>
      </c>
      <c r="G73" s="37" t="s">
        <v>2681</v>
      </c>
      <c r="H73" s="37" t="s">
        <v>3972</v>
      </c>
      <c r="I73" s="37" t="s">
        <v>2588</v>
      </c>
      <c r="J73" s="37" t="s">
        <v>2617</v>
      </c>
      <c r="K73" s="37" t="s">
        <v>2562</v>
      </c>
      <c r="O73" s="37" t="str">
        <f t="shared" si="2"/>
        <v>Bucket Info_CSR-nCtp_Bucket 코드</v>
      </c>
      <c r="P73" s="37" t="s">
        <v>291</v>
      </c>
      <c r="Q73" s="37" t="str">
        <f t="shared" ref="Q73:Q136" si="3" xml:space="preserve"> Q$7 &amp; " ('"&amp;B73&amp;"','"&amp;C73&amp;"','NCRsystem',"&amp;IF(D73="",0,D73)&amp;",'"&amp;E73&amp;"','"&amp;F73&amp;"','"&amp;G73&amp;"','"&amp;H73&amp;"','"&amp;I73&amp;"','"&amp;J73&amp;"','"&amp;K73&amp;"','"&amp;L73&amp;"',"&amp;IF(M73="","NULL",M73)&amp;");"</f>
        <v>INSERT INTO ZFS_BASE_CODE (CD_FLG,CD,LASTID,CD_NO,CD_NM,CD_ENM,CD_SNM,CD_ESNM,CD_PFLG,CD_PCD,CD_GRP,CD_CVAL,CD_NVAL) VALUES ('CSR-nCtp_Bucket','21','NCRsystem',21,'자산유동화증권(ABS) - 학자금','ABS - Student loans','학자금','ABS - Student','Bucket_PCD','HY','Bucket Info','',NULL);</v>
      </c>
    </row>
    <row r="74" spans="2:17">
      <c r="B74" s="37" t="s">
        <v>2567</v>
      </c>
      <c r="C74" s="102">
        <v>22</v>
      </c>
      <c r="D74" s="37">
        <v>22</v>
      </c>
      <c r="E74" s="37" t="s">
        <v>4078</v>
      </c>
      <c r="F74" s="37" t="s">
        <v>4079</v>
      </c>
      <c r="G74" s="37" t="s">
        <v>2682</v>
      </c>
      <c r="H74" s="37" t="s">
        <v>3973</v>
      </c>
      <c r="I74" s="37" t="s">
        <v>2588</v>
      </c>
      <c r="J74" s="37" t="s">
        <v>2617</v>
      </c>
      <c r="K74" s="37" t="s">
        <v>2562</v>
      </c>
      <c r="O74" s="37" t="str">
        <f t="shared" si="2"/>
        <v>Bucket Info_CSR-nCtp_Bucket 코드</v>
      </c>
      <c r="P74" s="37" t="s">
        <v>291</v>
      </c>
      <c r="Q74" s="37" t="str">
        <f t="shared" si="3"/>
        <v>INSERT INTO ZFS_BASE_CODE (CD_FLG,CD,LASTID,CD_NO,CD_NM,CD_ENM,CD_SNM,CD_ESNM,CD_PFLG,CD_PCD,CD_GRP,CD_CVAL,CD_NVAL) VALUES ('CSR-nCtp_Bucket','22','NCRsystem',22,'자산유동화증권(ABS) - 신용카드','ABS - Credit cards','신용카드','ABS - Credit ','Bucket_PCD','HY','Bucket Info','',NULL);</v>
      </c>
    </row>
    <row r="75" spans="2:17">
      <c r="B75" s="37" t="s">
        <v>2567</v>
      </c>
      <c r="C75" s="102">
        <v>23</v>
      </c>
      <c r="D75" s="37">
        <v>23</v>
      </c>
      <c r="E75" s="37" t="s">
        <v>4080</v>
      </c>
      <c r="F75" s="37" t="s">
        <v>4081</v>
      </c>
      <c r="G75" s="37" t="s">
        <v>2684</v>
      </c>
      <c r="H75" s="37" t="s">
        <v>2683</v>
      </c>
      <c r="I75" s="37" t="s">
        <v>2588</v>
      </c>
      <c r="J75" s="37" t="s">
        <v>2617</v>
      </c>
      <c r="K75" s="37" t="s">
        <v>2562</v>
      </c>
      <c r="O75" s="37" t="str">
        <f t="shared" si="2"/>
        <v>Bucket Info_CSR-nCtp_Bucket 코드</v>
      </c>
      <c r="P75" s="37" t="s">
        <v>291</v>
      </c>
      <c r="Q75" s="37" t="str">
        <f t="shared" si="3"/>
        <v>INSERT INTO ZFS_BASE_CODE (CD_FLG,CD,LASTID,CD_NO,CD_NM,CD_ENM,CD_SNM,CD_ESNM,CD_PFLG,CD_PCD,CD_GRP,CD_CVAL,CD_NVAL) VALUES ('CSR-nCtp_Bucket','23','NCRsystem',23,'자산유동화증권(ABS) - 자동차대출','ABS - Auto','자동차대출','ABS - Auto','Bucket_PCD','HY','Bucket Info','',NULL);</v>
      </c>
    </row>
    <row r="76" spans="2:17">
      <c r="B76" s="37" t="s">
        <v>2567</v>
      </c>
      <c r="C76" s="102">
        <v>24</v>
      </c>
      <c r="D76" s="37">
        <v>24</v>
      </c>
      <c r="E76" s="37" t="s">
        <v>4082</v>
      </c>
      <c r="F76" s="37" t="s">
        <v>4083</v>
      </c>
      <c r="G76" s="37" t="s">
        <v>2685</v>
      </c>
      <c r="H76" s="37" t="s">
        <v>2686</v>
      </c>
      <c r="I76" s="37" t="s">
        <v>2588</v>
      </c>
      <c r="J76" s="37" t="s">
        <v>2617</v>
      </c>
      <c r="K76" s="37" t="s">
        <v>2562</v>
      </c>
      <c r="O76" s="37" t="str">
        <f t="shared" si="2"/>
        <v>Bucket Info_CSR-nCtp_Bucket 코드</v>
      </c>
      <c r="P76" s="37" t="s">
        <v>291</v>
      </c>
      <c r="Q76" s="37" t="str">
        <f t="shared" si="3"/>
        <v>INSERT INTO ZFS_BASE_CODE (CD_FLG,CD,LASTID,CD_NO,CD_NM,CD_ENM,CD_SNM,CD_ESNM,CD_PFLG,CD_PCD,CD_GRP,CD_CVAL,CD_NVAL) VALUES ('CSR-nCtp_Bucket','24','NCRsystem',24,'대출담보부채권(CLO) 비상관관계 트레이딩 포트폴리오','CLO non-correlation trading portfolio','대출 비상관','CLO non-CTP','Bucket_PCD','HY','Bucket Info','',NULL);</v>
      </c>
    </row>
    <row r="77" spans="2:17">
      <c r="B77" s="37" t="s">
        <v>2567</v>
      </c>
      <c r="C77" s="102">
        <v>25</v>
      </c>
      <c r="D77" s="37">
        <v>25</v>
      </c>
      <c r="E77" s="37" t="s">
        <v>4018</v>
      </c>
      <c r="F77" s="37" t="s">
        <v>4019</v>
      </c>
      <c r="G77" s="37" t="s">
        <v>2645</v>
      </c>
      <c r="H77" s="37" t="s">
        <v>2626</v>
      </c>
      <c r="I77" s="37" t="s">
        <v>2588</v>
      </c>
      <c r="J77" s="37" t="s">
        <v>2625</v>
      </c>
      <c r="K77" s="37" t="s">
        <v>2562</v>
      </c>
      <c r="O77" s="37" t="str">
        <f t="shared" ref="O77:O140" si="4">IF(K77="GROUP",B77 &amp; "_" &amp; C77  &amp; " 목록",K77 &amp; "_" &amp;B77 &amp; " 코드")</f>
        <v>Bucket Info_CSR-nCtp_Bucket 코드</v>
      </c>
      <c r="P77" s="37" t="s">
        <v>291</v>
      </c>
      <c r="Q77" s="37" t="str">
        <f t="shared" si="3"/>
        <v>INSERT INTO ZFS_BASE_CODE (CD_FLG,CD,LASTID,CD_NO,CD_NM,CD_ENM,CD_SNM,CD_ESNM,CD_PFLG,CD_PCD,CD_GRP,CD_CVAL,CD_NVAL) VALUES ('CSR-nCtp_Bucket','25','NCRsystem',25,'기타부문','Other sector','기타','Other sector','Bucket_PCD','OT','Bucket Info','',NULL);</v>
      </c>
    </row>
    <row r="78" spans="2:17">
      <c r="B78" s="37" t="s">
        <v>2562</v>
      </c>
      <c r="C78" s="102" t="s">
        <v>2565</v>
      </c>
      <c r="E78" s="37" t="s">
        <v>2566</v>
      </c>
      <c r="F78" s="37" t="s">
        <v>3981</v>
      </c>
      <c r="K78" s="37" t="s">
        <v>3976</v>
      </c>
      <c r="N78" s="101"/>
      <c r="O78" s="37" t="str">
        <f t="shared" si="4"/>
        <v>Bucket Info_CSR-nSec_Bucket 목록</v>
      </c>
      <c r="P78" s="37" t="s">
        <v>291</v>
      </c>
      <c r="Q78" s="37" t="str">
        <f t="shared" si="3"/>
        <v>INSERT INTO ZFS_BASE_CODE (CD_FLG,CD,LASTID,CD_NO,CD_NM,CD_ENM,CD_SNM,CD_ESNM,CD_PFLG,CD_PCD,CD_GRP,CD_CVAL,CD_NVAL) VALUES ('Bucket Info','CSR-nSec_Bucket','NCRsystem',0,'신용스프레드위험 비유동화 버킷목록','CSR-nSec_Bucket','','','','','GROUP','',NULL);</v>
      </c>
    </row>
    <row r="79" spans="2:17">
      <c r="B79" s="37" t="s">
        <v>2565</v>
      </c>
      <c r="C79" s="102" t="s">
        <v>3330</v>
      </c>
      <c r="D79" s="37">
        <v>1</v>
      </c>
      <c r="E79" s="37" t="s">
        <v>4049</v>
      </c>
      <c r="F79" s="37" t="s">
        <v>4050</v>
      </c>
      <c r="G79" s="37" t="s">
        <v>2659</v>
      </c>
      <c r="H79" s="37" t="s">
        <v>2660</v>
      </c>
      <c r="I79" s="37" t="s">
        <v>2588</v>
      </c>
      <c r="J79" s="37" t="s">
        <v>2661</v>
      </c>
      <c r="K79" s="37" t="s">
        <v>2562</v>
      </c>
      <c r="O79" s="37" t="str">
        <f t="shared" si="4"/>
        <v>Bucket Info_CSR-nSec_Bucket 코드</v>
      </c>
      <c r="P79" s="37" t="s">
        <v>291</v>
      </c>
      <c r="Q79" s="37" t="str">
        <f t="shared" si="3"/>
        <v>INSERT INTO ZFS_BASE_CODE (CD_FLG,CD,LASTID,CD_NO,CD_NM,CD_ENM,CD_SNM,CD_ESNM,CD_PFLG,CD_PCD,CD_GRP,CD_CVAL,CD_NVAL) VALUES ('CSR-nSec_Bucket','01','NCRsystem',1,'국채 등 소버린(중앙은행및다자간개발은행포함)','Sovereign (includes central banks and multilateral development banks)','국채','Sovereign','Bucket_PCD','IG','Bucket Info','',NULL);</v>
      </c>
    </row>
    <row r="80" spans="2:17">
      <c r="B80" s="37" t="s">
        <v>2565</v>
      </c>
      <c r="C80" s="102" t="s">
        <v>3332</v>
      </c>
      <c r="D80" s="37">
        <v>2</v>
      </c>
      <c r="E80" s="37" t="s">
        <v>4051</v>
      </c>
      <c r="F80" s="37" t="s">
        <v>4052</v>
      </c>
      <c r="G80" s="37" t="s">
        <v>2662</v>
      </c>
      <c r="H80" s="37" t="s">
        <v>2663</v>
      </c>
      <c r="I80" s="37" t="s">
        <v>2588</v>
      </c>
      <c r="J80" s="37" t="s">
        <v>2661</v>
      </c>
      <c r="K80" s="37" t="s">
        <v>2562</v>
      </c>
      <c r="O80" s="37" t="str">
        <f t="shared" si="4"/>
        <v>Bucket Info_CSR-nSec_Bucket 코드</v>
      </c>
      <c r="P80" s="37" t="s">
        <v>291</v>
      </c>
      <c r="Q80" s="37" t="str">
        <f t="shared" si="3"/>
        <v>INSERT INTO ZFS_BASE_CODE (CD_FLG,CD,LASTID,CD_NO,CD_NM,CD_ENM,CD_SNM,CD_ESNM,CD_PFLG,CD_PCD,CD_GRP,CD_CVAL,CD_NVAL) VALUES ('CSR-nSec_Bucket','02','NCRsystem',2,'지방자치단체, 정부보증 비금융, 교육, 공공기관','Local government, government-backed non-financials, education, and public administration','지방채','Local government','Bucket_PCD','IG','Bucket Info','',NULL);</v>
      </c>
    </row>
    <row r="81" spans="2:17">
      <c r="B81" s="37" t="s">
        <v>2565</v>
      </c>
      <c r="C81" s="102" t="s">
        <v>3334</v>
      </c>
      <c r="D81" s="37">
        <v>3</v>
      </c>
      <c r="E81" s="37" t="s">
        <v>4053</v>
      </c>
      <c r="F81" s="37" t="s">
        <v>4054</v>
      </c>
      <c r="G81" s="37" t="s">
        <v>2664</v>
      </c>
      <c r="H81" s="37" t="s">
        <v>2637</v>
      </c>
      <c r="I81" s="37" t="s">
        <v>2588</v>
      </c>
      <c r="J81" s="37" t="s">
        <v>2661</v>
      </c>
      <c r="K81" s="37" t="s">
        <v>2562</v>
      </c>
      <c r="O81" s="37" t="str">
        <f t="shared" si="4"/>
        <v>Bucket Info_CSR-nSec_Bucket 코드</v>
      </c>
      <c r="P81" s="37" t="s">
        <v>291</v>
      </c>
      <c r="Q81" s="37" t="str">
        <f t="shared" si="3"/>
        <v>INSERT INTO ZFS_BASE_CODE (CD_FLG,CD,LASTID,CD_NO,CD_NM,CD_ENM,CD_SNM,CD_ESNM,CD_PFLG,CD_PCD,CD_GRP,CD_CVAL,CD_NVAL) VALUES ('CSR-nSec_Bucket','03','NCRsystem',3,'금융(정부 보증 금융 포함)','Financials (includes government-backed financials)','금융','Financials','Bucket_PCD','IG','Bucket Info','',NULL);</v>
      </c>
    </row>
    <row r="82" spans="2:17">
      <c r="B82" s="37" t="s">
        <v>2565</v>
      </c>
      <c r="C82" s="102" t="s">
        <v>3336</v>
      </c>
      <c r="D82" s="37">
        <v>4</v>
      </c>
      <c r="E82" s="37" t="s">
        <v>4055</v>
      </c>
      <c r="F82" s="37" t="s">
        <v>4056</v>
      </c>
      <c r="G82" s="37" t="s">
        <v>2665</v>
      </c>
      <c r="H82" s="37" t="s">
        <v>2635</v>
      </c>
      <c r="I82" s="37" t="s">
        <v>2588</v>
      </c>
      <c r="J82" s="37" t="s">
        <v>2661</v>
      </c>
      <c r="K82" s="37" t="s">
        <v>2562</v>
      </c>
      <c r="O82" s="37" t="str">
        <f t="shared" si="4"/>
        <v>Bucket Info_CSR-nSec_Bucket 코드</v>
      </c>
      <c r="P82" s="37" t="s">
        <v>291</v>
      </c>
      <c r="Q82" s="37" t="str">
        <f t="shared" si="3"/>
        <v>INSERT INTO ZFS_BASE_CODE (CD_FLG,CD,LASTID,CD_NO,CD_NM,CD_ENM,CD_SNM,CD_ESNM,CD_PFLG,CD_PCD,CD_GRP,CD_CVAL,CD_NVAL) VALUES ('CSR-nSec_Bucket','04','NCRsystem',4,'원자재, 에너지, 산업, 농업, 제조, 광업, 채석','Basic materials, energy industrials, agriculture, manufacturing mining and quarrying','원자재','Basic materials','Bucket_PCD','IG','Bucket Info','',NULL);</v>
      </c>
    </row>
    <row r="83" spans="2:17">
      <c r="B83" s="37" t="s">
        <v>2565</v>
      </c>
      <c r="C83" s="102" t="s">
        <v>3338</v>
      </c>
      <c r="D83" s="37">
        <v>5</v>
      </c>
      <c r="E83" s="37" t="s">
        <v>4057</v>
      </c>
      <c r="F83" s="37" t="s">
        <v>4058</v>
      </c>
      <c r="G83" s="37" t="s">
        <v>2666</v>
      </c>
      <c r="H83" s="37" t="s">
        <v>2667</v>
      </c>
      <c r="I83" s="37" t="s">
        <v>2588</v>
      </c>
      <c r="J83" s="37" t="s">
        <v>2661</v>
      </c>
      <c r="K83" s="37" t="s">
        <v>2562</v>
      </c>
      <c r="O83" s="37" t="str">
        <f t="shared" si="4"/>
        <v>Bucket Info_CSR-nSec_Bucket 코드</v>
      </c>
      <c r="P83" s="37" t="s">
        <v>291</v>
      </c>
      <c r="Q83" s="37" t="str">
        <f t="shared" si="3"/>
        <v>INSERT INTO ZFS_BASE_CODE (CD_FLG,CD,LASTID,CD_NO,CD_NM,CD_ENM,CD_SNM,CD_ESNM,CD_PFLG,CD_PCD,CD_GRP,CD_CVAL,CD_NVAL) VALUES ('CSR-nSec_Bucket','05','NCRsystem',5,'소비재 및 서비스, 운송 및 창고업, 행정 및 보조서비스 활동','Consumer goods and services, transportation and storage, administrative and support service activiti','소비재','Consumer goods','Bucket_PCD','IG','Bucket Info','',NULL);</v>
      </c>
    </row>
    <row r="84" spans="2:17">
      <c r="B84" s="37" t="s">
        <v>2565</v>
      </c>
      <c r="C84" s="102" t="s">
        <v>3340</v>
      </c>
      <c r="D84" s="37">
        <v>6</v>
      </c>
      <c r="E84" s="37" t="s">
        <v>4059</v>
      </c>
      <c r="F84" s="37" t="s">
        <v>4060</v>
      </c>
      <c r="G84" s="37" t="s">
        <v>2668</v>
      </c>
      <c r="H84" s="37" t="s">
        <v>2669</v>
      </c>
      <c r="I84" s="37" t="s">
        <v>2588</v>
      </c>
      <c r="J84" s="37" t="s">
        <v>2661</v>
      </c>
      <c r="K84" s="37" t="s">
        <v>2562</v>
      </c>
      <c r="O84" s="37" t="str">
        <f t="shared" si="4"/>
        <v>Bucket Info_CSR-nSec_Bucket 코드</v>
      </c>
      <c r="P84" s="37" t="s">
        <v>291</v>
      </c>
      <c r="Q84" s="37" t="str">
        <f t="shared" si="3"/>
        <v>INSERT INTO ZFS_BASE_CODE (CD_FLG,CD,LASTID,CD_NO,CD_NM,CD_ENM,CD_SNM,CD_ESNM,CD_PFLG,CD_PCD,CD_GRP,CD_CVAL,CD_NVAL) VALUES ('CSR-nSec_Bucket','06','NCRsystem',6,'기술, 전기 통신','Technology, telecommunications','기술','Technology','Bucket_PCD','IG','Bucket Info','',NULL);</v>
      </c>
    </row>
    <row r="85" spans="2:17">
      <c r="B85" s="37" t="s">
        <v>2565</v>
      </c>
      <c r="C85" s="102" t="s">
        <v>3342</v>
      </c>
      <c r="D85" s="37">
        <v>7</v>
      </c>
      <c r="E85" s="37" t="s">
        <v>4061</v>
      </c>
      <c r="F85" s="37" t="s">
        <v>4062</v>
      </c>
      <c r="G85" s="37" t="s">
        <v>2670</v>
      </c>
      <c r="H85" s="37" t="s">
        <v>2671</v>
      </c>
      <c r="I85" s="37" t="s">
        <v>2588</v>
      </c>
      <c r="J85" s="37" t="s">
        <v>2661</v>
      </c>
      <c r="K85" s="37" t="s">
        <v>2562</v>
      </c>
      <c r="O85" s="37" t="str">
        <f t="shared" si="4"/>
        <v>Bucket Info_CSR-nSec_Bucket 코드</v>
      </c>
      <c r="P85" s="37" t="s">
        <v>291</v>
      </c>
      <c r="Q85" s="37" t="str">
        <f t="shared" si="3"/>
        <v>INSERT INTO ZFS_BASE_CODE (CD_FLG,CD,LASTID,CD_NO,CD_NM,CD_ENM,CD_SNM,CD_ESNM,CD_PFLG,CD_PCD,CD_GRP,CD_CVAL,CD_NVAL) VALUES ('CSR-nSec_Bucket','07','NCRsystem',7,'의료, 수도.전기.가스, 전문적 및 기술적 활동','Health care, utilities, professional and technical activities','의료','Health care','Bucket_PCD','IG','Bucket Info','',NULL);</v>
      </c>
    </row>
    <row r="86" spans="2:17">
      <c r="B86" s="37" t="s">
        <v>2565</v>
      </c>
      <c r="C86" s="102" t="s">
        <v>3344</v>
      </c>
      <c r="D86" s="37">
        <v>8</v>
      </c>
      <c r="E86" s="37" t="s">
        <v>4063</v>
      </c>
      <c r="F86" s="37" t="s">
        <v>4064</v>
      </c>
      <c r="G86" s="37" t="s">
        <v>2673</v>
      </c>
      <c r="H86" s="37" t="s">
        <v>2674</v>
      </c>
      <c r="I86" s="37" t="s">
        <v>2588</v>
      </c>
      <c r="J86" s="37" t="s">
        <v>2661</v>
      </c>
      <c r="K86" s="37" t="s">
        <v>2562</v>
      </c>
      <c r="O86" s="37" t="str">
        <f t="shared" si="4"/>
        <v>Bucket Info_CSR-nSec_Bucket 코드</v>
      </c>
      <c r="P86" s="37" t="s">
        <v>291</v>
      </c>
      <c r="Q86" s="37" t="str">
        <f t="shared" si="3"/>
        <v>INSERT INTO ZFS_BASE_CODE (CD_FLG,CD,LASTID,CD_NO,CD_NM,CD_ENM,CD_SNM,CD_ESNM,CD_PFLG,CD_PCD,CD_GRP,CD_CVAL,CD_NVAL) VALUES ('CSR-nSec_Bucket','08','NCRsystem',8,'커버드채권','Covered bonds','커버드','Covered','Bucket_PCD','IG','Bucket Info','',NULL);</v>
      </c>
    </row>
    <row r="87" spans="2:17">
      <c r="B87" s="37" t="s">
        <v>2565</v>
      </c>
      <c r="C87" s="102" t="s">
        <v>3346</v>
      </c>
      <c r="D87" s="37">
        <v>9</v>
      </c>
      <c r="E87" s="37" t="s">
        <v>4049</v>
      </c>
      <c r="F87" s="37" t="s">
        <v>4065</v>
      </c>
      <c r="G87" s="37" t="s">
        <v>2659</v>
      </c>
      <c r="H87" s="37" t="s">
        <v>2660</v>
      </c>
      <c r="I87" s="37" t="s">
        <v>2588</v>
      </c>
      <c r="J87" s="37" t="s">
        <v>2617</v>
      </c>
      <c r="K87" s="37" t="s">
        <v>2562</v>
      </c>
      <c r="O87" s="37" t="str">
        <f t="shared" si="4"/>
        <v>Bucket Info_CSR-nSec_Bucket 코드</v>
      </c>
      <c r="P87" s="37" t="s">
        <v>291</v>
      </c>
      <c r="Q87" s="37" t="str">
        <f t="shared" si="3"/>
        <v>INSERT INTO ZFS_BASE_CODE (CD_FLG,CD,LASTID,CD_NO,CD_NM,CD_ENM,CD_SNM,CD_ESNM,CD_PFLG,CD_PCD,CD_GRP,CD_CVAL,CD_NVAL) VALUES ('CSR-nSec_Bucket','09','NCRsystem',9,'국채 등 소버린(중앙은행및다자간개발은행포함)','Sovereign (incl. central banks, multilateral development banks)','국채','Sovereign','Bucket_PCD','HY','Bucket Info','',NULL);</v>
      </c>
    </row>
    <row r="88" spans="2:17">
      <c r="B88" s="37" t="s">
        <v>2565</v>
      </c>
      <c r="C88" s="102">
        <v>10</v>
      </c>
      <c r="D88" s="37">
        <v>10</v>
      </c>
      <c r="E88" s="37" t="s">
        <v>4051</v>
      </c>
      <c r="F88" s="37" t="s">
        <v>4066</v>
      </c>
      <c r="G88" s="37" t="s">
        <v>2662</v>
      </c>
      <c r="H88" s="37" t="s">
        <v>2663</v>
      </c>
      <c r="I88" s="37" t="s">
        <v>2588</v>
      </c>
      <c r="J88" s="37" t="s">
        <v>2617</v>
      </c>
      <c r="K88" s="37" t="s">
        <v>2562</v>
      </c>
      <c r="O88" s="37" t="str">
        <f t="shared" si="4"/>
        <v>Bucket Info_CSR-nSec_Bucket 코드</v>
      </c>
      <c r="P88" s="37" t="s">
        <v>291</v>
      </c>
      <c r="Q88" s="37" t="str">
        <f t="shared" si="3"/>
        <v>INSERT INTO ZFS_BASE_CODE (CD_FLG,CD,LASTID,CD_NO,CD_NM,CD_ENM,CD_SNM,CD_ESNM,CD_PFLG,CD_PCD,CD_GRP,CD_CVAL,CD_NVAL) VALUES ('CSR-nSec_Bucket','10','NCRsystem',10,'지방자치단체, 정부보증 비금융, 교육, 공공기관','Local government, government-backed non-financials, education, public administration','지방채','Local government','Bucket_PCD','HY','Bucket Info','',NULL);</v>
      </c>
    </row>
    <row r="89" spans="2:17">
      <c r="B89" s="37" t="s">
        <v>2565</v>
      </c>
      <c r="C89" s="102">
        <v>11</v>
      </c>
      <c r="D89" s="37">
        <v>11</v>
      </c>
      <c r="E89" s="37" t="s">
        <v>4053</v>
      </c>
      <c r="F89" s="37" t="s">
        <v>4067</v>
      </c>
      <c r="G89" s="37" t="s">
        <v>2664</v>
      </c>
      <c r="H89" s="37" t="s">
        <v>2637</v>
      </c>
      <c r="I89" s="37" t="s">
        <v>2588</v>
      </c>
      <c r="J89" s="37" t="s">
        <v>2617</v>
      </c>
      <c r="K89" s="37" t="s">
        <v>2562</v>
      </c>
      <c r="O89" s="37" t="str">
        <f t="shared" si="4"/>
        <v>Bucket Info_CSR-nSec_Bucket 코드</v>
      </c>
      <c r="P89" s="37" t="s">
        <v>291</v>
      </c>
      <c r="Q89" s="37" t="str">
        <f t="shared" si="3"/>
        <v>INSERT INTO ZFS_BASE_CODE (CD_FLG,CD,LASTID,CD_NO,CD_NM,CD_ENM,CD_SNM,CD_ESNM,CD_PFLG,CD_PCD,CD_GRP,CD_CVAL,CD_NVAL) VALUES ('CSR-nSec_Bucket','11','NCRsystem',11,'금융(정부 보증 금융 포함)','Financials (incl. government-backed financials)','금융','Financials','Bucket_PCD','HY','Bucket Info','',NULL);</v>
      </c>
    </row>
    <row r="90" spans="2:17">
      <c r="B90" s="37" t="s">
        <v>2565</v>
      </c>
      <c r="C90" s="102">
        <v>12</v>
      </c>
      <c r="D90" s="37">
        <v>12</v>
      </c>
      <c r="E90" s="37" t="s">
        <v>4055</v>
      </c>
      <c r="F90" s="37" t="s">
        <v>4056</v>
      </c>
      <c r="G90" s="37" t="s">
        <v>2665</v>
      </c>
      <c r="H90" s="37" t="s">
        <v>2635</v>
      </c>
      <c r="I90" s="37" t="s">
        <v>2588</v>
      </c>
      <c r="J90" s="37" t="s">
        <v>2617</v>
      </c>
      <c r="K90" s="37" t="s">
        <v>2562</v>
      </c>
      <c r="O90" s="37" t="str">
        <f t="shared" si="4"/>
        <v>Bucket Info_CSR-nSec_Bucket 코드</v>
      </c>
      <c r="P90" s="37" t="s">
        <v>291</v>
      </c>
      <c r="Q90" s="37" t="str">
        <f t="shared" si="3"/>
        <v>INSERT INTO ZFS_BASE_CODE (CD_FLG,CD,LASTID,CD_NO,CD_NM,CD_ENM,CD_SNM,CD_ESNM,CD_PFLG,CD_PCD,CD_GRP,CD_CVAL,CD_NVAL) VALUES ('CSR-nSec_Bucket','12','NCRsystem',12,'원자재, 에너지, 산업, 농업, 제조, 광업, 채석','Basic materials, energy industrials, agriculture, manufacturing mining and quarrying','원자재','Basic materials','Bucket_PCD','HY','Bucket Info','',NULL);</v>
      </c>
    </row>
    <row r="91" spans="2:17">
      <c r="B91" s="37" t="s">
        <v>2565</v>
      </c>
      <c r="C91" s="102">
        <v>13</v>
      </c>
      <c r="D91" s="37">
        <v>13</v>
      </c>
      <c r="E91" s="37" t="s">
        <v>4057</v>
      </c>
      <c r="F91" s="37" t="s">
        <v>4058</v>
      </c>
      <c r="G91" s="37" t="s">
        <v>2666</v>
      </c>
      <c r="H91" s="37" t="s">
        <v>2667</v>
      </c>
      <c r="I91" s="37" t="s">
        <v>2588</v>
      </c>
      <c r="J91" s="37" t="s">
        <v>2617</v>
      </c>
      <c r="K91" s="37" t="s">
        <v>2562</v>
      </c>
      <c r="O91" s="37" t="str">
        <f t="shared" si="4"/>
        <v>Bucket Info_CSR-nSec_Bucket 코드</v>
      </c>
      <c r="P91" s="37" t="s">
        <v>291</v>
      </c>
      <c r="Q91" s="37" t="str">
        <f t="shared" si="3"/>
        <v>INSERT INTO ZFS_BASE_CODE (CD_FLG,CD,LASTID,CD_NO,CD_NM,CD_ENM,CD_SNM,CD_ESNM,CD_PFLG,CD_PCD,CD_GRP,CD_CVAL,CD_NVAL) VALUES ('CSR-nSec_Bucket','13','NCRsystem',13,'소비재 및 서비스, 운송 및 창고업, 행정 및 보조서비스 활동','Consumer goods and services, transportation and storage, administrative and support service activiti','소비재','Consumer goods','Bucket_PCD','HY','Bucket Info','',NULL);</v>
      </c>
    </row>
    <row r="92" spans="2:17">
      <c r="B92" s="37" t="s">
        <v>2565</v>
      </c>
      <c r="C92" s="102">
        <v>14</v>
      </c>
      <c r="D92" s="37">
        <v>14</v>
      </c>
      <c r="E92" s="37" t="s">
        <v>4059</v>
      </c>
      <c r="F92" s="37" t="s">
        <v>4060</v>
      </c>
      <c r="G92" s="37" t="s">
        <v>2668</v>
      </c>
      <c r="H92" s="37" t="s">
        <v>2669</v>
      </c>
      <c r="I92" s="37" t="s">
        <v>2588</v>
      </c>
      <c r="J92" s="37" t="s">
        <v>2617</v>
      </c>
      <c r="K92" s="37" t="s">
        <v>2562</v>
      </c>
      <c r="O92" s="37" t="str">
        <f t="shared" si="4"/>
        <v>Bucket Info_CSR-nSec_Bucket 코드</v>
      </c>
      <c r="P92" s="37" t="s">
        <v>291</v>
      </c>
      <c r="Q92" s="37" t="str">
        <f t="shared" si="3"/>
        <v>INSERT INTO ZFS_BASE_CODE (CD_FLG,CD,LASTID,CD_NO,CD_NM,CD_ENM,CD_SNM,CD_ESNM,CD_PFLG,CD_PCD,CD_GRP,CD_CVAL,CD_NVAL) VALUES ('CSR-nSec_Bucket','14','NCRsystem',14,'기술, 전기 통신','Technology, telecommunications','기술','Technology','Bucket_PCD','HY','Bucket Info','',NULL);</v>
      </c>
    </row>
    <row r="93" spans="2:17">
      <c r="B93" s="37" t="s">
        <v>2565</v>
      </c>
      <c r="C93" s="102">
        <v>15</v>
      </c>
      <c r="D93" s="37">
        <v>15</v>
      </c>
      <c r="E93" s="37" t="s">
        <v>4061</v>
      </c>
      <c r="F93" s="37" t="s">
        <v>4062</v>
      </c>
      <c r="G93" s="37" t="s">
        <v>2670</v>
      </c>
      <c r="H93" s="37" t="s">
        <v>2671</v>
      </c>
      <c r="I93" s="37" t="s">
        <v>2588</v>
      </c>
      <c r="J93" s="37" t="s">
        <v>2617</v>
      </c>
      <c r="K93" s="37" t="s">
        <v>2562</v>
      </c>
      <c r="O93" s="37" t="str">
        <f t="shared" si="4"/>
        <v>Bucket Info_CSR-nSec_Bucket 코드</v>
      </c>
      <c r="P93" s="37" t="s">
        <v>291</v>
      </c>
      <c r="Q93" s="37" t="str">
        <f t="shared" si="3"/>
        <v>INSERT INTO ZFS_BASE_CODE (CD_FLG,CD,LASTID,CD_NO,CD_NM,CD_ENM,CD_SNM,CD_ESNM,CD_PFLG,CD_PCD,CD_GRP,CD_CVAL,CD_NVAL) VALUES ('CSR-nSec_Bucket','15','NCRsystem',15,'의료, 수도.전기.가스, 전문적 및 기술적 활동','Health care, utilities, professional and technical activities','의료','Health care','Bucket_PCD','HY','Bucket Info','',NULL);</v>
      </c>
    </row>
    <row r="94" spans="2:17">
      <c r="B94" s="37" t="s">
        <v>2565</v>
      </c>
      <c r="C94" s="102">
        <v>16</v>
      </c>
      <c r="D94" s="37">
        <v>16</v>
      </c>
      <c r="E94" s="37" t="s">
        <v>4018</v>
      </c>
      <c r="F94" s="37" t="s">
        <v>3350</v>
      </c>
      <c r="G94" s="37" t="s">
        <v>2645</v>
      </c>
      <c r="H94" s="37" t="s">
        <v>2646</v>
      </c>
      <c r="I94" s="37" t="s">
        <v>2588</v>
      </c>
      <c r="J94" s="37" t="s">
        <v>2625</v>
      </c>
      <c r="K94" s="37" t="s">
        <v>2562</v>
      </c>
      <c r="O94" s="37" t="str">
        <f t="shared" si="4"/>
        <v>Bucket Info_CSR-nSec_Bucket 코드</v>
      </c>
      <c r="P94" s="37" t="s">
        <v>291</v>
      </c>
      <c r="Q94" s="37" t="str">
        <f t="shared" si="3"/>
        <v>INSERT INTO ZFS_BASE_CODE (CD_FLG,CD,LASTID,CD_NO,CD_NM,CD_ENM,CD_SNM,CD_ESNM,CD_PFLG,CD_PCD,CD_GRP,CD_CVAL,CD_NVAL) VALUES ('CSR-nSec_Bucket','16','NCRsystem',16,'기타부문','Other','기타','Other','Bucket_PCD','OT','Bucket Info','',NULL);</v>
      </c>
    </row>
    <row r="95" spans="2:17">
      <c r="B95" s="37" t="s">
        <v>2565</v>
      </c>
      <c r="C95" s="102">
        <v>17</v>
      </c>
      <c r="D95" s="37">
        <v>17</v>
      </c>
      <c r="E95" s="37" t="s">
        <v>4084</v>
      </c>
      <c r="F95" s="37" t="s">
        <v>4085</v>
      </c>
      <c r="G95" s="37" t="s">
        <v>2687</v>
      </c>
      <c r="H95" s="37" t="s">
        <v>2688</v>
      </c>
      <c r="I95" s="37" t="s">
        <v>2588</v>
      </c>
      <c r="J95" s="37" t="s">
        <v>2627</v>
      </c>
      <c r="K95" s="37" t="s">
        <v>2562</v>
      </c>
      <c r="O95" s="37" t="str">
        <f t="shared" si="4"/>
        <v>Bucket Info_CSR-nSec_Bucket 코드</v>
      </c>
      <c r="P95" s="37" t="s">
        <v>291</v>
      </c>
      <c r="Q95" s="37" t="str">
        <f t="shared" si="3"/>
        <v>INSERT INTO ZFS_BASE_CODE (CD_FLG,CD,LASTID,CD_NO,CD_NM,CD_ENM,CD_SNM,CD_ESNM,CD_PFLG,CD_PCD,CD_GRP,CD_CVAL,CD_NVAL) VALUES ('CSR-nSec_Bucket','17','NCRsystem',17,'투자등급지수','Investment grade Index','투자지수','IG Index','Bucket_PCD','IX','Bucket Info','',NULL);</v>
      </c>
    </row>
    <row r="96" spans="2:17">
      <c r="B96" s="37" t="s">
        <v>2565</v>
      </c>
      <c r="C96" s="102">
        <v>18</v>
      </c>
      <c r="D96" s="37">
        <v>18</v>
      </c>
      <c r="E96" s="37" t="s">
        <v>4086</v>
      </c>
      <c r="F96" s="37" t="s">
        <v>4087</v>
      </c>
      <c r="G96" s="37" t="s">
        <v>2689</v>
      </c>
      <c r="H96" s="37" t="s">
        <v>2690</v>
      </c>
      <c r="I96" s="37" t="s">
        <v>2588</v>
      </c>
      <c r="J96" s="37" t="s">
        <v>2627</v>
      </c>
      <c r="K96" s="37" t="s">
        <v>2562</v>
      </c>
      <c r="O96" s="37" t="str">
        <f t="shared" si="4"/>
        <v>Bucket Info_CSR-nSec_Bucket 코드</v>
      </c>
      <c r="P96" s="37" t="s">
        <v>291</v>
      </c>
      <c r="Q96" s="37" t="str">
        <f t="shared" si="3"/>
        <v>INSERT INTO ZFS_BASE_CODE (CD_FLG,CD,LASTID,CD_NO,CD_NM,CD_ENM,CD_SNM,CD_ESNM,CD_PFLG,CD_PCD,CD_GRP,CD_CVAL,CD_NVAL) VALUES ('CSR-nSec_Bucket','18','NCRsystem',18,'투기등급지수','High yield Index, Norated','투기지수','HY IDX','Bucket_PCD','IX','Bucket Info','',NULL);</v>
      </c>
    </row>
    <row r="97" spans="2:17">
      <c r="B97" s="37" t="s">
        <v>2562</v>
      </c>
      <c r="C97" s="102" t="s">
        <v>2580</v>
      </c>
      <c r="E97" s="37" t="s">
        <v>2581</v>
      </c>
      <c r="F97" s="37" t="s">
        <v>3989</v>
      </c>
      <c r="K97" s="37" t="s">
        <v>3976</v>
      </c>
      <c r="N97" s="101"/>
      <c r="O97" s="37" t="str">
        <f t="shared" si="4"/>
        <v>Bucket Info_DRC-Ctp_Bucket 목록</v>
      </c>
      <c r="P97" s="37" t="s">
        <v>291</v>
      </c>
      <c r="Q97" s="37" t="str">
        <f t="shared" si="3"/>
        <v>INSERT INTO ZFS_BASE_CODE (CD_FLG,CD,LASTID,CD_NO,CD_NM,CD_ENM,CD_SNM,CD_ESNM,CD_PFLG,CD_PCD,CD_GRP,CD_CVAL,CD_NVAL) VALUES ('Bucket Info','DRC-Ctp_Bucket','NCRsystem',0,'부도위험 비유동 Ctp 버킷목록','DRC-Ctp_Bucket','','','','','GROUP','',NULL);</v>
      </c>
    </row>
    <row r="98" spans="2:17">
      <c r="B98" s="37" t="s">
        <v>2580</v>
      </c>
      <c r="C98" s="102" t="s">
        <v>2188</v>
      </c>
      <c r="D98" s="37">
        <v>1</v>
      </c>
      <c r="E98" s="37" t="s">
        <v>4097</v>
      </c>
      <c r="F98" s="37" t="s">
        <v>4098</v>
      </c>
      <c r="G98" s="37" t="s">
        <v>2628</v>
      </c>
      <c r="H98" s="37" t="s">
        <v>2629</v>
      </c>
      <c r="K98" s="37" t="s">
        <v>2562</v>
      </c>
      <c r="O98" s="37" t="str">
        <f t="shared" si="4"/>
        <v>Bucket Info_DRC-Ctp_Bucket 코드</v>
      </c>
      <c r="P98" s="37" t="s">
        <v>291</v>
      </c>
      <c r="Q98" s="37" t="str">
        <f t="shared" si="3"/>
        <v>INSERT INTO ZFS_BASE_CODE (CD_FLG,CD,LASTID,CD_NO,CD_NM,CD_ENM,CD_SNM,CD_ESNM,CD_PFLG,CD_PCD,CD_GRP,CD_CVAL,CD_NVAL) VALUES ('DRC-Ctp_Bucket','IDX','NCRsystem',1,'개별지수','each index','지수','Index','','','Bucket Info','',NULL);</v>
      </c>
    </row>
    <row r="99" spans="2:17">
      <c r="B99" s="37" t="s">
        <v>2562</v>
      </c>
      <c r="C99" s="102" t="s">
        <v>2582</v>
      </c>
      <c r="E99" s="37" t="s">
        <v>2583</v>
      </c>
      <c r="F99" s="37" t="s">
        <v>3990</v>
      </c>
      <c r="K99" s="37" t="s">
        <v>3976</v>
      </c>
      <c r="N99" s="101"/>
      <c r="O99" s="37" t="str">
        <f t="shared" si="4"/>
        <v>Bucket Info_DRC-nCtp_Bucket 목록</v>
      </c>
      <c r="P99" s="37" t="s">
        <v>291</v>
      </c>
      <c r="Q99" s="37" t="str">
        <f t="shared" si="3"/>
        <v>INSERT INTO ZFS_BASE_CODE (CD_FLG,CD,LASTID,CD_NO,CD_NM,CD_ENM,CD_SNM,CD_ESNM,CD_PFLG,CD_PCD,CD_GRP,CD_CVAL,CD_NVAL) VALUES ('Bucket Info','DRC-nCtp_Bucket','NCRsystem',0,'부도위험 비유동 non-Ctp 버킷목록','DRC-nCtp_Bucket','','','','','GROUP','',NULL);</v>
      </c>
    </row>
    <row r="100" spans="2:17">
      <c r="B100" s="37" t="s">
        <v>2582</v>
      </c>
      <c r="C100" s="102" t="s">
        <v>2705</v>
      </c>
      <c r="D100" s="37">
        <v>1</v>
      </c>
      <c r="E100" s="37" t="s">
        <v>4099</v>
      </c>
      <c r="F100" s="37" t="s">
        <v>4100</v>
      </c>
      <c r="G100" s="37" t="s">
        <v>2706</v>
      </c>
      <c r="H100" s="37" t="s">
        <v>2707</v>
      </c>
      <c r="K100" s="37" t="s">
        <v>2562</v>
      </c>
      <c r="O100" s="37" t="str">
        <f t="shared" si="4"/>
        <v>Bucket Info_DRC-nCtp_Bucket 코드</v>
      </c>
      <c r="P100" s="37" t="s">
        <v>291</v>
      </c>
      <c r="Q100" s="37" t="str">
        <f t="shared" si="3"/>
        <v>INSERT INTO ZFS_BASE_CODE (CD_FLG,CD,LASTID,CD_NO,CD_NM,CD_ENM,CD_SNM,CD_ESNM,CD_PFLG,CD_PCD,CD_GRP,CD_CVAL,CD_NVAL) VALUES ('DRC-nCtp_Bucket','Corp','NCRsystem',1,'일반기업(중소기업제외)','Corporation','일반기업(중소기업제외)','Corporation','','','Bucket Info','',NULL);</v>
      </c>
    </row>
    <row r="101" spans="2:17">
      <c r="B101" s="37" t="s">
        <v>2582</v>
      </c>
      <c r="C101" s="102" t="s">
        <v>2708</v>
      </c>
      <c r="D101" s="37">
        <v>2</v>
      </c>
      <c r="E101" s="37" t="s">
        <v>4101</v>
      </c>
      <c r="F101" s="37" t="s">
        <v>4102</v>
      </c>
      <c r="G101" s="37" t="s">
        <v>2709</v>
      </c>
      <c r="H101" s="37" t="s">
        <v>2710</v>
      </c>
      <c r="K101" s="37" t="s">
        <v>2562</v>
      </c>
      <c r="O101" s="37" t="str">
        <f t="shared" si="4"/>
        <v>Bucket Info_DRC-nCtp_Bucket 코드</v>
      </c>
      <c r="P101" s="37" t="s">
        <v>291</v>
      </c>
      <c r="Q101" s="37" t="str">
        <f t="shared" si="3"/>
        <v>INSERT INTO ZFS_BASE_CODE (CD_FLG,CD,LASTID,CD_NO,CD_NM,CD_ENM,CD_SNM,CD_ESNM,CD_PFLG,CD_PCD,CD_GRP,CD_CVAL,CD_NVAL) VALUES ('DRC-nCtp_Bucket','Asset_Area','NCRsystem',2,'자산군_지역','Asset-Area','자산_지역','AssetArea','','','Bucket Info','',NULL);</v>
      </c>
    </row>
    <row r="102" spans="2:17">
      <c r="B102" s="37" t="s">
        <v>2562</v>
      </c>
      <c r="C102" s="102" t="s">
        <v>2584</v>
      </c>
      <c r="E102" s="37" t="s">
        <v>2585</v>
      </c>
      <c r="F102" s="37" t="s">
        <v>3991</v>
      </c>
      <c r="K102" s="37" t="s">
        <v>3976</v>
      </c>
      <c r="N102" s="101"/>
      <c r="O102" s="37" t="str">
        <f t="shared" si="4"/>
        <v>Bucket Info_DRC-nCtp_Bucket_Area 목록</v>
      </c>
      <c r="P102" s="37" t="s">
        <v>291</v>
      </c>
      <c r="Q102" s="37" t="str">
        <f t="shared" si="3"/>
        <v>INSERT INTO ZFS_BASE_CODE (CD_FLG,CD,LASTID,CD_NO,CD_NM,CD_ENM,CD_SNM,CD_ESNM,CD_PFLG,CD_PCD,CD_GRP,CD_CVAL,CD_NVAL) VALUES ('Bucket Info','DRC-nCtp_Bucket_Area','NCRsystem',0,'부도위험 비유동 non-Ctp 버킷 지역목록','DRC-nCtp_Bucket_Area','','','','','GROUP','',NULL);</v>
      </c>
    </row>
    <row r="103" spans="2:17">
      <c r="B103" s="37" t="s">
        <v>2584</v>
      </c>
      <c r="C103" s="102" t="s">
        <v>2711</v>
      </c>
      <c r="D103" s="37">
        <v>1</v>
      </c>
      <c r="E103" s="37" t="s">
        <v>4103</v>
      </c>
      <c r="F103" s="37" t="s">
        <v>4104</v>
      </c>
      <c r="G103" s="37" t="s">
        <v>2712</v>
      </c>
      <c r="H103" s="37" t="s">
        <v>2713</v>
      </c>
      <c r="K103" s="37" t="s">
        <v>2562</v>
      </c>
      <c r="O103" s="37" t="str">
        <f t="shared" si="4"/>
        <v>Bucket Info_DRC-nCtp_Bucket_Area 코드</v>
      </c>
      <c r="P103" s="37" t="s">
        <v>291</v>
      </c>
      <c r="Q103" s="37" t="str">
        <f t="shared" si="3"/>
        <v>INSERT INTO ZFS_BASE_CODE (CD_FLG,CD,LASTID,CD_NO,CD_NM,CD_ENM,CD_SNM,CD_ESNM,CD_PFLG,CD_PCD,CD_GRP,CD_CVAL,CD_NVAL) VALUES ('DRC-nCtp_Bucket_Area','AS','NCRsystem',1,'아시아','Asia','아시아','Asia','','','Bucket Info','',NULL);</v>
      </c>
    </row>
    <row r="104" spans="2:17">
      <c r="B104" s="37" t="s">
        <v>2584</v>
      </c>
      <c r="C104" s="102" t="s">
        <v>2714</v>
      </c>
      <c r="D104" s="37">
        <v>2</v>
      </c>
      <c r="E104" s="37" t="s">
        <v>4105</v>
      </c>
      <c r="F104" s="37" t="s">
        <v>4106</v>
      </c>
      <c r="G104" s="37" t="s">
        <v>2715</v>
      </c>
      <c r="H104" s="37" t="s">
        <v>2716</v>
      </c>
      <c r="K104" s="37" t="s">
        <v>2562</v>
      </c>
      <c r="O104" s="37" t="str">
        <f t="shared" si="4"/>
        <v>Bucket Info_DRC-nCtp_Bucket_Area 코드</v>
      </c>
      <c r="P104" s="37" t="s">
        <v>291</v>
      </c>
      <c r="Q104" s="37" t="str">
        <f t="shared" si="3"/>
        <v>INSERT INTO ZFS_BASE_CODE (CD_FLG,CD,LASTID,CD_NO,CD_NM,CD_ENM,CD_SNM,CD_ESNM,CD_PFLG,CD_PCD,CD_GRP,CD_CVAL,CD_NVAL) VALUES ('DRC-nCtp_Bucket_Area','EU','NCRsystem',2,'유럽','Europe','유럽','Europe','','','Bucket Info','',NULL);</v>
      </c>
    </row>
    <row r="105" spans="2:17">
      <c r="B105" s="37" t="s">
        <v>2584</v>
      </c>
      <c r="C105" s="102" t="s">
        <v>2658</v>
      </c>
      <c r="D105" s="37">
        <v>3</v>
      </c>
      <c r="E105" s="37" t="s">
        <v>4107</v>
      </c>
      <c r="F105" s="37" t="s">
        <v>4108</v>
      </c>
      <c r="G105" s="37" t="s">
        <v>2717</v>
      </c>
      <c r="H105" s="37" t="s">
        <v>2718</v>
      </c>
      <c r="K105" s="37" t="s">
        <v>2562</v>
      </c>
      <c r="O105" s="37" t="str">
        <f t="shared" si="4"/>
        <v>Bucket Info_DRC-nCtp_Bucket_Area 코드</v>
      </c>
      <c r="P105" s="37" t="s">
        <v>291</v>
      </c>
      <c r="Q105" s="37" t="str">
        <f t="shared" si="3"/>
        <v>INSERT INTO ZFS_BASE_CODE (CD_FLG,CD,LASTID,CD_NO,CD_NM,CD_ENM,CD_SNM,CD_ESNM,CD_PFLG,CD_PCD,CD_GRP,CD_CVAL,CD_NVAL) VALUES ('DRC-nCtp_Bucket_Area','NA','NCRsystem',3,'북 아메리카','North America','아메리카','America','','','Bucket Info','',NULL);</v>
      </c>
    </row>
    <row r="106" spans="2:17">
      <c r="B106" s="37" t="s">
        <v>2584</v>
      </c>
      <c r="C106" s="102" t="s">
        <v>2625</v>
      </c>
      <c r="D106" s="37">
        <v>4</v>
      </c>
      <c r="E106" s="37" t="s">
        <v>4109</v>
      </c>
      <c r="F106" s="37" t="s">
        <v>4110</v>
      </c>
      <c r="G106" s="37" t="s">
        <v>2719</v>
      </c>
      <c r="H106" s="37" t="s">
        <v>2646</v>
      </c>
      <c r="K106" s="37" t="s">
        <v>2562</v>
      </c>
      <c r="O106" s="37" t="str">
        <f t="shared" si="4"/>
        <v>Bucket Info_DRC-nCtp_Bucket_Area 코드</v>
      </c>
      <c r="P106" s="37" t="s">
        <v>291</v>
      </c>
      <c r="Q106" s="37" t="str">
        <f t="shared" si="3"/>
        <v>INSERT INTO ZFS_BASE_CODE (CD_FLG,CD,LASTID,CD_NO,CD_NM,CD_ENM,CD_SNM,CD_ESNM,CD_PFLG,CD_PCD,CD_GRP,CD_CVAL,CD_NVAL) VALUES ('DRC-nCtp_Bucket_Area','OT','NCRsystem',4,'기타지역','All other','기타지역','Other','','','Bucket Info','',NULL);</v>
      </c>
    </row>
    <row r="107" spans="2:17">
      <c r="B107" s="37" t="s">
        <v>2562</v>
      </c>
      <c r="C107" s="102" t="s">
        <v>2586</v>
      </c>
      <c r="E107" s="37" t="s">
        <v>2587</v>
      </c>
      <c r="F107" s="37" t="s">
        <v>3992</v>
      </c>
      <c r="K107" s="37" t="s">
        <v>3976</v>
      </c>
      <c r="N107" s="101"/>
      <c r="O107" s="37" t="str">
        <f t="shared" si="4"/>
        <v>Bucket Info_DRC-nCtp_Bucket_Asset 목록</v>
      </c>
      <c r="P107" s="37" t="s">
        <v>291</v>
      </c>
      <c r="Q107" s="37" t="str">
        <f t="shared" si="3"/>
        <v>INSERT INTO ZFS_BASE_CODE (CD_FLG,CD,LASTID,CD_NO,CD_NM,CD_ENM,CD_SNM,CD_ESNM,CD_PFLG,CD_PCD,CD_GRP,CD_CVAL,CD_NVAL) VALUES ('Bucket Info','DRC-nCtp_Bucket_Asset','NCRsystem',0,'부도위험 비유동 non-Ctp 버킷 자산목록','DRC-nCtp_Bucket_Asset','','','','','GROUP','',NULL);</v>
      </c>
    </row>
    <row r="108" spans="2:17">
      <c r="B108" s="37" t="s">
        <v>2586</v>
      </c>
      <c r="C108" s="102" t="s">
        <v>2720</v>
      </c>
      <c r="D108" s="37">
        <v>1</v>
      </c>
      <c r="E108" s="37" t="s">
        <v>4111</v>
      </c>
      <c r="F108" s="37" t="s">
        <v>4111</v>
      </c>
      <c r="G108" s="37" t="s">
        <v>2720</v>
      </c>
      <c r="H108" s="37" t="s">
        <v>2720</v>
      </c>
      <c r="K108" s="37" t="s">
        <v>2562</v>
      </c>
      <c r="O108" s="37" t="str">
        <f t="shared" si="4"/>
        <v>Bucket Info_DRC-nCtp_Bucket_Asset 코드</v>
      </c>
      <c r="P108" s="37" t="s">
        <v>291</v>
      </c>
      <c r="Q108" s="37" t="str">
        <f t="shared" si="3"/>
        <v>INSERT INTO ZFS_BASE_CODE (CD_FLG,CD,LASTID,CD_NO,CD_NM,CD_ENM,CD_SNM,CD_ESNM,CD_PFLG,CD_PCD,CD_GRP,CD_CVAL,CD_NVAL) VALUES ('DRC-nCtp_Bucket_Asset','ABCP','NCRsystem',1,'ABCP','ABCP','ABCP','ABCP','','','Bucket Info','',NULL);</v>
      </c>
    </row>
    <row r="109" spans="2:17">
      <c r="B109" s="37" t="s">
        <v>2586</v>
      </c>
      <c r="C109" s="102" t="s">
        <v>2721</v>
      </c>
      <c r="D109" s="37">
        <v>2</v>
      </c>
      <c r="E109" s="37" t="s">
        <v>4112</v>
      </c>
      <c r="F109" s="37" t="s">
        <v>4113</v>
      </c>
      <c r="G109" s="37" t="s">
        <v>2723</v>
      </c>
      <c r="H109" s="37" t="s">
        <v>2722</v>
      </c>
      <c r="K109" s="37" t="s">
        <v>2562</v>
      </c>
      <c r="O109" s="37" t="str">
        <f t="shared" si="4"/>
        <v>Bucket Info_DRC-nCtp_Bucket_Asset 코드</v>
      </c>
      <c r="P109" s="37" t="s">
        <v>291</v>
      </c>
      <c r="Q109" s="37" t="str">
        <f t="shared" si="3"/>
        <v>INSERT INTO ZFS_BASE_CODE (CD_FLG,CD,LASTID,CD_NO,CD_NM,CD_ENM,CD_SNM,CD_ESNM,CD_PFLG,CD_PCD,CD_GRP,CD_CVAL,CD_NVAL) VALUES ('DRC-nCtp_Bucket_Asset','AUTO','NCRsystem',2,'자동차 대출 및 리스','Aoto Loan &amp; Lease','자동차','Aoto Loan &amp; Lease','','','Bucket Info','',NULL);</v>
      </c>
    </row>
    <row r="110" spans="2:17">
      <c r="B110" s="37" t="s">
        <v>2586</v>
      </c>
      <c r="C110" s="102" t="s">
        <v>2724</v>
      </c>
      <c r="D110" s="37">
        <v>3</v>
      </c>
      <c r="E110" s="37" t="s">
        <v>4114</v>
      </c>
      <c r="F110" s="37" t="s">
        <v>4114</v>
      </c>
      <c r="G110" s="37" t="s">
        <v>2724</v>
      </c>
      <c r="H110" s="37" t="s">
        <v>2724</v>
      </c>
      <c r="K110" s="37" t="s">
        <v>2562</v>
      </c>
      <c r="O110" s="37" t="str">
        <f t="shared" si="4"/>
        <v>Bucket Info_DRC-nCtp_Bucket_Asset 코드</v>
      </c>
      <c r="P110" s="37" t="s">
        <v>291</v>
      </c>
      <c r="Q110" s="37" t="str">
        <f t="shared" si="3"/>
        <v>INSERT INTO ZFS_BASE_CODE (CD_FLG,CD,LASTID,CD_NO,CD_NM,CD_ENM,CD_SNM,CD_ESNM,CD_PFLG,CD_PCD,CD_GRP,CD_CVAL,CD_NVAL) VALUES ('DRC-nCtp_Bucket_Asset','RMBS','NCRsystem',3,'RMBS','RMBS','RMBS','RMBS','','','Bucket Info','',NULL);</v>
      </c>
    </row>
    <row r="111" spans="2:17">
      <c r="B111" s="37" t="s">
        <v>2586</v>
      </c>
      <c r="C111" s="102" t="s">
        <v>2725</v>
      </c>
      <c r="D111" s="37">
        <v>4</v>
      </c>
      <c r="E111" s="37" t="s">
        <v>4115</v>
      </c>
      <c r="F111" s="37" t="s">
        <v>4116</v>
      </c>
      <c r="G111" s="37" t="s">
        <v>2682</v>
      </c>
      <c r="H111" s="37" t="s">
        <v>2726</v>
      </c>
      <c r="K111" s="37" t="s">
        <v>2562</v>
      </c>
      <c r="O111" s="37" t="str">
        <f t="shared" si="4"/>
        <v>Bucket Info_DRC-nCtp_Bucket_Asset 코드</v>
      </c>
      <c r="P111" s="37" t="s">
        <v>291</v>
      </c>
      <c r="Q111" s="37" t="str">
        <f t="shared" si="3"/>
        <v>INSERT INTO ZFS_BASE_CODE (CD_FLG,CD,LASTID,CD_NO,CD_NM,CD_ENM,CD_SNM,CD_ESNM,CD_PFLG,CD_PCD,CD_GRP,CD_CVAL,CD_NVAL) VALUES ('DRC-nCtp_Bucket_Asset','CARD','NCRsystem',4,'신용카드','Credit Card','신용카드','Credit Card','','','Bucket Info','',NULL);</v>
      </c>
    </row>
    <row r="112" spans="2:17">
      <c r="B112" s="37" t="s">
        <v>2586</v>
      </c>
      <c r="C112" s="102" t="s">
        <v>2679</v>
      </c>
      <c r="D112" s="37">
        <v>5</v>
      </c>
      <c r="E112" s="37" t="s">
        <v>4075</v>
      </c>
      <c r="F112" s="37" t="s">
        <v>4075</v>
      </c>
      <c r="G112" s="37" t="s">
        <v>2679</v>
      </c>
      <c r="H112" s="37" t="s">
        <v>2679</v>
      </c>
      <c r="K112" s="37" t="s">
        <v>2562</v>
      </c>
      <c r="O112" s="37" t="str">
        <f t="shared" si="4"/>
        <v>Bucket Info_DRC-nCtp_Bucket_Asset 코드</v>
      </c>
      <c r="P112" s="37" t="s">
        <v>291</v>
      </c>
      <c r="Q112" s="37" t="str">
        <f t="shared" si="3"/>
        <v>INSERT INTO ZFS_BASE_CODE (CD_FLG,CD,LASTID,CD_NO,CD_NM,CD_ENM,CD_SNM,CD_ESNM,CD_PFLG,CD_PCD,CD_GRP,CD_CVAL,CD_NVAL) VALUES ('DRC-nCtp_Bucket_Asset','CMBS','NCRsystem',5,'CMBS','CMBS','CMBS','CMBS','','','Bucket Info','',NULL);</v>
      </c>
    </row>
    <row r="113" spans="2:17">
      <c r="B113" s="37" t="s">
        <v>2586</v>
      </c>
      <c r="C113" s="102" t="s">
        <v>2727</v>
      </c>
      <c r="D113" s="37">
        <v>6</v>
      </c>
      <c r="E113" s="37" t="s">
        <v>4117</v>
      </c>
      <c r="F113" s="37" t="s">
        <v>4118</v>
      </c>
      <c r="G113" s="37" t="s">
        <v>2727</v>
      </c>
      <c r="H113" s="37" t="s">
        <v>2727</v>
      </c>
      <c r="K113" s="37" t="s">
        <v>2562</v>
      </c>
      <c r="O113" s="37" t="str">
        <f t="shared" si="4"/>
        <v>Bucket Info_DRC-nCtp_Bucket_Asset 코드</v>
      </c>
      <c r="P113" s="37" t="s">
        <v>291</v>
      </c>
      <c r="Q113" s="37" t="str">
        <f t="shared" si="3"/>
        <v>INSERT INTO ZFS_BASE_CODE (CD_FLG,CD,LASTID,CD_NO,CD_NM,CD_ENM,CD_SNM,CD_ESNM,CD_PFLG,CD_PCD,CD_GRP,CD_CVAL,CD_NVAL) VALUES ('DRC-nCtp_Bucket_Asset','CLO','NCRsystem',6,'CLO','Collateralised Loan Obligations','CLO','CLO','','','Bucket Info','',NULL);</v>
      </c>
    </row>
    <row r="114" spans="2:17">
      <c r="B114" s="37" t="s">
        <v>2586</v>
      </c>
      <c r="C114" s="102" t="s">
        <v>2728</v>
      </c>
      <c r="D114" s="37">
        <v>7</v>
      </c>
      <c r="E114" s="37" t="s">
        <v>4119</v>
      </c>
      <c r="F114" s="37" t="s">
        <v>4120</v>
      </c>
      <c r="G114" s="37" t="s">
        <v>2728</v>
      </c>
      <c r="H114" s="37" t="s">
        <v>2728</v>
      </c>
      <c r="K114" s="37" t="s">
        <v>2562</v>
      </c>
      <c r="O114" s="37" t="str">
        <f t="shared" si="4"/>
        <v>Bucket Info_DRC-nCtp_Bucket_Asset 코드</v>
      </c>
      <c r="P114" s="37" t="s">
        <v>291</v>
      </c>
      <c r="Q114" s="37" t="str">
        <f t="shared" si="3"/>
        <v>INSERT INTO ZFS_BASE_CODE (CD_FLG,CD,LASTID,CD_NO,CD_NM,CD_ENM,CD_SNM,CD_ESNM,CD_PFLG,CD_PCD,CD_GRP,CD_CVAL,CD_NVAL) VALUES ('DRC-nCtp_Bucket_Asset','CDO','NCRsystem',7,'CDO 스퀘어','CDO squared','CDO','CDO','','','Bucket Info','',NULL);</v>
      </c>
    </row>
    <row r="115" spans="2:17">
      <c r="B115" s="37" t="s">
        <v>2586</v>
      </c>
      <c r="C115" s="102" t="s">
        <v>2729</v>
      </c>
      <c r="D115" s="37">
        <v>8</v>
      </c>
      <c r="E115" s="37" t="s">
        <v>4121</v>
      </c>
      <c r="F115" s="37" t="s">
        <v>4122</v>
      </c>
      <c r="G115" s="37" t="s">
        <v>2730</v>
      </c>
      <c r="H115" s="37" t="s">
        <v>2731</v>
      </c>
      <c r="K115" s="37" t="s">
        <v>2562</v>
      </c>
      <c r="O115" s="37" t="str">
        <f t="shared" si="4"/>
        <v>Bucket Info_DRC-nCtp_Bucket_Asset 코드</v>
      </c>
      <c r="P115" s="37" t="s">
        <v>291</v>
      </c>
      <c r="Q115" s="37" t="str">
        <f t="shared" si="3"/>
        <v>INSERT INTO ZFS_BASE_CODE (CD_FLG,CD,LASTID,CD_NO,CD_NM,CD_ENM,CD_SNM,CD_ESNM,CD_PFLG,CD_PCD,CD_GRP,CD_CVAL,CD_NVAL) VALUES ('DRC-nCtp_Bucket_Asset','SMCO','NCRsystem',8,'중소기업','Small and Medium Enterprises','중소기업','SM Ent','','','Bucket Info','',NULL);</v>
      </c>
    </row>
    <row r="116" spans="2:17">
      <c r="B116" s="37" t="s">
        <v>2586</v>
      </c>
      <c r="C116" s="102" t="s">
        <v>2732</v>
      </c>
      <c r="D116" s="37">
        <v>9</v>
      </c>
      <c r="E116" s="37" t="s">
        <v>4123</v>
      </c>
      <c r="F116" s="37" t="s">
        <v>4124</v>
      </c>
      <c r="G116" s="37" t="s">
        <v>2681</v>
      </c>
      <c r="H116" s="37" t="s">
        <v>2733</v>
      </c>
      <c r="K116" s="37" t="s">
        <v>2562</v>
      </c>
      <c r="O116" s="37" t="str">
        <f t="shared" si="4"/>
        <v>Bucket Info_DRC-nCtp_Bucket_Asset 코드</v>
      </c>
      <c r="P116" s="37" t="s">
        <v>291</v>
      </c>
      <c r="Q116" s="37" t="str">
        <f t="shared" si="3"/>
        <v>INSERT INTO ZFS_BASE_CODE (CD_FLG,CD,LASTID,CD_NO,CD_NM,CD_ENM,CD_SNM,CD_ESNM,CD_PFLG,CD_PCD,CD_GRP,CD_CVAL,CD_NVAL) VALUES ('DRC-nCtp_Bucket_Asset','STUD','NCRsystem',9,'학자금대출','Student loans','학자금','Student','','','Bucket Info','',NULL);</v>
      </c>
    </row>
    <row r="117" spans="2:17">
      <c r="B117" s="37" t="s">
        <v>2586</v>
      </c>
      <c r="C117" s="102" t="s">
        <v>2734</v>
      </c>
      <c r="D117" s="37">
        <v>10</v>
      </c>
      <c r="E117" s="37" t="s">
        <v>4125</v>
      </c>
      <c r="F117" s="37" t="s">
        <v>4126</v>
      </c>
      <c r="G117" s="37" t="s">
        <v>2735</v>
      </c>
      <c r="H117" s="37" t="s">
        <v>2736</v>
      </c>
      <c r="K117" s="37" t="s">
        <v>2562</v>
      </c>
      <c r="O117" s="37" t="str">
        <f t="shared" si="4"/>
        <v>Bucket Info_DRC-nCtp_Bucket_Asset 코드</v>
      </c>
      <c r="P117" s="37" t="s">
        <v>291</v>
      </c>
      <c r="Q117" s="37" t="str">
        <f t="shared" si="3"/>
        <v>INSERT INTO ZFS_BASE_CODE (CD_FLG,CD,LASTID,CD_NO,CD_NM,CD_ENM,CD_SNM,CD_ESNM,CD_PFLG,CD_PCD,CD_GRP,CD_CVAL,CD_NVAL) VALUES ('DRC-nCtp_Bucket_Asset','RETAIL','NCRsystem',10,'기타 소매','Other retail','소매','retail','','','Bucket Info','',NULL);</v>
      </c>
    </row>
    <row r="118" spans="2:17">
      <c r="B118" s="37" t="s">
        <v>2586</v>
      </c>
      <c r="C118" s="102" t="s">
        <v>2737</v>
      </c>
      <c r="D118" s="37">
        <v>11</v>
      </c>
      <c r="E118" s="37" t="s">
        <v>4127</v>
      </c>
      <c r="F118" s="37" t="s">
        <v>4128</v>
      </c>
      <c r="G118" s="37" t="s">
        <v>2738</v>
      </c>
      <c r="H118" s="37" t="s">
        <v>2739</v>
      </c>
      <c r="K118" s="37" t="s">
        <v>2562</v>
      </c>
      <c r="O118" s="37" t="str">
        <f t="shared" si="4"/>
        <v>Bucket Info_DRC-nCtp_Bucket_Asset 코드</v>
      </c>
      <c r="P118" s="37" t="s">
        <v>291</v>
      </c>
      <c r="Q118" s="37" t="str">
        <f t="shared" si="3"/>
        <v>INSERT INTO ZFS_BASE_CODE (CD_FLG,CD,LASTID,CD_NO,CD_NM,CD_ENM,CD_SNM,CD_ESNM,CD_PFLG,CD_PCD,CD_GRP,CD_CVAL,CD_NVAL) VALUES ('DRC-nCtp_Bucket_Asset','SALE','NCRsystem',11,'기타 도매','Other wholesale','도매','wholesale','','','Bucket Info','',NULL);</v>
      </c>
    </row>
    <row r="119" spans="2:17">
      <c r="B119" s="37" t="s">
        <v>2562</v>
      </c>
      <c r="C119" s="102" t="s">
        <v>2578</v>
      </c>
      <c r="E119" s="37" t="s">
        <v>2579</v>
      </c>
      <c r="F119" s="37" t="s">
        <v>3988</v>
      </c>
      <c r="K119" s="37" t="s">
        <v>3976</v>
      </c>
      <c r="N119" s="101"/>
      <c r="O119" s="37" t="str">
        <f t="shared" si="4"/>
        <v>Bucket Info_DRC-nSec_Bucket 목록</v>
      </c>
      <c r="P119" s="37" t="s">
        <v>291</v>
      </c>
      <c r="Q119" s="37" t="str">
        <f t="shared" si="3"/>
        <v>INSERT INTO ZFS_BASE_CODE (CD_FLG,CD,LASTID,CD_NO,CD_NM,CD_ENM,CD_SNM,CD_ESNM,CD_PFLG,CD_PCD,CD_GRP,CD_CVAL,CD_NVAL) VALUES ('Bucket Info','DRC-nSec_Bucket','NCRsystem',0,'부도비유동화리스크의 위험가중치 적용기준','DRC-nSec_Bucket','','','','','GROUP','',NULL);</v>
      </c>
    </row>
    <row r="120" spans="2:17">
      <c r="B120" s="37" t="s">
        <v>2578</v>
      </c>
      <c r="C120" s="102" t="s">
        <v>2705</v>
      </c>
      <c r="D120" s="37">
        <v>1</v>
      </c>
      <c r="E120" s="37" t="s">
        <v>4139</v>
      </c>
      <c r="F120" s="37" t="s">
        <v>4100</v>
      </c>
      <c r="G120" s="37" t="s">
        <v>2761</v>
      </c>
      <c r="H120" s="37" t="s">
        <v>2705</v>
      </c>
      <c r="K120" s="37" t="s">
        <v>2562</v>
      </c>
      <c r="O120" s="37" t="str">
        <f t="shared" si="4"/>
        <v>Bucket Info_DRC-nSec_Bucket 코드</v>
      </c>
      <c r="P120" s="37" t="s">
        <v>291</v>
      </c>
      <c r="Q120" s="37" t="str">
        <f t="shared" si="3"/>
        <v>INSERT INTO ZFS_BASE_CODE (CD_FLG,CD,LASTID,CD_NO,CD_NM,CD_ENM,CD_SNM,CD_ESNM,CD_PFLG,CD_PCD,CD_GRP,CD_CVAL,CD_NVAL) VALUES ('DRC-nSec_Bucket','Corp','NCRsystem',1,'기업','Corporation','기업','Corp','','','Bucket Info','',NULL);</v>
      </c>
    </row>
    <row r="121" spans="2:17">
      <c r="B121" s="37" t="s">
        <v>2578</v>
      </c>
      <c r="C121" s="102" t="s">
        <v>2762</v>
      </c>
      <c r="D121" s="37">
        <v>2</v>
      </c>
      <c r="E121" s="37" t="s">
        <v>4140</v>
      </c>
      <c r="F121" s="37" t="s">
        <v>4141</v>
      </c>
      <c r="G121" s="37" t="s">
        <v>2763</v>
      </c>
      <c r="H121" s="37" t="s">
        <v>2764</v>
      </c>
      <c r="K121" s="37" t="s">
        <v>2562</v>
      </c>
      <c r="O121" s="37" t="str">
        <f t="shared" si="4"/>
        <v>Bucket Info_DRC-nSec_Bucket 코드</v>
      </c>
      <c r="P121" s="37" t="s">
        <v>291</v>
      </c>
      <c r="Q121" s="37" t="str">
        <f t="shared" si="3"/>
        <v>INSERT INTO ZFS_BASE_CODE (CD_FLG,CD,LASTID,CD_NO,CD_NM,CD_ENM,CD_SNM,CD_ESNM,CD_PFLG,CD_PCD,CD_GRP,CD_CVAL,CD_NVAL) VALUES ('DRC-nSec_Bucket','Goverment','NCRsystem',2,'국가','Government','국가','Gover','','','Bucket Info','',NULL);</v>
      </c>
    </row>
    <row r="122" spans="2:17">
      <c r="B122" s="37" t="s">
        <v>2578</v>
      </c>
      <c r="C122" s="102" t="s">
        <v>2765</v>
      </c>
      <c r="D122" s="37">
        <v>3</v>
      </c>
      <c r="E122" s="37" t="s">
        <v>4142</v>
      </c>
      <c r="F122" s="37" t="s">
        <v>4143</v>
      </c>
      <c r="G122" s="37" t="s">
        <v>2766</v>
      </c>
      <c r="H122" s="37" t="s">
        <v>2767</v>
      </c>
      <c r="K122" s="37" t="s">
        <v>2562</v>
      </c>
      <c r="O122" s="37" t="str">
        <f t="shared" si="4"/>
        <v>Bucket Info_DRC-nSec_Bucket 코드</v>
      </c>
      <c r="P122" s="37" t="s">
        <v>291</v>
      </c>
      <c r="Q122" s="37" t="str">
        <f t="shared" si="3"/>
        <v>INSERT INTO ZFS_BASE_CODE (CD_FLG,CD,LASTID,CD_NO,CD_NM,CD_ENM,CD_SNM,CD_ESNM,CD_PFLG,CD_PCD,CD_GRP,CD_CVAL,CD_NVAL) VALUES ('DRC-nSec_Bucket','Local Gov','NCRsystem',3,'지방정부 지방자치단체','Local government','지방정부','LocalGov','','','Bucket Info','',NULL);</v>
      </c>
    </row>
    <row r="123" spans="2:17">
      <c r="B123" s="37" t="s">
        <v>2562</v>
      </c>
      <c r="C123" s="102" t="s">
        <v>2571</v>
      </c>
      <c r="E123" s="37" t="s">
        <v>2572</v>
      </c>
      <c r="F123" s="37" t="s">
        <v>3984</v>
      </c>
      <c r="K123" s="37" t="s">
        <v>3976</v>
      </c>
      <c r="N123" s="101"/>
      <c r="O123" s="37" t="str">
        <f t="shared" si="4"/>
        <v>Bucket Info_EQ_Bucket 목록</v>
      </c>
      <c r="P123" s="37" t="s">
        <v>291</v>
      </c>
      <c r="Q123" s="37" t="str">
        <f t="shared" si="3"/>
        <v>INSERT INTO ZFS_BASE_CODE (CD_FLG,CD,LASTID,CD_NO,CD_NM,CD_ENM,CD_SNM,CD_ESNM,CD_PFLG,CD_PCD,CD_GRP,CD_CVAL,CD_NVAL) VALUES ('Bucket Info','EQ_Bucket','NCRsystem',0,'주식위험 버킷목록','EQ_Bucket','','','','','GROUP','',NULL);</v>
      </c>
    </row>
    <row r="124" spans="2:17">
      <c r="B124" s="37" t="s">
        <v>2571</v>
      </c>
      <c r="C124" s="102" t="s">
        <v>3330</v>
      </c>
      <c r="D124" s="37">
        <v>1</v>
      </c>
      <c r="E124" s="37" t="s">
        <v>4144</v>
      </c>
      <c r="F124" s="37" t="s">
        <v>4145</v>
      </c>
      <c r="G124" s="37" t="s">
        <v>2666</v>
      </c>
      <c r="H124" s="37" t="s">
        <v>2631</v>
      </c>
      <c r="I124" s="37" t="s">
        <v>2588</v>
      </c>
      <c r="J124" s="37" t="s">
        <v>2619</v>
      </c>
      <c r="K124" s="37" t="s">
        <v>2562</v>
      </c>
      <c r="O124" s="37" t="str">
        <f t="shared" si="4"/>
        <v>Bucket Info_EQ_Bucket 코드</v>
      </c>
      <c r="P124" s="37" t="s">
        <v>291</v>
      </c>
      <c r="Q124" s="37" t="str">
        <f t="shared" si="3"/>
        <v>INSERT INTO ZFS_BASE_CODE (CD_FLG,CD,LASTID,CD_NO,CD_NM,CD_ENM,CD_SNM,CD_ESNM,CD_PFLG,CD_PCD,CD_GRP,CD_CVAL,CD_NVAL) VALUES ('EQ_Bucket','01','NCRsystem',1,'소비재및서비스, 행정및지원서비스활동, 의료, 유틸리티','Consumer goods and services, administrative and support service activities, healthcare, utilities','소비재','Consumer','Bucket_PCD','LE','Bucket Info','',NULL);</v>
      </c>
    </row>
    <row r="125" spans="2:17">
      <c r="B125" s="37" t="s">
        <v>2571</v>
      </c>
      <c r="C125" s="102" t="s">
        <v>3332</v>
      </c>
      <c r="D125" s="37">
        <v>2</v>
      </c>
      <c r="E125" s="37" t="s">
        <v>4146</v>
      </c>
      <c r="F125" s="37" t="s">
        <v>4147</v>
      </c>
      <c r="G125" s="37" t="s">
        <v>2768</v>
      </c>
      <c r="H125" s="37" t="s">
        <v>2633</v>
      </c>
      <c r="I125" s="37" t="s">
        <v>2588</v>
      </c>
      <c r="J125" s="37" t="s">
        <v>2619</v>
      </c>
      <c r="K125" s="37" t="s">
        <v>2562</v>
      </c>
      <c r="O125" s="37" t="str">
        <f t="shared" si="4"/>
        <v>Bucket Info_EQ_Bucket 코드</v>
      </c>
      <c r="P125" s="37" t="s">
        <v>291</v>
      </c>
      <c r="Q125" s="37" t="str">
        <f t="shared" si="3"/>
        <v>INSERT INTO ZFS_BASE_CODE (CD_FLG,CD,LASTID,CD_NO,CD_NM,CD_ENM,CD_SNM,CD_ESNM,CD_PFLG,CD_PCD,CD_GRP,CD_CVAL,CD_NVAL) VALUES ('EQ_Bucket','02','NCRsystem',2,'통신·산업','Telecommunications, industrial','통신.산업','industrial','Bucket_PCD','LE','Bucket Info','',NULL);</v>
      </c>
    </row>
    <row r="126" spans="2:17">
      <c r="B126" s="37" t="s">
        <v>2571</v>
      </c>
      <c r="C126" s="102" t="s">
        <v>3334</v>
      </c>
      <c r="D126" s="37">
        <v>3</v>
      </c>
      <c r="E126" s="37" t="s">
        <v>4148</v>
      </c>
      <c r="F126" s="37" t="s">
        <v>4149</v>
      </c>
      <c r="G126" s="37" t="s">
        <v>2769</v>
      </c>
      <c r="H126" s="37" t="s">
        <v>2635</v>
      </c>
      <c r="I126" s="37" t="s">
        <v>2588</v>
      </c>
      <c r="J126" s="37" t="s">
        <v>2619</v>
      </c>
      <c r="K126" s="37" t="s">
        <v>2562</v>
      </c>
      <c r="O126" s="37" t="str">
        <f t="shared" si="4"/>
        <v>Bucket Info_EQ_Bucket 코드</v>
      </c>
      <c r="P126" s="37" t="s">
        <v>291</v>
      </c>
      <c r="Q126" s="37" t="str">
        <f t="shared" si="3"/>
        <v>INSERT INTO ZFS_BASE_CODE (CD_FLG,CD,LASTID,CD_NO,CD_NM,CD_ENM,CD_SNM,CD_ESNM,CD_PFLG,CD_PCD,CD_GRP,CD_CVAL,CD_NVAL) VALUES ('EQ_Bucket','03','NCRsystem',3,'기본재료, 에너지, 농업, 제조, 광업및채석','Basic materials, energy, agriculture, manufacturing, mining and quarrying','기본재료','Basic materials','Bucket_PCD','LE','Bucket Info','',NULL);</v>
      </c>
    </row>
    <row r="127" spans="2:17">
      <c r="B127" s="37" t="s">
        <v>2571</v>
      </c>
      <c r="C127" s="102" t="s">
        <v>3336</v>
      </c>
      <c r="D127" s="37">
        <v>4</v>
      </c>
      <c r="E127" s="37" t="s">
        <v>4150</v>
      </c>
      <c r="F127" s="37" t="s">
        <v>4151</v>
      </c>
      <c r="G127" s="37" t="s">
        <v>2664</v>
      </c>
      <c r="H127" s="37" t="s">
        <v>2637</v>
      </c>
      <c r="I127" s="37" t="s">
        <v>2588</v>
      </c>
      <c r="J127" s="37" t="s">
        <v>2619</v>
      </c>
      <c r="K127" s="37" t="s">
        <v>2562</v>
      </c>
      <c r="O127" s="37" t="str">
        <f t="shared" si="4"/>
        <v>Bucket Info_EQ_Bucket 코드</v>
      </c>
      <c r="P127" s="37" t="s">
        <v>291</v>
      </c>
      <c r="Q127" s="37" t="str">
        <f t="shared" si="3"/>
        <v>INSERT INTO ZFS_BASE_CODE (CD_FLG,CD,LASTID,CD_NO,CD_NM,CD_ENM,CD_SNM,CD_ESNM,CD_PFLG,CD_PCD,CD_GRP,CD_CVAL,CD_NVAL) VALUES ('EQ_Bucket','04','NCRsystem',4,'정부지원재정, 부동산활동, 기술등금융','Financials including government-backed financials, real estate activities, technology','금융','Financials','Bucket_PCD','LE','Bucket Info','',NULL);</v>
      </c>
    </row>
    <row r="128" spans="2:17">
      <c r="B128" s="37" t="s">
        <v>2571</v>
      </c>
      <c r="C128" s="102" t="s">
        <v>3338</v>
      </c>
      <c r="D128" s="37">
        <v>5</v>
      </c>
      <c r="E128" s="37" t="s">
        <v>4144</v>
      </c>
      <c r="F128" s="37" t="s">
        <v>4145</v>
      </c>
      <c r="G128" s="37" t="s">
        <v>2666</v>
      </c>
      <c r="H128" s="37" t="s">
        <v>2631</v>
      </c>
      <c r="I128" s="37" t="s">
        <v>2588</v>
      </c>
      <c r="J128" s="37" t="s">
        <v>2621</v>
      </c>
      <c r="K128" s="37" t="s">
        <v>2562</v>
      </c>
      <c r="O128" s="37" t="str">
        <f t="shared" si="4"/>
        <v>Bucket Info_EQ_Bucket 코드</v>
      </c>
      <c r="P128" s="37" t="s">
        <v>291</v>
      </c>
      <c r="Q128" s="37" t="str">
        <f t="shared" si="3"/>
        <v>INSERT INTO ZFS_BASE_CODE (CD_FLG,CD,LASTID,CD_NO,CD_NM,CD_ENM,CD_SNM,CD_ESNM,CD_PFLG,CD_PCD,CD_GRP,CD_CVAL,CD_NVAL) VALUES ('EQ_Bucket','05','NCRsystem',5,'소비재및서비스, 행정및지원서비스활동, 의료, 유틸리티','Consumer goods and services, administrative and support service activities, healthcare, utilities','소비재','Consumer','Bucket_PCD','LA','Bucket Info','',NULL);</v>
      </c>
    </row>
    <row r="129" spans="2:17">
      <c r="B129" s="37" t="s">
        <v>2571</v>
      </c>
      <c r="C129" s="102" t="s">
        <v>3340</v>
      </c>
      <c r="D129" s="37">
        <v>6</v>
      </c>
      <c r="E129" s="37" t="s">
        <v>4146</v>
      </c>
      <c r="F129" s="37" t="s">
        <v>4147</v>
      </c>
      <c r="G129" s="37" t="s">
        <v>2768</v>
      </c>
      <c r="H129" s="37" t="s">
        <v>2633</v>
      </c>
      <c r="I129" s="37" t="s">
        <v>2588</v>
      </c>
      <c r="J129" s="37" t="s">
        <v>2621</v>
      </c>
      <c r="K129" s="37" t="s">
        <v>2562</v>
      </c>
      <c r="O129" s="37" t="str">
        <f t="shared" si="4"/>
        <v>Bucket Info_EQ_Bucket 코드</v>
      </c>
      <c r="P129" s="37" t="s">
        <v>291</v>
      </c>
      <c r="Q129" s="37" t="str">
        <f t="shared" si="3"/>
        <v>INSERT INTO ZFS_BASE_CODE (CD_FLG,CD,LASTID,CD_NO,CD_NM,CD_ENM,CD_SNM,CD_ESNM,CD_PFLG,CD_PCD,CD_GRP,CD_CVAL,CD_NVAL) VALUES ('EQ_Bucket','06','NCRsystem',6,'통신·산업','Telecommunications, industrial','통신.산업','industrial','Bucket_PCD','LA','Bucket Info','',NULL);</v>
      </c>
    </row>
    <row r="130" spans="2:17">
      <c r="B130" s="37" t="s">
        <v>2571</v>
      </c>
      <c r="C130" s="102" t="s">
        <v>3342</v>
      </c>
      <c r="D130" s="37">
        <v>7</v>
      </c>
      <c r="E130" s="37" t="s">
        <v>4148</v>
      </c>
      <c r="F130" s="37" t="s">
        <v>4149</v>
      </c>
      <c r="G130" s="37" t="s">
        <v>2769</v>
      </c>
      <c r="H130" s="37" t="s">
        <v>2635</v>
      </c>
      <c r="I130" s="37" t="s">
        <v>2588</v>
      </c>
      <c r="J130" s="37" t="s">
        <v>2621</v>
      </c>
      <c r="K130" s="37" t="s">
        <v>2562</v>
      </c>
      <c r="O130" s="37" t="str">
        <f t="shared" si="4"/>
        <v>Bucket Info_EQ_Bucket 코드</v>
      </c>
      <c r="P130" s="37" t="s">
        <v>291</v>
      </c>
      <c r="Q130" s="37" t="str">
        <f t="shared" si="3"/>
        <v>INSERT INTO ZFS_BASE_CODE (CD_FLG,CD,LASTID,CD_NO,CD_NM,CD_ENM,CD_SNM,CD_ESNM,CD_PFLG,CD_PCD,CD_GRP,CD_CVAL,CD_NVAL) VALUES ('EQ_Bucket','07','NCRsystem',7,'기본재료, 에너지, 농업, 제조, 광업및채석','Basic materials, energy, agriculture, manufacturing, mining and quarrying','기본재료','Basic materials','Bucket_PCD','LA','Bucket Info','',NULL);</v>
      </c>
    </row>
    <row r="131" spans="2:17">
      <c r="B131" s="37" t="s">
        <v>2571</v>
      </c>
      <c r="C131" s="102" t="s">
        <v>3344</v>
      </c>
      <c r="D131" s="37">
        <v>8</v>
      </c>
      <c r="E131" s="37" t="s">
        <v>4150</v>
      </c>
      <c r="F131" s="37" t="s">
        <v>4151</v>
      </c>
      <c r="G131" s="37" t="s">
        <v>2664</v>
      </c>
      <c r="H131" s="37" t="s">
        <v>2637</v>
      </c>
      <c r="I131" s="37" t="s">
        <v>2588</v>
      </c>
      <c r="J131" s="37" t="s">
        <v>2621</v>
      </c>
      <c r="K131" s="37" t="s">
        <v>2562</v>
      </c>
      <c r="O131" s="37" t="str">
        <f t="shared" si="4"/>
        <v>Bucket Info_EQ_Bucket 코드</v>
      </c>
      <c r="P131" s="37" t="s">
        <v>291</v>
      </c>
      <c r="Q131" s="37" t="str">
        <f t="shared" si="3"/>
        <v>INSERT INTO ZFS_BASE_CODE (CD_FLG,CD,LASTID,CD_NO,CD_NM,CD_ENM,CD_SNM,CD_ESNM,CD_PFLG,CD_PCD,CD_GRP,CD_CVAL,CD_NVAL) VALUES ('EQ_Bucket','08','NCRsystem',8,'정부지원재정, 부동산활동, 기술등금융','Financials including government-backed financials, real estate activities, technology','금융','Financials','Bucket_PCD','LA','Bucket Info','',NULL);</v>
      </c>
    </row>
    <row r="132" spans="2:17">
      <c r="B132" s="37" t="s">
        <v>2571</v>
      </c>
      <c r="C132" s="102" t="s">
        <v>3346</v>
      </c>
      <c r="D132" s="37">
        <v>9</v>
      </c>
      <c r="E132" s="37" t="s">
        <v>4152</v>
      </c>
      <c r="F132" s="37" t="s">
        <v>4153</v>
      </c>
      <c r="G132" s="37" t="s">
        <v>2770</v>
      </c>
      <c r="H132" s="37" t="s">
        <v>2643</v>
      </c>
      <c r="I132" s="37" t="s">
        <v>2588</v>
      </c>
      <c r="J132" s="37" t="s">
        <v>2624</v>
      </c>
      <c r="K132" s="37" t="s">
        <v>2562</v>
      </c>
      <c r="O132" s="37" t="str">
        <f t="shared" si="4"/>
        <v>Bucket Info_EQ_Bucket 코드</v>
      </c>
      <c r="P132" s="37" t="s">
        <v>291</v>
      </c>
      <c r="Q132" s="37" t="str">
        <f t="shared" si="3"/>
        <v>INSERT INTO ZFS_BASE_CODE (CD_FLG,CD,LASTID,CD_NO,CD_NM,CD_ENM,CD_SNM,CD_ESNM,CD_PFLG,CD_PCD,CD_GRP,CD_CVAL,CD_NVAL) VALUES ('EQ_Bucket','09','NCRsystem',9,'버킷번호 1, 2, 3 및 4아래에설명된모든섹터','All sectors described under bucket numbers 1, 2, 3 and 4','모든섹터','All sectors','Bucket_PCD','SE','Bucket Info','',NULL);</v>
      </c>
    </row>
    <row r="133" spans="2:17">
      <c r="B133" s="37" t="s">
        <v>2571</v>
      </c>
      <c r="C133" s="102">
        <v>10</v>
      </c>
      <c r="D133" s="37">
        <v>10</v>
      </c>
      <c r="E133" s="37" t="s">
        <v>4154</v>
      </c>
      <c r="F133" s="37" t="s">
        <v>4155</v>
      </c>
      <c r="G133" s="37" t="s">
        <v>2770</v>
      </c>
      <c r="H133" s="37" t="s">
        <v>2643</v>
      </c>
      <c r="I133" s="37" t="s">
        <v>2588</v>
      </c>
      <c r="J133" s="37" t="s">
        <v>38</v>
      </c>
      <c r="K133" s="37" t="s">
        <v>2562</v>
      </c>
      <c r="O133" s="37" t="str">
        <f t="shared" si="4"/>
        <v>Bucket Info_EQ_Bucket 코드</v>
      </c>
      <c r="P133" s="37" t="s">
        <v>291</v>
      </c>
      <c r="Q133" s="37" t="str">
        <f t="shared" si="3"/>
        <v>INSERT INTO ZFS_BASE_CODE (CD_FLG,CD,LASTID,CD_NO,CD_NM,CD_ENM,CD_SNM,CD_ESNM,CD_PFLG,CD_PCD,CD_GRP,CD_CVAL,CD_NVAL) VALUES ('EQ_Bucket','10','NCRsystem',10,'버킷번호 5, 6, 7 및 8에따라설명된모든섹터','All sectors described under bucket numbers 5, 6, 7 and 8','모든섹터','All sectors','Bucket_PCD','SA','Bucket Info','',NULL);</v>
      </c>
    </row>
    <row r="134" spans="2:17">
      <c r="B134" s="37" t="s">
        <v>2571</v>
      </c>
      <c r="C134" s="102">
        <v>11</v>
      </c>
      <c r="D134" s="37">
        <v>11</v>
      </c>
      <c r="E134" s="37" t="s">
        <v>4018</v>
      </c>
      <c r="F134" s="37" t="s">
        <v>4156</v>
      </c>
      <c r="G134" s="37" t="s">
        <v>2645</v>
      </c>
      <c r="H134" s="37" t="s">
        <v>2646</v>
      </c>
      <c r="I134" s="37" t="s">
        <v>2588</v>
      </c>
      <c r="J134" s="37" t="s">
        <v>2625</v>
      </c>
      <c r="K134" s="37" t="s">
        <v>2562</v>
      </c>
      <c r="O134" s="37" t="str">
        <f t="shared" si="4"/>
        <v>Bucket Info_EQ_Bucket 코드</v>
      </c>
      <c r="P134" s="37" t="s">
        <v>291</v>
      </c>
      <c r="Q134" s="37" t="str">
        <f t="shared" si="3"/>
        <v>INSERT INTO ZFS_BASE_CODE (CD_FLG,CD,LASTID,CD_NO,CD_NM,CD_ENM,CD_SNM,CD_ESNM,CD_PFLG,CD_PCD,CD_GRP,CD_CVAL,CD_NVAL) VALUES ('EQ_Bucket','11','NCRsystem',11,'기타부문','Other Sector','기타','Other','Bucket_PCD','OT','Bucket Info','',NULL);</v>
      </c>
    </row>
    <row r="135" spans="2:17">
      <c r="B135" s="37" t="s">
        <v>2571</v>
      </c>
      <c r="C135" s="102">
        <v>12</v>
      </c>
      <c r="D135" s="37">
        <v>12</v>
      </c>
      <c r="E135" s="37" t="s">
        <v>4157</v>
      </c>
      <c r="F135" s="37" t="s">
        <v>4155</v>
      </c>
      <c r="G135" s="37" t="s">
        <v>2771</v>
      </c>
      <c r="H135" s="37" t="s">
        <v>2772</v>
      </c>
      <c r="I135" s="37" t="s">
        <v>2588</v>
      </c>
      <c r="J135" s="37" t="s">
        <v>2627</v>
      </c>
      <c r="K135" s="37" t="s">
        <v>2562</v>
      </c>
      <c r="O135" s="37" t="str">
        <f t="shared" si="4"/>
        <v>Bucket Info_EQ_Bucket 코드</v>
      </c>
      <c r="P135" s="37" t="s">
        <v>291</v>
      </c>
      <c r="Q135" s="37" t="str">
        <f t="shared" si="3"/>
        <v>INSERT INTO ZFS_BASE_CODE (CD_FLG,CD,LASTID,CD_NO,CD_NM,CD_ENM,CD_SNM,CD_ESNM,CD_PFLG,CD_PCD,CD_GRP,CD_CVAL,CD_NVAL) VALUES ('EQ_Bucket','12','NCRsystem',12,'선진시장 대형주 지수','All sectors described under bucket numbers 5, 6, 7 and 8','선진대형지수','I&amp;L Index','Bucket_PCD','IX','Bucket Info','',NULL);</v>
      </c>
    </row>
    <row r="136" spans="2:17">
      <c r="B136" s="37" t="s">
        <v>2571</v>
      </c>
      <c r="C136" s="102">
        <v>13</v>
      </c>
      <c r="D136" s="37">
        <v>13</v>
      </c>
      <c r="E136" s="37" t="s">
        <v>4158</v>
      </c>
      <c r="F136" s="37" t="s">
        <v>4156</v>
      </c>
      <c r="G136" s="37" t="s">
        <v>2773</v>
      </c>
      <c r="H136" s="37" t="s">
        <v>2774</v>
      </c>
      <c r="I136" s="37" t="s">
        <v>2588</v>
      </c>
      <c r="J136" s="37" t="s">
        <v>2627</v>
      </c>
      <c r="K136" s="37" t="s">
        <v>2562</v>
      </c>
      <c r="O136" s="37" t="str">
        <f t="shared" si="4"/>
        <v>Bucket Info_EQ_Bucket 코드</v>
      </c>
      <c r="P136" s="37" t="s">
        <v>291</v>
      </c>
      <c r="Q136" s="37" t="str">
        <f t="shared" si="3"/>
        <v>INSERT INTO ZFS_BASE_CODE (CD_FLG,CD,LASTID,CD_NO,CD_NM,CD_ENM,CD_SNM,CD_ESNM,CD_PFLG,CD_PCD,CD_GRP,CD_CVAL,CD_NVAL) VALUES ('EQ_Bucket','13','NCRsystem',13,'기타지수','Other Sector','기타지수','OT Index','Bucket_PCD','IX','Bucket Info','',NULL);</v>
      </c>
    </row>
    <row r="137" spans="2:17">
      <c r="B137" s="37" t="s">
        <v>2562</v>
      </c>
      <c r="C137" s="102" t="s">
        <v>2575</v>
      </c>
      <c r="E137" s="37" t="s">
        <v>2576</v>
      </c>
      <c r="F137" s="37" t="s">
        <v>3986</v>
      </c>
      <c r="K137" s="37" t="s">
        <v>3976</v>
      </c>
      <c r="N137" s="101"/>
      <c r="O137" s="37" t="str">
        <f t="shared" si="4"/>
        <v>Bucket Info_FX_Bucket 목록</v>
      </c>
      <c r="P137" s="37" t="s">
        <v>291</v>
      </c>
      <c r="Q137" s="37" t="str">
        <f t="shared" ref="Q137:Q200" si="5" xml:space="preserve"> Q$7 &amp; " ('"&amp;B137&amp;"','"&amp;C137&amp;"','NCRsystem',"&amp;IF(D137="",0,D137)&amp;",'"&amp;E137&amp;"','"&amp;F137&amp;"','"&amp;G137&amp;"','"&amp;H137&amp;"','"&amp;I137&amp;"','"&amp;J137&amp;"','"&amp;K137&amp;"','"&amp;L137&amp;"',"&amp;IF(M137="","NULL",M137)&amp;");"</f>
        <v>INSERT INTO ZFS_BASE_CODE (CD_FLG,CD,LASTID,CD_NO,CD_NM,CD_ENM,CD_SNM,CD_ESNM,CD_PFLG,CD_PCD,CD_GRP,CD_CVAL,CD_NVAL) VALUES ('Bucket Info','FX_Bucket','NCRsystem',0,'외환위험 버킷목록','FX_Bucket','','','','','GROUP','',NULL);</v>
      </c>
    </row>
    <row r="138" spans="2:17">
      <c r="B138" s="37" t="s">
        <v>2575</v>
      </c>
      <c r="C138" s="102" t="s">
        <v>2775</v>
      </c>
      <c r="D138" s="37">
        <v>1</v>
      </c>
      <c r="E138" s="37" t="s">
        <v>4159</v>
      </c>
      <c r="F138" s="37" t="s">
        <v>4160</v>
      </c>
      <c r="G138" s="37" t="s">
        <v>2776</v>
      </c>
      <c r="H138" s="37" t="s">
        <v>2777</v>
      </c>
      <c r="K138" s="37" t="s">
        <v>2562</v>
      </c>
      <c r="O138" s="37" t="str">
        <f t="shared" si="4"/>
        <v>Bucket Info_FX_Bucket 코드</v>
      </c>
      <c r="P138" s="37" t="s">
        <v>291</v>
      </c>
      <c r="Q138" s="37" t="str">
        <f t="shared" si="5"/>
        <v>INSERT INTO ZFS_BASE_CODE (CD_FLG,CD,LASTID,CD_NO,CD_NM,CD_ENM,CD_SNM,CD_ESNM,CD_PFLG,CD_PCD,CD_GRP,CD_CVAL,CD_NVAL) VALUES ('FX_Bucket','C/C','NCRsystem',1,'톻화짝','Currency fair','통화짝','CCY/CCY','','','Bucket Info','',NULL);</v>
      </c>
    </row>
    <row r="139" spans="2:17">
      <c r="B139" s="37" t="s">
        <v>2562</v>
      </c>
      <c r="C139" s="102" t="s">
        <v>2563</v>
      </c>
      <c r="E139" s="37" t="s">
        <v>2564</v>
      </c>
      <c r="F139" s="37" t="s">
        <v>3980</v>
      </c>
      <c r="K139" s="37" t="s">
        <v>3976</v>
      </c>
      <c r="N139" s="101"/>
      <c r="O139" s="37" t="str">
        <f t="shared" si="4"/>
        <v>Bucket Info_GIRR_Bucket 목록</v>
      </c>
      <c r="P139" s="37" t="s">
        <v>291</v>
      </c>
      <c r="Q139" s="37" t="str">
        <f t="shared" si="5"/>
        <v>INSERT INTO ZFS_BASE_CODE (CD_FLG,CD,LASTID,CD_NO,CD_NM,CD_ENM,CD_SNM,CD_ESNM,CD_PFLG,CD_PCD,CD_GRP,CD_CVAL,CD_NVAL) VALUES ('Bucket Info','GIRR_Bucket','NCRsystem',0,'일반금리위험 버킷목록','GIRR_Bucket','','','','','GROUP','',NULL);</v>
      </c>
    </row>
    <row r="140" spans="2:17">
      <c r="B140" s="37" t="s">
        <v>2563</v>
      </c>
      <c r="C140" s="102" t="s">
        <v>2778</v>
      </c>
      <c r="D140" s="37">
        <v>1</v>
      </c>
      <c r="E140" s="37" t="s">
        <v>842</v>
      </c>
      <c r="F140" s="37" t="s">
        <v>4161</v>
      </c>
      <c r="K140" s="37" t="s">
        <v>2562</v>
      </c>
      <c r="O140" s="37" t="str">
        <f t="shared" si="4"/>
        <v>Bucket Info_GIRR_Bucket 코드</v>
      </c>
      <c r="P140" s="37" t="s">
        <v>291</v>
      </c>
      <c r="Q140" s="37" t="str">
        <f t="shared" si="5"/>
        <v>INSERT INTO ZFS_BASE_CODE (CD_FLG,CD,LASTID,CD_NO,CD_NM,CD_ENM,CD_SNM,CD_ESNM,CD_PFLG,CD_PCD,CD_GRP,CD_CVAL,CD_NVAL) VALUES ('GIRR_Bucket','CCY','NCRsystem',1,'통화','Currency','','','','','Bucket Info','',NULL);</v>
      </c>
    </row>
    <row r="141" spans="2:17">
      <c r="B141" s="37" t="s">
        <v>2562</v>
      </c>
      <c r="C141" s="102" t="s">
        <v>2577</v>
      </c>
      <c r="E141" s="37" t="s">
        <v>2576</v>
      </c>
      <c r="F141" s="37" t="s">
        <v>3987</v>
      </c>
      <c r="K141" s="37" t="s">
        <v>3976</v>
      </c>
      <c r="N141" s="101"/>
      <c r="O141" s="37" t="str">
        <f t="shared" ref="O141:O204" si="6">IF(K141="GROUP",B141 &amp; "_" &amp; C141  &amp; " 목록",K141 &amp; "_" &amp;B141 &amp; " 코드")</f>
        <v>Bucket Info_RRAO_Bucket 목록</v>
      </c>
      <c r="P141" s="37" t="s">
        <v>291</v>
      </c>
      <c r="Q141" s="37" t="str">
        <f t="shared" si="5"/>
        <v>INSERT INTO ZFS_BASE_CODE (CD_FLG,CD,LASTID,CD_NO,CD_NM,CD_ENM,CD_SNM,CD_ESNM,CD_PFLG,CD_PCD,CD_GRP,CD_CVAL,CD_NVAL) VALUES ('Bucket Info','RRAO_Bucket','NCRsystem',0,'외환위험 버킷목록','RRAO_Bucket','','','','','GROUP','',NULL);</v>
      </c>
    </row>
    <row r="142" spans="2:17">
      <c r="B142" s="37" t="s">
        <v>2577</v>
      </c>
      <c r="C142" s="102" t="s">
        <v>2856</v>
      </c>
      <c r="D142" s="37">
        <v>1</v>
      </c>
      <c r="E142" s="37" t="s">
        <v>4202</v>
      </c>
      <c r="F142" s="37" t="s">
        <v>4203</v>
      </c>
      <c r="G142" s="37" t="s">
        <v>2857</v>
      </c>
      <c r="H142" s="37" t="s">
        <v>2858</v>
      </c>
      <c r="K142" s="37" t="s">
        <v>2562</v>
      </c>
      <c r="O142" s="37" t="str">
        <f t="shared" si="6"/>
        <v>Bucket Info_RRAO_Bucket 코드</v>
      </c>
      <c r="P142" s="37" t="s">
        <v>291</v>
      </c>
      <c r="Q142" s="37" t="str">
        <f t="shared" si="5"/>
        <v>INSERT INTO ZFS_BASE_CODE (CD_FLG,CD,LASTID,CD_NO,CD_NM,CD_ENM,CD_SNM,CD_ESNM,CD_PFLG,CD_PCD,CD_GRP,CD_CVAL,CD_NVAL) VALUES ('RRAO_Bucket','E','NCRsystem',1,'비정형옵션','Exotic Option','비정형','Exotic','','','Bucket Info','',NULL);</v>
      </c>
    </row>
    <row r="143" spans="2:17">
      <c r="B143" s="37" t="s">
        <v>2577</v>
      </c>
      <c r="C143" s="102" t="s">
        <v>2859</v>
      </c>
      <c r="D143" s="37">
        <v>2</v>
      </c>
      <c r="E143" s="37" t="s">
        <v>4245</v>
      </c>
      <c r="F143" s="37" t="s">
        <v>3350</v>
      </c>
      <c r="G143" s="37" t="s">
        <v>2860</v>
      </c>
      <c r="H143" s="37" t="s">
        <v>2861</v>
      </c>
      <c r="K143" s="37" t="s">
        <v>2562</v>
      </c>
      <c r="O143" s="37" t="str">
        <f t="shared" si="6"/>
        <v>Bucket Info_RRAO_Bucket 코드</v>
      </c>
      <c r="P143" s="37" t="s">
        <v>291</v>
      </c>
      <c r="Q143" s="37" t="str">
        <f t="shared" si="5"/>
        <v>INSERT INTO ZFS_BASE_CODE (CD_FLG,CD,LASTID,CD_NO,CD_NM,CD_ENM,CD_SNM,CD_ESNM,CD_PFLG,CD_PCD,CD_GRP,CD_CVAL,CD_NVAL) VALUES ('RRAO_Bucket','O','NCRsystem',2,'정형옵션','Other','정형','Vanila','','','Bucket Info','',NULL);</v>
      </c>
    </row>
    <row r="144" spans="2:17">
      <c r="B144" s="37" t="s">
        <v>2590</v>
      </c>
      <c r="C144" s="102" t="s">
        <v>2591</v>
      </c>
      <c r="E144" s="37" t="s">
        <v>2592</v>
      </c>
      <c r="F144" s="37" t="s">
        <v>3994</v>
      </c>
      <c r="K144" s="37" t="s">
        <v>3976</v>
      </c>
      <c r="N144" s="101"/>
      <c r="O144" s="37" t="str">
        <f t="shared" si="6"/>
        <v>FSS_Report_Report_A 목록</v>
      </c>
      <c r="P144" s="37" t="s">
        <v>291</v>
      </c>
      <c r="Q144" s="37" t="str">
        <f t="shared" si="5"/>
        <v>INSERT INTO ZFS_BASE_CODE (CD_FLG,CD,LASTID,CD_NO,CD_NM,CD_ENM,CD_SNM,CD_ESNM,CD_PFLG,CD_PCD,CD_GRP,CD_CVAL,CD_NVAL) VALUES ('FSS_Report','Report_A','NCRsystem',0,'금융감독원 B2326 요약 보고서구조','Report_A','','','','','GROUP','',NULL);</v>
      </c>
    </row>
    <row r="145" spans="2:17">
      <c r="B145" s="37" t="s">
        <v>2591</v>
      </c>
      <c r="C145" s="102" t="s">
        <v>2746</v>
      </c>
      <c r="D145" s="37">
        <v>1</v>
      </c>
      <c r="E145" s="37" t="s">
        <v>4246</v>
      </c>
      <c r="K145" s="37" t="s">
        <v>2590</v>
      </c>
      <c r="L145" s="37" t="s">
        <v>38</v>
      </c>
      <c r="O145" s="37" t="str">
        <f t="shared" si="6"/>
        <v>FSS_Report_Report_A 코드</v>
      </c>
      <c r="P145" s="37" t="s">
        <v>291</v>
      </c>
      <c r="Q145" s="37" t="str">
        <f t="shared" si="5"/>
        <v>INSERT INTO ZFS_BASE_CODE (CD_FLG,CD,LASTID,CD_NO,CD_NM,CD_ENM,CD_SNM,CD_ESNM,CD_PFLG,CD_PCD,CD_GRP,CD_CVAL,CD_NVAL) VALUES ('Report_A','A','NCRsystem',1,'시장리스크 소요자기자본','','','','','','FSS_Report','SA',NULL);</v>
      </c>
    </row>
    <row r="146" spans="2:17">
      <c r="B146" s="37" t="s">
        <v>2591</v>
      </c>
      <c r="C146" s="102" t="s">
        <v>2654</v>
      </c>
      <c r="D146" s="37">
        <v>2</v>
      </c>
      <c r="E146" s="37" t="s">
        <v>4247</v>
      </c>
      <c r="K146" s="37" t="s">
        <v>2590</v>
      </c>
      <c r="L146" s="37" t="s">
        <v>38</v>
      </c>
      <c r="O146" s="37" t="str">
        <f t="shared" si="6"/>
        <v>FSS_Report_Report_A 코드</v>
      </c>
      <c r="P146" s="37" t="s">
        <v>291</v>
      </c>
      <c r="Q146" s="37" t="str">
        <f t="shared" si="5"/>
        <v>INSERT INTO ZFS_BASE_CODE (CD_FLG,CD,LASTID,CD_NO,CD_NM,CD_ENM,CD_SNM,CD_ESNM,CD_PFLG,CD_PCD,CD_GRP,CD_CVAL,CD_NVAL) VALUES ('Report_A','A1','NCRsystem',2,'표준방법 소요자기자본','','','','','','FSS_Report','SA',NULL);</v>
      </c>
    </row>
    <row r="147" spans="2:17">
      <c r="B147" s="37" t="s">
        <v>2591</v>
      </c>
      <c r="C147" s="102" t="s">
        <v>2862</v>
      </c>
      <c r="D147" s="37">
        <v>3</v>
      </c>
      <c r="E147" s="37" t="s">
        <v>4248</v>
      </c>
      <c r="K147" s="37" t="s">
        <v>2590</v>
      </c>
      <c r="L147" s="37" t="s">
        <v>193</v>
      </c>
      <c r="O147" s="37" t="str">
        <f t="shared" si="6"/>
        <v>FSS_Report_Report_A 코드</v>
      </c>
      <c r="P147" s="37" t="s">
        <v>291</v>
      </c>
      <c r="Q147" s="37" t="str">
        <f t="shared" si="5"/>
        <v>INSERT INTO ZFS_BASE_CODE (CD_FLG,CD,LASTID,CD_NO,CD_NM,CD_ENM,CD_SNM,CD_ESNM,CD_PFLG,CD_PCD,CD_GRP,CD_CVAL,CD_NVAL) VALUES ('Report_A','A11','NCRsystem',3,'민감도방법','','','','','','FSS_Report','SBA',NULL);</v>
      </c>
    </row>
    <row r="148" spans="2:17">
      <c r="B148" s="37" t="s">
        <v>2591</v>
      </c>
      <c r="C148" s="102" t="s">
        <v>2863</v>
      </c>
      <c r="D148" s="37">
        <v>4</v>
      </c>
      <c r="E148" s="37" t="s">
        <v>4249</v>
      </c>
      <c r="K148" s="37" t="s">
        <v>2590</v>
      </c>
      <c r="O148" s="37" t="str">
        <f t="shared" si="6"/>
        <v>FSS_Report_Report_A 코드</v>
      </c>
      <c r="P148" s="37" t="s">
        <v>291</v>
      </c>
      <c r="Q148" s="37" t="str">
        <f t="shared" si="5"/>
        <v>INSERT INTO ZFS_BASE_CODE (CD_FLG,CD,LASTID,CD_NO,CD_NM,CD_ENM,CD_SNM,CD_ESNM,CD_PFLG,CD_PCD,CD_GRP,CD_CVAL,CD_NVAL) VALUES ('Report_A','A111','NCRsystem',4,'(민감도별)','','','','','','FSS_Report','',NULL);</v>
      </c>
    </row>
    <row r="149" spans="2:17">
      <c r="B149" s="37" t="s">
        <v>2591</v>
      </c>
      <c r="C149" s="102" t="s">
        <v>2864</v>
      </c>
      <c r="D149" s="37">
        <v>5</v>
      </c>
      <c r="E149" s="37" t="s">
        <v>4250</v>
      </c>
      <c r="K149" s="37" t="s">
        <v>2590</v>
      </c>
      <c r="L149" s="37" t="s">
        <v>2865</v>
      </c>
      <c r="O149" s="37" t="str">
        <f t="shared" si="6"/>
        <v>FSS_Report_Report_A 코드</v>
      </c>
      <c r="P149" s="37" t="s">
        <v>291</v>
      </c>
      <c r="Q149" s="37" t="str">
        <f t="shared" si="5"/>
        <v>INSERT INTO ZFS_BASE_CODE (CD_FLG,CD,LASTID,CD_NO,CD_NM,CD_ENM,CD_SNM,CD_ESNM,CD_PFLG,CD_PCD,CD_GRP,CD_CVAL,CD_NVAL) VALUES ('Report_A','A1111','NCRsystem',5,'델타리스크','','','','','','FSS_Report','SBA&gt;Delta',NULL);</v>
      </c>
    </row>
    <row r="150" spans="2:17">
      <c r="B150" s="37" t="s">
        <v>2591</v>
      </c>
      <c r="C150" s="102" t="s">
        <v>2866</v>
      </c>
      <c r="D150" s="37">
        <v>6</v>
      </c>
      <c r="E150" s="37" t="s">
        <v>4251</v>
      </c>
      <c r="K150" s="37" t="s">
        <v>2590</v>
      </c>
      <c r="L150" s="37" t="s">
        <v>2867</v>
      </c>
      <c r="O150" s="37" t="str">
        <f t="shared" si="6"/>
        <v>FSS_Report_Report_A 코드</v>
      </c>
      <c r="P150" s="37" t="s">
        <v>291</v>
      </c>
      <c r="Q150" s="37" t="str">
        <f t="shared" si="5"/>
        <v>INSERT INTO ZFS_BASE_CODE (CD_FLG,CD,LASTID,CD_NO,CD_NM,CD_ENM,CD_SNM,CD_ESNM,CD_PFLG,CD_PCD,CD_GRP,CD_CVAL,CD_NVAL) VALUES ('Report_A','A1112','NCRsystem',6,'베가리스크','','','','','','FSS_Report','SBA&gt;Vega',NULL);</v>
      </c>
    </row>
    <row r="151" spans="2:17">
      <c r="B151" s="37" t="s">
        <v>2591</v>
      </c>
      <c r="C151" s="102" t="s">
        <v>2868</v>
      </c>
      <c r="D151" s="37">
        <v>7</v>
      </c>
      <c r="E151" s="37" t="s">
        <v>4252</v>
      </c>
      <c r="K151" s="37" t="s">
        <v>2590</v>
      </c>
      <c r="L151" s="37" t="s">
        <v>2869</v>
      </c>
      <c r="O151" s="37" t="str">
        <f t="shared" si="6"/>
        <v>FSS_Report_Report_A 코드</v>
      </c>
      <c r="P151" s="37" t="s">
        <v>291</v>
      </c>
      <c r="Q151" s="37" t="str">
        <f t="shared" si="5"/>
        <v>INSERT INTO ZFS_BASE_CODE (CD_FLG,CD,LASTID,CD_NO,CD_NM,CD_ENM,CD_SNM,CD_ESNM,CD_PFLG,CD_PCD,CD_GRP,CD_CVAL,CD_NVAL) VALUES ('Report_A','A1113','NCRsystem',7,'커버처리스크','','','','','','FSS_Report','SBA&gt;Cvr',NULL);</v>
      </c>
    </row>
    <row r="152" spans="2:17">
      <c r="B152" s="37" t="s">
        <v>2591</v>
      </c>
      <c r="C152" s="102" t="s">
        <v>2870</v>
      </c>
      <c r="D152" s="37">
        <v>8</v>
      </c>
      <c r="E152" s="37" t="s">
        <v>4253</v>
      </c>
      <c r="K152" s="37" t="s">
        <v>2590</v>
      </c>
      <c r="O152" s="37" t="str">
        <f t="shared" si="6"/>
        <v>FSS_Report_Report_A 코드</v>
      </c>
      <c r="P152" s="37" t="s">
        <v>291</v>
      </c>
      <c r="Q152" s="37" t="str">
        <f t="shared" si="5"/>
        <v>INSERT INTO ZFS_BASE_CODE (CD_FLG,CD,LASTID,CD_NO,CD_NM,CD_ENM,CD_SNM,CD_ESNM,CD_PFLG,CD_PCD,CD_GRP,CD_CVAL,CD_NVAL) VALUES ('Report_A','A112','NCRsystem',8,'(리스크군별)','','','','','','FSS_Report','',NULL);</v>
      </c>
    </row>
    <row r="153" spans="2:17">
      <c r="B153" s="37" t="s">
        <v>2591</v>
      </c>
      <c r="C153" s="102" t="s">
        <v>2871</v>
      </c>
      <c r="D153" s="37">
        <v>9</v>
      </c>
      <c r="E153" s="37" t="s">
        <v>4254</v>
      </c>
      <c r="K153" s="37" t="s">
        <v>2590</v>
      </c>
      <c r="L153" s="37" t="s">
        <v>2821</v>
      </c>
      <c r="O153" s="37" t="str">
        <f t="shared" si="6"/>
        <v>FSS_Report_Report_A 코드</v>
      </c>
      <c r="P153" s="37" t="s">
        <v>291</v>
      </c>
      <c r="Q153" s="37" t="str">
        <f t="shared" si="5"/>
        <v>INSERT INTO ZFS_BASE_CODE (CD_FLG,CD,LASTID,CD_NO,CD_NM,CD_ENM,CD_SNM,CD_ESNM,CD_PFLG,CD_PCD,CD_GRP,CD_CVAL,CD_NVAL) VALUES ('Report_A','A1121','NCRsystem',9,'일반금리리스크','','','','','','FSS_Report','GIRR',NULL);</v>
      </c>
    </row>
    <row r="154" spans="2:17">
      <c r="B154" s="37" t="s">
        <v>2591</v>
      </c>
      <c r="C154" s="102" t="s">
        <v>2872</v>
      </c>
      <c r="D154" s="37">
        <v>10</v>
      </c>
      <c r="E154" s="37" t="s">
        <v>4255</v>
      </c>
      <c r="K154" s="37" t="s">
        <v>2590</v>
      </c>
      <c r="L154" s="37" t="s">
        <v>2824</v>
      </c>
      <c r="O154" s="37" t="str">
        <f t="shared" si="6"/>
        <v>FSS_Report_Report_A 코드</v>
      </c>
      <c r="P154" s="37" t="s">
        <v>291</v>
      </c>
      <c r="Q154" s="37" t="str">
        <f t="shared" si="5"/>
        <v>INSERT INTO ZFS_BASE_CODE (CD_FLG,CD,LASTID,CD_NO,CD_NM,CD_ENM,CD_SNM,CD_ESNM,CD_PFLG,CD_PCD,CD_GRP,CD_CVAL,CD_NVAL) VALUES ('Report_A','A1122','NCRsystem',10,'신용스프레드리스크(비유동화)','','','','','','FSS_Report','CSR-nSec',NULL);</v>
      </c>
    </row>
    <row r="155" spans="2:17">
      <c r="B155" s="37" t="s">
        <v>2591</v>
      </c>
      <c r="C155" s="102" t="s">
        <v>2873</v>
      </c>
      <c r="D155" s="37">
        <v>11</v>
      </c>
      <c r="E155" s="37" t="s">
        <v>4256</v>
      </c>
      <c r="K155" s="37" t="s">
        <v>2590</v>
      </c>
      <c r="L155" s="37" t="s">
        <v>2827</v>
      </c>
      <c r="O155" s="37" t="str">
        <f t="shared" si="6"/>
        <v>FSS_Report_Report_A 코드</v>
      </c>
      <c r="P155" s="37" t="s">
        <v>291</v>
      </c>
      <c r="Q155" s="37" t="str">
        <f t="shared" si="5"/>
        <v>INSERT INTO ZFS_BASE_CODE (CD_FLG,CD,LASTID,CD_NO,CD_NM,CD_ENM,CD_SNM,CD_ESNM,CD_PFLG,CD_PCD,CD_GRP,CD_CVAL,CD_NVAL) VALUES ('Report_A','A1123','NCRsystem',11,'신용스프레드리스크(유동화(CTP제외))','','','','','','FSS_Report','CSR-nCtp',NULL);</v>
      </c>
    </row>
    <row r="156" spans="2:17">
      <c r="B156" s="37" t="s">
        <v>2591</v>
      </c>
      <c r="C156" s="102" t="s">
        <v>2874</v>
      </c>
      <c r="D156" s="37">
        <v>12</v>
      </c>
      <c r="E156" s="37" t="s">
        <v>4257</v>
      </c>
      <c r="K156" s="37" t="s">
        <v>2590</v>
      </c>
      <c r="L156" s="37" t="s">
        <v>2830</v>
      </c>
      <c r="O156" s="37" t="str">
        <f t="shared" si="6"/>
        <v>FSS_Report_Report_A 코드</v>
      </c>
      <c r="P156" s="37" t="s">
        <v>291</v>
      </c>
      <c r="Q156" s="37" t="str">
        <f t="shared" si="5"/>
        <v>INSERT INTO ZFS_BASE_CODE (CD_FLG,CD,LASTID,CD_NO,CD_NM,CD_ENM,CD_SNM,CD_ESNM,CD_PFLG,CD_PCD,CD_GRP,CD_CVAL,CD_NVAL) VALUES ('Report_A','A1124','NCRsystem',12,'신용스프레드리스크(유동화(CTP))','','','','','','FSS_Report','CSR-Ctp',NULL);</v>
      </c>
    </row>
    <row r="157" spans="2:17">
      <c r="B157" s="37" t="s">
        <v>2591</v>
      </c>
      <c r="C157" s="102" t="s">
        <v>2875</v>
      </c>
      <c r="D157" s="37">
        <v>13</v>
      </c>
      <c r="E157" s="37" t="s">
        <v>4258</v>
      </c>
      <c r="K157" s="37" t="s">
        <v>2590</v>
      </c>
      <c r="L157" s="37" t="s">
        <v>2546</v>
      </c>
      <c r="O157" s="37" t="str">
        <f t="shared" si="6"/>
        <v>FSS_Report_Report_A 코드</v>
      </c>
      <c r="P157" s="37" t="s">
        <v>291</v>
      </c>
      <c r="Q157" s="37" t="str">
        <f t="shared" si="5"/>
        <v>INSERT INTO ZFS_BASE_CODE (CD_FLG,CD,LASTID,CD_NO,CD_NM,CD_ENM,CD_SNM,CD_ESNM,CD_PFLG,CD_PCD,CD_GRP,CD_CVAL,CD_NVAL) VALUES ('Report_A','A1125','NCRsystem',13,'주식리스크','','','','','','FSS_Report','EQ',NULL);</v>
      </c>
    </row>
    <row r="158" spans="2:17">
      <c r="B158" s="37" t="s">
        <v>2591</v>
      </c>
      <c r="C158" s="102" t="s">
        <v>2876</v>
      </c>
      <c r="D158" s="37">
        <v>14</v>
      </c>
      <c r="E158" s="37" t="s">
        <v>4259</v>
      </c>
      <c r="K158" s="37" t="s">
        <v>2590</v>
      </c>
      <c r="L158" s="37" t="s">
        <v>2548</v>
      </c>
      <c r="O158" s="37" t="str">
        <f t="shared" si="6"/>
        <v>FSS_Report_Report_A 코드</v>
      </c>
      <c r="P158" s="37" t="s">
        <v>291</v>
      </c>
      <c r="Q158" s="37" t="str">
        <f t="shared" si="5"/>
        <v>INSERT INTO ZFS_BASE_CODE (CD_FLG,CD,LASTID,CD_NO,CD_NM,CD_ENM,CD_SNM,CD_ESNM,CD_PFLG,CD_PCD,CD_GRP,CD_CVAL,CD_NVAL) VALUES ('Report_A','A1126','NCRsystem',14,'외환리스크','','','','','','FSS_Report','FX',NULL);</v>
      </c>
    </row>
    <row r="159" spans="2:17">
      <c r="B159" s="37" t="s">
        <v>2591</v>
      </c>
      <c r="C159" s="102" t="s">
        <v>2877</v>
      </c>
      <c r="D159" s="37">
        <v>15</v>
      </c>
      <c r="E159" s="37" t="s">
        <v>4260</v>
      </c>
      <c r="K159" s="37" t="s">
        <v>2590</v>
      </c>
      <c r="L159" s="37" t="s">
        <v>2552</v>
      </c>
      <c r="O159" s="37" t="str">
        <f t="shared" si="6"/>
        <v>FSS_Report_Report_A 코드</v>
      </c>
      <c r="P159" s="37" t="s">
        <v>291</v>
      </c>
      <c r="Q159" s="37" t="str">
        <f t="shared" si="5"/>
        <v>INSERT INTO ZFS_BASE_CODE (CD_FLG,CD,LASTID,CD_NO,CD_NM,CD_ENM,CD_SNM,CD_ESNM,CD_PFLG,CD_PCD,CD_GRP,CD_CVAL,CD_NVAL) VALUES ('Report_A','A1127','NCRsystem',15,'일반상품리스크','','','','','','FSS_Report','CM',NULL);</v>
      </c>
    </row>
    <row r="160" spans="2:17">
      <c r="B160" s="37" t="s">
        <v>2591</v>
      </c>
      <c r="C160" s="102" t="s">
        <v>2878</v>
      </c>
      <c r="D160" s="37">
        <v>16</v>
      </c>
      <c r="E160" s="37" t="s">
        <v>4261</v>
      </c>
      <c r="K160" s="37" t="s">
        <v>2590</v>
      </c>
      <c r="L160" s="37" t="s">
        <v>116</v>
      </c>
      <c r="O160" s="37" t="str">
        <f t="shared" si="6"/>
        <v>FSS_Report_Report_A 코드</v>
      </c>
      <c r="P160" s="37" t="s">
        <v>291</v>
      </c>
      <c r="Q160" s="37" t="str">
        <f t="shared" si="5"/>
        <v>INSERT INTO ZFS_BASE_CODE (CD_FLG,CD,LASTID,CD_NO,CD_NM,CD_ENM,CD_SNM,CD_ESNM,CD_PFLG,CD_PCD,CD_GRP,CD_CVAL,CD_NVAL) VALUES ('Report_A','A12','NCRsystem',16,'부도리스크','','','','','','FSS_Report','DRC',NULL);</v>
      </c>
    </row>
    <row r="161" spans="2:17">
      <c r="B161" s="37" t="s">
        <v>2591</v>
      </c>
      <c r="C161" s="102" t="s">
        <v>2879</v>
      </c>
      <c r="D161" s="37">
        <v>17</v>
      </c>
      <c r="E161" s="37" t="s">
        <v>4262</v>
      </c>
      <c r="K161" s="37" t="s">
        <v>2590</v>
      </c>
      <c r="L161" s="37" t="s">
        <v>2836</v>
      </c>
      <c r="O161" s="37" t="str">
        <f t="shared" si="6"/>
        <v>FSS_Report_Report_A 코드</v>
      </c>
      <c r="P161" s="37" t="s">
        <v>291</v>
      </c>
      <c r="Q161" s="37" t="str">
        <f t="shared" si="5"/>
        <v>INSERT INTO ZFS_BASE_CODE (CD_FLG,CD,LASTID,CD_NO,CD_NM,CD_ENM,CD_SNM,CD_ESNM,CD_PFLG,CD_PCD,CD_GRP,CD_CVAL,CD_NVAL) VALUES ('Report_A','A121','NCRsystem',17,'비유동화','','','','','','FSS_Report','DRC-nSec',NULL);</v>
      </c>
    </row>
    <row r="162" spans="2:17">
      <c r="B162" s="37" t="s">
        <v>2591</v>
      </c>
      <c r="C162" s="102" t="s">
        <v>2880</v>
      </c>
      <c r="D162" s="37">
        <v>18</v>
      </c>
      <c r="E162" s="37" t="s">
        <v>4263</v>
      </c>
      <c r="K162" s="37" t="s">
        <v>2590</v>
      </c>
      <c r="L162" s="37" t="s">
        <v>2839</v>
      </c>
      <c r="O162" s="37" t="str">
        <f t="shared" si="6"/>
        <v>FSS_Report_Report_A 코드</v>
      </c>
      <c r="P162" s="37" t="s">
        <v>291</v>
      </c>
      <c r="Q162" s="37" t="str">
        <f t="shared" si="5"/>
        <v>INSERT INTO ZFS_BASE_CODE (CD_FLG,CD,LASTID,CD_NO,CD_NM,CD_ENM,CD_SNM,CD_ESNM,CD_PFLG,CD_PCD,CD_GRP,CD_CVAL,CD_NVAL) VALUES ('Report_A','A122','NCRsystem',18,'유동화(CTP제외)','','','','','','FSS_Report','DRC-nCtp',NULL);</v>
      </c>
    </row>
    <row r="163" spans="2:17">
      <c r="B163" s="37" t="s">
        <v>2591</v>
      </c>
      <c r="C163" s="102" t="s">
        <v>2881</v>
      </c>
      <c r="D163" s="37">
        <v>19</v>
      </c>
      <c r="E163" s="37" t="s">
        <v>4264</v>
      </c>
      <c r="K163" s="37" t="s">
        <v>2590</v>
      </c>
      <c r="L163" s="37" t="s">
        <v>2842</v>
      </c>
      <c r="O163" s="37" t="str">
        <f t="shared" si="6"/>
        <v>FSS_Report_Report_A 코드</v>
      </c>
      <c r="P163" s="37" t="s">
        <v>291</v>
      </c>
      <c r="Q163" s="37" t="str">
        <f t="shared" si="5"/>
        <v>INSERT INTO ZFS_BASE_CODE (CD_FLG,CD,LASTID,CD_NO,CD_NM,CD_ENM,CD_SNM,CD_ESNM,CD_PFLG,CD_PCD,CD_GRP,CD_CVAL,CD_NVAL) VALUES ('Report_A','A123','NCRsystem',19,'유동화(CTP)','','','','','','FSS_Report','DRC-Ctp',NULL);</v>
      </c>
    </row>
    <row r="164" spans="2:17">
      <c r="B164" s="37" t="s">
        <v>2591</v>
      </c>
      <c r="C164" s="102" t="s">
        <v>2882</v>
      </c>
      <c r="D164" s="37">
        <v>20</v>
      </c>
      <c r="E164" s="37" t="s">
        <v>4265</v>
      </c>
      <c r="K164" s="37" t="s">
        <v>2590</v>
      </c>
      <c r="L164" s="37" t="s">
        <v>194</v>
      </c>
      <c r="O164" s="37" t="str">
        <f t="shared" si="6"/>
        <v>FSS_Report_Report_A 코드</v>
      </c>
      <c r="P164" s="37" t="s">
        <v>291</v>
      </c>
      <c r="Q164" s="37" t="str">
        <f t="shared" si="5"/>
        <v>INSERT INTO ZFS_BASE_CODE (CD_FLG,CD,LASTID,CD_NO,CD_NM,CD_ENM,CD_SNM,CD_ESNM,CD_PFLG,CD_PCD,CD_GRP,CD_CVAL,CD_NVAL) VALUES ('Report_A','A13','NCRsystem',20,'잔여리스크','','','','','','FSS_Report','RRAO',NULL);</v>
      </c>
    </row>
    <row r="165" spans="2:17">
      <c r="B165" s="37" t="s">
        <v>2591</v>
      </c>
      <c r="C165" s="102" t="s">
        <v>2883</v>
      </c>
      <c r="D165" s="37">
        <v>21</v>
      </c>
      <c r="E165" s="37" t="s">
        <v>4266</v>
      </c>
      <c r="K165" s="37" t="s">
        <v>2590</v>
      </c>
      <c r="L165" s="37" t="s">
        <v>2884</v>
      </c>
      <c r="O165" s="37" t="str">
        <f t="shared" si="6"/>
        <v>FSS_Report_Report_A 코드</v>
      </c>
      <c r="P165" s="37" t="s">
        <v>291</v>
      </c>
      <c r="Q165" s="37" t="str">
        <f t="shared" si="5"/>
        <v>INSERT INTO ZFS_BASE_CODE (CD_FLG,CD,LASTID,CD_NO,CD_NM,CD_ENM,CD_SNM,CD_ESNM,CD_PFLG,CD_PCD,CD_GRP,CD_CVAL,CD_NVAL) VALUES ('Report_A','A131','NCRsystem',21,'비정형 기초자산','','','','','','FSS_Report','RRAO-Exotic',NULL);</v>
      </c>
    </row>
    <row r="166" spans="2:17">
      <c r="B166" s="37" t="s">
        <v>2591</v>
      </c>
      <c r="C166" s="102" t="s">
        <v>2885</v>
      </c>
      <c r="D166" s="37">
        <v>22</v>
      </c>
      <c r="E166" s="37" t="s">
        <v>4267</v>
      </c>
      <c r="K166" s="37" t="s">
        <v>2590</v>
      </c>
      <c r="L166" s="37" t="s">
        <v>2886</v>
      </c>
      <c r="O166" s="37" t="str">
        <f t="shared" si="6"/>
        <v>FSS_Report_Report_A 코드</v>
      </c>
      <c r="P166" s="37" t="s">
        <v>291</v>
      </c>
      <c r="Q166" s="37" t="str">
        <f t="shared" si="5"/>
        <v>INSERT INTO ZFS_BASE_CODE (CD_FLG,CD,LASTID,CD_NO,CD_NM,CD_ENM,CD_SNM,CD_ESNM,CD_PFLG,CD_PCD,CD_GRP,CD_CVAL,CD_NVAL) VALUES ('Report_A','A132','NCRsystem',22,'기타 잔여리스크','','','','','','FSS_Report','RRAO-Other',NULL);</v>
      </c>
    </row>
    <row r="167" spans="2:17">
      <c r="B167" s="37" t="s">
        <v>2591</v>
      </c>
      <c r="C167" s="102" t="s">
        <v>2887</v>
      </c>
      <c r="D167" s="37">
        <v>23</v>
      </c>
      <c r="E167" s="37" t="s">
        <v>4268</v>
      </c>
      <c r="K167" s="37" t="s">
        <v>2590</v>
      </c>
      <c r="L167" s="37" t="s">
        <v>2888</v>
      </c>
      <c r="O167" s="37" t="str">
        <f t="shared" si="6"/>
        <v>FSS_Report_Report_A 코드</v>
      </c>
      <c r="P167" s="37" t="s">
        <v>291</v>
      </c>
      <c r="Q167" s="37" t="str">
        <f t="shared" si="5"/>
        <v>INSERT INTO ZFS_BASE_CODE (CD_FLG,CD,LASTID,CD_NO,CD_NM,CD_ENM,CD_SNM,CD_ESNM,CD_PFLG,CD_PCD,CD_GRP,CD_CVAL,CD_NVAL) VALUES ('Report_A','A2','NCRsystem',23,'간편법','','','','','','FSS_Report','SMP',NULL);</v>
      </c>
    </row>
    <row r="168" spans="2:17">
      <c r="B168" s="37" t="s">
        <v>2591</v>
      </c>
      <c r="C168" s="102" t="s">
        <v>2889</v>
      </c>
      <c r="D168" s="37">
        <v>24</v>
      </c>
      <c r="E168" s="37" t="s">
        <v>4269</v>
      </c>
      <c r="K168" s="37" t="s">
        <v>2590</v>
      </c>
      <c r="L168" s="37" t="s">
        <v>2890</v>
      </c>
      <c r="O168" s="37" t="str">
        <f t="shared" si="6"/>
        <v>FSS_Report_Report_A 코드</v>
      </c>
      <c r="P168" s="37" t="s">
        <v>291</v>
      </c>
      <c r="Q168" s="37" t="str">
        <f t="shared" si="5"/>
        <v>INSERT INTO ZFS_BASE_CODE (CD_FLG,CD,LASTID,CD_NO,CD_NM,CD_ENM,CD_SNM,CD_ESNM,CD_PFLG,CD_PCD,CD_GRP,CD_CVAL,CD_NVAL) VALUES ('Report_A','A21','NCRsystem',24,'금리리스크','','','','','','FSS_Report','SMP-IR',NULL);</v>
      </c>
    </row>
    <row r="169" spans="2:17">
      <c r="B169" s="37" t="s">
        <v>2591</v>
      </c>
      <c r="C169" s="102" t="s">
        <v>2891</v>
      </c>
      <c r="D169" s="37">
        <v>25</v>
      </c>
      <c r="E169" s="37" t="s">
        <v>4270</v>
      </c>
      <c r="K169" s="37" t="s">
        <v>2590</v>
      </c>
      <c r="L169" s="37" t="s">
        <v>2892</v>
      </c>
      <c r="O169" s="37" t="str">
        <f t="shared" si="6"/>
        <v>FSS_Report_Report_A 코드</v>
      </c>
      <c r="P169" s="37" t="s">
        <v>291</v>
      </c>
      <c r="Q169" s="37" t="str">
        <f t="shared" si="5"/>
        <v>INSERT INTO ZFS_BASE_CODE (CD_FLG,CD,LASTID,CD_NO,CD_NM,CD_ENM,CD_SNM,CD_ESNM,CD_PFLG,CD_PCD,CD_GRP,CD_CVAL,CD_NVAL) VALUES ('Report_A','A211','NCRsystem',25,'일반시장리스크','','','','','','FSS_Report','SMP-IR-GE',NULL);</v>
      </c>
    </row>
    <row r="170" spans="2:17">
      <c r="B170" s="37" t="s">
        <v>2591</v>
      </c>
      <c r="C170" s="102" t="s">
        <v>2893</v>
      </c>
      <c r="D170" s="37">
        <v>26</v>
      </c>
      <c r="E170" s="37" t="s">
        <v>4271</v>
      </c>
      <c r="K170" s="37" t="s">
        <v>2590</v>
      </c>
      <c r="L170" s="37" t="s">
        <v>2894</v>
      </c>
      <c r="O170" s="37" t="str">
        <f t="shared" si="6"/>
        <v>FSS_Report_Report_A 코드</v>
      </c>
      <c r="P170" s="37" t="s">
        <v>291</v>
      </c>
      <c r="Q170" s="37" t="str">
        <f t="shared" si="5"/>
        <v>INSERT INTO ZFS_BASE_CODE (CD_FLG,CD,LASTID,CD_NO,CD_NM,CD_ENM,CD_SNM,CD_ESNM,CD_PFLG,CD_PCD,CD_GRP,CD_CVAL,CD_NVAL) VALUES ('Report_A','A212','NCRsystem',26,'개별리스크','','','','','','FSS_Report','SMP-IR-MA',NULL);</v>
      </c>
    </row>
    <row r="171" spans="2:17">
      <c r="B171" s="37" t="s">
        <v>2591</v>
      </c>
      <c r="C171" s="102" t="s">
        <v>2895</v>
      </c>
      <c r="D171" s="37">
        <v>27</v>
      </c>
      <c r="E171" s="37" t="s">
        <v>4272</v>
      </c>
      <c r="K171" s="37" t="s">
        <v>2590</v>
      </c>
      <c r="L171" s="37" t="s">
        <v>2896</v>
      </c>
      <c r="O171" s="37" t="str">
        <f t="shared" si="6"/>
        <v>FSS_Report_Report_A 코드</v>
      </c>
      <c r="P171" s="37" t="s">
        <v>291</v>
      </c>
      <c r="Q171" s="37" t="str">
        <f t="shared" si="5"/>
        <v>INSERT INTO ZFS_BASE_CODE (CD_FLG,CD,LASTID,CD_NO,CD_NM,CD_ENM,CD_SNM,CD_ESNM,CD_PFLG,CD_PCD,CD_GRP,CD_CVAL,CD_NVAL) VALUES ('Report_A','A213','NCRsystem',27,'옵션리스크','','','','','','FSS_Report','SMP-IR-OP',NULL);</v>
      </c>
    </row>
    <row r="172" spans="2:17">
      <c r="B172" s="37" t="s">
        <v>2591</v>
      </c>
      <c r="C172" s="102" t="s">
        <v>2897</v>
      </c>
      <c r="D172" s="37">
        <v>28</v>
      </c>
      <c r="E172" s="37" t="s">
        <v>4258</v>
      </c>
      <c r="K172" s="37" t="s">
        <v>2590</v>
      </c>
      <c r="L172" s="37" t="s">
        <v>2898</v>
      </c>
      <c r="O172" s="37" t="str">
        <f t="shared" si="6"/>
        <v>FSS_Report_Report_A 코드</v>
      </c>
      <c r="P172" s="37" t="s">
        <v>291</v>
      </c>
      <c r="Q172" s="37" t="str">
        <f t="shared" si="5"/>
        <v>INSERT INTO ZFS_BASE_CODE (CD_FLG,CD,LASTID,CD_NO,CD_NM,CD_ENM,CD_SNM,CD_ESNM,CD_PFLG,CD_PCD,CD_GRP,CD_CVAL,CD_NVAL) VALUES ('Report_A','A22','NCRsystem',28,'주식리스크','','','','','','FSS_Report','SMP-EQ',NULL);</v>
      </c>
    </row>
    <row r="173" spans="2:17">
      <c r="B173" s="37" t="s">
        <v>2591</v>
      </c>
      <c r="C173" s="102" t="s">
        <v>2899</v>
      </c>
      <c r="D173" s="37">
        <v>29</v>
      </c>
      <c r="E173" s="37" t="s">
        <v>4270</v>
      </c>
      <c r="K173" s="37" t="s">
        <v>2590</v>
      </c>
      <c r="L173" s="37" t="s">
        <v>2900</v>
      </c>
      <c r="O173" s="37" t="str">
        <f t="shared" si="6"/>
        <v>FSS_Report_Report_A 코드</v>
      </c>
      <c r="P173" s="37" t="s">
        <v>291</v>
      </c>
      <c r="Q173" s="37" t="str">
        <f t="shared" si="5"/>
        <v>INSERT INTO ZFS_BASE_CODE (CD_FLG,CD,LASTID,CD_NO,CD_NM,CD_ENM,CD_SNM,CD_ESNM,CD_PFLG,CD_PCD,CD_GRP,CD_CVAL,CD_NVAL) VALUES ('Report_A','A221','NCRsystem',29,'일반시장리스크','','','','','','FSS_Report','SMP-EQ-GE',NULL);</v>
      </c>
    </row>
    <row r="174" spans="2:17">
      <c r="B174" s="37" t="s">
        <v>2591</v>
      </c>
      <c r="C174" s="102" t="s">
        <v>2901</v>
      </c>
      <c r="D174" s="37">
        <v>30</v>
      </c>
      <c r="E174" s="37" t="s">
        <v>4271</v>
      </c>
      <c r="K174" s="37" t="s">
        <v>2590</v>
      </c>
      <c r="L174" s="37" t="s">
        <v>2902</v>
      </c>
      <c r="O174" s="37" t="str">
        <f t="shared" si="6"/>
        <v>FSS_Report_Report_A 코드</v>
      </c>
      <c r="P174" s="37" t="s">
        <v>291</v>
      </c>
      <c r="Q174" s="37" t="str">
        <f t="shared" si="5"/>
        <v>INSERT INTO ZFS_BASE_CODE (CD_FLG,CD,LASTID,CD_NO,CD_NM,CD_ENM,CD_SNM,CD_ESNM,CD_PFLG,CD_PCD,CD_GRP,CD_CVAL,CD_NVAL) VALUES ('Report_A','A222','NCRsystem',30,'개별리스크','','','','','','FSS_Report','SMP-EQ-MA',NULL);</v>
      </c>
    </row>
    <row r="175" spans="2:17">
      <c r="B175" s="37" t="s">
        <v>2591</v>
      </c>
      <c r="C175" s="102" t="s">
        <v>2903</v>
      </c>
      <c r="D175" s="37">
        <v>31</v>
      </c>
      <c r="E175" s="37" t="s">
        <v>4272</v>
      </c>
      <c r="K175" s="37" t="s">
        <v>2590</v>
      </c>
      <c r="L175" s="37" t="s">
        <v>2904</v>
      </c>
      <c r="O175" s="37" t="str">
        <f t="shared" si="6"/>
        <v>FSS_Report_Report_A 코드</v>
      </c>
      <c r="P175" s="37" t="s">
        <v>291</v>
      </c>
      <c r="Q175" s="37" t="str">
        <f t="shared" si="5"/>
        <v>INSERT INTO ZFS_BASE_CODE (CD_FLG,CD,LASTID,CD_NO,CD_NM,CD_ENM,CD_SNM,CD_ESNM,CD_PFLG,CD_PCD,CD_GRP,CD_CVAL,CD_NVAL) VALUES ('Report_A','A223','NCRsystem',31,'옵션리스크','','','','','','FSS_Report','SMP-EQ-OP',NULL);</v>
      </c>
    </row>
    <row r="176" spans="2:17">
      <c r="B176" s="37" t="s">
        <v>2591</v>
      </c>
      <c r="C176" s="102" t="s">
        <v>2905</v>
      </c>
      <c r="D176" s="37">
        <v>32</v>
      </c>
      <c r="E176" s="37" t="s">
        <v>4259</v>
      </c>
      <c r="K176" s="37" t="s">
        <v>2590</v>
      </c>
      <c r="L176" s="37" t="s">
        <v>2906</v>
      </c>
      <c r="O176" s="37" t="str">
        <f t="shared" si="6"/>
        <v>FSS_Report_Report_A 코드</v>
      </c>
      <c r="P176" s="37" t="s">
        <v>291</v>
      </c>
      <c r="Q176" s="37" t="str">
        <f t="shared" si="5"/>
        <v>INSERT INTO ZFS_BASE_CODE (CD_FLG,CD,LASTID,CD_NO,CD_NM,CD_ENM,CD_SNM,CD_ESNM,CD_PFLG,CD_PCD,CD_GRP,CD_CVAL,CD_NVAL) VALUES ('Report_A','A23','NCRsystem',32,'외환리스크','','','','','','FSS_Report','SMP-FX',NULL);</v>
      </c>
    </row>
    <row r="177" spans="2:17">
      <c r="B177" s="37" t="s">
        <v>2591</v>
      </c>
      <c r="C177" s="102" t="s">
        <v>2907</v>
      </c>
      <c r="D177" s="37">
        <v>33</v>
      </c>
      <c r="E177" s="37" t="s">
        <v>4270</v>
      </c>
      <c r="K177" s="37" t="s">
        <v>2590</v>
      </c>
      <c r="L177" s="37" t="s">
        <v>2908</v>
      </c>
      <c r="O177" s="37" t="str">
        <f t="shared" si="6"/>
        <v>FSS_Report_Report_A 코드</v>
      </c>
      <c r="P177" s="37" t="s">
        <v>291</v>
      </c>
      <c r="Q177" s="37" t="str">
        <f t="shared" si="5"/>
        <v>INSERT INTO ZFS_BASE_CODE (CD_FLG,CD,LASTID,CD_NO,CD_NM,CD_ENM,CD_SNM,CD_ESNM,CD_PFLG,CD_PCD,CD_GRP,CD_CVAL,CD_NVAL) VALUES ('Report_A','A231','NCRsystem',33,'일반시장리스크','','','','','','FSS_Report','SMP-FX-GE',NULL);</v>
      </c>
    </row>
    <row r="178" spans="2:17">
      <c r="B178" s="37" t="s">
        <v>2591</v>
      </c>
      <c r="C178" s="102" t="s">
        <v>2909</v>
      </c>
      <c r="D178" s="37">
        <v>34</v>
      </c>
      <c r="E178" s="37" t="s">
        <v>4272</v>
      </c>
      <c r="K178" s="37" t="s">
        <v>2590</v>
      </c>
      <c r="L178" s="37" t="s">
        <v>2910</v>
      </c>
      <c r="O178" s="37" t="str">
        <f t="shared" si="6"/>
        <v>FSS_Report_Report_A 코드</v>
      </c>
      <c r="P178" s="37" t="s">
        <v>291</v>
      </c>
      <c r="Q178" s="37" t="str">
        <f t="shared" si="5"/>
        <v>INSERT INTO ZFS_BASE_CODE (CD_FLG,CD,LASTID,CD_NO,CD_NM,CD_ENM,CD_SNM,CD_ESNM,CD_PFLG,CD_PCD,CD_GRP,CD_CVAL,CD_NVAL) VALUES ('Report_A','A232','NCRsystem',34,'옵션리스크','','','','','','FSS_Report','SMP-FX-OP',NULL);</v>
      </c>
    </row>
    <row r="179" spans="2:17">
      <c r="B179" s="37" t="s">
        <v>2591</v>
      </c>
      <c r="C179" s="102" t="s">
        <v>2911</v>
      </c>
      <c r="D179" s="37">
        <v>35</v>
      </c>
      <c r="E179" s="37" t="s">
        <v>4260</v>
      </c>
      <c r="K179" s="37" t="s">
        <v>2590</v>
      </c>
      <c r="L179" s="37" t="s">
        <v>2912</v>
      </c>
      <c r="O179" s="37" t="str">
        <f t="shared" si="6"/>
        <v>FSS_Report_Report_A 코드</v>
      </c>
      <c r="P179" s="37" t="s">
        <v>291</v>
      </c>
      <c r="Q179" s="37" t="str">
        <f t="shared" si="5"/>
        <v>INSERT INTO ZFS_BASE_CODE (CD_FLG,CD,LASTID,CD_NO,CD_NM,CD_ENM,CD_SNM,CD_ESNM,CD_PFLG,CD_PCD,CD_GRP,CD_CVAL,CD_NVAL) VALUES ('Report_A','A24','NCRsystem',35,'일반상품리스크','','','','','','FSS_Report','SMP-CM',NULL);</v>
      </c>
    </row>
    <row r="180" spans="2:17">
      <c r="B180" s="37" t="s">
        <v>2591</v>
      </c>
      <c r="C180" s="102" t="s">
        <v>2913</v>
      </c>
      <c r="D180" s="37">
        <v>36</v>
      </c>
      <c r="E180" s="37" t="s">
        <v>4270</v>
      </c>
      <c r="K180" s="37" t="s">
        <v>2590</v>
      </c>
      <c r="L180" s="37" t="s">
        <v>2914</v>
      </c>
      <c r="O180" s="37" t="str">
        <f t="shared" si="6"/>
        <v>FSS_Report_Report_A 코드</v>
      </c>
      <c r="P180" s="37" t="s">
        <v>291</v>
      </c>
      <c r="Q180" s="37" t="str">
        <f t="shared" si="5"/>
        <v>INSERT INTO ZFS_BASE_CODE (CD_FLG,CD,LASTID,CD_NO,CD_NM,CD_ENM,CD_SNM,CD_ESNM,CD_PFLG,CD_PCD,CD_GRP,CD_CVAL,CD_NVAL) VALUES ('Report_A','A241','NCRsystem',36,'일반시장리스크','','','','','','FSS_Report','SMP-CM-GE',NULL);</v>
      </c>
    </row>
    <row r="181" spans="2:17">
      <c r="B181" s="37" t="s">
        <v>2591</v>
      </c>
      <c r="C181" s="102" t="s">
        <v>2915</v>
      </c>
      <c r="D181" s="37">
        <v>37</v>
      </c>
      <c r="E181" s="37" t="s">
        <v>4272</v>
      </c>
      <c r="K181" s="37" t="s">
        <v>2590</v>
      </c>
      <c r="L181" s="37" t="s">
        <v>2916</v>
      </c>
      <c r="O181" s="37" t="str">
        <f t="shared" si="6"/>
        <v>FSS_Report_Report_A 코드</v>
      </c>
      <c r="P181" s="37" t="s">
        <v>291</v>
      </c>
      <c r="Q181" s="37" t="str">
        <f t="shared" si="5"/>
        <v>INSERT INTO ZFS_BASE_CODE (CD_FLG,CD,LASTID,CD_NO,CD_NM,CD_ENM,CD_SNM,CD_ESNM,CD_PFLG,CD_PCD,CD_GRP,CD_CVAL,CD_NVAL) VALUES ('Report_A','A242','NCRsystem',37,'옵션리스크','','','','','','FSS_Report','SMP-CM-OP',NULL);</v>
      </c>
    </row>
    <row r="182" spans="2:17">
      <c r="B182" s="37" t="s">
        <v>2590</v>
      </c>
      <c r="C182" s="102" t="s">
        <v>2593</v>
      </c>
      <c r="E182" s="37" t="s">
        <v>2594</v>
      </c>
      <c r="F182" s="37" t="s">
        <v>3995</v>
      </c>
      <c r="K182" s="37" t="s">
        <v>3976</v>
      </c>
      <c r="N182" s="101"/>
      <c r="O182" s="37" t="str">
        <f t="shared" si="6"/>
        <v>FSS_Report_Report_B 목록</v>
      </c>
      <c r="P182" s="37" t="s">
        <v>291</v>
      </c>
      <c r="Q182" s="37" t="str">
        <f t="shared" si="5"/>
        <v>INSERT INTO ZFS_BASE_CODE (CD_FLG,CD,LASTID,CD_NO,CD_NM,CD_ENM,CD_SNM,CD_ESNM,CD_PFLG,CD_PCD,CD_GRP,CD_CVAL,CD_NVAL) VALUES ('FSS_Report','Report_B','NCRsystem',0,'금융감독원 B2320-1표준방법 보고서 구조','Report_B','','','','','GROUP','',NULL);</v>
      </c>
    </row>
    <row r="183" spans="2:17">
      <c r="B183" s="37" t="s">
        <v>2593</v>
      </c>
      <c r="C183" s="102" t="s">
        <v>2746</v>
      </c>
      <c r="D183" s="37">
        <v>1</v>
      </c>
      <c r="E183" s="37" t="s">
        <v>4273</v>
      </c>
      <c r="K183" s="37" t="s">
        <v>2590</v>
      </c>
      <c r="L183" s="37" t="s">
        <v>38</v>
      </c>
      <c r="O183" s="37" t="str">
        <f t="shared" si="6"/>
        <v>FSS_Report_Report_B 코드</v>
      </c>
      <c r="P183" s="37" t="s">
        <v>291</v>
      </c>
      <c r="Q183" s="37" t="str">
        <f t="shared" si="5"/>
        <v>INSERT INTO ZFS_BASE_CODE (CD_FLG,CD,LASTID,CD_NO,CD_NM,CD_ENM,CD_SNM,CD_ESNM,CD_PFLG,CD_PCD,CD_GRP,CD_CVAL,CD_NVAL) VALUES ('Report_B','A','NCRsystem',1,'표준방법소요자기자본','','','','','','FSS_Report','SA',NULL);</v>
      </c>
    </row>
    <row r="184" spans="2:17">
      <c r="B184" s="37" t="s">
        <v>2593</v>
      </c>
      <c r="C184" s="102" t="s">
        <v>2654</v>
      </c>
      <c r="D184" s="37">
        <v>2</v>
      </c>
      <c r="E184" s="37" t="s">
        <v>4248</v>
      </c>
      <c r="K184" s="37" t="s">
        <v>2590</v>
      </c>
      <c r="L184" s="37" t="s">
        <v>193</v>
      </c>
      <c r="O184" s="37" t="str">
        <f t="shared" si="6"/>
        <v>FSS_Report_Report_B 코드</v>
      </c>
      <c r="P184" s="37" t="s">
        <v>291</v>
      </c>
      <c r="Q184" s="37" t="str">
        <f t="shared" si="5"/>
        <v>INSERT INTO ZFS_BASE_CODE (CD_FLG,CD,LASTID,CD_NO,CD_NM,CD_ENM,CD_SNM,CD_ESNM,CD_PFLG,CD_PCD,CD_GRP,CD_CVAL,CD_NVAL) VALUES ('Report_B','A1','NCRsystem',2,'민감도방법','','','','','','FSS_Report','SBA',NULL);</v>
      </c>
    </row>
    <row r="185" spans="2:17">
      <c r="B185" s="37" t="s">
        <v>2593</v>
      </c>
      <c r="C185" s="102" t="s">
        <v>2862</v>
      </c>
      <c r="D185" s="37">
        <v>3</v>
      </c>
      <c r="E185" s="37" t="s">
        <v>4274</v>
      </c>
      <c r="K185" s="37" t="s">
        <v>2590</v>
      </c>
      <c r="L185" s="37" t="s">
        <v>2865</v>
      </c>
      <c r="O185" s="37" t="str">
        <f t="shared" si="6"/>
        <v>FSS_Report_Report_B 코드</v>
      </c>
      <c r="P185" s="37" t="s">
        <v>291</v>
      </c>
      <c r="Q185" s="37" t="str">
        <f t="shared" si="5"/>
        <v>INSERT INTO ZFS_BASE_CODE (CD_FLG,CD,LASTID,CD_NO,CD_NM,CD_ENM,CD_SNM,CD_ESNM,CD_PFLG,CD_PCD,CD_GRP,CD_CVAL,CD_NVAL) VALUES ('Report_B','A11','NCRsystem',3,'델타리스트','','','','','','FSS_Report','SBA&gt;Delta',NULL);</v>
      </c>
    </row>
    <row r="186" spans="2:17">
      <c r="B186" s="37" t="s">
        <v>2593</v>
      </c>
      <c r="C186" s="102" t="s">
        <v>2863</v>
      </c>
      <c r="D186" s="37">
        <v>4</v>
      </c>
      <c r="E186" s="37" t="s">
        <v>4254</v>
      </c>
      <c r="K186" s="37" t="s">
        <v>2590</v>
      </c>
      <c r="L186" s="37" t="s">
        <v>2917</v>
      </c>
      <c r="O186" s="37" t="str">
        <f t="shared" si="6"/>
        <v>FSS_Report_Report_B 코드</v>
      </c>
      <c r="P186" s="37" t="s">
        <v>291</v>
      </c>
      <c r="Q186" s="37" t="str">
        <f t="shared" si="5"/>
        <v>INSERT INTO ZFS_BASE_CODE (CD_FLG,CD,LASTID,CD_NO,CD_NM,CD_ENM,CD_SNM,CD_ESNM,CD_PFLG,CD_PCD,CD_GRP,CD_CVAL,CD_NVAL) VALUES ('Report_B','A111','NCRsystem',4,'일반금리리스크','','','','','','FSS_Report','GIRR&gt;Delta',NULL);</v>
      </c>
    </row>
    <row r="187" spans="2:17">
      <c r="B187" s="37" t="s">
        <v>2593</v>
      </c>
      <c r="C187" s="102" t="s">
        <v>2870</v>
      </c>
      <c r="D187" s="37">
        <v>5</v>
      </c>
      <c r="E187" s="37" t="s">
        <v>4255</v>
      </c>
      <c r="K187" s="37" t="s">
        <v>2590</v>
      </c>
      <c r="L187" s="37" t="s">
        <v>2918</v>
      </c>
      <c r="O187" s="37" t="str">
        <f t="shared" si="6"/>
        <v>FSS_Report_Report_B 코드</v>
      </c>
      <c r="P187" s="37" t="s">
        <v>291</v>
      </c>
      <c r="Q187" s="37" t="str">
        <f t="shared" si="5"/>
        <v>INSERT INTO ZFS_BASE_CODE (CD_FLG,CD,LASTID,CD_NO,CD_NM,CD_ENM,CD_SNM,CD_ESNM,CD_PFLG,CD_PCD,CD_GRP,CD_CVAL,CD_NVAL) VALUES ('Report_B','A112','NCRsystem',5,'신용스프레드리스크(비유동화)','','','','','','FSS_Report','CSR-nSec&gt;Delta',NULL);</v>
      </c>
    </row>
    <row r="188" spans="2:17">
      <c r="B188" s="37" t="s">
        <v>2593</v>
      </c>
      <c r="C188" s="102" t="s">
        <v>2919</v>
      </c>
      <c r="D188" s="37">
        <v>6</v>
      </c>
      <c r="E188" s="37" t="s">
        <v>4256</v>
      </c>
      <c r="K188" s="37" t="s">
        <v>2590</v>
      </c>
      <c r="L188" s="37" t="s">
        <v>2920</v>
      </c>
      <c r="O188" s="37" t="str">
        <f t="shared" si="6"/>
        <v>FSS_Report_Report_B 코드</v>
      </c>
      <c r="P188" s="37" t="s">
        <v>291</v>
      </c>
      <c r="Q188" s="37" t="str">
        <f t="shared" si="5"/>
        <v>INSERT INTO ZFS_BASE_CODE (CD_FLG,CD,LASTID,CD_NO,CD_NM,CD_ENM,CD_SNM,CD_ESNM,CD_PFLG,CD_PCD,CD_GRP,CD_CVAL,CD_NVAL) VALUES ('Report_B','A113','NCRsystem',6,'신용스프레드리스크(유동화(CTP제외))','','','','','','FSS_Report','CSR-nCtp&gt;Delta',NULL);</v>
      </c>
    </row>
    <row r="189" spans="2:17">
      <c r="B189" s="37" t="s">
        <v>2593</v>
      </c>
      <c r="C189" s="102" t="s">
        <v>2921</v>
      </c>
      <c r="D189" s="37">
        <v>7</v>
      </c>
      <c r="E189" s="37" t="s">
        <v>4257</v>
      </c>
      <c r="K189" s="37" t="s">
        <v>2590</v>
      </c>
      <c r="L189" s="37" t="s">
        <v>2922</v>
      </c>
      <c r="O189" s="37" t="str">
        <f t="shared" si="6"/>
        <v>FSS_Report_Report_B 코드</v>
      </c>
      <c r="P189" s="37" t="s">
        <v>291</v>
      </c>
      <c r="Q189" s="37" t="str">
        <f t="shared" si="5"/>
        <v>INSERT INTO ZFS_BASE_CODE (CD_FLG,CD,LASTID,CD_NO,CD_NM,CD_ENM,CD_SNM,CD_ESNM,CD_PFLG,CD_PCD,CD_GRP,CD_CVAL,CD_NVAL) VALUES ('Report_B','A114','NCRsystem',7,'신용스프레드리스크(유동화(CTP))','','','','','','FSS_Report','CSR-Ctp&gt;Delta',NULL);</v>
      </c>
    </row>
    <row r="190" spans="2:17">
      <c r="B190" s="37" t="s">
        <v>2593</v>
      </c>
      <c r="C190" s="102" t="s">
        <v>2923</v>
      </c>
      <c r="D190" s="37">
        <v>8</v>
      </c>
      <c r="E190" s="37" t="s">
        <v>4258</v>
      </c>
      <c r="K190" s="37" t="s">
        <v>2590</v>
      </c>
      <c r="L190" s="37" t="s">
        <v>2924</v>
      </c>
      <c r="O190" s="37" t="str">
        <f t="shared" si="6"/>
        <v>FSS_Report_Report_B 코드</v>
      </c>
      <c r="P190" s="37" t="s">
        <v>291</v>
      </c>
      <c r="Q190" s="37" t="str">
        <f t="shared" si="5"/>
        <v>INSERT INTO ZFS_BASE_CODE (CD_FLG,CD,LASTID,CD_NO,CD_NM,CD_ENM,CD_SNM,CD_ESNM,CD_PFLG,CD_PCD,CD_GRP,CD_CVAL,CD_NVAL) VALUES ('Report_B','A115','NCRsystem',8,'주식리스크','','','','','','FSS_Report','EQ&gt;Delta',NULL);</v>
      </c>
    </row>
    <row r="191" spans="2:17">
      <c r="B191" s="37" t="s">
        <v>2593</v>
      </c>
      <c r="C191" s="102" t="s">
        <v>2925</v>
      </c>
      <c r="D191" s="37">
        <v>9</v>
      </c>
      <c r="E191" s="37" t="s">
        <v>4259</v>
      </c>
      <c r="K191" s="37" t="s">
        <v>2590</v>
      </c>
      <c r="L191" s="37" t="s">
        <v>2926</v>
      </c>
      <c r="O191" s="37" t="str">
        <f t="shared" si="6"/>
        <v>FSS_Report_Report_B 코드</v>
      </c>
      <c r="P191" s="37" t="s">
        <v>291</v>
      </c>
      <c r="Q191" s="37" t="str">
        <f t="shared" si="5"/>
        <v>INSERT INTO ZFS_BASE_CODE (CD_FLG,CD,LASTID,CD_NO,CD_NM,CD_ENM,CD_SNM,CD_ESNM,CD_PFLG,CD_PCD,CD_GRP,CD_CVAL,CD_NVAL) VALUES ('Report_B','A116','NCRsystem',9,'외환리스크','','','','','','FSS_Report','FX&gt;Delta',NULL);</v>
      </c>
    </row>
    <row r="192" spans="2:17">
      <c r="B192" s="37" t="s">
        <v>2593</v>
      </c>
      <c r="C192" s="102" t="s">
        <v>2927</v>
      </c>
      <c r="D192" s="37">
        <v>10</v>
      </c>
      <c r="E192" s="37" t="s">
        <v>4260</v>
      </c>
      <c r="K192" s="37" t="s">
        <v>2590</v>
      </c>
      <c r="L192" s="37" t="s">
        <v>2928</v>
      </c>
      <c r="O192" s="37" t="str">
        <f t="shared" si="6"/>
        <v>FSS_Report_Report_B 코드</v>
      </c>
      <c r="P192" s="37" t="s">
        <v>291</v>
      </c>
      <c r="Q192" s="37" t="str">
        <f t="shared" si="5"/>
        <v>INSERT INTO ZFS_BASE_CODE (CD_FLG,CD,LASTID,CD_NO,CD_NM,CD_ENM,CD_SNM,CD_ESNM,CD_PFLG,CD_PCD,CD_GRP,CD_CVAL,CD_NVAL) VALUES ('Report_B','A117','NCRsystem',10,'일반상품리스크','','','','','','FSS_Report','CM&gt;Delta',NULL);</v>
      </c>
    </row>
    <row r="193" spans="2:17">
      <c r="B193" s="37" t="s">
        <v>2593</v>
      </c>
      <c r="C193" s="102" t="s">
        <v>2878</v>
      </c>
      <c r="D193" s="37">
        <v>11</v>
      </c>
      <c r="E193" s="37" t="s">
        <v>4251</v>
      </c>
      <c r="K193" s="37" t="s">
        <v>2590</v>
      </c>
      <c r="L193" s="37" t="s">
        <v>2867</v>
      </c>
      <c r="O193" s="37" t="str">
        <f t="shared" si="6"/>
        <v>FSS_Report_Report_B 코드</v>
      </c>
      <c r="P193" s="37" t="s">
        <v>291</v>
      </c>
      <c r="Q193" s="37" t="str">
        <f t="shared" si="5"/>
        <v>INSERT INTO ZFS_BASE_CODE (CD_FLG,CD,LASTID,CD_NO,CD_NM,CD_ENM,CD_SNM,CD_ESNM,CD_PFLG,CD_PCD,CD_GRP,CD_CVAL,CD_NVAL) VALUES ('Report_B','A12','NCRsystem',11,'베가리스크','','','','','','FSS_Report','SBA&gt;Vega',NULL);</v>
      </c>
    </row>
    <row r="194" spans="2:17">
      <c r="B194" s="37" t="s">
        <v>2593</v>
      </c>
      <c r="C194" s="102" t="s">
        <v>2879</v>
      </c>
      <c r="D194" s="37">
        <v>12</v>
      </c>
      <c r="E194" s="37" t="s">
        <v>4254</v>
      </c>
      <c r="K194" s="37" t="s">
        <v>2590</v>
      </c>
      <c r="L194" s="37" t="s">
        <v>2929</v>
      </c>
      <c r="O194" s="37" t="str">
        <f t="shared" si="6"/>
        <v>FSS_Report_Report_B 코드</v>
      </c>
      <c r="P194" s="37" t="s">
        <v>291</v>
      </c>
      <c r="Q194" s="37" t="str">
        <f t="shared" si="5"/>
        <v>INSERT INTO ZFS_BASE_CODE (CD_FLG,CD,LASTID,CD_NO,CD_NM,CD_ENM,CD_SNM,CD_ESNM,CD_PFLG,CD_PCD,CD_GRP,CD_CVAL,CD_NVAL) VALUES ('Report_B','A121','NCRsystem',12,'일반금리리스크','','','','','','FSS_Report','GIRR&gt;Vega',NULL);</v>
      </c>
    </row>
    <row r="195" spans="2:17">
      <c r="B195" s="37" t="s">
        <v>2593</v>
      </c>
      <c r="C195" s="102" t="s">
        <v>2880</v>
      </c>
      <c r="D195" s="37">
        <v>13</v>
      </c>
      <c r="E195" s="37" t="s">
        <v>4255</v>
      </c>
      <c r="K195" s="37" t="s">
        <v>2590</v>
      </c>
      <c r="L195" s="37" t="s">
        <v>2930</v>
      </c>
      <c r="O195" s="37" t="str">
        <f t="shared" si="6"/>
        <v>FSS_Report_Report_B 코드</v>
      </c>
      <c r="P195" s="37" t="s">
        <v>291</v>
      </c>
      <c r="Q195" s="37" t="str">
        <f t="shared" si="5"/>
        <v>INSERT INTO ZFS_BASE_CODE (CD_FLG,CD,LASTID,CD_NO,CD_NM,CD_ENM,CD_SNM,CD_ESNM,CD_PFLG,CD_PCD,CD_GRP,CD_CVAL,CD_NVAL) VALUES ('Report_B','A122','NCRsystem',13,'신용스프레드리스크(비유동화)','','','','','','FSS_Report','CSR-nSec&gt;Vega',NULL);</v>
      </c>
    </row>
    <row r="196" spans="2:17">
      <c r="B196" s="37" t="s">
        <v>2593</v>
      </c>
      <c r="C196" s="102" t="s">
        <v>2881</v>
      </c>
      <c r="D196" s="37">
        <v>14</v>
      </c>
      <c r="E196" s="37" t="s">
        <v>4256</v>
      </c>
      <c r="K196" s="37" t="s">
        <v>2590</v>
      </c>
      <c r="L196" s="37" t="s">
        <v>2931</v>
      </c>
      <c r="O196" s="37" t="str">
        <f t="shared" si="6"/>
        <v>FSS_Report_Report_B 코드</v>
      </c>
      <c r="P196" s="37" t="s">
        <v>291</v>
      </c>
      <c r="Q196" s="37" t="str">
        <f t="shared" si="5"/>
        <v>INSERT INTO ZFS_BASE_CODE (CD_FLG,CD,LASTID,CD_NO,CD_NM,CD_ENM,CD_SNM,CD_ESNM,CD_PFLG,CD_PCD,CD_GRP,CD_CVAL,CD_NVAL) VALUES ('Report_B','A123','NCRsystem',14,'신용스프레드리스크(유동화(CTP제외))','','','','','','FSS_Report','CSR-nCtp&gt;Vega',NULL);</v>
      </c>
    </row>
    <row r="197" spans="2:17">
      <c r="B197" s="37" t="s">
        <v>2593</v>
      </c>
      <c r="C197" s="102" t="s">
        <v>2932</v>
      </c>
      <c r="D197" s="37">
        <v>15</v>
      </c>
      <c r="E197" s="37" t="s">
        <v>4257</v>
      </c>
      <c r="K197" s="37" t="s">
        <v>2590</v>
      </c>
      <c r="L197" s="37" t="s">
        <v>2933</v>
      </c>
      <c r="O197" s="37" t="str">
        <f t="shared" si="6"/>
        <v>FSS_Report_Report_B 코드</v>
      </c>
      <c r="P197" s="37" t="s">
        <v>291</v>
      </c>
      <c r="Q197" s="37" t="str">
        <f t="shared" si="5"/>
        <v>INSERT INTO ZFS_BASE_CODE (CD_FLG,CD,LASTID,CD_NO,CD_NM,CD_ENM,CD_SNM,CD_ESNM,CD_PFLG,CD_PCD,CD_GRP,CD_CVAL,CD_NVAL) VALUES ('Report_B','A124','NCRsystem',15,'신용스프레드리스크(유동화(CTP))','','','','','','FSS_Report','CSR-Ctp&gt;Vega',NULL);</v>
      </c>
    </row>
    <row r="198" spans="2:17">
      <c r="B198" s="37" t="s">
        <v>2593</v>
      </c>
      <c r="C198" s="102" t="s">
        <v>2934</v>
      </c>
      <c r="D198" s="37">
        <v>16</v>
      </c>
      <c r="E198" s="37" t="s">
        <v>4258</v>
      </c>
      <c r="K198" s="37" t="s">
        <v>2590</v>
      </c>
      <c r="L198" s="37" t="s">
        <v>2935</v>
      </c>
      <c r="O198" s="37" t="str">
        <f t="shared" si="6"/>
        <v>FSS_Report_Report_B 코드</v>
      </c>
      <c r="P198" s="37" t="s">
        <v>291</v>
      </c>
      <c r="Q198" s="37" t="str">
        <f t="shared" si="5"/>
        <v>INSERT INTO ZFS_BASE_CODE (CD_FLG,CD,LASTID,CD_NO,CD_NM,CD_ENM,CD_SNM,CD_ESNM,CD_PFLG,CD_PCD,CD_GRP,CD_CVAL,CD_NVAL) VALUES ('Report_B','A125','NCRsystem',16,'주식리스크','','','','','','FSS_Report','EQ&gt;Vega',NULL);</v>
      </c>
    </row>
    <row r="199" spans="2:17">
      <c r="B199" s="37" t="s">
        <v>2593</v>
      </c>
      <c r="C199" s="102" t="s">
        <v>2936</v>
      </c>
      <c r="D199" s="37">
        <v>17</v>
      </c>
      <c r="E199" s="37" t="s">
        <v>4259</v>
      </c>
      <c r="K199" s="37" t="s">
        <v>2590</v>
      </c>
      <c r="L199" s="37" t="s">
        <v>2937</v>
      </c>
      <c r="O199" s="37" t="str">
        <f t="shared" si="6"/>
        <v>FSS_Report_Report_B 코드</v>
      </c>
      <c r="P199" s="37" t="s">
        <v>291</v>
      </c>
      <c r="Q199" s="37" t="str">
        <f t="shared" si="5"/>
        <v>INSERT INTO ZFS_BASE_CODE (CD_FLG,CD,LASTID,CD_NO,CD_NM,CD_ENM,CD_SNM,CD_ESNM,CD_PFLG,CD_PCD,CD_GRP,CD_CVAL,CD_NVAL) VALUES ('Report_B','A126','NCRsystem',17,'외환리스크','','','','','','FSS_Report','FX&gt;Vega',NULL);</v>
      </c>
    </row>
    <row r="200" spans="2:17">
      <c r="B200" s="37" t="s">
        <v>2593</v>
      </c>
      <c r="C200" s="102" t="s">
        <v>2938</v>
      </c>
      <c r="D200" s="37">
        <v>18</v>
      </c>
      <c r="E200" s="37" t="s">
        <v>4260</v>
      </c>
      <c r="K200" s="37" t="s">
        <v>2590</v>
      </c>
      <c r="L200" s="37" t="s">
        <v>2939</v>
      </c>
      <c r="O200" s="37" t="str">
        <f t="shared" si="6"/>
        <v>FSS_Report_Report_B 코드</v>
      </c>
      <c r="P200" s="37" t="s">
        <v>291</v>
      </c>
      <c r="Q200" s="37" t="str">
        <f t="shared" si="5"/>
        <v>INSERT INTO ZFS_BASE_CODE (CD_FLG,CD,LASTID,CD_NO,CD_NM,CD_ENM,CD_SNM,CD_ESNM,CD_PFLG,CD_PCD,CD_GRP,CD_CVAL,CD_NVAL) VALUES ('Report_B','A127','NCRsystem',18,'일반상품리스크','','','','','','FSS_Report','CM&gt;Vega',NULL);</v>
      </c>
    </row>
    <row r="201" spans="2:17">
      <c r="B201" s="37" t="s">
        <v>2593</v>
      </c>
      <c r="C201" s="102" t="s">
        <v>2882</v>
      </c>
      <c r="D201" s="37">
        <v>19</v>
      </c>
      <c r="E201" s="37" t="s">
        <v>4275</v>
      </c>
      <c r="K201" s="37" t="s">
        <v>2590</v>
      </c>
      <c r="L201" s="37" t="s">
        <v>2869</v>
      </c>
      <c r="O201" s="37" t="str">
        <f t="shared" si="6"/>
        <v>FSS_Report_Report_B 코드</v>
      </c>
      <c r="P201" s="37" t="s">
        <v>291</v>
      </c>
      <c r="Q201" s="37" t="str">
        <f t="shared" ref="Q201:Q264" si="7" xml:space="preserve"> Q$7 &amp; " ('"&amp;B201&amp;"','"&amp;C201&amp;"','NCRsystem',"&amp;IF(D201="",0,D201)&amp;",'"&amp;E201&amp;"','"&amp;F201&amp;"','"&amp;G201&amp;"','"&amp;H201&amp;"','"&amp;I201&amp;"','"&amp;J201&amp;"','"&amp;K201&amp;"','"&amp;L201&amp;"',"&amp;IF(M201="","NULL",M201)&amp;");"</f>
        <v>INSERT INTO ZFS_BASE_CODE (CD_FLG,CD,LASTID,CD_NO,CD_NM,CD_ENM,CD_SNM,CD_ESNM,CD_PFLG,CD_PCD,CD_GRP,CD_CVAL,CD_NVAL) VALUES ('Report_B','A13','NCRsystem',19,'커버쳐리스크','','','','','','FSS_Report','SBA&gt;Cvr',NULL);</v>
      </c>
    </row>
    <row r="202" spans="2:17">
      <c r="B202" s="37" t="s">
        <v>2593</v>
      </c>
      <c r="C202" s="102" t="s">
        <v>2883</v>
      </c>
      <c r="D202" s="37">
        <v>20</v>
      </c>
      <c r="E202" s="37" t="s">
        <v>4254</v>
      </c>
      <c r="K202" s="37" t="s">
        <v>2590</v>
      </c>
      <c r="L202" s="37" t="s">
        <v>2940</v>
      </c>
      <c r="O202" s="37" t="str">
        <f t="shared" si="6"/>
        <v>FSS_Report_Report_B 코드</v>
      </c>
      <c r="P202" s="37" t="s">
        <v>291</v>
      </c>
      <c r="Q202" s="37" t="str">
        <f t="shared" si="7"/>
        <v>INSERT INTO ZFS_BASE_CODE (CD_FLG,CD,LASTID,CD_NO,CD_NM,CD_ENM,CD_SNM,CD_ESNM,CD_PFLG,CD_PCD,CD_GRP,CD_CVAL,CD_NVAL) VALUES ('Report_B','A131','NCRsystem',20,'일반금리리스크','','','','','','FSS_Report','GIRR&gt;Cvr',NULL);</v>
      </c>
    </row>
    <row r="203" spans="2:17">
      <c r="B203" s="37" t="s">
        <v>2593</v>
      </c>
      <c r="C203" s="102" t="s">
        <v>2885</v>
      </c>
      <c r="D203" s="37">
        <v>21</v>
      </c>
      <c r="E203" s="37" t="s">
        <v>4255</v>
      </c>
      <c r="K203" s="37" t="s">
        <v>2590</v>
      </c>
      <c r="L203" s="37" t="s">
        <v>2941</v>
      </c>
      <c r="O203" s="37" t="str">
        <f t="shared" si="6"/>
        <v>FSS_Report_Report_B 코드</v>
      </c>
      <c r="P203" s="37" t="s">
        <v>291</v>
      </c>
      <c r="Q203" s="37" t="str">
        <f t="shared" si="7"/>
        <v>INSERT INTO ZFS_BASE_CODE (CD_FLG,CD,LASTID,CD_NO,CD_NM,CD_ENM,CD_SNM,CD_ESNM,CD_PFLG,CD_PCD,CD_GRP,CD_CVAL,CD_NVAL) VALUES ('Report_B','A132','NCRsystem',21,'신용스프레드리스크(비유동화)','','','','','','FSS_Report','CSR-nSec&gt;Cvr',NULL);</v>
      </c>
    </row>
    <row r="204" spans="2:17">
      <c r="B204" s="37" t="s">
        <v>2593</v>
      </c>
      <c r="C204" s="102" t="s">
        <v>2942</v>
      </c>
      <c r="D204" s="37">
        <v>22</v>
      </c>
      <c r="E204" s="37" t="s">
        <v>4256</v>
      </c>
      <c r="K204" s="37" t="s">
        <v>2590</v>
      </c>
      <c r="L204" s="37" t="s">
        <v>2943</v>
      </c>
      <c r="O204" s="37" t="str">
        <f t="shared" si="6"/>
        <v>FSS_Report_Report_B 코드</v>
      </c>
      <c r="P204" s="37" t="s">
        <v>291</v>
      </c>
      <c r="Q204" s="37" t="str">
        <f t="shared" si="7"/>
        <v>INSERT INTO ZFS_BASE_CODE (CD_FLG,CD,LASTID,CD_NO,CD_NM,CD_ENM,CD_SNM,CD_ESNM,CD_PFLG,CD_PCD,CD_GRP,CD_CVAL,CD_NVAL) VALUES ('Report_B','A133','NCRsystem',22,'신용스프레드리스크(유동화(CTP제외))','','','','','','FSS_Report','CSR-nCtp&gt;Cvr',NULL);</v>
      </c>
    </row>
    <row r="205" spans="2:17">
      <c r="B205" s="37" t="s">
        <v>2593</v>
      </c>
      <c r="C205" s="102" t="s">
        <v>2944</v>
      </c>
      <c r="D205" s="37">
        <v>23</v>
      </c>
      <c r="E205" s="37" t="s">
        <v>4257</v>
      </c>
      <c r="K205" s="37" t="s">
        <v>2590</v>
      </c>
      <c r="L205" s="37" t="s">
        <v>2945</v>
      </c>
      <c r="O205" s="37" t="str">
        <f t="shared" ref="O205:O268" si="8">IF(K205="GROUP",B205 &amp; "_" &amp; C205  &amp; " 목록",K205 &amp; "_" &amp;B205 &amp; " 코드")</f>
        <v>FSS_Report_Report_B 코드</v>
      </c>
      <c r="P205" s="37" t="s">
        <v>291</v>
      </c>
      <c r="Q205" s="37" t="str">
        <f t="shared" si="7"/>
        <v>INSERT INTO ZFS_BASE_CODE (CD_FLG,CD,LASTID,CD_NO,CD_NM,CD_ENM,CD_SNM,CD_ESNM,CD_PFLG,CD_PCD,CD_GRP,CD_CVAL,CD_NVAL) VALUES ('Report_B','A134','NCRsystem',23,'신용스프레드리스크(유동화(CTP))','','','','','','FSS_Report','CSR-Ctp&gt;Cvr',NULL);</v>
      </c>
    </row>
    <row r="206" spans="2:17">
      <c r="B206" s="37" t="s">
        <v>2593</v>
      </c>
      <c r="C206" s="102" t="s">
        <v>2946</v>
      </c>
      <c r="D206" s="37">
        <v>24</v>
      </c>
      <c r="E206" s="37" t="s">
        <v>4258</v>
      </c>
      <c r="K206" s="37" t="s">
        <v>2590</v>
      </c>
      <c r="L206" s="37" t="s">
        <v>2947</v>
      </c>
      <c r="O206" s="37" t="str">
        <f t="shared" si="8"/>
        <v>FSS_Report_Report_B 코드</v>
      </c>
      <c r="P206" s="37" t="s">
        <v>291</v>
      </c>
      <c r="Q206" s="37" t="str">
        <f t="shared" si="7"/>
        <v>INSERT INTO ZFS_BASE_CODE (CD_FLG,CD,LASTID,CD_NO,CD_NM,CD_ENM,CD_SNM,CD_ESNM,CD_PFLG,CD_PCD,CD_GRP,CD_CVAL,CD_NVAL) VALUES ('Report_B','A135','NCRsystem',24,'주식리스크','','','','','','FSS_Report','EQ&gt;Cvr',NULL);</v>
      </c>
    </row>
    <row r="207" spans="2:17">
      <c r="B207" s="37" t="s">
        <v>2593</v>
      </c>
      <c r="C207" s="102" t="s">
        <v>2948</v>
      </c>
      <c r="D207" s="37">
        <v>25</v>
      </c>
      <c r="E207" s="37" t="s">
        <v>4259</v>
      </c>
      <c r="K207" s="37" t="s">
        <v>2590</v>
      </c>
      <c r="L207" s="37" t="s">
        <v>2949</v>
      </c>
      <c r="O207" s="37" t="str">
        <f t="shared" si="8"/>
        <v>FSS_Report_Report_B 코드</v>
      </c>
      <c r="P207" s="37" t="s">
        <v>291</v>
      </c>
      <c r="Q207" s="37" t="str">
        <f t="shared" si="7"/>
        <v>INSERT INTO ZFS_BASE_CODE (CD_FLG,CD,LASTID,CD_NO,CD_NM,CD_ENM,CD_SNM,CD_ESNM,CD_PFLG,CD_PCD,CD_GRP,CD_CVAL,CD_NVAL) VALUES ('Report_B','A136','NCRsystem',25,'외환리스크','','','','','','FSS_Report','FX&gt;Cvr',NULL);</v>
      </c>
    </row>
    <row r="208" spans="2:17">
      <c r="B208" s="37" t="s">
        <v>2593</v>
      </c>
      <c r="C208" s="102" t="s">
        <v>2950</v>
      </c>
      <c r="D208" s="37">
        <v>26</v>
      </c>
      <c r="E208" s="37" t="s">
        <v>4260</v>
      </c>
      <c r="K208" s="37" t="s">
        <v>2590</v>
      </c>
      <c r="L208" s="37" t="s">
        <v>2951</v>
      </c>
      <c r="O208" s="37" t="str">
        <f t="shared" si="8"/>
        <v>FSS_Report_Report_B 코드</v>
      </c>
      <c r="P208" s="37" t="s">
        <v>291</v>
      </c>
      <c r="Q208" s="37" t="str">
        <f t="shared" si="7"/>
        <v>INSERT INTO ZFS_BASE_CODE (CD_FLG,CD,LASTID,CD_NO,CD_NM,CD_ENM,CD_SNM,CD_ESNM,CD_PFLG,CD_PCD,CD_GRP,CD_CVAL,CD_NVAL) VALUES ('Report_B','A137','NCRsystem',26,'일반상품리스크','','','','','','FSS_Report','CM&gt;Cvr',NULL);</v>
      </c>
    </row>
    <row r="209" spans="2:17">
      <c r="B209" s="37" t="s">
        <v>2593</v>
      </c>
      <c r="C209" s="102" t="s">
        <v>2887</v>
      </c>
      <c r="D209" s="37">
        <v>27</v>
      </c>
      <c r="E209" s="37" t="s">
        <v>4261</v>
      </c>
      <c r="K209" s="37" t="s">
        <v>2590</v>
      </c>
      <c r="L209" s="37" t="s">
        <v>116</v>
      </c>
      <c r="O209" s="37" t="str">
        <f t="shared" si="8"/>
        <v>FSS_Report_Report_B 코드</v>
      </c>
      <c r="P209" s="37" t="s">
        <v>291</v>
      </c>
      <c r="Q209" s="37" t="str">
        <f t="shared" si="7"/>
        <v>INSERT INTO ZFS_BASE_CODE (CD_FLG,CD,LASTID,CD_NO,CD_NM,CD_ENM,CD_SNM,CD_ESNM,CD_PFLG,CD_PCD,CD_GRP,CD_CVAL,CD_NVAL) VALUES ('Report_B','A2','NCRsystem',27,'부도리스크','','','','','','FSS_Report','DRC',NULL);</v>
      </c>
    </row>
    <row r="210" spans="2:17">
      <c r="B210" s="37" t="s">
        <v>2593</v>
      </c>
      <c r="C210" s="102" t="s">
        <v>2889</v>
      </c>
      <c r="D210" s="37">
        <v>28</v>
      </c>
      <c r="E210" s="37" t="s">
        <v>4262</v>
      </c>
      <c r="K210" s="37" t="s">
        <v>2590</v>
      </c>
      <c r="L210" s="37" t="s">
        <v>2836</v>
      </c>
      <c r="O210" s="37" t="str">
        <f t="shared" si="8"/>
        <v>FSS_Report_Report_B 코드</v>
      </c>
      <c r="P210" s="37" t="s">
        <v>291</v>
      </c>
      <c r="Q210" s="37" t="str">
        <f t="shared" si="7"/>
        <v>INSERT INTO ZFS_BASE_CODE (CD_FLG,CD,LASTID,CD_NO,CD_NM,CD_ENM,CD_SNM,CD_ESNM,CD_PFLG,CD_PCD,CD_GRP,CD_CVAL,CD_NVAL) VALUES ('Report_B','A21','NCRsystem',28,'비유동화','','','','','','FSS_Report','DRC-nSec',NULL);</v>
      </c>
    </row>
    <row r="211" spans="2:17">
      <c r="B211" s="37" t="s">
        <v>2593</v>
      </c>
      <c r="C211" s="102" t="s">
        <v>2891</v>
      </c>
      <c r="D211" s="37">
        <v>29</v>
      </c>
      <c r="E211" s="37" t="s">
        <v>4139</v>
      </c>
      <c r="K211" s="37" t="s">
        <v>2590</v>
      </c>
      <c r="L211" s="37" t="s">
        <v>2952</v>
      </c>
      <c r="O211" s="37" t="str">
        <f t="shared" si="8"/>
        <v>FSS_Report_Report_B 코드</v>
      </c>
      <c r="P211" s="37" t="s">
        <v>291</v>
      </c>
      <c r="Q211" s="37" t="str">
        <f t="shared" si="7"/>
        <v>INSERT INTO ZFS_BASE_CODE (CD_FLG,CD,LASTID,CD_NO,CD_NM,CD_ENM,CD_SNM,CD_ESNM,CD_PFLG,CD_PCD,CD_GRP,CD_CVAL,CD_NVAL) VALUES ('Report_B','A211','NCRsystem',29,'기업','','','','','','FSS_Report','DRC-nSec&gt;Corp',NULL);</v>
      </c>
    </row>
    <row r="212" spans="2:17">
      <c r="B212" s="37" t="s">
        <v>2593</v>
      </c>
      <c r="C212" s="102" t="s">
        <v>2893</v>
      </c>
      <c r="D212" s="37">
        <v>30</v>
      </c>
      <c r="E212" s="37" t="s">
        <v>4276</v>
      </c>
      <c r="K212" s="37" t="s">
        <v>2590</v>
      </c>
      <c r="L212" s="37" t="s">
        <v>2953</v>
      </c>
      <c r="O212" s="37" t="str">
        <f t="shared" si="8"/>
        <v>FSS_Report_Report_B 코드</v>
      </c>
      <c r="P212" s="37" t="s">
        <v>291</v>
      </c>
      <c r="Q212" s="37" t="str">
        <f t="shared" si="7"/>
        <v>INSERT INTO ZFS_BASE_CODE (CD_FLG,CD,LASTID,CD_NO,CD_NM,CD_ENM,CD_SNM,CD_ESNM,CD_PFLG,CD_PCD,CD_GRP,CD_CVAL,CD_NVAL) VALUES ('Report_B','A212','NCRsystem',30,'정부','','','','','','FSS_Report','DRC-nSec&gt;Gover',NULL);</v>
      </c>
    </row>
    <row r="213" spans="2:17">
      <c r="B213" s="37" t="s">
        <v>2593</v>
      </c>
      <c r="C213" s="102" t="s">
        <v>2895</v>
      </c>
      <c r="D213" s="37">
        <v>31</v>
      </c>
      <c r="E213" s="37" t="s">
        <v>4277</v>
      </c>
      <c r="K213" s="37" t="s">
        <v>2590</v>
      </c>
      <c r="L213" s="37" t="s">
        <v>2954</v>
      </c>
      <c r="O213" s="37" t="str">
        <f t="shared" si="8"/>
        <v>FSS_Report_Report_B 코드</v>
      </c>
      <c r="P213" s="37" t="s">
        <v>291</v>
      </c>
      <c r="Q213" s="37" t="str">
        <f t="shared" si="7"/>
        <v>INSERT INTO ZFS_BASE_CODE (CD_FLG,CD,LASTID,CD_NO,CD_NM,CD_ENM,CD_SNM,CD_ESNM,CD_PFLG,CD_PCD,CD_GRP,CD_CVAL,CD_NVAL) VALUES ('Report_B','A213','NCRsystem',31,'지방정부및지방자치단체','','','','','','FSS_Report','DRC-nSec&gt;Local',NULL);</v>
      </c>
    </row>
    <row r="214" spans="2:17">
      <c r="B214" s="37" t="s">
        <v>2593</v>
      </c>
      <c r="C214" s="102" t="s">
        <v>2897</v>
      </c>
      <c r="D214" s="37">
        <v>32</v>
      </c>
      <c r="E214" s="37" t="s">
        <v>4263</v>
      </c>
      <c r="K214" s="37" t="s">
        <v>2590</v>
      </c>
      <c r="L214" s="37" t="s">
        <v>2839</v>
      </c>
      <c r="O214" s="37" t="str">
        <f t="shared" si="8"/>
        <v>FSS_Report_Report_B 코드</v>
      </c>
      <c r="P214" s="37" t="s">
        <v>291</v>
      </c>
      <c r="Q214" s="37" t="str">
        <f t="shared" si="7"/>
        <v>INSERT INTO ZFS_BASE_CODE (CD_FLG,CD,LASTID,CD_NO,CD_NM,CD_ENM,CD_SNM,CD_ESNM,CD_PFLG,CD_PCD,CD_GRP,CD_CVAL,CD_NVAL) VALUES ('Report_B','A22','NCRsystem',32,'유동화(CTP제외)','','','','','','FSS_Report','DRC-nCtp',NULL);</v>
      </c>
    </row>
    <row r="215" spans="2:17">
      <c r="B215" s="37" t="s">
        <v>2593</v>
      </c>
      <c r="C215" s="102" t="s">
        <v>2905</v>
      </c>
      <c r="D215" s="37">
        <v>33</v>
      </c>
      <c r="E215" s="37" t="s">
        <v>4278</v>
      </c>
      <c r="K215" s="37" t="s">
        <v>2590</v>
      </c>
      <c r="L215" s="37" t="s">
        <v>2842</v>
      </c>
      <c r="O215" s="37" t="str">
        <f t="shared" si="8"/>
        <v>FSS_Report_Report_B 코드</v>
      </c>
      <c r="P215" s="37" t="s">
        <v>291</v>
      </c>
      <c r="Q215" s="37" t="str">
        <f t="shared" si="7"/>
        <v>INSERT INTO ZFS_BASE_CODE (CD_FLG,CD,LASTID,CD_NO,CD_NM,CD_ENM,CD_SNM,CD_ESNM,CD_PFLG,CD_PCD,CD_GRP,CD_CVAL,CD_NVAL) VALUES ('Report_B','A23','NCRsystem',33,'CTP','','','','','','FSS_Report','DRC-Ctp',NULL);</v>
      </c>
    </row>
    <row r="216" spans="2:17">
      <c r="B216" s="37" t="s">
        <v>2593</v>
      </c>
      <c r="C216" s="102" t="s">
        <v>2955</v>
      </c>
      <c r="D216" s="37">
        <v>34</v>
      </c>
      <c r="E216" s="37" t="s">
        <v>4265</v>
      </c>
      <c r="K216" s="37" t="s">
        <v>2590</v>
      </c>
      <c r="L216" s="37" t="s">
        <v>194</v>
      </c>
      <c r="O216" s="37" t="str">
        <f t="shared" si="8"/>
        <v>FSS_Report_Report_B 코드</v>
      </c>
      <c r="P216" s="37" t="s">
        <v>291</v>
      </c>
      <c r="Q216" s="37" t="str">
        <f t="shared" si="7"/>
        <v>INSERT INTO ZFS_BASE_CODE (CD_FLG,CD,LASTID,CD_NO,CD_NM,CD_ENM,CD_SNM,CD_ESNM,CD_PFLG,CD_PCD,CD_GRP,CD_CVAL,CD_NVAL) VALUES ('Report_B','A3','NCRsystem',34,'잔여리스크','','','','','','FSS_Report','RRAO',NULL);</v>
      </c>
    </row>
    <row r="217" spans="2:17">
      <c r="B217" s="37" t="s">
        <v>2593</v>
      </c>
      <c r="C217" s="102" t="s">
        <v>2956</v>
      </c>
      <c r="D217" s="37">
        <v>35</v>
      </c>
      <c r="E217" s="37" t="s">
        <v>4279</v>
      </c>
      <c r="K217" s="37" t="s">
        <v>2590</v>
      </c>
      <c r="L217" s="37" t="s">
        <v>2957</v>
      </c>
      <c r="O217" s="37" t="str">
        <f t="shared" si="8"/>
        <v>FSS_Report_Report_B 코드</v>
      </c>
      <c r="P217" s="37" t="s">
        <v>291</v>
      </c>
      <c r="Q217" s="37" t="str">
        <f t="shared" si="7"/>
        <v>INSERT INTO ZFS_BASE_CODE (CD_FLG,CD,LASTID,CD_NO,CD_NM,CD_ENM,CD_SNM,CD_ESNM,CD_PFLG,CD_PCD,CD_GRP,CD_CVAL,CD_NVAL) VALUES ('Report_B','A31','NCRsystem',35,'비정형기초자산','','','','','','FSS_Report','RRAO&gt;Exotic',NULL);</v>
      </c>
    </row>
    <row r="218" spans="2:17">
      <c r="B218" s="37" t="s">
        <v>2593</v>
      </c>
      <c r="C218" s="102" t="s">
        <v>2958</v>
      </c>
      <c r="D218" s="37">
        <v>36</v>
      </c>
      <c r="E218" s="37" t="s">
        <v>4280</v>
      </c>
      <c r="K218" s="37" t="s">
        <v>2590</v>
      </c>
      <c r="L218" s="37" t="s">
        <v>2959</v>
      </c>
      <c r="O218" s="37" t="str">
        <f t="shared" si="8"/>
        <v>FSS_Report_Report_B 코드</v>
      </c>
      <c r="P218" s="37" t="s">
        <v>291</v>
      </c>
      <c r="Q218" s="37" t="str">
        <f t="shared" si="7"/>
        <v>INSERT INTO ZFS_BASE_CODE (CD_FLG,CD,LASTID,CD_NO,CD_NM,CD_ENM,CD_SNM,CD_ESNM,CD_PFLG,CD_PCD,CD_GRP,CD_CVAL,CD_NVAL) VALUES ('Report_B','A32','NCRsystem',36,'기타잔여리스크','','','','','','FSS_Report','RRAO&gt;Other',NULL);</v>
      </c>
    </row>
    <row r="219" spans="2:17">
      <c r="B219" s="37" t="s">
        <v>2593</v>
      </c>
      <c r="C219" s="102" t="s">
        <v>2960</v>
      </c>
      <c r="D219" s="37">
        <v>37</v>
      </c>
      <c r="E219" s="37" t="s">
        <v>4281</v>
      </c>
      <c r="K219" s="37" t="s">
        <v>2590</v>
      </c>
      <c r="L219" s="37" t="s">
        <v>2961</v>
      </c>
      <c r="O219" s="37" t="str">
        <f t="shared" si="8"/>
        <v>FSS_Report_Report_B 코드</v>
      </c>
      <c r="P219" s="37" t="s">
        <v>291</v>
      </c>
      <c r="Q219" s="37" t="str">
        <f t="shared" si="7"/>
        <v>INSERT INTO ZFS_BASE_CODE (CD_FLG,CD,LASTID,CD_NO,CD_NM,CD_ENM,CD_SNM,CD_ESNM,CD_PFLG,CD_PCD,CD_GRP,CD_CVAL,CD_NVAL) VALUES ('Report_B','A321','NCRsystem',37,'갭리스크','','','','','','FSS_Report','RRAO&gt;Other&gt;Gap',NULL);</v>
      </c>
    </row>
    <row r="220" spans="2:17">
      <c r="B220" s="37" t="s">
        <v>2593</v>
      </c>
      <c r="C220" s="102" t="s">
        <v>2962</v>
      </c>
      <c r="D220" s="37">
        <v>38</v>
      </c>
      <c r="E220" s="37" t="s">
        <v>4282</v>
      </c>
      <c r="K220" s="37" t="s">
        <v>2590</v>
      </c>
      <c r="L220" s="37" t="s">
        <v>2963</v>
      </c>
      <c r="O220" s="37" t="str">
        <f t="shared" si="8"/>
        <v>FSS_Report_Report_B 코드</v>
      </c>
      <c r="P220" s="37" t="s">
        <v>291</v>
      </c>
      <c r="Q220" s="37" t="str">
        <f t="shared" si="7"/>
        <v>INSERT INTO ZFS_BASE_CODE (CD_FLG,CD,LASTID,CD_NO,CD_NM,CD_ENM,CD_SNM,CD_ESNM,CD_PFLG,CD_PCD,CD_GRP,CD_CVAL,CD_NVAL) VALUES ('Report_B','A322','NCRsystem',38,'상관관계리스크','','','','','','FSS_Report','RRAO&gt;Other&gt;Correlation',NULL);</v>
      </c>
    </row>
    <row r="221" spans="2:17">
      <c r="B221" s="37" t="s">
        <v>2593</v>
      </c>
      <c r="C221" s="102" t="s">
        <v>2964</v>
      </c>
      <c r="D221" s="37">
        <v>39</v>
      </c>
      <c r="E221" s="37" t="s">
        <v>4283</v>
      </c>
      <c r="K221" s="37" t="s">
        <v>2590</v>
      </c>
      <c r="L221" s="37" t="s">
        <v>2965</v>
      </c>
      <c r="O221" s="37" t="str">
        <f t="shared" si="8"/>
        <v>FSS_Report_Report_B 코드</v>
      </c>
      <c r="P221" s="37" t="s">
        <v>291</v>
      </c>
      <c r="Q221" s="37" t="str">
        <f t="shared" si="7"/>
        <v>INSERT INTO ZFS_BASE_CODE (CD_FLG,CD,LASTID,CD_NO,CD_NM,CD_ENM,CD_SNM,CD_ESNM,CD_PFLG,CD_PCD,CD_GRP,CD_CVAL,CD_NVAL) VALUES ('Report_B','A323','NCRsystem',39,'행동리스크','','','','','','FSS_Report','RRAO&gt;Other&gt;Behavior',NULL);</v>
      </c>
    </row>
    <row r="222" spans="2:17">
      <c r="B222" s="37" t="s">
        <v>2593</v>
      </c>
      <c r="C222" s="102" t="s">
        <v>2966</v>
      </c>
      <c r="D222" s="37">
        <v>40</v>
      </c>
      <c r="E222" s="37" t="s">
        <v>4284</v>
      </c>
      <c r="K222" s="37" t="s">
        <v>2590</v>
      </c>
      <c r="L222" s="37" t="s">
        <v>2967</v>
      </c>
      <c r="O222" s="37" t="str">
        <f t="shared" si="8"/>
        <v>FSS_Report_Report_B 코드</v>
      </c>
      <c r="P222" s="37" t="s">
        <v>291</v>
      </c>
      <c r="Q222" s="37" t="str">
        <f t="shared" si="7"/>
        <v>INSERT INTO ZFS_BASE_CODE (CD_FLG,CD,LASTID,CD_NO,CD_NM,CD_ENM,CD_SNM,CD_ESNM,CD_PFLG,CD_PCD,CD_GRP,CD_CVAL,CD_NVAL) VALUES ('Report_B','A324','NCRsystem',40,'기타','','','','','','FSS_Report','RRAO&gt;Other&gt;etc',NULL);</v>
      </c>
    </row>
    <row r="223" spans="2:17">
      <c r="B223" s="37" t="s">
        <v>2590</v>
      </c>
      <c r="C223" s="102" t="s">
        <v>2595</v>
      </c>
      <c r="E223" s="37" t="s">
        <v>2596</v>
      </c>
      <c r="F223" s="37" t="s">
        <v>3996</v>
      </c>
      <c r="K223" s="37" t="s">
        <v>3976</v>
      </c>
      <c r="N223" s="101"/>
      <c r="O223" s="37" t="str">
        <f t="shared" si="8"/>
        <v>FSS_Report_Report_C 목록</v>
      </c>
      <c r="P223" s="37" t="s">
        <v>291</v>
      </c>
      <c r="Q223" s="37" t="str">
        <f t="shared" si="7"/>
        <v>INSERT INTO ZFS_BASE_CODE (CD_FLG,CD,LASTID,CD_NO,CD_NM,CD_ENM,CD_SNM,CD_ESNM,CD_PFLG,CD_PCD,CD_GRP,CD_CVAL,CD_NVAL) VALUES ('FSS_Report','Report_C','NCRsystem',0,'금융감독원 B2320-2 표준방법상세 보고서 구조','Report_C','','','','','GROUP','',NULL);</v>
      </c>
    </row>
    <row r="224" spans="2:17">
      <c r="B224" s="37" t="s">
        <v>2595</v>
      </c>
      <c r="C224" s="102" t="s">
        <v>2746</v>
      </c>
      <c r="D224" s="37">
        <v>100</v>
      </c>
      <c r="E224" s="37" t="s">
        <v>4254</v>
      </c>
      <c r="K224" s="37" t="s">
        <v>2590</v>
      </c>
      <c r="L224" s="37" t="s">
        <v>2821</v>
      </c>
      <c r="O224" s="37" t="str">
        <f t="shared" si="8"/>
        <v>FSS_Report_Report_C 코드</v>
      </c>
      <c r="P224" s="37" t="s">
        <v>291</v>
      </c>
      <c r="Q224" s="37" t="str">
        <f t="shared" si="7"/>
        <v>INSERT INTO ZFS_BASE_CODE (CD_FLG,CD,LASTID,CD_NO,CD_NM,CD_ENM,CD_SNM,CD_ESNM,CD_PFLG,CD_PCD,CD_GRP,CD_CVAL,CD_NVAL) VALUES ('Report_C','A','NCRsystem',100,'일반금리리스크','','','','','','FSS_Report','GIRR',NULL);</v>
      </c>
    </row>
    <row r="225" spans="2:17">
      <c r="B225" s="37" t="s">
        <v>2595</v>
      </c>
      <c r="C225" s="102" t="s">
        <v>2654</v>
      </c>
      <c r="D225" s="37">
        <v>101</v>
      </c>
      <c r="E225" s="37" t="s">
        <v>1301</v>
      </c>
      <c r="K225" s="37" t="s">
        <v>2590</v>
      </c>
      <c r="L225" s="37" t="s">
        <v>2968</v>
      </c>
      <c r="O225" s="37" t="str">
        <f t="shared" si="8"/>
        <v>FSS_Report_Report_C 코드</v>
      </c>
      <c r="P225" s="37" t="s">
        <v>291</v>
      </c>
      <c r="Q225" s="37" t="str">
        <f t="shared" si="7"/>
        <v>INSERT INTO ZFS_BASE_CODE (CD_FLG,CD,LASTID,CD_NO,CD_NM,CD_ENM,CD_SNM,CD_ESNM,CD_PFLG,CD_PCD,CD_GRP,CD_CVAL,CD_NVAL) VALUES ('Report_C','A1','NCRsystem',101,'USD','','','','','','FSS_Report','GIRR&gt;USD',NULL);</v>
      </c>
    </row>
    <row r="226" spans="2:17">
      <c r="B226" s="37" t="s">
        <v>2595</v>
      </c>
      <c r="C226" s="102" t="s">
        <v>2887</v>
      </c>
      <c r="D226" s="37">
        <v>102</v>
      </c>
      <c r="E226" s="37" t="s">
        <v>4285</v>
      </c>
      <c r="K226" s="37" t="s">
        <v>2590</v>
      </c>
      <c r="L226" s="37" t="s">
        <v>2969</v>
      </c>
      <c r="O226" s="37" t="str">
        <f t="shared" si="8"/>
        <v>FSS_Report_Report_C 코드</v>
      </c>
      <c r="P226" s="37" t="s">
        <v>291</v>
      </c>
      <c r="Q226" s="37" t="str">
        <f t="shared" si="7"/>
        <v>INSERT INTO ZFS_BASE_CODE (CD_FLG,CD,LASTID,CD_NO,CD_NM,CD_ENM,CD_SNM,CD_ESNM,CD_PFLG,CD_PCD,CD_GRP,CD_CVAL,CD_NVAL) VALUES ('Report_C','A2','NCRsystem',102,'EUR','','','','','','FSS_Report','GIRR&gt;EUR',NULL);</v>
      </c>
    </row>
    <row r="227" spans="2:17">
      <c r="B227" s="37" t="s">
        <v>2595</v>
      </c>
      <c r="C227" s="102" t="s">
        <v>2955</v>
      </c>
      <c r="D227" s="37">
        <v>103</v>
      </c>
      <c r="E227" s="37" t="s">
        <v>4286</v>
      </c>
      <c r="K227" s="37" t="s">
        <v>2590</v>
      </c>
      <c r="L227" s="37" t="s">
        <v>2970</v>
      </c>
      <c r="O227" s="37" t="str">
        <f t="shared" si="8"/>
        <v>FSS_Report_Report_C 코드</v>
      </c>
      <c r="P227" s="37" t="s">
        <v>291</v>
      </c>
      <c r="Q227" s="37" t="str">
        <f t="shared" si="7"/>
        <v>INSERT INTO ZFS_BASE_CODE (CD_FLG,CD,LASTID,CD_NO,CD_NM,CD_ENM,CD_SNM,CD_ESNM,CD_PFLG,CD_PCD,CD_GRP,CD_CVAL,CD_NVAL) VALUES ('Report_C','A3','NCRsystem',103,'JPY','','','','','','FSS_Report','GIRR&gt;JPY',NULL);</v>
      </c>
    </row>
    <row r="228" spans="2:17">
      <c r="B228" s="37" t="s">
        <v>2595</v>
      </c>
      <c r="C228" s="102" t="s">
        <v>2971</v>
      </c>
      <c r="D228" s="37">
        <v>104</v>
      </c>
      <c r="E228" s="37" t="s">
        <v>4287</v>
      </c>
      <c r="K228" s="37" t="s">
        <v>2590</v>
      </c>
      <c r="L228" s="37" t="s">
        <v>2972</v>
      </c>
      <c r="O228" s="37" t="str">
        <f t="shared" si="8"/>
        <v>FSS_Report_Report_C 코드</v>
      </c>
      <c r="P228" s="37" t="s">
        <v>291</v>
      </c>
      <c r="Q228" s="37" t="str">
        <f t="shared" si="7"/>
        <v>INSERT INTO ZFS_BASE_CODE (CD_FLG,CD,LASTID,CD_NO,CD_NM,CD_ENM,CD_SNM,CD_ESNM,CD_PFLG,CD_PCD,CD_GRP,CD_CVAL,CD_NVAL) VALUES ('Report_C','A4','NCRsystem',104,'GBP','','','','','','FSS_Report','GIRR&gt;GBP',NULL);</v>
      </c>
    </row>
    <row r="229" spans="2:17">
      <c r="B229" s="37" t="s">
        <v>2595</v>
      </c>
      <c r="C229" s="102" t="s">
        <v>2973</v>
      </c>
      <c r="D229" s="37">
        <v>105</v>
      </c>
      <c r="E229" s="37" t="s">
        <v>4288</v>
      </c>
      <c r="K229" s="37" t="s">
        <v>2590</v>
      </c>
      <c r="L229" s="37" t="s">
        <v>2974</v>
      </c>
      <c r="O229" s="37" t="str">
        <f t="shared" si="8"/>
        <v>FSS_Report_Report_C 코드</v>
      </c>
      <c r="P229" s="37" t="s">
        <v>291</v>
      </c>
      <c r="Q229" s="37" t="str">
        <f t="shared" si="7"/>
        <v>INSERT INTO ZFS_BASE_CODE (CD_FLG,CD,LASTID,CD_NO,CD_NM,CD_ENM,CD_SNM,CD_ESNM,CD_PFLG,CD_PCD,CD_GRP,CD_CVAL,CD_NVAL) VALUES ('Report_C','A5','NCRsystem',105,'AUD','','','','','','FSS_Report','GIRR&gt;AUD',NULL);</v>
      </c>
    </row>
    <row r="230" spans="2:17">
      <c r="B230" s="37" t="s">
        <v>2595</v>
      </c>
      <c r="C230" s="102" t="s">
        <v>2975</v>
      </c>
      <c r="D230" s="37">
        <v>106</v>
      </c>
      <c r="E230" s="37" t="s">
        <v>4289</v>
      </c>
      <c r="K230" s="37" t="s">
        <v>2590</v>
      </c>
      <c r="L230" s="37" t="s">
        <v>2976</v>
      </c>
      <c r="O230" s="37" t="str">
        <f t="shared" si="8"/>
        <v>FSS_Report_Report_C 코드</v>
      </c>
      <c r="P230" s="37" t="s">
        <v>291</v>
      </c>
      <c r="Q230" s="37" t="str">
        <f t="shared" si="7"/>
        <v>INSERT INTO ZFS_BASE_CODE (CD_FLG,CD,LASTID,CD_NO,CD_NM,CD_ENM,CD_SNM,CD_ESNM,CD_PFLG,CD_PCD,CD_GRP,CD_CVAL,CD_NVAL) VALUES ('Report_C','A6','NCRsystem',106,'CHF','','','','','','FSS_Report','GIRR&gt;CHF',NULL);</v>
      </c>
    </row>
    <row r="231" spans="2:17">
      <c r="B231" s="37" t="s">
        <v>2595</v>
      </c>
      <c r="C231" s="102" t="s">
        <v>2977</v>
      </c>
      <c r="D231" s="37">
        <v>107</v>
      </c>
      <c r="E231" s="37" t="s">
        <v>4290</v>
      </c>
      <c r="K231" s="37" t="s">
        <v>2590</v>
      </c>
      <c r="L231" s="37" t="s">
        <v>2978</v>
      </c>
      <c r="O231" s="37" t="str">
        <f t="shared" si="8"/>
        <v>FSS_Report_Report_C 코드</v>
      </c>
      <c r="P231" s="37" t="s">
        <v>291</v>
      </c>
      <c r="Q231" s="37" t="str">
        <f t="shared" si="7"/>
        <v>INSERT INTO ZFS_BASE_CODE (CD_FLG,CD,LASTID,CD_NO,CD_NM,CD_ENM,CD_SNM,CD_ESNM,CD_PFLG,CD_PCD,CD_GRP,CD_CVAL,CD_NVAL) VALUES ('Report_C','A7','NCRsystem',107,'CAD','','','','','','FSS_Report','GIRR&gt;CAD',NULL);</v>
      </c>
    </row>
    <row r="232" spans="2:17">
      <c r="B232" s="37" t="s">
        <v>2595</v>
      </c>
      <c r="C232" s="102" t="s">
        <v>2979</v>
      </c>
      <c r="D232" s="37">
        <v>108</v>
      </c>
      <c r="E232" s="37" t="s">
        <v>4291</v>
      </c>
      <c r="K232" s="37" t="s">
        <v>2590</v>
      </c>
      <c r="L232" s="37" t="s">
        <v>2980</v>
      </c>
      <c r="O232" s="37" t="str">
        <f t="shared" si="8"/>
        <v>FSS_Report_Report_C 코드</v>
      </c>
      <c r="P232" s="37" t="s">
        <v>291</v>
      </c>
      <c r="Q232" s="37" t="str">
        <f t="shared" si="7"/>
        <v>INSERT INTO ZFS_BASE_CODE (CD_FLG,CD,LASTID,CD_NO,CD_NM,CD_ENM,CD_SNM,CD_ESNM,CD_PFLG,CD_PCD,CD_GRP,CD_CVAL,CD_NVAL) VALUES ('Report_C','A8','NCRsystem',108,'HKD','','','','','','FSS_Report','GIRR&gt;HKD',NULL);</v>
      </c>
    </row>
    <row r="233" spans="2:17">
      <c r="B233" s="37" t="s">
        <v>2595</v>
      </c>
      <c r="C233" s="102" t="s">
        <v>2981</v>
      </c>
      <c r="D233" s="37">
        <v>109</v>
      </c>
      <c r="E233" s="37" t="s">
        <v>4292</v>
      </c>
      <c r="K233" s="37" t="s">
        <v>2590</v>
      </c>
      <c r="L233" s="37" t="s">
        <v>2982</v>
      </c>
      <c r="O233" s="37" t="str">
        <f t="shared" si="8"/>
        <v>FSS_Report_Report_C 코드</v>
      </c>
      <c r="P233" s="37" t="s">
        <v>291</v>
      </c>
      <c r="Q233" s="37" t="str">
        <f t="shared" si="7"/>
        <v>INSERT INTO ZFS_BASE_CODE (CD_FLG,CD,LASTID,CD_NO,CD_NM,CD_ENM,CD_SNM,CD_ESNM,CD_PFLG,CD_PCD,CD_GRP,CD_CVAL,CD_NVAL) VALUES ('Report_C','A9','NCRsystem',109,'SEK','','','','','','FSS_Report','GIRR&gt;SEK',NULL);</v>
      </c>
    </row>
    <row r="234" spans="2:17">
      <c r="B234" s="37" t="s">
        <v>2595</v>
      </c>
      <c r="C234" s="102" t="s">
        <v>2983</v>
      </c>
      <c r="D234" s="37">
        <v>110</v>
      </c>
      <c r="E234" s="37" t="s">
        <v>4293</v>
      </c>
      <c r="K234" s="37" t="s">
        <v>2590</v>
      </c>
      <c r="L234" s="37" t="s">
        <v>2984</v>
      </c>
      <c r="O234" s="37" t="str">
        <f t="shared" si="8"/>
        <v>FSS_Report_Report_C 코드</v>
      </c>
      <c r="P234" s="37" t="s">
        <v>291</v>
      </c>
      <c r="Q234" s="37" t="str">
        <f t="shared" si="7"/>
        <v>INSERT INTO ZFS_BASE_CODE (CD_FLG,CD,LASTID,CD_NO,CD_NM,CD_ENM,CD_SNM,CD_ESNM,CD_PFLG,CD_PCD,CD_GRP,CD_CVAL,CD_NVAL) VALUES ('Report_C','A10','NCRsystem',110,'NZD','','','','','','FSS_Report','GIRR&gt;NZD',NULL);</v>
      </c>
    </row>
    <row r="235" spans="2:17">
      <c r="B235" s="37" t="s">
        <v>2595</v>
      </c>
      <c r="C235" s="102" t="s">
        <v>2862</v>
      </c>
      <c r="D235" s="37">
        <v>111</v>
      </c>
      <c r="E235" s="37" t="s">
        <v>1298</v>
      </c>
      <c r="K235" s="37" t="s">
        <v>2590</v>
      </c>
      <c r="L235" s="37" t="s">
        <v>2985</v>
      </c>
      <c r="O235" s="37" t="str">
        <f t="shared" si="8"/>
        <v>FSS_Report_Report_C 코드</v>
      </c>
      <c r="P235" s="37" t="s">
        <v>291</v>
      </c>
      <c r="Q235" s="37" t="str">
        <f t="shared" si="7"/>
        <v>INSERT INTO ZFS_BASE_CODE (CD_FLG,CD,LASTID,CD_NO,CD_NM,CD_ENM,CD_SNM,CD_ESNM,CD_PFLG,CD_PCD,CD_GRP,CD_CVAL,CD_NVAL) VALUES ('Report_C','A11','NCRsystem',111,'KRW','','','','','','FSS_Report','GIRR&gt;KRW',NULL);</v>
      </c>
    </row>
    <row r="236" spans="2:17">
      <c r="B236" s="37" t="s">
        <v>2595</v>
      </c>
      <c r="C236" s="102" t="s">
        <v>2878</v>
      </c>
      <c r="D236" s="37">
        <v>112</v>
      </c>
      <c r="E236" s="37" t="s">
        <v>4294</v>
      </c>
      <c r="K236" s="37" t="s">
        <v>2590</v>
      </c>
      <c r="L236" s="37" t="s">
        <v>2986</v>
      </c>
      <c r="O236" s="37" t="str">
        <f t="shared" si="8"/>
        <v>FSS_Report_Report_C 코드</v>
      </c>
      <c r="P236" s="37" t="s">
        <v>291</v>
      </c>
      <c r="Q236" s="37" t="str">
        <f t="shared" si="7"/>
        <v>INSERT INTO ZFS_BASE_CODE (CD_FLG,CD,LASTID,CD_NO,CD_NM,CD_ENM,CD_SNM,CD_ESNM,CD_PFLG,CD_PCD,CD_GRP,CD_CVAL,CD_NVAL) VALUES ('Report_C','A12','NCRsystem',112,'SGD','','','','','','FSS_Report','GIRR&gt;SGD',NULL);</v>
      </c>
    </row>
    <row r="237" spans="2:17">
      <c r="B237" s="37" t="s">
        <v>2595</v>
      </c>
      <c r="C237" s="102" t="s">
        <v>2882</v>
      </c>
      <c r="D237" s="37">
        <v>113</v>
      </c>
      <c r="E237" s="37" t="s">
        <v>4295</v>
      </c>
      <c r="K237" s="37" t="s">
        <v>2590</v>
      </c>
      <c r="L237" s="37" t="s">
        <v>2987</v>
      </c>
      <c r="O237" s="37" t="str">
        <f t="shared" si="8"/>
        <v>FSS_Report_Report_C 코드</v>
      </c>
      <c r="P237" s="37" t="s">
        <v>291</v>
      </c>
      <c r="Q237" s="37" t="str">
        <f t="shared" si="7"/>
        <v>INSERT INTO ZFS_BASE_CODE (CD_FLG,CD,LASTID,CD_NO,CD_NM,CD_ENM,CD_SNM,CD_ESNM,CD_PFLG,CD_PCD,CD_GRP,CD_CVAL,CD_NVAL) VALUES ('Report_C','A13','NCRsystem',113,'MXN','','','','','','FSS_Report','GIRR&gt;MXN',NULL);</v>
      </c>
    </row>
    <row r="238" spans="2:17">
      <c r="B238" s="37" t="s">
        <v>2595</v>
      </c>
      <c r="C238" s="102" t="s">
        <v>2988</v>
      </c>
      <c r="D238" s="37">
        <v>114</v>
      </c>
      <c r="E238" s="37" t="s">
        <v>4296</v>
      </c>
      <c r="K238" s="37" t="s">
        <v>2590</v>
      </c>
      <c r="L238" s="37" t="s">
        <v>2989</v>
      </c>
      <c r="O238" s="37" t="str">
        <f t="shared" si="8"/>
        <v>FSS_Report_Report_C 코드</v>
      </c>
      <c r="P238" s="37" t="s">
        <v>291</v>
      </c>
      <c r="Q238" s="37" t="str">
        <f t="shared" si="7"/>
        <v>INSERT INTO ZFS_BASE_CODE (CD_FLG,CD,LASTID,CD_NO,CD_NM,CD_ENM,CD_SNM,CD_ESNM,CD_PFLG,CD_PCD,CD_GRP,CD_CVAL,CD_NVAL) VALUES ('Report_C','A14','NCRsystem',114,'NOK','','','','','','FSS_Report','GIRR&gt;NOK',NULL);</v>
      </c>
    </row>
    <row r="239" spans="2:17">
      <c r="B239" s="37" t="s">
        <v>2595</v>
      </c>
      <c r="C239" s="102" t="s">
        <v>2990</v>
      </c>
      <c r="D239" s="37">
        <v>115</v>
      </c>
      <c r="E239" s="37" t="s">
        <v>4297</v>
      </c>
      <c r="K239" s="37" t="s">
        <v>2590</v>
      </c>
      <c r="L239" s="37" t="s">
        <v>2991</v>
      </c>
      <c r="O239" s="37" t="str">
        <f t="shared" si="8"/>
        <v>FSS_Report_Report_C 코드</v>
      </c>
      <c r="P239" s="37" t="s">
        <v>291</v>
      </c>
      <c r="Q239" s="37" t="str">
        <f t="shared" si="7"/>
        <v>INSERT INTO ZFS_BASE_CODE (CD_FLG,CD,LASTID,CD_NO,CD_NM,CD_ENM,CD_SNM,CD_ESNM,CD_PFLG,CD_PCD,CD_GRP,CD_CVAL,CD_NVAL) VALUES ('Report_C','A15','NCRsystem',115,'ZAR','','','','','','FSS_Report','GIRR&gt;ZAR',NULL);</v>
      </c>
    </row>
    <row r="240" spans="2:17">
      <c r="B240" s="37" t="s">
        <v>2595</v>
      </c>
      <c r="C240" s="102" t="s">
        <v>2992</v>
      </c>
      <c r="D240" s="37">
        <v>116</v>
      </c>
      <c r="E240" s="37" t="s">
        <v>4298</v>
      </c>
      <c r="K240" s="37" t="s">
        <v>2590</v>
      </c>
      <c r="L240" s="37" t="s">
        <v>2993</v>
      </c>
      <c r="O240" s="37" t="str">
        <f t="shared" si="8"/>
        <v>FSS_Report_Report_C 코드</v>
      </c>
      <c r="P240" s="37" t="s">
        <v>291</v>
      </c>
      <c r="Q240" s="37" t="str">
        <f t="shared" si="7"/>
        <v>INSERT INTO ZFS_BASE_CODE (CD_FLG,CD,LASTID,CD_NO,CD_NM,CD_ENM,CD_SNM,CD_ESNM,CD_PFLG,CD_PCD,CD_GRP,CD_CVAL,CD_NVAL) VALUES ('Report_C','A16','NCRsystem',116,'DKK','','','','','','FSS_Report','GIRR&gt;DKK',NULL);</v>
      </c>
    </row>
    <row r="241" spans="2:17">
      <c r="B241" s="37" t="s">
        <v>2595</v>
      </c>
      <c r="C241" s="102" t="s">
        <v>2994</v>
      </c>
      <c r="D241" s="37">
        <v>117</v>
      </c>
      <c r="E241" s="37" t="s">
        <v>4299</v>
      </c>
      <c r="K241" s="37" t="s">
        <v>2590</v>
      </c>
      <c r="L241" s="37" t="s">
        <v>2995</v>
      </c>
      <c r="O241" s="37" t="str">
        <f t="shared" si="8"/>
        <v>FSS_Report_Report_C 코드</v>
      </c>
      <c r="P241" s="37" t="s">
        <v>291</v>
      </c>
      <c r="Q241" s="37" t="str">
        <f t="shared" si="7"/>
        <v>INSERT INTO ZFS_BASE_CODE (CD_FLG,CD,LASTID,CD_NO,CD_NM,CD_ENM,CD_SNM,CD_ESNM,CD_PFLG,CD_PCD,CD_GRP,CD_CVAL,CD_NVAL) VALUES ('Report_C','A17','NCRsystem',117,'ILS','','','','','','FSS_Report','GIRR&gt;ILS',NULL);</v>
      </c>
    </row>
    <row r="242" spans="2:17">
      <c r="B242" s="37" t="s">
        <v>2595</v>
      </c>
      <c r="C242" s="102" t="s">
        <v>2996</v>
      </c>
      <c r="D242" s="37">
        <v>118</v>
      </c>
      <c r="E242" s="37" t="s">
        <v>4300</v>
      </c>
      <c r="K242" s="37" t="s">
        <v>2590</v>
      </c>
      <c r="L242" s="37" t="s">
        <v>2997</v>
      </c>
      <c r="O242" s="37" t="str">
        <f t="shared" si="8"/>
        <v>FSS_Report_Report_C 코드</v>
      </c>
      <c r="P242" s="37" t="s">
        <v>291</v>
      </c>
      <c r="Q242" s="37" t="str">
        <f t="shared" si="7"/>
        <v>INSERT INTO ZFS_BASE_CODE (CD_FLG,CD,LASTID,CD_NO,CD_NM,CD_ENM,CD_SNM,CD_ESNM,CD_PFLG,CD_PCD,CD_GRP,CD_CVAL,CD_NVAL) VALUES ('Report_C','A18','NCRsystem',118,'CNY','','','','','','FSS_Report','GIRR&gt;CNY',NULL);</v>
      </c>
    </row>
    <row r="243" spans="2:17">
      <c r="B243" s="37" t="s">
        <v>2595</v>
      </c>
      <c r="C243" s="102" t="s">
        <v>2998</v>
      </c>
      <c r="D243" s="37">
        <v>119</v>
      </c>
      <c r="E243" s="37" t="s">
        <v>4301</v>
      </c>
      <c r="K243" s="37" t="s">
        <v>2590</v>
      </c>
      <c r="L243" s="37" t="s">
        <v>2999</v>
      </c>
      <c r="O243" s="37" t="str">
        <f t="shared" si="8"/>
        <v>FSS_Report_Report_C 코드</v>
      </c>
      <c r="P243" s="37" t="s">
        <v>291</v>
      </c>
      <c r="Q243" s="37" t="str">
        <f t="shared" si="7"/>
        <v>INSERT INTO ZFS_BASE_CODE (CD_FLG,CD,LASTID,CD_NO,CD_NM,CD_ENM,CD_SNM,CD_ESNM,CD_PFLG,CD_PCD,CD_GRP,CD_CVAL,CD_NVAL) VALUES ('Report_C','A19','NCRsystem',119,'RUB','','','','','','FSS_Report','GIRR&gt;RUB',NULL);</v>
      </c>
    </row>
    <row r="244" spans="2:17">
      <c r="B244" s="37" t="s">
        <v>2595</v>
      </c>
      <c r="C244" s="102" t="s">
        <v>3000</v>
      </c>
      <c r="D244" s="37">
        <v>120</v>
      </c>
      <c r="E244" s="37" t="s">
        <v>4302</v>
      </c>
      <c r="K244" s="37" t="s">
        <v>2590</v>
      </c>
      <c r="L244" s="37" t="s">
        <v>3001</v>
      </c>
      <c r="O244" s="37" t="str">
        <f t="shared" si="8"/>
        <v>FSS_Report_Report_C 코드</v>
      </c>
      <c r="P244" s="37" t="s">
        <v>291</v>
      </c>
      <c r="Q244" s="37" t="str">
        <f t="shared" si="7"/>
        <v>INSERT INTO ZFS_BASE_CODE (CD_FLG,CD,LASTID,CD_NO,CD_NM,CD_ENM,CD_SNM,CD_ESNM,CD_PFLG,CD_PCD,CD_GRP,CD_CVAL,CD_NVAL) VALUES ('Report_C','A20','NCRsystem',120,'TRY','','','','','','FSS_Report','GIRR&gt;TRY',NULL);</v>
      </c>
    </row>
    <row r="245" spans="2:17">
      <c r="B245" s="37" t="s">
        <v>2595</v>
      </c>
      <c r="C245" s="102" t="s">
        <v>2889</v>
      </c>
      <c r="D245" s="37">
        <v>121</v>
      </c>
      <c r="E245" s="37" t="s">
        <v>4303</v>
      </c>
      <c r="K245" s="37" t="s">
        <v>2590</v>
      </c>
      <c r="L245" s="37" t="s">
        <v>3002</v>
      </c>
      <c r="O245" s="37" t="str">
        <f t="shared" si="8"/>
        <v>FSS_Report_Report_C 코드</v>
      </c>
      <c r="P245" s="37" t="s">
        <v>291</v>
      </c>
      <c r="Q245" s="37" t="str">
        <f t="shared" si="7"/>
        <v>INSERT INTO ZFS_BASE_CODE (CD_FLG,CD,LASTID,CD_NO,CD_NM,CD_ENM,CD_SNM,CD_ESNM,CD_PFLG,CD_PCD,CD_GRP,CD_CVAL,CD_NVAL) VALUES ('Report_C','A21','NCRsystem',121,'BRL','','','','','','FSS_Report','GIRR&gt;BRL',NULL);</v>
      </c>
    </row>
    <row r="246" spans="2:17">
      <c r="B246" s="37" t="s">
        <v>2595</v>
      </c>
      <c r="C246" s="102" t="s">
        <v>2897</v>
      </c>
      <c r="D246" s="37">
        <v>122</v>
      </c>
      <c r="E246" s="37" t="s">
        <v>4304</v>
      </c>
      <c r="K246" s="37" t="s">
        <v>2590</v>
      </c>
      <c r="L246" s="37" t="s">
        <v>3003</v>
      </c>
      <c r="O246" s="37" t="str">
        <f t="shared" si="8"/>
        <v>FSS_Report_Report_C 코드</v>
      </c>
      <c r="P246" s="37" t="s">
        <v>291</v>
      </c>
      <c r="Q246" s="37" t="str">
        <f t="shared" si="7"/>
        <v>INSERT INTO ZFS_BASE_CODE (CD_FLG,CD,LASTID,CD_NO,CD_NM,CD_ENM,CD_SNM,CD_ESNM,CD_PFLG,CD_PCD,CD_GRP,CD_CVAL,CD_NVAL) VALUES ('Report_C','A22','NCRsystem',122,'SAR','','','','','','FSS_Report','GIRR&gt;SAR',NULL);</v>
      </c>
    </row>
    <row r="247" spans="2:17">
      <c r="B247" s="37" t="s">
        <v>2595</v>
      </c>
      <c r="C247" s="102" t="s">
        <v>2905</v>
      </c>
      <c r="D247" s="37">
        <v>123</v>
      </c>
      <c r="E247" s="37" t="s">
        <v>2424</v>
      </c>
      <c r="K247" s="37" t="s">
        <v>2590</v>
      </c>
      <c r="L247" s="37" t="s">
        <v>3004</v>
      </c>
      <c r="O247" s="37" t="str">
        <f t="shared" si="8"/>
        <v>FSS_Report_Report_C 코드</v>
      </c>
      <c r="P247" s="37" t="s">
        <v>291</v>
      </c>
      <c r="Q247" s="37" t="str">
        <f t="shared" si="7"/>
        <v>INSERT INTO ZFS_BASE_CODE (CD_FLG,CD,LASTID,CD_NO,CD_NM,CD_ENM,CD_SNM,CD_ESNM,CD_PFLG,CD_PCD,CD_GRP,CD_CVAL,CD_NVAL) VALUES ('Report_C','A23','NCRsystem',123,'COP','','','','','','FSS_Report','GIRR&gt;COP',NULL);</v>
      </c>
    </row>
    <row r="248" spans="2:17">
      <c r="B248" s="37" t="s">
        <v>2595</v>
      </c>
      <c r="C248" s="102" t="s">
        <v>2911</v>
      </c>
      <c r="D248" s="37">
        <v>124</v>
      </c>
      <c r="E248" s="37" t="s">
        <v>4305</v>
      </c>
      <c r="K248" s="37" t="s">
        <v>2590</v>
      </c>
      <c r="L248" s="37" t="s">
        <v>3005</v>
      </c>
      <c r="O248" s="37" t="str">
        <f t="shared" si="8"/>
        <v>FSS_Report_Report_C 코드</v>
      </c>
      <c r="P248" s="37" t="s">
        <v>291</v>
      </c>
      <c r="Q248" s="37" t="str">
        <f t="shared" si="7"/>
        <v>INSERT INTO ZFS_BASE_CODE (CD_FLG,CD,LASTID,CD_NO,CD_NM,CD_ENM,CD_SNM,CD_ESNM,CD_PFLG,CD_PCD,CD_GRP,CD_CVAL,CD_NVAL) VALUES ('Report_C','A24','NCRsystem',124,'PEN','','','','','','FSS_Report','GIRR&gt;PEN',NULL);</v>
      </c>
    </row>
    <row r="249" spans="2:17">
      <c r="B249" s="37" t="s">
        <v>2595</v>
      </c>
      <c r="C249" s="102" t="s">
        <v>3006</v>
      </c>
      <c r="D249" s="37">
        <v>125</v>
      </c>
      <c r="E249" s="37" t="s">
        <v>4306</v>
      </c>
      <c r="K249" s="37" t="s">
        <v>2590</v>
      </c>
      <c r="L249" s="37" t="s">
        <v>3007</v>
      </c>
      <c r="O249" s="37" t="str">
        <f t="shared" si="8"/>
        <v>FSS_Report_Report_C 코드</v>
      </c>
      <c r="P249" s="37" t="s">
        <v>291</v>
      </c>
      <c r="Q249" s="37" t="str">
        <f t="shared" si="7"/>
        <v>INSERT INTO ZFS_BASE_CODE (CD_FLG,CD,LASTID,CD_NO,CD_NM,CD_ENM,CD_SNM,CD_ESNM,CD_PFLG,CD_PCD,CD_GRP,CD_CVAL,CD_NVAL) VALUES ('Report_C','A25','NCRsystem',125,'AED','','','','','','FSS_Report','GIRR&gt;AED',NULL);</v>
      </c>
    </row>
    <row r="250" spans="2:17">
      <c r="B250" s="37" t="s">
        <v>2595</v>
      </c>
      <c r="C250" s="102" t="s">
        <v>3008</v>
      </c>
      <c r="D250" s="37">
        <v>126</v>
      </c>
      <c r="E250" s="37" t="s">
        <v>4307</v>
      </c>
      <c r="K250" s="37" t="s">
        <v>2590</v>
      </c>
      <c r="L250" s="37" t="s">
        <v>3009</v>
      </c>
      <c r="O250" s="37" t="str">
        <f t="shared" si="8"/>
        <v>FSS_Report_Report_C 코드</v>
      </c>
      <c r="P250" s="37" t="s">
        <v>291</v>
      </c>
      <c r="Q250" s="37" t="str">
        <f t="shared" si="7"/>
        <v>INSERT INTO ZFS_BASE_CODE (CD_FLG,CD,LASTID,CD_NO,CD_NM,CD_ENM,CD_SNM,CD_ESNM,CD_PFLG,CD_PCD,CD_GRP,CD_CVAL,CD_NVAL) VALUES ('Report_C','A26','NCRsystem',126,'INR','','','','','','FSS_Report','GIRR&gt;INR',NULL);</v>
      </c>
    </row>
    <row r="251" spans="2:17">
      <c r="B251" s="37" t="s">
        <v>2595</v>
      </c>
      <c r="C251" s="102" t="s">
        <v>3010</v>
      </c>
      <c r="D251" s="37">
        <v>127</v>
      </c>
      <c r="E251" s="37" t="s">
        <v>4308</v>
      </c>
      <c r="K251" s="37" t="s">
        <v>2590</v>
      </c>
      <c r="L251" s="37" t="s">
        <v>3011</v>
      </c>
      <c r="O251" s="37" t="str">
        <f t="shared" si="8"/>
        <v>FSS_Report_Report_C 코드</v>
      </c>
      <c r="P251" s="37" t="s">
        <v>291</v>
      </c>
      <c r="Q251" s="37" t="str">
        <f t="shared" si="7"/>
        <v>INSERT INTO ZFS_BASE_CODE (CD_FLG,CD,LASTID,CD_NO,CD_NM,CD_ENM,CD_SNM,CD_ESNM,CD_PFLG,CD_PCD,CD_GRP,CD_CVAL,CD_NVAL) VALUES ('Report_C','A27','NCRsystem',127,'PLN','','','','','','FSS_Report','GIRR&gt;PLN',NULL);</v>
      </c>
    </row>
    <row r="252" spans="2:17">
      <c r="B252" s="37" t="s">
        <v>2595</v>
      </c>
      <c r="C252" s="102" t="s">
        <v>3012</v>
      </c>
      <c r="D252" s="37">
        <v>128</v>
      </c>
      <c r="E252" s="37" t="s">
        <v>4309</v>
      </c>
      <c r="K252" s="37" t="s">
        <v>2590</v>
      </c>
      <c r="L252" s="37" t="s">
        <v>3013</v>
      </c>
      <c r="O252" s="37" t="str">
        <f t="shared" si="8"/>
        <v>FSS_Report_Report_C 코드</v>
      </c>
      <c r="P252" s="37" t="s">
        <v>291</v>
      </c>
      <c r="Q252" s="37" t="str">
        <f t="shared" si="7"/>
        <v>INSERT INTO ZFS_BASE_CODE (CD_FLG,CD,LASTID,CD_NO,CD_NM,CD_ENM,CD_SNM,CD_ESNM,CD_PFLG,CD_PCD,CD_GRP,CD_CVAL,CD_NVAL) VALUES ('Report_C','A28','NCRsystem',128,'TWD','','','','','','FSS_Report','GIRR&gt;TWD',NULL);</v>
      </c>
    </row>
    <row r="253" spans="2:17">
      <c r="B253" s="37" t="s">
        <v>2595</v>
      </c>
      <c r="C253" s="102" t="s">
        <v>3014</v>
      </c>
      <c r="D253" s="37">
        <v>129</v>
      </c>
      <c r="E253" s="37" t="s">
        <v>4310</v>
      </c>
      <c r="K253" s="37" t="s">
        <v>2590</v>
      </c>
      <c r="L253" s="37" t="s">
        <v>3015</v>
      </c>
      <c r="O253" s="37" t="str">
        <f t="shared" si="8"/>
        <v>FSS_Report_Report_C 코드</v>
      </c>
      <c r="P253" s="37" t="s">
        <v>291</v>
      </c>
      <c r="Q253" s="37" t="str">
        <f t="shared" si="7"/>
        <v>INSERT INTO ZFS_BASE_CODE (CD_FLG,CD,LASTID,CD_NO,CD_NM,CD_ENM,CD_SNM,CD_ESNM,CD_PFLG,CD_PCD,CD_GRP,CD_CVAL,CD_NVAL) VALUES ('Report_C','A29','NCRsystem',129,'HUF','','','','','','FSS_Report','GIRR&gt;HUF',NULL);</v>
      </c>
    </row>
    <row r="254" spans="2:17">
      <c r="B254" s="37" t="s">
        <v>2595</v>
      </c>
      <c r="C254" s="102" t="s">
        <v>3016</v>
      </c>
      <c r="D254" s="37">
        <v>130</v>
      </c>
      <c r="E254" s="37" t="s">
        <v>4311</v>
      </c>
      <c r="K254" s="37" t="s">
        <v>2590</v>
      </c>
      <c r="L254" s="37" t="s">
        <v>3017</v>
      </c>
      <c r="O254" s="37" t="str">
        <f t="shared" si="8"/>
        <v>FSS_Report_Report_C 코드</v>
      </c>
      <c r="P254" s="37" t="s">
        <v>291</v>
      </c>
      <c r="Q254" s="37" t="str">
        <f t="shared" si="7"/>
        <v>INSERT INTO ZFS_BASE_CODE (CD_FLG,CD,LASTID,CD_NO,CD_NM,CD_ENM,CD_SNM,CD_ESNM,CD_PFLG,CD_PCD,CD_GRP,CD_CVAL,CD_NVAL) VALUES ('Report_C','A30','NCRsystem',130,'MYR','','','','','','FSS_Report','GIRR&gt;MYR',NULL);</v>
      </c>
    </row>
    <row r="255" spans="2:17">
      <c r="B255" s="37" t="s">
        <v>2595</v>
      </c>
      <c r="C255" s="102" t="s">
        <v>2956</v>
      </c>
      <c r="D255" s="37">
        <v>131</v>
      </c>
      <c r="E255" s="37" t="s">
        <v>4312</v>
      </c>
      <c r="K255" s="37" t="s">
        <v>2590</v>
      </c>
      <c r="L255" s="37" t="s">
        <v>3018</v>
      </c>
      <c r="O255" s="37" t="str">
        <f t="shared" si="8"/>
        <v>FSS_Report_Report_C 코드</v>
      </c>
      <c r="P255" s="37" t="s">
        <v>291</v>
      </c>
      <c r="Q255" s="37" t="str">
        <f t="shared" si="7"/>
        <v>INSERT INTO ZFS_BASE_CODE (CD_FLG,CD,LASTID,CD_NO,CD_NM,CD_ENM,CD_SNM,CD_ESNM,CD_PFLG,CD_PCD,CD_GRP,CD_CVAL,CD_NVAL) VALUES ('Report_C','A31','NCRsystem',131,'CZK','','','','','','FSS_Report','GIRR&gt;CZK',NULL);</v>
      </c>
    </row>
    <row r="256" spans="2:17">
      <c r="B256" s="37" t="s">
        <v>2595</v>
      </c>
      <c r="C256" s="102" t="s">
        <v>2958</v>
      </c>
      <c r="D256" s="37">
        <v>132</v>
      </c>
      <c r="E256" s="37" t="s">
        <v>4313</v>
      </c>
      <c r="K256" s="37" t="s">
        <v>2590</v>
      </c>
      <c r="L256" s="37" t="s">
        <v>3019</v>
      </c>
      <c r="O256" s="37" t="str">
        <f t="shared" si="8"/>
        <v>FSS_Report_Report_C 코드</v>
      </c>
      <c r="P256" s="37" t="s">
        <v>291</v>
      </c>
      <c r="Q256" s="37" t="str">
        <f t="shared" si="7"/>
        <v>INSERT INTO ZFS_BASE_CODE (CD_FLG,CD,LASTID,CD_NO,CD_NM,CD_ENM,CD_SNM,CD_ESNM,CD_PFLG,CD_PCD,CD_GRP,CD_CVAL,CD_NVAL) VALUES ('Report_C','A32','NCRsystem',132,'THB','','','','','','FSS_Report','GIRR&gt;THB',NULL);</v>
      </c>
    </row>
    <row r="257" spans="2:17">
      <c r="B257" s="37" t="s">
        <v>2595</v>
      </c>
      <c r="C257" s="102" t="s">
        <v>3020</v>
      </c>
      <c r="D257" s="37">
        <v>133</v>
      </c>
      <c r="E257" s="37" t="s">
        <v>4314</v>
      </c>
      <c r="K257" s="37" t="s">
        <v>2590</v>
      </c>
      <c r="L257" s="37" t="s">
        <v>3021</v>
      </c>
      <c r="O257" s="37" t="str">
        <f t="shared" si="8"/>
        <v>FSS_Report_Report_C 코드</v>
      </c>
      <c r="P257" s="37" t="s">
        <v>291</v>
      </c>
      <c r="Q257" s="37" t="str">
        <f t="shared" si="7"/>
        <v>INSERT INTO ZFS_BASE_CODE (CD_FLG,CD,LASTID,CD_NO,CD_NM,CD_ENM,CD_SNM,CD_ESNM,CD_PFLG,CD_PCD,CD_GRP,CD_CVAL,CD_NVAL) VALUES ('Report_C','A33','NCRsystem',133,'CLP','','','','','','FSS_Report','GIRR&gt;CLP',NULL);</v>
      </c>
    </row>
    <row r="258" spans="2:17">
      <c r="B258" s="37" t="s">
        <v>2595</v>
      </c>
      <c r="C258" s="102" t="s">
        <v>3022</v>
      </c>
      <c r="D258" s="37">
        <v>134</v>
      </c>
      <c r="E258" s="37" t="s">
        <v>4315</v>
      </c>
      <c r="K258" s="37" t="s">
        <v>2590</v>
      </c>
      <c r="L258" s="37" t="s">
        <v>3023</v>
      </c>
      <c r="O258" s="37" t="str">
        <f t="shared" si="8"/>
        <v>FSS_Report_Report_C 코드</v>
      </c>
      <c r="P258" s="37" t="s">
        <v>291</v>
      </c>
      <c r="Q258" s="37" t="str">
        <f t="shared" si="7"/>
        <v>INSERT INTO ZFS_BASE_CODE (CD_FLG,CD,LASTID,CD_NO,CD_NM,CD_ENM,CD_SNM,CD_ESNM,CD_PFLG,CD_PCD,CD_GRP,CD_CVAL,CD_NVAL) VALUES ('Report_C','A34','NCRsystem',134,'IDR','','','','','','FSS_Report','GIRR&gt;IDR',NULL);</v>
      </c>
    </row>
    <row r="259" spans="2:17">
      <c r="B259" s="37" t="s">
        <v>2595</v>
      </c>
      <c r="C259" s="102" t="s">
        <v>3024</v>
      </c>
      <c r="D259" s="37">
        <v>135</v>
      </c>
      <c r="E259" s="37" t="s">
        <v>4316</v>
      </c>
      <c r="K259" s="37" t="s">
        <v>2590</v>
      </c>
      <c r="L259" s="37" t="s">
        <v>3025</v>
      </c>
      <c r="O259" s="37" t="str">
        <f t="shared" si="8"/>
        <v>FSS_Report_Report_C 코드</v>
      </c>
      <c r="P259" s="37" t="s">
        <v>291</v>
      </c>
      <c r="Q259" s="37" t="str">
        <f t="shared" si="7"/>
        <v>INSERT INTO ZFS_BASE_CODE (CD_FLG,CD,LASTID,CD_NO,CD_NM,CD_ENM,CD_SNM,CD_ESNM,CD_PFLG,CD_PCD,CD_GRP,CD_CVAL,CD_NVAL) VALUES ('Report_C','A35','NCRsystem',135,'VND','','','','','','FSS_Report','GIRR&gt;VND',NULL);</v>
      </c>
    </row>
    <row r="260" spans="2:17">
      <c r="B260" s="37" t="s">
        <v>2595</v>
      </c>
      <c r="C260" s="102" t="s">
        <v>3026</v>
      </c>
      <c r="D260" s="37">
        <v>136</v>
      </c>
      <c r="E260" s="37" t="s">
        <v>4284</v>
      </c>
      <c r="K260" s="37" t="s">
        <v>2590</v>
      </c>
      <c r="L260" s="37" t="s">
        <v>3027</v>
      </c>
      <c r="O260" s="37" t="str">
        <f t="shared" si="8"/>
        <v>FSS_Report_Report_C 코드</v>
      </c>
      <c r="P260" s="37" t="s">
        <v>291</v>
      </c>
      <c r="Q260" s="37" t="str">
        <f t="shared" si="7"/>
        <v>INSERT INTO ZFS_BASE_CODE (CD_FLG,CD,LASTID,CD_NO,CD_NM,CD_ENM,CD_SNM,CD_ESNM,CD_PFLG,CD_PCD,CD_GRP,CD_CVAL,CD_NVAL) VALUES ('Report_C','A36','NCRsystem',136,'기타','','','','','','FSS_Report','GIRR&gt;OTH',NULL);</v>
      </c>
    </row>
    <row r="261" spans="2:17">
      <c r="B261" s="37" t="s">
        <v>2595</v>
      </c>
      <c r="C261" s="102" t="s">
        <v>2754</v>
      </c>
      <c r="D261" s="37">
        <v>200</v>
      </c>
      <c r="E261" s="37" t="s">
        <v>4255</v>
      </c>
      <c r="K261" s="37" t="s">
        <v>2590</v>
      </c>
      <c r="L261" s="37" t="s">
        <v>2824</v>
      </c>
      <c r="O261" s="37" t="str">
        <f t="shared" si="8"/>
        <v>FSS_Report_Report_C 코드</v>
      </c>
      <c r="P261" s="37" t="s">
        <v>291</v>
      </c>
      <c r="Q261" s="37" t="str">
        <f t="shared" si="7"/>
        <v>INSERT INTO ZFS_BASE_CODE (CD_FLG,CD,LASTID,CD_NO,CD_NM,CD_ENM,CD_SNM,CD_ESNM,CD_PFLG,CD_PCD,CD_GRP,CD_CVAL,CD_NVAL) VALUES ('Report_C','B','NCRsystem',200,'신용스프레드리스크(비유동화)','','','','','','FSS_Report','CSR-nSec',NULL);</v>
      </c>
    </row>
    <row r="262" spans="2:17">
      <c r="B262" s="37" t="s">
        <v>2595</v>
      </c>
      <c r="C262" s="102" t="s">
        <v>3028</v>
      </c>
      <c r="D262" s="37">
        <v>201</v>
      </c>
      <c r="E262" s="37" t="s">
        <v>4317</v>
      </c>
      <c r="K262" s="37" t="s">
        <v>2590</v>
      </c>
      <c r="L262" s="37" t="s">
        <v>3029</v>
      </c>
      <c r="O262" s="37" t="str">
        <f t="shared" si="8"/>
        <v>FSS_Report_Report_C 코드</v>
      </c>
      <c r="P262" s="37" t="s">
        <v>291</v>
      </c>
      <c r="Q262" s="37" t="str">
        <f t="shared" si="7"/>
        <v>INSERT INTO ZFS_BASE_CODE (CD_FLG,CD,LASTID,CD_NO,CD_NM,CD_ENM,CD_SNM,CD_ESNM,CD_PFLG,CD_PCD,CD_GRP,CD_CVAL,CD_NVAL) VALUES ('Report_C','B1','NCRsystem',201,'버킷1','','','','','','FSS_Report','CSR-nSec&gt;01',NULL);</v>
      </c>
    </row>
    <row r="263" spans="2:17">
      <c r="B263" s="37" t="s">
        <v>2595</v>
      </c>
      <c r="C263" s="102" t="s">
        <v>3030</v>
      </c>
      <c r="D263" s="37">
        <v>202</v>
      </c>
      <c r="E263" s="37" t="s">
        <v>4318</v>
      </c>
      <c r="K263" s="37" t="s">
        <v>2590</v>
      </c>
      <c r="L263" s="37" t="s">
        <v>3031</v>
      </c>
      <c r="O263" s="37" t="str">
        <f t="shared" si="8"/>
        <v>FSS_Report_Report_C 코드</v>
      </c>
      <c r="P263" s="37" t="s">
        <v>291</v>
      </c>
      <c r="Q263" s="37" t="str">
        <f t="shared" si="7"/>
        <v>INSERT INTO ZFS_BASE_CODE (CD_FLG,CD,LASTID,CD_NO,CD_NM,CD_ENM,CD_SNM,CD_ESNM,CD_PFLG,CD_PCD,CD_GRP,CD_CVAL,CD_NVAL) VALUES ('Report_C','B2','NCRsystem',202,'버킷2','','','','','','FSS_Report','CSR-nSec&gt;02',NULL);</v>
      </c>
    </row>
    <row r="264" spans="2:17">
      <c r="B264" s="37" t="s">
        <v>2595</v>
      </c>
      <c r="C264" s="102" t="s">
        <v>3032</v>
      </c>
      <c r="D264" s="37">
        <v>203</v>
      </c>
      <c r="E264" s="37" t="s">
        <v>4319</v>
      </c>
      <c r="K264" s="37" t="s">
        <v>2590</v>
      </c>
      <c r="L264" s="37" t="s">
        <v>3033</v>
      </c>
      <c r="O264" s="37" t="str">
        <f t="shared" si="8"/>
        <v>FSS_Report_Report_C 코드</v>
      </c>
      <c r="P264" s="37" t="s">
        <v>291</v>
      </c>
      <c r="Q264" s="37" t="str">
        <f t="shared" si="7"/>
        <v>INSERT INTO ZFS_BASE_CODE (CD_FLG,CD,LASTID,CD_NO,CD_NM,CD_ENM,CD_SNM,CD_ESNM,CD_PFLG,CD_PCD,CD_GRP,CD_CVAL,CD_NVAL) VALUES ('Report_C','B3','NCRsystem',203,'버킷3','','','','','','FSS_Report','CSR-nSec&gt;03',NULL);</v>
      </c>
    </row>
    <row r="265" spans="2:17">
      <c r="B265" s="37" t="s">
        <v>2595</v>
      </c>
      <c r="C265" s="102" t="s">
        <v>3034</v>
      </c>
      <c r="D265" s="37">
        <v>204</v>
      </c>
      <c r="E265" s="37" t="s">
        <v>4320</v>
      </c>
      <c r="K265" s="37" t="s">
        <v>2590</v>
      </c>
      <c r="L265" s="37" t="s">
        <v>3035</v>
      </c>
      <c r="O265" s="37" t="str">
        <f t="shared" si="8"/>
        <v>FSS_Report_Report_C 코드</v>
      </c>
      <c r="P265" s="37" t="s">
        <v>291</v>
      </c>
      <c r="Q265" s="37" t="str">
        <f t="shared" ref="Q265:Q328" si="9" xml:space="preserve"> Q$7 &amp; " ('"&amp;B265&amp;"','"&amp;C265&amp;"','NCRsystem',"&amp;IF(D265="",0,D265)&amp;",'"&amp;E265&amp;"','"&amp;F265&amp;"','"&amp;G265&amp;"','"&amp;H265&amp;"','"&amp;I265&amp;"','"&amp;J265&amp;"','"&amp;K265&amp;"','"&amp;L265&amp;"',"&amp;IF(M265="","NULL",M265)&amp;");"</f>
        <v>INSERT INTO ZFS_BASE_CODE (CD_FLG,CD,LASTID,CD_NO,CD_NM,CD_ENM,CD_SNM,CD_ESNM,CD_PFLG,CD_PCD,CD_GRP,CD_CVAL,CD_NVAL) VALUES ('Report_C','B4','NCRsystem',204,'버킷4','','','','','','FSS_Report','CSR-nSec&gt;04',NULL);</v>
      </c>
    </row>
    <row r="266" spans="2:17">
      <c r="B266" s="37" t="s">
        <v>2595</v>
      </c>
      <c r="C266" s="102" t="s">
        <v>3036</v>
      </c>
      <c r="D266" s="37">
        <v>205</v>
      </c>
      <c r="E266" s="37" t="s">
        <v>4321</v>
      </c>
      <c r="K266" s="37" t="s">
        <v>2590</v>
      </c>
      <c r="L266" s="37" t="s">
        <v>3037</v>
      </c>
      <c r="O266" s="37" t="str">
        <f t="shared" si="8"/>
        <v>FSS_Report_Report_C 코드</v>
      </c>
      <c r="P266" s="37" t="s">
        <v>291</v>
      </c>
      <c r="Q266" s="37" t="str">
        <f t="shared" si="9"/>
        <v>INSERT INTO ZFS_BASE_CODE (CD_FLG,CD,LASTID,CD_NO,CD_NM,CD_ENM,CD_SNM,CD_ESNM,CD_PFLG,CD_PCD,CD_GRP,CD_CVAL,CD_NVAL) VALUES ('Report_C','B5','NCRsystem',205,'버킷5','','','','','','FSS_Report','CSR-nSec&gt;05',NULL);</v>
      </c>
    </row>
    <row r="267" spans="2:17">
      <c r="B267" s="37" t="s">
        <v>2595</v>
      </c>
      <c r="C267" s="102" t="s">
        <v>3038</v>
      </c>
      <c r="D267" s="37">
        <v>206</v>
      </c>
      <c r="E267" s="37" t="s">
        <v>4322</v>
      </c>
      <c r="K267" s="37" t="s">
        <v>2590</v>
      </c>
      <c r="L267" s="37" t="s">
        <v>3039</v>
      </c>
      <c r="O267" s="37" t="str">
        <f t="shared" si="8"/>
        <v>FSS_Report_Report_C 코드</v>
      </c>
      <c r="P267" s="37" t="s">
        <v>291</v>
      </c>
      <c r="Q267" s="37" t="str">
        <f t="shared" si="9"/>
        <v>INSERT INTO ZFS_BASE_CODE (CD_FLG,CD,LASTID,CD_NO,CD_NM,CD_ENM,CD_SNM,CD_ESNM,CD_PFLG,CD_PCD,CD_GRP,CD_CVAL,CD_NVAL) VALUES ('Report_C','B6','NCRsystem',206,'버킷6','','','','','','FSS_Report','CSR-nSec&gt;06',NULL);</v>
      </c>
    </row>
    <row r="268" spans="2:17">
      <c r="B268" s="37" t="s">
        <v>2595</v>
      </c>
      <c r="C268" s="102" t="s">
        <v>3040</v>
      </c>
      <c r="D268" s="37">
        <v>207</v>
      </c>
      <c r="E268" s="37" t="s">
        <v>4323</v>
      </c>
      <c r="K268" s="37" t="s">
        <v>2590</v>
      </c>
      <c r="L268" s="37" t="s">
        <v>3041</v>
      </c>
      <c r="O268" s="37" t="str">
        <f t="shared" si="8"/>
        <v>FSS_Report_Report_C 코드</v>
      </c>
      <c r="P268" s="37" t="s">
        <v>291</v>
      </c>
      <c r="Q268" s="37" t="str">
        <f t="shared" si="9"/>
        <v>INSERT INTO ZFS_BASE_CODE (CD_FLG,CD,LASTID,CD_NO,CD_NM,CD_ENM,CD_SNM,CD_ESNM,CD_PFLG,CD_PCD,CD_GRP,CD_CVAL,CD_NVAL) VALUES ('Report_C','B7','NCRsystem',207,'버킷7','','','','','','FSS_Report','CSR-nSec&gt;07',NULL);</v>
      </c>
    </row>
    <row r="269" spans="2:17">
      <c r="B269" s="37" t="s">
        <v>2595</v>
      </c>
      <c r="C269" s="102" t="s">
        <v>3042</v>
      </c>
      <c r="D269" s="37">
        <v>208</v>
      </c>
      <c r="E269" s="37" t="s">
        <v>4324</v>
      </c>
      <c r="K269" s="37" t="s">
        <v>2590</v>
      </c>
      <c r="L269" s="37" t="s">
        <v>3043</v>
      </c>
      <c r="O269" s="37" t="str">
        <f t="shared" ref="O269:O332" si="10">IF(K269="GROUP",B269 &amp; "_" &amp; C269  &amp; " 목록",K269 &amp; "_" &amp;B269 &amp; " 코드")</f>
        <v>FSS_Report_Report_C 코드</v>
      </c>
      <c r="P269" s="37" t="s">
        <v>291</v>
      </c>
      <c r="Q269" s="37" t="str">
        <f t="shared" si="9"/>
        <v>INSERT INTO ZFS_BASE_CODE (CD_FLG,CD,LASTID,CD_NO,CD_NM,CD_ENM,CD_SNM,CD_ESNM,CD_PFLG,CD_PCD,CD_GRP,CD_CVAL,CD_NVAL) VALUES ('Report_C','B8','NCRsystem',208,'버킷8','','','','','','FSS_Report','CSR-nSec&gt;08',NULL);</v>
      </c>
    </row>
    <row r="270" spans="2:17">
      <c r="B270" s="37" t="s">
        <v>2595</v>
      </c>
      <c r="C270" s="102" t="s">
        <v>3044</v>
      </c>
      <c r="D270" s="37">
        <v>209</v>
      </c>
      <c r="E270" s="37" t="s">
        <v>4325</v>
      </c>
      <c r="K270" s="37" t="s">
        <v>2590</v>
      </c>
      <c r="L270" s="37" t="s">
        <v>3045</v>
      </c>
      <c r="O270" s="37" t="str">
        <f t="shared" si="10"/>
        <v>FSS_Report_Report_C 코드</v>
      </c>
      <c r="P270" s="37" t="s">
        <v>291</v>
      </c>
      <c r="Q270" s="37" t="str">
        <f t="shared" si="9"/>
        <v>INSERT INTO ZFS_BASE_CODE (CD_FLG,CD,LASTID,CD_NO,CD_NM,CD_ENM,CD_SNM,CD_ESNM,CD_PFLG,CD_PCD,CD_GRP,CD_CVAL,CD_NVAL) VALUES ('Report_C','B9','NCRsystem',209,'버킷9','','','','','','FSS_Report','CSR-nSec&gt;09',NULL);</v>
      </c>
    </row>
    <row r="271" spans="2:17">
      <c r="B271" s="37" t="s">
        <v>2595</v>
      </c>
      <c r="C271" s="102" t="s">
        <v>3046</v>
      </c>
      <c r="D271" s="37">
        <v>210</v>
      </c>
      <c r="E271" s="37" t="s">
        <v>4326</v>
      </c>
      <c r="K271" s="37" t="s">
        <v>2590</v>
      </c>
      <c r="L271" s="37" t="s">
        <v>3047</v>
      </c>
      <c r="O271" s="37" t="str">
        <f t="shared" si="10"/>
        <v>FSS_Report_Report_C 코드</v>
      </c>
      <c r="P271" s="37" t="s">
        <v>291</v>
      </c>
      <c r="Q271" s="37" t="str">
        <f t="shared" si="9"/>
        <v>INSERT INTO ZFS_BASE_CODE (CD_FLG,CD,LASTID,CD_NO,CD_NM,CD_ENM,CD_SNM,CD_ESNM,CD_PFLG,CD_PCD,CD_GRP,CD_CVAL,CD_NVAL) VALUES ('Report_C','B10','NCRsystem',210,'버킷10','','','','','','FSS_Report','CSR-nSec&gt;10',NULL);</v>
      </c>
    </row>
    <row r="272" spans="2:17">
      <c r="B272" s="37" t="s">
        <v>2595</v>
      </c>
      <c r="C272" s="102" t="s">
        <v>3048</v>
      </c>
      <c r="D272" s="37">
        <v>211</v>
      </c>
      <c r="E272" s="37" t="s">
        <v>4327</v>
      </c>
      <c r="K272" s="37" t="s">
        <v>2590</v>
      </c>
      <c r="L272" s="37" t="s">
        <v>3049</v>
      </c>
      <c r="O272" s="37" t="str">
        <f t="shared" si="10"/>
        <v>FSS_Report_Report_C 코드</v>
      </c>
      <c r="P272" s="37" t="s">
        <v>291</v>
      </c>
      <c r="Q272" s="37" t="str">
        <f t="shared" si="9"/>
        <v>INSERT INTO ZFS_BASE_CODE (CD_FLG,CD,LASTID,CD_NO,CD_NM,CD_ENM,CD_SNM,CD_ESNM,CD_PFLG,CD_PCD,CD_GRP,CD_CVAL,CD_NVAL) VALUES ('Report_C','B11','NCRsystem',211,'버킷11','','','','','','FSS_Report','CSR-nSec&gt;11',NULL);</v>
      </c>
    </row>
    <row r="273" spans="2:17">
      <c r="B273" s="37" t="s">
        <v>2595</v>
      </c>
      <c r="C273" s="102" t="s">
        <v>3050</v>
      </c>
      <c r="D273" s="37">
        <v>212</v>
      </c>
      <c r="E273" s="37" t="s">
        <v>4328</v>
      </c>
      <c r="K273" s="37" t="s">
        <v>2590</v>
      </c>
      <c r="L273" s="37" t="s">
        <v>3051</v>
      </c>
      <c r="O273" s="37" t="str">
        <f t="shared" si="10"/>
        <v>FSS_Report_Report_C 코드</v>
      </c>
      <c r="P273" s="37" t="s">
        <v>291</v>
      </c>
      <c r="Q273" s="37" t="str">
        <f t="shared" si="9"/>
        <v>INSERT INTO ZFS_BASE_CODE (CD_FLG,CD,LASTID,CD_NO,CD_NM,CD_ENM,CD_SNM,CD_ESNM,CD_PFLG,CD_PCD,CD_GRP,CD_CVAL,CD_NVAL) VALUES ('Report_C','B12','NCRsystem',212,'버킷12','','','','','','FSS_Report','CSR-nSec&gt;12',NULL);</v>
      </c>
    </row>
    <row r="274" spans="2:17">
      <c r="B274" s="37" t="s">
        <v>2595</v>
      </c>
      <c r="C274" s="102" t="s">
        <v>3052</v>
      </c>
      <c r="D274" s="37">
        <v>213</v>
      </c>
      <c r="E274" s="37" t="s">
        <v>4329</v>
      </c>
      <c r="K274" s="37" t="s">
        <v>2590</v>
      </c>
      <c r="L274" s="37" t="s">
        <v>3053</v>
      </c>
      <c r="O274" s="37" t="str">
        <f t="shared" si="10"/>
        <v>FSS_Report_Report_C 코드</v>
      </c>
      <c r="P274" s="37" t="s">
        <v>291</v>
      </c>
      <c r="Q274" s="37" t="str">
        <f t="shared" si="9"/>
        <v>INSERT INTO ZFS_BASE_CODE (CD_FLG,CD,LASTID,CD_NO,CD_NM,CD_ENM,CD_SNM,CD_ESNM,CD_PFLG,CD_PCD,CD_GRP,CD_CVAL,CD_NVAL) VALUES ('Report_C','B13','NCRsystem',213,'버킷13','','','','','','FSS_Report','CSR-nSec&gt;13',NULL);</v>
      </c>
    </row>
    <row r="275" spans="2:17">
      <c r="B275" s="37" t="s">
        <v>2595</v>
      </c>
      <c r="C275" s="102" t="s">
        <v>3054</v>
      </c>
      <c r="D275" s="37">
        <v>214</v>
      </c>
      <c r="E275" s="37" t="s">
        <v>4330</v>
      </c>
      <c r="K275" s="37" t="s">
        <v>2590</v>
      </c>
      <c r="L275" s="37" t="s">
        <v>3055</v>
      </c>
      <c r="O275" s="37" t="str">
        <f t="shared" si="10"/>
        <v>FSS_Report_Report_C 코드</v>
      </c>
      <c r="P275" s="37" t="s">
        <v>291</v>
      </c>
      <c r="Q275" s="37" t="str">
        <f t="shared" si="9"/>
        <v>INSERT INTO ZFS_BASE_CODE (CD_FLG,CD,LASTID,CD_NO,CD_NM,CD_ENM,CD_SNM,CD_ESNM,CD_PFLG,CD_PCD,CD_GRP,CD_CVAL,CD_NVAL) VALUES ('Report_C','B14','NCRsystem',214,'버킷14','','','','','','FSS_Report','CSR-nSec&gt;14',NULL);</v>
      </c>
    </row>
    <row r="276" spans="2:17">
      <c r="B276" s="37" t="s">
        <v>2595</v>
      </c>
      <c r="C276" s="102" t="s">
        <v>3056</v>
      </c>
      <c r="D276" s="37">
        <v>215</v>
      </c>
      <c r="E276" s="37" t="s">
        <v>4331</v>
      </c>
      <c r="K276" s="37" t="s">
        <v>2590</v>
      </c>
      <c r="L276" s="37" t="s">
        <v>3057</v>
      </c>
      <c r="O276" s="37" t="str">
        <f t="shared" si="10"/>
        <v>FSS_Report_Report_C 코드</v>
      </c>
      <c r="P276" s="37" t="s">
        <v>291</v>
      </c>
      <c r="Q276" s="37" t="str">
        <f t="shared" si="9"/>
        <v>INSERT INTO ZFS_BASE_CODE (CD_FLG,CD,LASTID,CD_NO,CD_NM,CD_ENM,CD_SNM,CD_ESNM,CD_PFLG,CD_PCD,CD_GRP,CD_CVAL,CD_NVAL) VALUES ('Report_C','B15','NCRsystem',215,'버킷15','','','','','','FSS_Report','CSR-nSec&gt;15',NULL);</v>
      </c>
    </row>
    <row r="277" spans="2:17">
      <c r="B277" s="37" t="s">
        <v>2595</v>
      </c>
      <c r="C277" s="102" t="s">
        <v>3058</v>
      </c>
      <c r="D277" s="37">
        <v>216</v>
      </c>
      <c r="E277" s="37" t="s">
        <v>4332</v>
      </c>
      <c r="K277" s="37" t="s">
        <v>2590</v>
      </c>
      <c r="L277" s="37" t="s">
        <v>3059</v>
      </c>
      <c r="O277" s="37" t="str">
        <f t="shared" si="10"/>
        <v>FSS_Report_Report_C 코드</v>
      </c>
      <c r="P277" s="37" t="s">
        <v>291</v>
      </c>
      <c r="Q277" s="37" t="str">
        <f t="shared" si="9"/>
        <v>INSERT INTO ZFS_BASE_CODE (CD_FLG,CD,LASTID,CD_NO,CD_NM,CD_ENM,CD_SNM,CD_ESNM,CD_PFLG,CD_PCD,CD_GRP,CD_CVAL,CD_NVAL) VALUES ('Report_C','B16','NCRsystem',216,'버킷16','','','','','','FSS_Report','CSR-nSec&gt;16',NULL);</v>
      </c>
    </row>
    <row r="278" spans="2:17">
      <c r="B278" s="37" t="s">
        <v>2595</v>
      </c>
      <c r="C278" s="102" t="s">
        <v>3060</v>
      </c>
      <c r="D278" s="37">
        <v>217</v>
      </c>
      <c r="E278" s="37" t="s">
        <v>4333</v>
      </c>
      <c r="K278" s="37" t="s">
        <v>2590</v>
      </c>
      <c r="L278" s="37" t="s">
        <v>3061</v>
      </c>
      <c r="O278" s="37" t="str">
        <f t="shared" si="10"/>
        <v>FSS_Report_Report_C 코드</v>
      </c>
      <c r="P278" s="37" t="s">
        <v>291</v>
      </c>
      <c r="Q278" s="37" t="str">
        <f t="shared" si="9"/>
        <v>INSERT INTO ZFS_BASE_CODE (CD_FLG,CD,LASTID,CD_NO,CD_NM,CD_ENM,CD_SNM,CD_ESNM,CD_PFLG,CD_PCD,CD_GRP,CD_CVAL,CD_NVAL) VALUES ('Report_C','B17','NCRsystem',217,'버킷17','','','','','','FSS_Report','CSR-nSec&gt;17',NULL);</v>
      </c>
    </row>
    <row r="279" spans="2:17">
      <c r="B279" s="37" t="s">
        <v>2595</v>
      </c>
      <c r="C279" s="102" t="s">
        <v>3062</v>
      </c>
      <c r="D279" s="37">
        <v>218</v>
      </c>
      <c r="E279" s="37" t="s">
        <v>4334</v>
      </c>
      <c r="K279" s="37" t="s">
        <v>2590</v>
      </c>
      <c r="L279" s="37" t="s">
        <v>3063</v>
      </c>
      <c r="O279" s="37" t="str">
        <f t="shared" si="10"/>
        <v>FSS_Report_Report_C 코드</v>
      </c>
      <c r="P279" s="37" t="s">
        <v>291</v>
      </c>
      <c r="Q279" s="37" t="str">
        <f t="shared" si="9"/>
        <v>INSERT INTO ZFS_BASE_CODE (CD_FLG,CD,LASTID,CD_NO,CD_NM,CD_ENM,CD_SNM,CD_ESNM,CD_PFLG,CD_PCD,CD_GRP,CD_CVAL,CD_NVAL) VALUES ('Report_C','B18','NCRsystem',218,'버킷18','','','','','','FSS_Report','CSR-nSec&gt;18',NULL);</v>
      </c>
    </row>
    <row r="280" spans="2:17">
      <c r="B280" s="37" t="s">
        <v>2595</v>
      </c>
      <c r="C280" s="102" t="s">
        <v>3064</v>
      </c>
      <c r="D280" s="37">
        <v>300</v>
      </c>
      <c r="E280" s="37" t="s">
        <v>4256</v>
      </c>
      <c r="K280" s="37" t="s">
        <v>2590</v>
      </c>
      <c r="L280" s="37" t="s">
        <v>2827</v>
      </c>
      <c r="O280" s="37" t="str">
        <f t="shared" si="10"/>
        <v>FSS_Report_Report_C 코드</v>
      </c>
      <c r="P280" s="37" t="s">
        <v>291</v>
      </c>
      <c r="Q280" s="37" t="str">
        <f t="shared" si="9"/>
        <v>INSERT INTO ZFS_BASE_CODE (CD_FLG,CD,LASTID,CD_NO,CD_NM,CD_ENM,CD_SNM,CD_ESNM,CD_PFLG,CD_PCD,CD_GRP,CD_CVAL,CD_NVAL) VALUES ('Report_C','C','NCRsystem',300,'신용스프레드리스크(유동화(CTP제외))','','','','','','FSS_Report','CSR-nCtp',NULL);</v>
      </c>
    </row>
    <row r="281" spans="2:17">
      <c r="B281" s="37" t="s">
        <v>2595</v>
      </c>
      <c r="C281" s="102" t="s">
        <v>3065</v>
      </c>
      <c r="D281" s="37">
        <v>301</v>
      </c>
      <c r="E281" s="37" t="s">
        <v>4317</v>
      </c>
      <c r="K281" s="37" t="s">
        <v>2590</v>
      </c>
      <c r="L281" s="37" t="s">
        <v>3066</v>
      </c>
      <c r="O281" s="37" t="str">
        <f t="shared" si="10"/>
        <v>FSS_Report_Report_C 코드</v>
      </c>
      <c r="P281" s="37" t="s">
        <v>291</v>
      </c>
      <c r="Q281" s="37" t="str">
        <f t="shared" si="9"/>
        <v>INSERT INTO ZFS_BASE_CODE (CD_FLG,CD,LASTID,CD_NO,CD_NM,CD_ENM,CD_SNM,CD_ESNM,CD_PFLG,CD_PCD,CD_GRP,CD_CVAL,CD_NVAL) VALUES ('Report_C','C1','NCRsystem',301,'버킷1','','','','','','FSS_Report','CSR-nCtp&gt;01',NULL);</v>
      </c>
    </row>
    <row r="282" spans="2:17">
      <c r="B282" s="37" t="s">
        <v>2595</v>
      </c>
      <c r="C282" s="102" t="s">
        <v>3067</v>
      </c>
      <c r="D282" s="37">
        <v>302</v>
      </c>
      <c r="E282" s="37" t="s">
        <v>4318</v>
      </c>
      <c r="K282" s="37" t="s">
        <v>2590</v>
      </c>
      <c r="L282" s="37" t="s">
        <v>3068</v>
      </c>
      <c r="O282" s="37" t="str">
        <f t="shared" si="10"/>
        <v>FSS_Report_Report_C 코드</v>
      </c>
      <c r="P282" s="37" t="s">
        <v>291</v>
      </c>
      <c r="Q282" s="37" t="str">
        <f t="shared" si="9"/>
        <v>INSERT INTO ZFS_BASE_CODE (CD_FLG,CD,LASTID,CD_NO,CD_NM,CD_ENM,CD_SNM,CD_ESNM,CD_PFLG,CD_PCD,CD_GRP,CD_CVAL,CD_NVAL) VALUES ('Report_C','C2','NCRsystem',302,'버킷2','','','','','','FSS_Report','CSR-nCtp&gt;02',NULL);</v>
      </c>
    </row>
    <row r="283" spans="2:17">
      <c r="B283" s="37" t="s">
        <v>2595</v>
      </c>
      <c r="C283" s="102" t="s">
        <v>3069</v>
      </c>
      <c r="D283" s="37">
        <v>303</v>
      </c>
      <c r="E283" s="37" t="s">
        <v>4319</v>
      </c>
      <c r="K283" s="37" t="s">
        <v>2590</v>
      </c>
      <c r="L283" s="37" t="s">
        <v>3070</v>
      </c>
      <c r="O283" s="37" t="str">
        <f t="shared" si="10"/>
        <v>FSS_Report_Report_C 코드</v>
      </c>
      <c r="P283" s="37" t="s">
        <v>291</v>
      </c>
      <c r="Q283" s="37" t="str">
        <f t="shared" si="9"/>
        <v>INSERT INTO ZFS_BASE_CODE (CD_FLG,CD,LASTID,CD_NO,CD_NM,CD_ENM,CD_SNM,CD_ESNM,CD_PFLG,CD_PCD,CD_GRP,CD_CVAL,CD_NVAL) VALUES ('Report_C','C3','NCRsystem',303,'버킷3','','','','','','FSS_Report','CSR-nCtp&gt;03',NULL);</v>
      </c>
    </row>
    <row r="284" spans="2:17">
      <c r="B284" s="37" t="s">
        <v>2595</v>
      </c>
      <c r="C284" s="102" t="s">
        <v>3071</v>
      </c>
      <c r="D284" s="37">
        <v>304</v>
      </c>
      <c r="E284" s="37" t="s">
        <v>4320</v>
      </c>
      <c r="K284" s="37" t="s">
        <v>2590</v>
      </c>
      <c r="L284" s="37" t="s">
        <v>3072</v>
      </c>
      <c r="O284" s="37" t="str">
        <f t="shared" si="10"/>
        <v>FSS_Report_Report_C 코드</v>
      </c>
      <c r="P284" s="37" t="s">
        <v>291</v>
      </c>
      <c r="Q284" s="37" t="str">
        <f t="shared" si="9"/>
        <v>INSERT INTO ZFS_BASE_CODE (CD_FLG,CD,LASTID,CD_NO,CD_NM,CD_ENM,CD_SNM,CD_ESNM,CD_PFLG,CD_PCD,CD_GRP,CD_CVAL,CD_NVAL) VALUES ('Report_C','C4','NCRsystem',304,'버킷4','','','','','','FSS_Report','CSR-nCtp&gt;04',NULL);</v>
      </c>
    </row>
    <row r="285" spans="2:17">
      <c r="B285" s="37" t="s">
        <v>2595</v>
      </c>
      <c r="C285" s="102" t="s">
        <v>3073</v>
      </c>
      <c r="D285" s="37">
        <v>305</v>
      </c>
      <c r="E285" s="37" t="s">
        <v>4321</v>
      </c>
      <c r="K285" s="37" t="s">
        <v>2590</v>
      </c>
      <c r="L285" s="37" t="s">
        <v>3074</v>
      </c>
      <c r="O285" s="37" t="str">
        <f t="shared" si="10"/>
        <v>FSS_Report_Report_C 코드</v>
      </c>
      <c r="P285" s="37" t="s">
        <v>291</v>
      </c>
      <c r="Q285" s="37" t="str">
        <f t="shared" si="9"/>
        <v>INSERT INTO ZFS_BASE_CODE (CD_FLG,CD,LASTID,CD_NO,CD_NM,CD_ENM,CD_SNM,CD_ESNM,CD_PFLG,CD_PCD,CD_GRP,CD_CVAL,CD_NVAL) VALUES ('Report_C','C5','NCRsystem',305,'버킷5','','','','','','FSS_Report','CSR-nCtp&gt;05',NULL);</v>
      </c>
    </row>
    <row r="286" spans="2:17">
      <c r="B286" s="37" t="s">
        <v>2595</v>
      </c>
      <c r="C286" s="102" t="s">
        <v>3075</v>
      </c>
      <c r="D286" s="37">
        <v>306</v>
      </c>
      <c r="E286" s="37" t="s">
        <v>4322</v>
      </c>
      <c r="K286" s="37" t="s">
        <v>2590</v>
      </c>
      <c r="L286" s="37" t="s">
        <v>3076</v>
      </c>
      <c r="O286" s="37" t="str">
        <f t="shared" si="10"/>
        <v>FSS_Report_Report_C 코드</v>
      </c>
      <c r="P286" s="37" t="s">
        <v>291</v>
      </c>
      <c r="Q286" s="37" t="str">
        <f t="shared" si="9"/>
        <v>INSERT INTO ZFS_BASE_CODE (CD_FLG,CD,LASTID,CD_NO,CD_NM,CD_ENM,CD_SNM,CD_ESNM,CD_PFLG,CD_PCD,CD_GRP,CD_CVAL,CD_NVAL) VALUES ('Report_C','C6','NCRsystem',306,'버킷6','','','','','','FSS_Report','CSR-nCtp&gt;06',NULL);</v>
      </c>
    </row>
    <row r="287" spans="2:17">
      <c r="B287" s="37" t="s">
        <v>2595</v>
      </c>
      <c r="C287" s="102" t="s">
        <v>3077</v>
      </c>
      <c r="D287" s="37">
        <v>307</v>
      </c>
      <c r="E287" s="37" t="s">
        <v>4323</v>
      </c>
      <c r="K287" s="37" t="s">
        <v>2590</v>
      </c>
      <c r="L287" s="37" t="s">
        <v>3078</v>
      </c>
      <c r="O287" s="37" t="str">
        <f t="shared" si="10"/>
        <v>FSS_Report_Report_C 코드</v>
      </c>
      <c r="P287" s="37" t="s">
        <v>291</v>
      </c>
      <c r="Q287" s="37" t="str">
        <f t="shared" si="9"/>
        <v>INSERT INTO ZFS_BASE_CODE (CD_FLG,CD,LASTID,CD_NO,CD_NM,CD_ENM,CD_SNM,CD_ESNM,CD_PFLG,CD_PCD,CD_GRP,CD_CVAL,CD_NVAL) VALUES ('Report_C','C7','NCRsystem',307,'버킷7','','','','','','FSS_Report','CSR-nCtp&gt;07',NULL);</v>
      </c>
    </row>
    <row r="288" spans="2:17">
      <c r="B288" s="37" t="s">
        <v>2595</v>
      </c>
      <c r="C288" s="102" t="s">
        <v>3079</v>
      </c>
      <c r="D288" s="37">
        <v>308</v>
      </c>
      <c r="E288" s="37" t="s">
        <v>4324</v>
      </c>
      <c r="K288" s="37" t="s">
        <v>2590</v>
      </c>
      <c r="L288" s="37" t="s">
        <v>3080</v>
      </c>
      <c r="O288" s="37" t="str">
        <f t="shared" si="10"/>
        <v>FSS_Report_Report_C 코드</v>
      </c>
      <c r="P288" s="37" t="s">
        <v>291</v>
      </c>
      <c r="Q288" s="37" t="str">
        <f t="shared" si="9"/>
        <v>INSERT INTO ZFS_BASE_CODE (CD_FLG,CD,LASTID,CD_NO,CD_NM,CD_ENM,CD_SNM,CD_ESNM,CD_PFLG,CD_PCD,CD_GRP,CD_CVAL,CD_NVAL) VALUES ('Report_C','C8','NCRsystem',308,'버킷8','','','','','','FSS_Report','CSR-nCtp&gt;08',NULL);</v>
      </c>
    </row>
    <row r="289" spans="2:17">
      <c r="B289" s="37" t="s">
        <v>2595</v>
      </c>
      <c r="C289" s="102" t="s">
        <v>3081</v>
      </c>
      <c r="D289" s="37">
        <v>309</v>
      </c>
      <c r="E289" s="37" t="s">
        <v>4325</v>
      </c>
      <c r="K289" s="37" t="s">
        <v>2590</v>
      </c>
      <c r="L289" s="37" t="s">
        <v>3082</v>
      </c>
      <c r="O289" s="37" t="str">
        <f t="shared" si="10"/>
        <v>FSS_Report_Report_C 코드</v>
      </c>
      <c r="P289" s="37" t="s">
        <v>291</v>
      </c>
      <c r="Q289" s="37" t="str">
        <f t="shared" si="9"/>
        <v>INSERT INTO ZFS_BASE_CODE (CD_FLG,CD,LASTID,CD_NO,CD_NM,CD_ENM,CD_SNM,CD_ESNM,CD_PFLG,CD_PCD,CD_GRP,CD_CVAL,CD_NVAL) VALUES ('Report_C','C9','NCRsystem',309,'버킷9','','','','','','FSS_Report','CSR-nCtp&gt;09',NULL);</v>
      </c>
    </row>
    <row r="290" spans="2:17">
      <c r="B290" s="37" t="s">
        <v>2595</v>
      </c>
      <c r="C290" s="102" t="s">
        <v>3083</v>
      </c>
      <c r="D290" s="37">
        <v>310</v>
      </c>
      <c r="E290" s="37" t="s">
        <v>4326</v>
      </c>
      <c r="K290" s="37" t="s">
        <v>2590</v>
      </c>
      <c r="L290" s="37" t="s">
        <v>3084</v>
      </c>
      <c r="O290" s="37" t="str">
        <f t="shared" si="10"/>
        <v>FSS_Report_Report_C 코드</v>
      </c>
      <c r="P290" s="37" t="s">
        <v>291</v>
      </c>
      <c r="Q290" s="37" t="str">
        <f t="shared" si="9"/>
        <v>INSERT INTO ZFS_BASE_CODE (CD_FLG,CD,LASTID,CD_NO,CD_NM,CD_ENM,CD_SNM,CD_ESNM,CD_PFLG,CD_PCD,CD_GRP,CD_CVAL,CD_NVAL) VALUES ('Report_C','C10','NCRsystem',310,'버킷10','','','','','','FSS_Report','CSR-nCtp&gt;10',NULL);</v>
      </c>
    </row>
    <row r="291" spans="2:17">
      <c r="B291" s="37" t="s">
        <v>2595</v>
      </c>
      <c r="C291" s="102" t="s">
        <v>3085</v>
      </c>
      <c r="D291" s="37">
        <v>311</v>
      </c>
      <c r="E291" s="37" t="s">
        <v>4327</v>
      </c>
      <c r="K291" s="37" t="s">
        <v>2590</v>
      </c>
      <c r="L291" s="37" t="s">
        <v>3086</v>
      </c>
      <c r="O291" s="37" t="str">
        <f t="shared" si="10"/>
        <v>FSS_Report_Report_C 코드</v>
      </c>
      <c r="P291" s="37" t="s">
        <v>291</v>
      </c>
      <c r="Q291" s="37" t="str">
        <f t="shared" si="9"/>
        <v>INSERT INTO ZFS_BASE_CODE (CD_FLG,CD,LASTID,CD_NO,CD_NM,CD_ENM,CD_SNM,CD_ESNM,CD_PFLG,CD_PCD,CD_GRP,CD_CVAL,CD_NVAL) VALUES ('Report_C','C11','NCRsystem',311,'버킷11','','','','','','FSS_Report','CSR-nCtp&gt;11',NULL);</v>
      </c>
    </row>
    <row r="292" spans="2:17">
      <c r="B292" s="37" t="s">
        <v>2595</v>
      </c>
      <c r="C292" s="102" t="s">
        <v>3087</v>
      </c>
      <c r="D292" s="37">
        <v>312</v>
      </c>
      <c r="E292" s="37" t="s">
        <v>4328</v>
      </c>
      <c r="K292" s="37" t="s">
        <v>2590</v>
      </c>
      <c r="L292" s="37" t="s">
        <v>3088</v>
      </c>
      <c r="O292" s="37" t="str">
        <f t="shared" si="10"/>
        <v>FSS_Report_Report_C 코드</v>
      </c>
      <c r="P292" s="37" t="s">
        <v>291</v>
      </c>
      <c r="Q292" s="37" t="str">
        <f t="shared" si="9"/>
        <v>INSERT INTO ZFS_BASE_CODE (CD_FLG,CD,LASTID,CD_NO,CD_NM,CD_ENM,CD_SNM,CD_ESNM,CD_PFLG,CD_PCD,CD_GRP,CD_CVAL,CD_NVAL) VALUES ('Report_C','C12','NCRsystem',312,'버킷12','','','','','','FSS_Report','CSR-nCtp&gt;12',NULL);</v>
      </c>
    </row>
    <row r="293" spans="2:17">
      <c r="B293" s="37" t="s">
        <v>2595</v>
      </c>
      <c r="C293" s="102" t="s">
        <v>3089</v>
      </c>
      <c r="D293" s="37">
        <v>313</v>
      </c>
      <c r="E293" s="37" t="s">
        <v>4329</v>
      </c>
      <c r="K293" s="37" t="s">
        <v>2590</v>
      </c>
      <c r="L293" s="37" t="s">
        <v>3090</v>
      </c>
      <c r="O293" s="37" t="str">
        <f t="shared" si="10"/>
        <v>FSS_Report_Report_C 코드</v>
      </c>
      <c r="P293" s="37" t="s">
        <v>291</v>
      </c>
      <c r="Q293" s="37" t="str">
        <f t="shared" si="9"/>
        <v>INSERT INTO ZFS_BASE_CODE (CD_FLG,CD,LASTID,CD_NO,CD_NM,CD_ENM,CD_SNM,CD_ESNM,CD_PFLG,CD_PCD,CD_GRP,CD_CVAL,CD_NVAL) VALUES ('Report_C','C13','NCRsystem',313,'버킷13','','','','','','FSS_Report','CSR-nCtp&gt;13',NULL);</v>
      </c>
    </row>
    <row r="294" spans="2:17">
      <c r="B294" s="37" t="s">
        <v>2595</v>
      </c>
      <c r="C294" s="102" t="s">
        <v>3091</v>
      </c>
      <c r="D294" s="37">
        <v>314</v>
      </c>
      <c r="E294" s="37" t="s">
        <v>4330</v>
      </c>
      <c r="K294" s="37" t="s">
        <v>2590</v>
      </c>
      <c r="L294" s="37" t="s">
        <v>3092</v>
      </c>
      <c r="O294" s="37" t="str">
        <f t="shared" si="10"/>
        <v>FSS_Report_Report_C 코드</v>
      </c>
      <c r="P294" s="37" t="s">
        <v>291</v>
      </c>
      <c r="Q294" s="37" t="str">
        <f t="shared" si="9"/>
        <v>INSERT INTO ZFS_BASE_CODE (CD_FLG,CD,LASTID,CD_NO,CD_NM,CD_ENM,CD_SNM,CD_ESNM,CD_PFLG,CD_PCD,CD_GRP,CD_CVAL,CD_NVAL) VALUES ('Report_C','C14','NCRsystem',314,'버킷14','','','','','','FSS_Report','CSR-nCtp&gt;14',NULL);</v>
      </c>
    </row>
    <row r="295" spans="2:17">
      <c r="B295" s="37" t="s">
        <v>2595</v>
      </c>
      <c r="C295" s="102" t="s">
        <v>3093</v>
      </c>
      <c r="D295" s="37">
        <v>315</v>
      </c>
      <c r="E295" s="37" t="s">
        <v>4331</v>
      </c>
      <c r="K295" s="37" t="s">
        <v>2590</v>
      </c>
      <c r="L295" s="37" t="s">
        <v>3094</v>
      </c>
      <c r="O295" s="37" t="str">
        <f t="shared" si="10"/>
        <v>FSS_Report_Report_C 코드</v>
      </c>
      <c r="P295" s="37" t="s">
        <v>291</v>
      </c>
      <c r="Q295" s="37" t="str">
        <f t="shared" si="9"/>
        <v>INSERT INTO ZFS_BASE_CODE (CD_FLG,CD,LASTID,CD_NO,CD_NM,CD_ENM,CD_SNM,CD_ESNM,CD_PFLG,CD_PCD,CD_GRP,CD_CVAL,CD_NVAL) VALUES ('Report_C','C15','NCRsystem',315,'버킷15','','','','','','FSS_Report','CSR-nCtp&gt;15',NULL);</v>
      </c>
    </row>
    <row r="296" spans="2:17">
      <c r="B296" s="37" t="s">
        <v>2595</v>
      </c>
      <c r="C296" s="102" t="s">
        <v>3095</v>
      </c>
      <c r="D296" s="37">
        <v>316</v>
      </c>
      <c r="E296" s="37" t="s">
        <v>4332</v>
      </c>
      <c r="K296" s="37" t="s">
        <v>2590</v>
      </c>
      <c r="L296" s="37" t="s">
        <v>3096</v>
      </c>
      <c r="O296" s="37" t="str">
        <f t="shared" si="10"/>
        <v>FSS_Report_Report_C 코드</v>
      </c>
      <c r="P296" s="37" t="s">
        <v>291</v>
      </c>
      <c r="Q296" s="37" t="str">
        <f t="shared" si="9"/>
        <v>INSERT INTO ZFS_BASE_CODE (CD_FLG,CD,LASTID,CD_NO,CD_NM,CD_ENM,CD_SNM,CD_ESNM,CD_PFLG,CD_PCD,CD_GRP,CD_CVAL,CD_NVAL) VALUES ('Report_C','C16','NCRsystem',316,'버킷16','','','','','','FSS_Report','CSR-nCtp&gt;16',NULL);</v>
      </c>
    </row>
    <row r="297" spans="2:17">
      <c r="B297" s="37" t="s">
        <v>2595</v>
      </c>
      <c r="C297" s="102" t="s">
        <v>3097</v>
      </c>
      <c r="D297" s="37">
        <v>317</v>
      </c>
      <c r="E297" s="37" t="s">
        <v>4333</v>
      </c>
      <c r="K297" s="37" t="s">
        <v>2590</v>
      </c>
      <c r="L297" s="37" t="s">
        <v>3098</v>
      </c>
      <c r="O297" s="37" t="str">
        <f t="shared" si="10"/>
        <v>FSS_Report_Report_C 코드</v>
      </c>
      <c r="P297" s="37" t="s">
        <v>291</v>
      </c>
      <c r="Q297" s="37" t="str">
        <f t="shared" si="9"/>
        <v>INSERT INTO ZFS_BASE_CODE (CD_FLG,CD,LASTID,CD_NO,CD_NM,CD_ENM,CD_SNM,CD_ESNM,CD_PFLG,CD_PCD,CD_GRP,CD_CVAL,CD_NVAL) VALUES ('Report_C','C17','NCRsystem',317,'버킷17','','','','','','FSS_Report','CSR-nCtp&gt;17',NULL);</v>
      </c>
    </row>
    <row r="298" spans="2:17">
      <c r="B298" s="37" t="s">
        <v>2595</v>
      </c>
      <c r="C298" s="102" t="s">
        <v>3099</v>
      </c>
      <c r="D298" s="37">
        <v>318</v>
      </c>
      <c r="E298" s="37" t="s">
        <v>4334</v>
      </c>
      <c r="K298" s="37" t="s">
        <v>2590</v>
      </c>
      <c r="L298" s="37" t="s">
        <v>3100</v>
      </c>
      <c r="O298" s="37" t="str">
        <f t="shared" si="10"/>
        <v>FSS_Report_Report_C 코드</v>
      </c>
      <c r="P298" s="37" t="s">
        <v>291</v>
      </c>
      <c r="Q298" s="37" t="str">
        <f t="shared" si="9"/>
        <v>INSERT INTO ZFS_BASE_CODE (CD_FLG,CD,LASTID,CD_NO,CD_NM,CD_ENM,CD_SNM,CD_ESNM,CD_PFLG,CD_PCD,CD_GRP,CD_CVAL,CD_NVAL) VALUES ('Report_C','C18','NCRsystem',318,'버킷18','','','','','','FSS_Report','CSR-nCtp&gt;18',NULL);</v>
      </c>
    </row>
    <row r="299" spans="2:17">
      <c r="B299" s="37" t="s">
        <v>2595</v>
      </c>
      <c r="C299" s="102" t="s">
        <v>3101</v>
      </c>
      <c r="D299" s="37">
        <v>319</v>
      </c>
      <c r="E299" s="37" t="s">
        <v>4335</v>
      </c>
      <c r="K299" s="37" t="s">
        <v>2590</v>
      </c>
      <c r="L299" s="37" t="s">
        <v>3102</v>
      </c>
      <c r="O299" s="37" t="str">
        <f t="shared" si="10"/>
        <v>FSS_Report_Report_C 코드</v>
      </c>
      <c r="P299" s="37" t="s">
        <v>291</v>
      </c>
      <c r="Q299" s="37" t="str">
        <f t="shared" si="9"/>
        <v>INSERT INTO ZFS_BASE_CODE (CD_FLG,CD,LASTID,CD_NO,CD_NM,CD_ENM,CD_SNM,CD_ESNM,CD_PFLG,CD_PCD,CD_GRP,CD_CVAL,CD_NVAL) VALUES ('Report_C','C19','NCRsystem',319,'버킷19','','','','','','FSS_Report','CSR-nCtp&gt;19',NULL);</v>
      </c>
    </row>
    <row r="300" spans="2:17">
      <c r="B300" s="37" t="s">
        <v>2595</v>
      </c>
      <c r="C300" s="102" t="s">
        <v>3103</v>
      </c>
      <c r="D300" s="37">
        <v>320</v>
      </c>
      <c r="E300" s="37" t="s">
        <v>4336</v>
      </c>
      <c r="K300" s="37" t="s">
        <v>2590</v>
      </c>
      <c r="L300" s="37" t="s">
        <v>3104</v>
      </c>
      <c r="O300" s="37" t="str">
        <f t="shared" si="10"/>
        <v>FSS_Report_Report_C 코드</v>
      </c>
      <c r="P300" s="37" t="s">
        <v>291</v>
      </c>
      <c r="Q300" s="37" t="str">
        <f t="shared" si="9"/>
        <v>INSERT INTO ZFS_BASE_CODE (CD_FLG,CD,LASTID,CD_NO,CD_NM,CD_ENM,CD_SNM,CD_ESNM,CD_PFLG,CD_PCD,CD_GRP,CD_CVAL,CD_NVAL) VALUES ('Report_C','C20','NCRsystem',320,'버킷20','','','','','','FSS_Report','CSR-nCtp&gt;20',NULL);</v>
      </c>
    </row>
    <row r="301" spans="2:17">
      <c r="B301" s="37" t="s">
        <v>2595</v>
      </c>
      <c r="C301" s="102" t="s">
        <v>3105</v>
      </c>
      <c r="D301" s="37">
        <v>321</v>
      </c>
      <c r="E301" s="37" t="s">
        <v>4337</v>
      </c>
      <c r="K301" s="37" t="s">
        <v>2590</v>
      </c>
      <c r="L301" s="37" t="s">
        <v>3106</v>
      </c>
      <c r="O301" s="37" t="str">
        <f t="shared" si="10"/>
        <v>FSS_Report_Report_C 코드</v>
      </c>
      <c r="P301" s="37" t="s">
        <v>291</v>
      </c>
      <c r="Q301" s="37" t="str">
        <f t="shared" si="9"/>
        <v>INSERT INTO ZFS_BASE_CODE (CD_FLG,CD,LASTID,CD_NO,CD_NM,CD_ENM,CD_SNM,CD_ESNM,CD_PFLG,CD_PCD,CD_GRP,CD_CVAL,CD_NVAL) VALUES ('Report_C','C21','NCRsystem',321,'버킷21','','','','','','FSS_Report','CSR-nCtp&gt;21',NULL);</v>
      </c>
    </row>
    <row r="302" spans="2:17">
      <c r="B302" s="37" t="s">
        <v>2595</v>
      </c>
      <c r="C302" s="102" t="s">
        <v>3107</v>
      </c>
      <c r="D302" s="37">
        <v>322</v>
      </c>
      <c r="E302" s="37" t="s">
        <v>4338</v>
      </c>
      <c r="K302" s="37" t="s">
        <v>2590</v>
      </c>
      <c r="L302" s="37" t="s">
        <v>3108</v>
      </c>
      <c r="O302" s="37" t="str">
        <f t="shared" si="10"/>
        <v>FSS_Report_Report_C 코드</v>
      </c>
      <c r="P302" s="37" t="s">
        <v>291</v>
      </c>
      <c r="Q302" s="37" t="str">
        <f t="shared" si="9"/>
        <v>INSERT INTO ZFS_BASE_CODE (CD_FLG,CD,LASTID,CD_NO,CD_NM,CD_ENM,CD_SNM,CD_ESNM,CD_PFLG,CD_PCD,CD_GRP,CD_CVAL,CD_NVAL) VALUES ('Report_C','C22','NCRsystem',322,'버킷22','','','','','','FSS_Report','CSR-nCtp&gt;22',NULL);</v>
      </c>
    </row>
    <row r="303" spans="2:17">
      <c r="B303" s="37" t="s">
        <v>2595</v>
      </c>
      <c r="C303" s="102" t="s">
        <v>3109</v>
      </c>
      <c r="D303" s="37">
        <v>323</v>
      </c>
      <c r="E303" s="37" t="s">
        <v>4339</v>
      </c>
      <c r="K303" s="37" t="s">
        <v>2590</v>
      </c>
      <c r="L303" s="37" t="s">
        <v>3110</v>
      </c>
      <c r="O303" s="37" t="str">
        <f t="shared" si="10"/>
        <v>FSS_Report_Report_C 코드</v>
      </c>
      <c r="P303" s="37" t="s">
        <v>291</v>
      </c>
      <c r="Q303" s="37" t="str">
        <f t="shared" si="9"/>
        <v>INSERT INTO ZFS_BASE_CODE (CD_FLG,CD,LASTID,CD_NO,CD_NM,CD_ENM,CD_SNM,CD_ESNM,CD_PFLG,CD_PCD,CD_GRP,CD_CVAL,CD_NVAL) VALUES ('Report_C','C23','NCRsystem',323,'버킷23','','','','','','FSS_Report','CSR-nCtp&gt;23',NULL);</v>
      </c>
    </row>
    <row r="304" spans="2:17">
      <c r="B304" s="37" t="s">
        <v>2595</v>
      </c>
      <c r="C304" s="102" t="s">
        <v>3111</v>
      </c>
      <c r="D304" s="37">
        <v>324</v>
      </c>
      <c r="E304" s="37" t="s">
        <v>4340</v>
      </c>
      <c r="K304" s="37" t="s">
        <v>2590</v>
      </c>
      <c r="L304" s="37" t="s">
        <v>3112</v>
      </c>
      <c r="O304" s="37" t="str">
        <f t="shared" si="10"/>
        <v>FSS_Report_Report_C 코드</v>
      </c>
      <c r="P304" s="37" t="s">
        <v>291</v>
      </c>
      <c r="Q304" s="37" t="str">
        <f t="shared" si="9"/>
        <v>INSERT INTO ZFS_BASE_CODE (CD_FLG,CD,LASTID,CD_NO,CD_NM,CD_ENM,CD_SNM,CD_ESNM,CD_PFLG,CD_PCD,CD_GRP,CD_CVAL,CD_NVAL) VALUES ('Report_C','C24','NCRsystem',324,'버킷24','','','','','','FSS_Report','CSR-nCtp&gt;24',NULL);</v>
      </c>
    </row>
    <row r="305" spans="2:17">
      <c r="B305" s="37" t="s">
        <v>2595</v>
      </c>
      <c r="C305" s="102" t="s">
        <v>3113</v>
      </c>
      <c r="D305" s="37">
        <v>325</v>
      </c>
      <c r="E305" s="37" t="s">
        <v>4341</v>
      </c>
      <c r="K305" s="37" t="s">
        <v>2590</v>
      </c>
      <c r="L305" s="37" t="s">
        <v>3114</v>
      </c>
      <c r="O305" s="37" t="str">
        <f t="shared" si="10"/>
        <v>FSS_Report_Report_C 코드</v>
      </c>
      <c r="P305" s="37" t="s">
        <v>291</v>
      </c>
      <c r="Q305" s="37" t="str">
        <f t="shared" si="9"/>
        <v>INSERT INTO ZFS_BASE_CODE (CD_FLG,CD,LASTID,CD_NO,CD_NM,CD_ENM,CD_SNM,CD_ESNM,CD_PFLG,CD_PCD,CD_GRP,CD_CVAL,CD_NVAL) VALUES ('Report_C','C25','NCRsystem',325,'버킷25','','','','','','FSS_Report','CSR-nCtp&gt;25',NULL);</v>
      </c>
    </row>
    <row r="306" spans="2:17">
      <c r="B306" s="37" t="s">
        <v>2595</v>
      </c>
      <c r="C306" s="102" t="s">
        <v>2760</v>
      </c>
      <c r="D306" s="37">
        <v>400</v>
      </c>
      <c r="E306" s="37" t="s">
        <v>4342</v>
      </c>
      <c r="K306" s="37" t="s">
        <v>2590</v>
      </c>
      <c r="L306" s="37" t="s">
        <v>2830</v>
      </c>
      <c r="O306" s="37" t="str">
        <f t="shared" si="10"/>
        <v>FSS_Report_Report_C 코드</v>
      </c>
      <c r="P306" s="37" t="s">
        <v>291</v>
      </c>
      <c r="Q306" s="37" t="str">
        <f t="shared" si="9"/>
        <v>INSERT INTO ZFS_BASE_CODE (CD_FLG,CD,LASTID,CD_NO,CD_NM,CD_ENM,CD_SNM,CD_ESNM,CD_PFLG,CD_PCD,CD_GRP,CD_CVAL,CD_NVAL) VALUES ('Report_C','D','NCRsystem',400,'신용스프레드리스크(CTP)','','','','','','FSS_Report','CSR-Ctp',NULL);</v>
      </c>
    </row>
    <row r="307" spans="2:17">
      <c r="B307" s="37" t="s">
        <v>2595</v>
      </c>
      <c r="C307" s="102" t="s">
        <v>3115</v>
      </c>
      <c r="D307" s="37">
        <v>401</v>
      </c>
      <c r="E307" s="37" t="s">
        <v>4317</v>
      </c>
      <c r="K307" s="37" t="s">
        <v>2590</v>
      </c>
      <c r="L307" s="37" t="s">
        <v>3116</v>
      </c>
      <c r="O307" s="37" t="str">
        <f t="shared" si="10"/>
        <v>FSS_Report_Report_C 코드</v>
      </c>
      <c r="P307" s="37" t="s">
        <v>291</v>
      </c>
      <c r="Q307" s="37" t="str">
        <f t="shared" si="9"/>
        <v>INSERT INTO ZFS_BASE_CODE (CD_FLG,CD,LASTID,CD_NO,CD_NM,CD_ENM,CD_SNM,CD_ESNM,CD_PFLG,CD_PCD,CD_GRP,CD_CVAL,CD_NVAL) VALUES ('Report_C','D1','NCRsystem',401,'버킷1','','','','','','FSS_Report','CSR-Ctp&gt;01',NULL);</v>
      </c>
    </row>
    <row r="308" spans="2:17">
      <c r="B308" s="37" t="s">
        <v>2595</v>
      </c>
      <c r="C308" s="102" t="s">
        <v>3117</v>
      </c>
      <c r="D308" s="37">
        <v>402</v>
      </c>
      <c r="E308" s="37" t="s">
        <v>4318</v>
      </c>
      <c r="K308" s="37" t="s">
        <v>2590</v>
      </c>
      <c r="L308" s="37" t="s">
        <v>3118</v>
      </c>
      <c r="O308" s="37" t="str">
        <f t="shared" si="10"/>
        <v>FSS_Report_Report_C 코드</v>
      </c>
      <c r="P308" s="37" t="s">
        <v>291</v>
      </c>
      <c r="Q308" s="37" t="str">
        <f t="shared" si="9"/>
        <v>INSERT INTO ZFS_BASE_CODE (CD_FLG,CD,LASTID,CD_NO,CD_NM,CD_ENM,CD_SNM,CD_ESNM,CD_PFLG,CD_PCD,CD_GRP,CD_CVAL,CD_NVAL) VALUES ('Report_C','D2','NCRsystem',402,'버킷2','','','','','','FSS_Report','CSR-Ctp&gt;02',NULL);</v>
      </c>
    </row>
    <row r="309" spans="2:17">
      <c r="B309" s="37" t="s">
        <v>2595</v>
      </c>
      <c r="C309" s="102" t="s">
        <v>3119</v>
      </c>
      <c r="D309" s="37">
        <v>403</v>
      </c>
      <c r="E309" s="37" t="s">
        <v>4319</v>
      </c>
      <c r="K309" s="37" t="s">
        <v>2590</v>
      </c>
      <c r="L309" s="37" t="s">
        <v>3120</v>
      </c>
      <c r="O309" s="37" t="str">
        <f t="shared" si="10"/>
        <v>FSS_Report_Report_C 코드</v>
      </c>
      <c r="P309" s="37" t="s">
        <v>291</v>
      </c>
      <c r="Q309" s="37" t="str">
        <f t="shared" si="9"/>
        <v>INSERT INTO ZFS_BASE_CODE (CD_FLG,CD,LASTID,CD_NO,CD_NM,CD_ENM,CD_SNM,CD_ESNM,CD_PFLG,CD_PCD,CD_GRP,CD_CVAL,CD_NVAL) VALUES ('Report_C','D3','NCRsystem',403,'버킷3','','','','','','FSS_Report','CSR-Ctp&gt;03',NULL);</v>
      </c>
    </row>
    <row r="310" spans="2:17">
      <c r="B310" s="37" t="s">
        <v>2595</v>
      </c>
      <c r="C310" s="102" t="s">
        <v>3121</v>
      </c>
      <c r="D310" s="37">
        <v>404</v>
      </c>
      <c r="E310" s="37" t="s">
        <v>4320</v>
      </c>
      <c r="K310" s="37" t="s">
        <v>2590</v>
      </c>
      <c r="L310" s="37" t="s">
        <v>3122</v>
      </c>
      <c r="O310" s="37" t="str">
        <f t="shared" si="10"/>
        <v>FSS_Report_Report_C 코드</v>
      </c>
      <c r="P310" s="37" t="s">
        <v>291</v>
      </c>
      <c r="Q310" s="37" t="str">
        <f t="shared" si="9"/>
        <v>INSERT INTO ZFS_BASE_CODE (CD_FLG,CD,LASTID,CD_NO,CD_NM,CD_ENM,CD_SNM,CD_ESNM,CD_PFLG,CD_PCD,CD_GRP,CD_CVAL,CD_NVAL) VALUES ('Report_C','D4','NCRsystem',404,'버킷4','','','','','','FSS_Report','CSR-Ctp&gt;04',NULL);</v>
      </c>
    </row>
    <row r="311" spans="2:17">
      <c r="B311" s="37" t="s">
        <v>2595</v>
      </c>
      <c r="C311" s="102" t="s">
        <v>3123</v>
      </c>
      <c r="D311" s="37">
        <v>405</v>
      </c>
      <c r="E311" s="37" t="s">
        <v>4321</v>
      </c>
      <c r="K311" s="37" t="s">
        <v>2590</v>
      </c>
      <c r="L311" s="37" t="s">
        <v>3124</v>
      </c>
      <c r="O311" s="37" t="str">
        <f t="shared" si="10"/>
        <v>FSS_Report_Report_C 코드</v>
      </c>
      <c r="P311" s="37" t="s">
        <v>291</v>
      </c>
      <c r="Q311" s="37" t="str">
        <f t="shared" si="9"/>
        <v>INSERT INTO ZFS_BASE_CODE (CD_FLG,CD,LASTID,CD_NO,CD_NM,CD_ENM,CD_SNM,CD_ESNM,CD_PFLG,CD_PCD,CD_GRP,CD_CVAL,CD_NVAL) VALUES ('Report_C','D5','NCRsystem',405,'버킷5','','','','','','FSS_Report','CSR-Ctp&gt;05',NULL);</v>
      </c>
    </row>
    <row r="312" spans="2:17">
      <c r="B312" s="37" t="s">
        <v>2595</v>
      </c>
      <c r="C312" s="102" t="s">
        <v>3125</v>
      </c>
      <c r="D312" s="37">
        <v>406</v>
      </c>
      <c r="E312" s="37" t="s">
        <v>4322</v>
      </c>
      <c r="K312" s="37" t="s">
        <v>2590</v>
      </c>
      <c r="L312" s="37" t="s">
        <v>3126</v>
      </c>
      <c r="O312" s="37" t="str">
        <f t="shared" si="10"/>
        <v>FSS_Report_Report_C 코드</v>
      </c>
      <c r="P312" s="37" t="s">
        <v>291</v>
      </c>
      <c r="Q312" s="37" t="str">
        <f t="shared" si="9"/>
        <v>INSERT INTO ZFS_BASE_CODE (CD_FLG,CD,LASTID,CD_NO,CD_NM,CD_ENM,CD_SNM,CD_ESNM,CD_PFLG,CD_PCD,CD_GRP,CD_CVAL,CD_NVAL) VALUES ('Report_C','D6','NCRsystem',406,'버킷6','','','','','','FSS_Report','CSR-Ctp&gt;06',NULL);</v>
      </c>
    </row>
    <row r="313" spans="2:17">
      <c r="B313" s="37" t="s">
        <v>2595</v>
      </c>
      <c r="C313" s="102" t="s">
        <v>3127</v>
      </c>
      <c r="D313" s="37">
        <v>407</v>
      </c>
      <c r="E313" s="37" t="s">
        <v>4323</v>
      </c>
      <c r="K313" s="37" t="s">
        <v>2590</v>
      </c>
      <c r="L313" s="37" t="s">
        <v>3128</v>
      </c>
      <c r="O313" s="37" t="str">
        <f t="shared" si="10"/>
        <v>FSS_Report_Report_C 코드</v>
      </c>
      <c r="P313" s="37" t="s">
        <v>291</v>
      </c>
      <c r="Q313" s="37" t="str">
        <f t="shared" si="9"/>
        <v>INSERT INTO ZFS_BASE_CODE (CD_FLG,CD,LASTID,CD_NO,CD_NM,CD_ENM,CD_SNM,CD_ESNM,CD_PFLG,CD_PCD,CD_GRP,CD_CVAL,CD_NVAL) VALUES ('Report_C','D7','NCRsystem',407,'버킷7','','','','','','FSS_Report','CSR-Ctp&gt;07',NULL);</v>
      </c>
    </row>
    <row r="314" spans="2:17">
      <c r="B314" s="37" t="s">
        <v>2595</v>
      </c>
      <c r="C314" s="102" t="s">
        <v>3129</v>
      </c>
      <c r="D314" s="37">
        <v>408</v>
      </c>
      <c r="E314" s="37" t="s">
        <v>4324</v>
      </c>
      <c r="K314" s="37" t="s">
        <v>2590</v>
      </c>
      <c r="L314" s="37" t="s">
        <v>3130</v>
      </c>
      <c r="O314" s="37" t="str">
        <f t="shared" si="10"/>
        <v>FSS_Report_Report_C 코드</v>
      </c>
      <c r="P314" s="37" t="s">
        <v>291</v>
      </c>
      <c r="Q314" s="37" t="str">
        <f t="shared" si="9"/>
        <v>INSERT INTO ZFS_BASE_CODE (CD_FLG,CD,LASTID,CD_NO,CD_NM,CD_ENM,CD_SNM,CD_ESNM,CD_PFLG,CD_PCD,CD_GRP,CD_CVAL,CD_NVAL) VALUES ('Report_C','D8','NCRsystem',408,'버킷8','','','','','','FSS_Report','CSR-Ctp&gt;08',NULL);</v>
      </c>
    </row>
    <row r="315" spans="2:17">
      <c r="B315" s="37" t="s">
        <v>2595</v>
      </c>
      <c r="C315" s="102" t="s">
        <v>3131</v>
      </c>
      <c r="D315" s="37">
        <v>409</v>
      </c>
      <c r="E315" s="37" t="s">
        <v>4325</v>
      </c>
      <c r="K315" s="37" t="s">
        <v>2590</v>
      </c>
      <c r="L315" s="37" t="s">
        <v>3132</v>
      </c>
      <c r="O315" s="37" t="str">
        <f t="shared" si="10"/>
        <v>FSS_Report_Report_C 코드</v>
      </c>
      <c r="P315" s="37" t="s">
        <v>291</v>
      </c>
      <c r="Q315" s="37" t="str">
        <f t="shared" si="9"/>
        <v>INSERT INTO ZFS_BASE_CODE (CD_FLG,CD,LASTID,CD_NO,CD_NM,CD_ENM,CD_SNM,CD_ESNM,CD_PFLG,CD_PCD,CD_GRP,CD_CVAL,CD_NVAL) VALUES ('Report_C','D9','NCRsystem',409,'버킷9','','','','','','FSS_Report','CSR-Ctp&gt;09',NULL);</v>
      </c>
    </row>
    <row r="316" spans="2:17">
      <c r="B316" s="37" t="s">
        <v>2595</v>
      </c>
      <c r="C316" s="102" t="s">
        <v>3133</v>
      </c>
      <c r="D316" s="37">
        <v>410</v>
      </c>
      <c r="E316" s="37" t="s">
        <v>4326</v>
      </c>
      <c r="K316" s="37" t="s">
        <v>2590</v>
      </c>
      <c r="L316" s="37" t="s">
        <v>3134</v>
      </c>
      <c r="O316" s="37" t="str">
        <f t="shared" si="10"/>
        <v>FSS_Report_Report_C 코드</v>
      </c>
      <c r="P316" s="37" t="s">
        <v>291</v>
      </c>
      <c r="Q316" s="37" t="str">
        <f t="shared" si="9"/>
        <v>INSERT INTO ZFS_BASE_CODE (CD_FLG,CD,LASTID,CD_NO,CD_NM,CD_ENM,CD_SNM,CD_ESNM,CD_PFLG,CD_PCD,CD_GRP,CD_CVAL,CD_NVAL) VALUES ('Report_C','D10','NCRsystem',410,'버킷10','','','','','','FSS_Report','CSR-Ctp&gt;10',NULL);</v>
      </c>
    </row>
    <row r="317" spans="2:17">
      <c r="B317" s="37" t="s">
        <v>2595</v>
      </c>
      <c r="C317" s="102" t="s">
        <v>3135</v>
      </c>
      <c r="D317" s="37">
        <v>411</v>
      </c>
      <c r="E317" s="37" t="s">
        <v>4327</v>
      </c>
      <c r="K317" s="37" t="s">
        <v>2590</v>
      </c>
      <c r="L317" s="37" t="s">
        <v>3136</v>
      </c>
      <c r="O317" s="37" t="str">
        <f t="shared" si="10"/>
        <v>FSS_Report_Report_C 코드</v>
      </c>
      <c r="P317" s="37" t="s">
        <v>291</v>
      </c>
      <c r="Q317" s="37" t="str">
        <f t="shared" si="9"/>
        <v>INSERT INTO ZFS_BASE_CODE (CD_FLG,CD,LASTID,CD_NO,CD_NM,CD_ENM,CD_SNM,CD_ESNM,CD_PFLG,CD_PCD,CD_GRP,CD_CVAL,CD_NVAL) VALUES ('Report_C','D11','NCRsystem',411,'버킷11','','','','','','FSS_Report','CSR-Ctp&gt;11',NULL);</v>
      </c>
    </row>
    <row r="318" spans="2:17">
      <c r="B318" s="37" t="s">
        <v>2595</v>
      </c>
      <c r="C318" s="102" t="s">
        <v>3137</v>
      </c>
      <c r="D318" s="37">
        <v>412</v>
      </c>
      <c r="E318" s="37" t="s">
        <v>4328</v>
      </c>
      <c r="K318" s="37" t="s">
        <v>2590</v>
      </c>
      <c r="L318" s="37" t="s">
        <v>3138</v>
      </c>
      <c r="O318" s="37" t="str">
        <f t="shared" si="10"/>
        <v>FSS_Report_Report_C 코드</v>
      </c>
      <c r="P318" s="37" t="s">
        <v>291</v>
      </c>
      <c r="Q318" s="37" t="str">
        <f t="shared" si="9"/>
        <v>INSERT INTO ZFS_BASE_CODE (CD_FLG,CD,LASTID,CD_NO,CD_NM,CD_ENM,CD_SNM,CD_ESNM,CD_PFLG,CD_PCD,CD_GRP,CD_CVAL,CD_NVAL) VALUES ('Report_C','D12','NCRsystem',412,'버킷12','','','','','','FSS_Report','CSR-Ctp&gt;12',NULL);</v>
      </c>
    </row>
    <row r="319" spans="2:17">
      <c r="B319" s="37" t="s">
        <v>2595</v>
      </c>
      <c r="C319" s="102" t="s">
        <v>3139</v>
      </c>
      <c r="D319" s="37">
        <v>413</v>
      </c>
      <c r="E319" s="37" t="s">
        <v>4329</v>
      </c>
      <c r="K319" s="37" t="s">
        <v>2590</v>
      </c>
      <c r="L319" s="37" t="s">
        <v>3140</v>
      </c>
      <c r="O319" s="37" t="str">
        <f t="shared" si="10"/>
        <v>FSS_Report_Report_C 코드</v>
      </c>
      <c r="P319" s="37" t="s">
        <v>291</v>
      </c>
      <c r="Q319" s="37" t="str">
        <f t="shared" si="9"/>
        <v>INSERT INTO ZFS_BASE_CODE (CD_FLG,CD,LASTID,CD_NO,CD_NM,CD_ENM,CD_SNM,CD_ESNM,CD_PFLG,CD_PCD,CD_GRP,CD_CVAL,CD_NVAL) VALUES ('Report_C','D13','NCRsystem',413,'버킷13','','','','','','FSS_Report','CSR-Ctp&gt;13',NULL);</v>
      </c>
    </row>
    <row r="320" spans="2:17">
      <c r="B320" s="37" t="s">
        <v>2595</v>
      </c>
      <c r="C320" s="102" t="s">
        <v>3141</v>
      </c>
      <c r="D320" s="37">
        <v>414</v>
      </c>
      <c r="E320" s="37" t="s">
        <v>4330</v>
      </c>
      <c r="K320" s="37" t="s">
        <v>2590</v>
      </c>
      <c r="L320" s="37" t="s">
        <v>3142</v>
      </c>
      <c r="O320" s="37" t="str">
        <f t="shared" si="10"/>
        <v>FSS_Report_Report_C 코드</v>
      </c>
      <c r="P320" s="37" t="s">
        <v>291</v>
      </c>
      <c r="Q320" s="37" t="str">
        <f t="shared" si="9"/>
        <v>INSERT INTO ZFS_BASE_CODE (CD_FLG,CD,LASTID,CD_NO,CD_NM,CD_ENM,CD_SNM,CD_ESNM,CD_PFLG,CD_PCD,CD_GRP,CD_CVAL,CD_NVAL) VALUES ('Report_C','D14','NCRsystem',414,'버킷14','','','','','','FSS_Report','CSR-Ctp&gt;14',NULL);</v>
      </c>
    </row>
    <row r="321" spans="2:17">
      <c r="B321" s="37" t="s">
        <v>2595</v>
      </c>
      <c r="C321" s="102" t="s">
        <v>3143</v>
      </c>
      <c r="D321" s="37">
        <v>415</v>
      </c>
      <c r="E321" s="37" t="s">
        <v>4331</v>
      </c>
      <c r="K321" s="37" t="s">
        <v>2590</v>
      </c>
      <c r="L321" s="37" t="s">
        <v>3144</v>
      </c>
      <c r="O321" s="37" t="str">
        <f t="shared" si="10"/>
        <v>FSS_Report_Report_C 코드</v>
      </c>
      <c r="P321" s="37" t="s">
        <v>291</v>
      </c>
      <c r="Q321" s="37" t="str">
        <f t="shared" si="9"/>
        <v>INSERT INTO ZFS_BASE_CODE (CD_FLG,CD,LASTID,CD_NO,CD_NM,CD_ENM,CD_SNM,CD_ESNM,CD_PFLG,CD_PCD,CD_GRP,CD_CVAL,CD_NVAL) VALUES ('Report_C','D15','NCRsystem',415,'버킷15','','','','','','FSS_Report','CSR-Ctp&gt;15',NULL);</v>
      </c>
    </row>
    <row r="322" spans="2:17">
      <c r="B322" s="37" t="s">
        <v>2595</v>
      </c>
      <c r="C322" s="102" t="s">
        <v>3145</v>
      </c>
      <c r="D322" s="37">
        <v>416</v>
      </c>
      <c r="E322" s="37" t="s">
        <v>4332</v>
      </c>
      <c r="K322" s="37" t="s">
        <v>2590</v>
      </c>
      <c r="L322" s="37" t="s">
        <v>3146</v>
      </c>
      <c r="O322" s="37" t="str">
        <f t="shared" si="10"/>
        <v>FSS_Report_Report_C 코드</v>
      </c>
      <c r="P322" s="37" t="s">
        <v>291</v>
      </c>
      <c r="Q322" s="37" t="str">
        <f t="shared" si="9"/>
        <v>INSERT INTO ZFS_BASE_CODE (CD_FLG,CD,LASTID,CD_NO,CD_NM,CD_ENM,CD_SNM,CD_ESNM,CD_PFLG,CD_PCD,CD_GRP,CD_CVAL,CD_NVAL) VALUES ('Report_C','D16','NCRsystem',416,'버킷16','','','','','','FSS_Report','CSR-Ctp&gt;16',NULL);</v>
      </c>
    </row>
    <row r="323" spans="2:17">
      <c r="B323" s="37" t="s">
        <v>2595</v>
      </c>
      <c r="C323" s="102" t="s">
        <v>2856</v>
      </c>
      <c r="D323" s="37">
        <v>500</v>
      </c>
      <c r="E323" s="37" t="s">
        <v>4258</v>
      </c>
      <c r="K323" s="37" t="s">
        <v>2590</v>
      </c>
      <c r="L323" s="37" t="s">
        <v>2546</v>
      </c>
      <c r="O323" s="37" t="str">
        <f t="shared" si="10"/>
        <v>FSS_Report_Report_C 코드</v>
      </c>
      <c r="P323" s="37" t="s">
        <v>291</v>
      </c>
      <c r="Q323" s="37" t="str">
        <f t="shared" si="9"/>
        <v>INSERT INTO ZFS_BASE_CODE (CD_FLG,CD,LASTID,CD_NO,CD_NM,CD_ENM,CD_SNM,CD_ESNM,CD_PFLG,CD_PCD,CD_GRP,CD_CVAL,CD_NVAL) VALUES ('Report_C','E','NCRsystem',500,'주식리스크','','','','','','FSS_Report','EQ',NULL);</v>
      </c>
    </row>
    <row r="324" spans="2:17">
      <c r="B324" s="37" t="s">
        <v>2595</v>
      </c>
      <c r="C324" s="102" t="s">
        <v>3147</v>
      </c>
      <c r="D324" s="37">
        <v>501</v>
      </c>
      <c r="E324" s="37" t="s">
        <v>4317</v>
      </c>
      <c r="K324" s="37" t="s">
        <v>2590</v>
      </c>
      <c r="L324" s="37" t="s">
        <v>3148</v>
      </c>
      <c r="O324" s="37" t="str">
        <f t="shared" si="10"/>
        <v>FSS_Report_Report_C 코드</v>
      </c>
      <c r="P324" s="37" t="s">
        <v>291</v>
      </c>
      <c r="Q324" s="37" t="str">
        <f t="shared" si="9"/>
        <v>INSERT INTO ZFS_BASE_CODE (CD_FLG,CD,LASTID,CD_NO,CD_NM,CD_ENM,CD_SNM,CD_ESNM,CD_PFLG,CD_PCD,CD_GRP,CD_CVAL,CD_NVAL) VALUES ('Report_C','E1','NCRsystem',501,'버킷1','','','','','','FSS_Report','EQ&gt;01',NULL);</v>
      </c>
    </row>
    <row r="325" spans="2:17">
      <c r="B325" s="37" t="s">
        <v>2595</v>
      </c>
      <c r="C325" s="102" t="s">
        <v>3149</v>
      </c>
      <c r="D325" s="37">
        <v>502</v>
      </c>
      <c r="E325" s="37" t="s">
        <v>4318</v>
      </c>
      <c r="K325" s="37" t="s">
        <v>2590</v>
      </c>
      <c r="L325" s="37" t="s">
        <v>3150</v>
      </c>
      <c r="O325" s="37" t="str">
        <f t="shared" si="10"/>
        <v>FSS_Report_Report_C 코드</v>
      </c>
      <c r="P325" s="37" t="s">
        <v>291</v>
      </c>
      <c r="Q325" s="37" t="str">
        <f t="shared" si="9"/>
        <v>INSERT INTO ZFS_BASE_CODE (CD_FLG,CD,LASTID,CD_NO,CD_NM,CD_ENM,CD_SNM,CD_ESNM,CD_PFLG,CD_PCD,CD_GRP,CD_CVAL,CD_NVAL) VALUES ('Report_C','E2','NCRsystem',502,'버킷2','','','','','','FSS_Report','EQ&gt;02',NULL);</v>
      </c>
    </row>
    <row r="326" spans="2:17">
      <c r="B326" s="37" t="s">
        <v>2595</v>
      </c>
      <c r="C326" s="102" t="s">
        <v>3151</v>
      </c>
      <c r="D326" s="37">
        <v>503</v>
      </c>
      <c r="E326" s="37" t="s">
        <v>4319</v>
      </c>
      <c r="K326" s="37" t="s">
        <v>2590</v>
      </c>
      <c r="L326" s="37" t="s">
        <v>3152</v>
      </c>
      <c r="O326" s="37" t="str">
        <f t="shared" si="10"/>
        <v>FSS_Report_Report_C 코드</v>
      </c>
      <c r="P326" s="37" t="s">
        <v>291</v>
      </c>
      <c r="Q326" s="37" t="str">
        <f t="shared" si="9"/>
        <v>INSERT INTO ZFS_BASE_CODE (CD_FLG,CD,LASTID,CD_NO,CD_NM,CD_ENM,CD_SNM,CD_ESNM,CD_PFLG,CD_PCD,CD_GRP,CD_CVAL,CD_NVAL) VALUES ('Report_C','E3','NCRsystem',503,'버킷3','','','','','','FSS_Report','EQ&gt;03',NULL);</v>
      </c>
    </row>
    <row r="327" spans="2:17">
      <c r="B327" s="37" t="s">
        <v>2595</v>
      </c>
      <c r="C327" s="102" t="s">
        <v>3153</v>
      </c>
      <c r="D327" s="37">
        <v>504</v>
      </c>
      <c r="E327" s="37" t="s">
        <v>4320</v>
      </c>
      <c r="K327" s="37" t="s">
        <v>2590</v>
      </c>
      <c r="L327" s="37" t="s">
        <v>3154</v>
      </c>
      <c r="O327" s="37" t="str">
        <f t="shared" si="10"/>
        <v>FSS_Report_Report_C 코드</v>
      </c>
      <c r="P327" s="37" t="s">
        <v>291</v>
      </c>
      <c r="Q327" s="37" t="str">
        <f t="shared" si="9"/>
        <v>INSERT INTO ZFS_BASE_CODE (CD_FLG,CD,LASTID,CD_NO,CD_NM,CD_ENM,CD_SNM,CD_ESNM,CD_PFLG,CD_PCD,CD_GRP,CD_CVAL,CD_NVAL) VALUES ('Report_C','E4','NCRsystem',504,'버킷4','','','','','','FSS_Report','EQ&gt;04',NULL);</v>
      </c>
    </row>
    <row r="328" spans="2:17">
      <c r="B328" s="37" t="s">
        <v>2595</v>
      </c>
      <c r="C328" s="102" t="s">
        <v>3155</v>
      </c>
      <c r="D328" s="37">
        <v>505</v>
      </c>
      <c r="E328" s="37" t="s">
        <v>4321</v>
      </c>
      <c r="K328" s="37" t="s">
        <v>2590</v>
      </c>
      <c r="L328" s="37" t="s">
        <v>3156</v>
      </c>
      <c r="O328" s="37" t="str">
        <f t="shared" si="10"/>
        <v>FSS_Report_Report_C 코드</v>
      </c>
      <c r="P328" s="37" t="s">
        <v>291</v>
      </c>
      <c r="Q328" s="37" t="str">
        <f t="shared" si="9"/>
        <v>INSERT INTO ZFS_BASE_CODE (CD_FLG,CD,LASTID,CD_NO,CD_NM,CD_ENM,CD_SNM,CD_ESNM,CD_PFLG,CD_PCD,CD_GRP,CD_CVAL,CD_NVAL) VALUES ('Report_C','E5','NCRsystem',505,'버킷5','','','','','','FSS_Report','EQ&gt;05',NULL);</v>
      </c>
    </row>
    <row r="329" spans="2:17">
      <c r="B329" s="37" t="s">
        <v>2595</v>
      </c>
      <c r="C329" s="102" t="s">
        <v>3157</v>
      </c>
      <c r="D329" s="37">
        <v>506</v>
      </c>
      <c r="E329" s="37" t="s">
        <v>4322</v>
      </c>
      <c r="K329" s="37" t="s">
        <v>2590</v>
      </c>
      <c r="L329" s="37" t="s">
        <v>3158</v>
      </c>
      <c r="O329" s="37" t="str">
        <f t="shared" si="10"/>
        <v>FSS_Report_Report_C 코드</v>
      </c>
      <c r="P329" s="37" t="s">
        <v>291</v>
      </c>
      <c r="Q329" s="37" t="str">
        <f t="shared" ref="Q329:Q392" si="11" xml:space="preserve"> Q$7 &amp; " ('"&amp;B329&amp;"','"&amp;C329&amp;"','NCRsystem',"&amp;IF(D329="",0,D329)&amp;",'"&amp;E329&amp;"','"&amp;F329&amp;"','"&amp;G329&amp;"','"&amp;H329&amp;"','"&amp;I329&amp;"','"&amp;J329&amp;"','"&amp;K329&amp;"','"&amp;L329&amp;"',"&amp;IF(M329="","NULL",M329)&amp;");"</f>
        <v>INSERT INTO ZFS_BASE_CODE (CD_FLG,CD,LASTID,CD_NO,CD_NM,CD_ENM,CD_SNM,CD_ESNM,CD_PFLG,CD_PCD,CD_GRP,CD_CVAL,CD_NVAL) VALUES ('Report_C','E6','NCRsystem',506,'버킷6','','','','','','FSS_Report','EQ&gt;06',NULL);</v>
      </c>
    </row>
    <row r="330" spans="2:17">
      <c r="B330" s="37" t="s">
        <v>2595</v>
      </c>
      <c r="C330" s="102" t="s">
        <v>3159</v>
      </c>
      <c r="D330" s="37">
        <v>507</v>
      </c>
      <c r="E330" s="37" t="s">
        <v>4323</v>
      </c>
      <c r="K330" s="37" t="s">
        <v>2590</v>
      </c>
      <c r="L330" s="37" t="s">
        <v>3160</v>
      </c>
      <c r="O330" s="37" t="str">
        <f t="shared" si="10"/>
        <v>FSS_Report_Report_C 코드</v>
      </c>
      <c r="P330" s="37" t="s">
        <v>291</v>
      </c>
      <c r="Q330" s="37" t="str">
        <f t="shared" si="11"/>
        <v>INSERT INTO ZFS_BASE_CODE (CD_FLG,CD,LASTID,CD_NO,CD_NM,CD_ENM,CD_SNM,CD_ESNM,CD_PFLG,CD_PCD,CD_GRP,CD_CVAL,CD_NVAL) VALUES ('Report_C','E7','NCRsystem',507,'버킷7','','','','','','FSS_Report','EQ&gt;07',NULL);</v>
      </c>
    </row>
    <row r="331" spans="2:17">
      <c r="B331" s="37" t="s">
        <v>2595</v>
      </c>
      <c r="C331" s="102" t="s">
        <v>3161</v>
      </c>
      <c r="D331" s="37">
        <v>508</v>
      </c>
      <c r="E331" s="37" t="s">
        <v>4324</v>
      </c>
      <c r="K331" s="37" t="s">
        <v>2590</v>
      </c>
      <c r="L331" s="37" t="s">
        <v>3162</v>
      </c>
      <c r="O331" s="37" t="str">
        <f t="shared" si="10"/>
        <v>FSS_Report_Report_C 코드</v>
      </c>
      <c r="P331" s="37" t="s">
        <v>291</v>
      </c>
      <c r="Q331" s="37" t="str">
        <f t="shared" si="11"/>
        <v>INSERT INTO ZFS_BASE_CODE (CD_FLG,CD,LASTID,CD_NO,CD_NM,CD_ENM,CD_SNM,CD_ESNM,CD_PFLG,CD_PCD,CD_GRP,CD_CVAL,CD_NVAL) VALUES ('Report_C','E8','NCRsystem',508,'버킷8','','','','','','FSS_Report','EQ&gt;08',NULL);</v>
      </c>
    </row>
    <row r="332" spans="2:17">
      <c r="B332" s="37" t="s">
        <v>2595</v>
      </c>
      <c r="C332" s="102" t="s">
        <v>3163</v>
      </c>
      <c r="D332" s="37">
        <v>509</v>
      </c>
      <c r="E332" s="37" t="s">
        <v>4325</v>
      </c>
      <c r="K332" s="37" t="s">
        <v>2590</v>
      </c>
      <c r="L332" s="37" t="s">
        <v>3164</v>
      </c>
      <c r="O332" s="37" t="str">
        <f t="shared" si="10"/>
        <v>FSS_Report_Report_C 코드</v>
      </c>
      <c r="P332" s="37" t="s">
        <v>291</v>
      </c>
      <c r="Q332" s="37" t="str">
        <f t="shared" si="11"/>
        <v>INSERT INTO ZFS_BASE_CODE (CD_FLG,CD,LASTID,CD_NO,CD_NM,CD_ENM,CD_SNM,CD_ESNM,CD_PFLG,CD_PCD,CD_GRP,CD_CVAL,CD_NVAL) VALUES ('Report_C','E9','NCRsystem',509,'버킷9','','','','','','FSS_Report','EQ&gt;09',NULL);</v>
      </c>
    </row>
    <row r="333" spans="2:17">
      <c r="B333" s="37" t="s">
        <v>2595</v>
      </c>
      <c r="C333" s="102" t="s">
        <v>3165</v>
      </c>
      <c r="D333" s="37">
        <v>510</v>
      </c>
      <c r="E333" s="37" t="s">
        <v>4326</v>
      </c>
      <c r="K333" s="37" t="s">
        <v>2590</v>
      </c>
      <c r="L333" s="37" t="s">
        <v>3166</v>
      </c>
      <c r="O333" s="37" t="str">
        <f t="shared" ref="O333:O396" si="12">IF(K333="GROUP",B333 &amp; "_" &amp; C333  &amp; " 목록",K333 &amp; "_" &amp;B333 &amp; " 코드")</f>
        <v>FSS_Report_Report_C 코드</v>
      </c>
      <c r="P333" s="37" t="s">
        <v>291</v>
      </c>
      <c r="Q333" s="37" t="str">
        <f t="shared" si="11"/>
        <v>INSERT INTO ZFS_BASE_CODE (CD_FLG,CD,LASTID,CD_NO,CD_NM,CD_ENM,CD_SNM,CD_ESNM,CD_PFLG,CD_PCD,CD_GRP,CD_CVAL,CD_NVAL) VALUES ('Report_C','E10','NCRsystem',510,'버킷10','','','','','','FSS_Report','EQ&gt;10',NULL);</v>
      </c>
    </row>
    <row r="334" spans="2:17">
      <c r="B334" s="37" t="s">
        <v>2595</v>
      </c>
      <c r="C334" s="102" t="s">
        <v>3167</v>
      </c>
      <c r="D334" s="37">
        <v>511</v>
      </c>
      <c r="E334" s="37" t="s">
        <v>4327</v>
      </c>
      <c r="K334" s="37" t="s">
        <v>2590</v>
      </c>
      <c r="L334" s="37" t="s">
        <v>3168</v>
      </c>
      <c r="O334" s="37" t="str">
        <f t="shared" si="12"/>
        <v>FSS_Report_Report_C 코드</v>
      </c>
      <c r="P334" s="37" t="s">
        <v>291</v>
      </c>
      <c r="Q334" s="37" t="str">
        <f t="shared" si="11"/>
        <v>INSERT INTO ZFS_BASE_CODE (CD_FLG,CD,LASTID,CD_NO,CD_NM,CD_ENM,CD_SNM,CD_ESNM,CD_PFLG,CD_PCD,CD_GRP,CD_CVAL,CD_NVAL) VALUES ('Report_C','E11','NCRsystem',511,'버킷11','','','','','','FSS_Report','EQ&gt;11',NULL);</v>
      </c>
    </row>
    <row r="335" spans="2:17">
      <c r="B335" s="37" t="s">
        <v>2595</v>
      </c>
      <c r="C335" s="102" t="s">
        <v>3169</v>
      </c>
      <c r="D335" s="37">
        <v>512</v>
      </c>
      <c r="E335" s="37" t="s">
        <v>4328</v>
      </c>
      <c r="K335" s="37" t="s">
        <v>2590</v>
      </c>
      <c r="L335" s="37" t="s">
        <v>3170</v>
      </c>
      <c r="O335" s="37" t="str">
        <f t="shared" si="12"/>
        <v>FSS_Report_Report_C 코드</v>
      </c>
      <c r="P335" s="37" t="s">
        <v>291</v>
      </c>
      <c r="Q335" s="37" t="str">
        <f t="shared" si="11"/>
        <v>INSERT INTO ZFS_BASE_CODE (CD_FLG,CD,LASTID,CD_NO,CD_NM,CD_ENM,CD_SNM,CD_ESNM,CD_PFLG,CD_PCD,CD_GRP,CD_CVAL,CD_NVAL) VALUES ('Report_C','E12','NCRsystem',512,'버킷12','','','','','','FSS_Report','EQ&gt;12',NULL);</v>
      </c>
    </row>
    <row r="336" spans="2:17">
      <c r="B336" s="37" t="s">
        <v>2595</v>
      </c>
      <c r="C336" s="102" t="s">
        <v>3171</v>
      </c>
      <c r="D336" s="37">
        <v>513</v>
      </c>
      <c r="E336" s="37" t="s">
        <v>4329</v>
      </c>
      <c r="K336" s="37" t="s">
        <v>2590</v>
      </c>
      <c r="L336" s="37" t="s">
        <v>3172</v>
      </c>
      <c r="O336" s="37" t="str">
        <f t="shared" si="12"/>
        <v>FSS_Report_Report_C 코드</v>
      </c>
      <c r="P336" s="37" t="s">
        <v>291</v>
      </c>
      <c r="Q336" s="37" t="str">
        <f t="shared" si="11"/>
        <v>INSERT INTO ZFS_BASE_CODE (CD_FLG,CD,LASTID,CD_NO,CD_NM,CD_ENM,CD_SNM,CD_ESNM,CD_PFLG,CD_PCD,CD_GRP,CD_CVAL,CD_NVAL) VALUES ('Report_C','E13','NCRsystem',513,'버킷13','','','','','','FSS_Report','EQ&gt;13',NULL);</v>
      </c>
    </row>
    <row r="337" spans="2:17">
      <c r="B337" s="37" t="s">
        <v>2595</v>
      </c>
      <c r="C337" s="102" t="s">
        <v>3173</v>
      </c>
      <c r="D337" s="37">
        <v>600</v>
      </c>
      <c r="E337" s="37" t="s">
        <v>4259</v>
      </c>
      <c r="K337" s="37" t="s">
        <v>2590</v>
      </c>
      <c r="L337" s="37" t="s">
        <v>2548</v>
      </c>
      <c r="O337" s="37" t="str">
        <f t="shared" si="12"/>
        <v>FSS_Report_Report_C 코드</v>
      </c>
      <c r="P337" s="37" t="s">
        <v>291</v>
      </c>
      <c r="Q337" s="37" t="str">
        <f t="shared" si="11"/>
        <v>INSERT INTO ZFS_BASE_CODE (CD_FLG,CD,LASTID,CD_NO,CD_NM,CD_ENM,CD_SNM,CD_ESNM,CD_PFLG,CD_PCD,CD_GRP,CD_CVAL,CD_NVAL) VALUES ('Report_C','F','NCRsystem',600,'외환리스크','','','','','','FSS_Report','FX',NULL);</v>
      </c>
    </row>
    <row r="338" spans="2:17">
      <c r="B338" s="37" t="s">
        <v>2595</v>
      </c>
      <c r="C338" s="102" t="s">
        <v>3174</v>
      </c>
      <c r="D338" s="37">
        <v>601</v>
      </c>
      <c r="E338" s="37" t="s">
        <v>4343</v>
      </c>
      <c r="G338" s="37" t="s">
        <v>3175</v>
      </c>
      <c r="K338" s="37" t="s">
        <v>2590</v>
      </c>
      <c r="L338" s="37" t="s">
        <v>3176</v>
      </c>
      <c r="O338" s="37" t="str">
        <f t="shared" si="12"/>
        <v>FSS_Report_Report_C 코드</v>
      </c>
      <c r="P338" s="37" t="s">
        <v>291</v>
      </c>
      <c r="Q338" s="37" t="str">
        <f t="shared" si="11"/>
        <v>INSERT INTO ZFS_BASE_CODE (CD_FLG,CD,LASTID,CD_NO,CD_NM,CD_ENM,CD_SNM,CD_ESNM,CD_PFLG,CD_PCD,CD_GRP,CD_CVAL,CD_NVAL) VALUES ('Report_C','F1','NCRsystem',601,'델타,커버처 - EUR / 베가 - USD/EUR','','FX&gt;USD/EUR','','','','FSS_Report','FX&gt;EUR',NULL);</v>
      </c>
    </row>
    <row r="339" spans="2:17">
      <c r="B339" s="37" t="s">
        <v>2595</v>
      </c>
      <c r="C339" s="102" t="s">
        <v>2655</v>
      </c>
      <c r="D339" s="37">
        <v>602</v>
      </c>
      <c r="E339" s="37" t="s">
        <v>4344</v>
      </c>
      <c r="G339" s="37" t="s">
        <v>3177</v>
      </c>
      <c r="K339" s="37" t="s">
        <v>2590</v>
      </c>
      <c r="L339" s="37" t="s">
        <v>3178</v>
      </c>
      <c r="O339" s="37" t="str">
        <f t="shared" si="12"/>
        <v>FSS_Report_Report_C 코드</v>
      </c>
      <c r="P339" s="37" t="s">
        <v>291</v>
      </c>
      <c r="Q339" s="37" t="str">
        <f t="shared" si="11"/>
        <v>INSERT INTO ZFS_BASE_CODE (CD_FLG,CD,LASTID,CD_NO,CD_NM,CD_ENM,CD_SNM,CD_ESNM,CD_PFLG,CD_PCD,CD_GRP,CD_CVAL,CD_NVAL) VALUES ('Report_C','F2','NCRsystem',602,'델타,커버처 - JPY / 베가 - USD/JPY','','FX&gt;USD/JPY','','','','FSS_Report','FX&gt;JPY',NULL);</v>
      </c>
    </row>
    <row r="340" spans="2:17">
      <c r="B340" s="37" t="s">
        <v>2595</v>
      </c>
      <c r="C340" s="102" t="s">
        <v>2657</v>
      </c>
      <c r="D340" s="37">
        <v>603</v>
      </c>
      <c r="E340" s="37" t="s">
        <v>4345</v>
      </c>
      <c r="G340" s="37" t="s">
        <v>3179</v>
      </c>
      <c r="K340" s="37" t="s">
        <v>2590</v>
      </c>
      <c r="L340" s="37" t="s">
        <v>3180</v>
      </c>
      <c r="O340" s="37" t="str">
        <f t="shared" si="12"/>
        <v>FSS_Report_Report_C 코드</v>
      </c>
      <c r="P340" s="37" t="s">
        <v>291</v>
      </c>
      <c r="Q340" s="37" t="str">
        <f t="shared" si="11"/>
        <v>INSERT INTO ZFS_BASE_CODE (CD_FLG,CD,LASTID,CD_NO,CD_NM,CD_ENM,CD_SNM,CD_ESNM,CD_PFLG,CD_PCD,CD_GRP,CD_CVAL,CD_NVAL) VALUES ('Report_C','F3','NCRsystem',603,'델타,커버처 - GBP / 베가 - USD/GBP','','FX&gt;USD/GBP','','','','FSS_Report','FX&gt;GBP',NULL);</v>
      </c>
    </row>
    <row r="341" spans="2:17">
      <c r="B341" s="37" t="s">
        <v>2595</v>
      </c>
      <c r="C341" s="102" t="s">
        <v>3181</v>
      </c>
      <c r="D341" s="37">
        <v>604</v>
      </c>
      <c r="E341" s="37" t="s">
        <v>4346</v>
      </c>
      <c r="G341" s="37" t="s">
        <v>3182</v>
      </c>
      <c r="K341" s="37" t="s">
        <v>2590</v>
      </c>
      <c r="L341" s="37" t="s">
        <v>3183</v>
      </c>
      <c r="O341" s="37" t="str">
        <f t="shared" si="12"/>
        <v>FSS_Report_Report_C 코드</v>
      </c>
      <c r="P341" s="37" t="s">
        <v>291</v>
      </c>
      <c r="Q341" s="37" t="str">
        <f t="shared" si="11"/>
        <v>INSERT INTO ZFS_BASE_CODE (CD_FLG,CD,LASTID,CD_NO,CD_NM,CD_ENM,CD_SNM,CD_ESNM,CD_PFLG,CD_PCD,CD_GRP,CD_CVAL,CD_NVAL) VALUES ('Report_C','F4','NCRsystem',604,'델타,커버처 - AUD / 베가 - USD/AUD','','FX&gt;USD/AUD','','','','FSS_Report','FX&gt;AUD',NULL);</v>
      </c>
    </row>
    <row r="342" spans="2:17">
      <c r="B342" s="37" t="s">
        <v>2595</v>
      </c>
      <c r="C342" s="102" t="s">
        <v>3184</v>
      </c>
      <c r="D342" s="37">
        <v>605</v>
      </c>
      <c r="E342" s="37" t="s">
        <v>4347</v>
      </c>
      <c r="G342" s="37" t="s">
        <v>3185</v>
      </c>
      <c r="K342" s="37" t="s">
        <v>2590</v>
      </c>
      <c r="L342" s="37" t="s">
        <v>3186</v>
      </c>
      <c r="O342" s="37" t="str">
        <f t="shared" si="12"/>
        <v>FSS_Report_Report_C 코드</v>
      </c>
      <c r="P342" s="37" t="s">
        <v>291</v>
      </c>
      <c r="Q342" s="37" t="str">
        <f t="shared" si="11"/>
        <v>INSERT INTO ZFS_BASE_CODE (CD_FLG,CD,LASTID,CD_NO,CD_NM,CD_ENM,CD_SNM,CD_ESNM,CD_PFLG,CD_PCD,CD_GRP,CD_CVAL,CD_NVAL) VALUES ('Report_C','F5','NCRsystem',605,'델타,커버처 - CAD / 베가 - USD/CAD','','FX&gt;USD/CAD','','','','FSS_Report','FX&gt;CAD',NULL);</v>
      </c>
    </row>
    <row r="343" spans="2:17">
      <c r="B343" s="37" t="s">
        <v>2595</v>
      </c>
      <c r="C343" s="102" t="s">
        <v>3187</v>
      </c>
      <c r="D343" s="37">
        <v>606</v>
      </c>
      <c r="E343" s="37" t="s">
        <v>4348</v>
      </c>
      <c r="G343" s="37" t="s">
        <v>3188</v>
      </c>
      <c r="K343" s="37" t="s">
        <v>2590</v>
      </c>
      <c r="L343" s="37" t="s">
        <v>3189</v>
      </c>
      <c r="O343" s="37" t="str">
        <f t="shared" si="12"/>
        <v>FSS_Report_Report_C 코드</v>
      </c>
      <c r="P343" s="37" t="s">
        <v>291</v>
      </c>
      <c r="Q343" s="37" t="str">
        <f t="shared" si="11"/>
        <v>INSERT INTO ZFS_BASE_CODE (CD_FLG,CD,LASTID,CD_NO,CD_NM,CD_ENM,CD_SNM,CD_ESNM,CD_PFLG,CD_PCD,CD_GRP,CD_CVAL,CD_NVAL) VALUES ('Report_C','F6','NCRsystem',606,'델타,커버처 - CHF / 베가 - USD/CHF','','FX&gt;USD/CHF','','','','FSS_Report','FX&gt;CHF',NULL);</v>
      </c>
    </row>
    <row r="344" spans="2:17">
      <c r="B344" s="37" t="s">
        <v>2595</v>
      </c>
      <c r="C344" s="102" t="s">
        <v>3190</v>
      </c>
      <c r="D344" s="37">
        <v>607</v>
      </c>
      <c r="E344" s="37" t="s">
        <v>4349</v>
      </c>
      <c r="G344" s="37" t="s">
        <v>3191</v>
      </c>
      <c r="K344" s="37" t="s">
        <v>2590</v>
      </c>
      <c r="L344" s="37" t="s">
        <v>3192</v>
      </c>
      <c r="O344" s="37" t="str">
        <f t="shared" si="12"/>
        <v>FSS_Report_Report_C 코드</v>
      </c>
      <c r="P344" s="37" t="s">
        <v>291</v>
      </c>
      <c r="Q344" s="37" t="str">
        <f t="shared" si="11"/>
        <v>INSERT INTO ZFS_BASE_CODE (CD_FLG,CD,LASTID,CD_NO,CD_NM,CD_ENM,CD_SNM,CD_ESNM,CD_PFLG,CD_PCD,CD_GRP,CD_CVAL,CD_NVAL) VALUES ('Report_C','F7','NCRsystem',607,'델타,커버처 - MXN / 베가 - USD/MXN','','FX&gt;USD/MXN','','','','FSS_Report','FX&gt;MXN',NULL);</v>
      </c>
    </row>
    <row r="345" spans="2:17">
      <c r="B345" s="37" t="s">
        <v>2595</v>
      </c>
      <c r="C345" s="102" t="s">
        <v>3193</v>
      </c>
      <c r="D345" s="37">
        <v>608</v>
      </c>
      <c r="E345" s="37" t="s">
        <v>4350</v>
      </c>
      <c r="G345" s="37" t="s">
        <v>3194</v>
      </c>
      <c r="K345" s="37" t="s">
        <v>2590</v>
      </c>
      <c r="L345" s="37" t="s">
        <v>3195</v>
      </c>
      <c r="O345" s="37" t="str">
        <f t="shared" si="12"/>
        <v>FSS_Report_Report_C 코드</v>
      </c>
      <c r="P345" s="37" t="s">
        <v>291</v>
      </c>
      <c r="Q345" s="37" t="str">
        <f t="shared" si="11"/>
        <v>INSERT INTO ZFS_BASE_CODE (CD_FLG,CD,LASTID,CD_NO,CD_NM,CD_ENM,CD_SNM,CD_ESNM,CD_PFLG,CD_PCD,CD_GRP,CD_CVAL,CD_NVAL) VALUES ('Report_C','F8','NCRsystem',608,'델타,커버처 - CNY / 베가 - USD/CNY','','FX&gt;USD/CNY','','','','FSS_Report','FX&gt;CNY',NULL);</v>
      </c>
    </row>
    <row r="346" spans="2:17">
      <c r="B346" s="37" t="s">
        <v>2595</v>
      </c>
      <c r="C346" s="102" t="s">
        <v>3196</v>
      </c>
      <c r="D346" s="37">
        <v>609</v>
      </c>
      <c r="E346" s="37" t="s">
        <v>4351</v>
      </c>
      <c r="G346" s="37" t="s">
        <v>3197</v>
      </c>
      <c r="K346" s="37" t="s">
        <v>2590</v>
      </c>
      <c r="L346" s="37" t="s">
        <v>3198</v>
      </c>
      <c r="O346" s="37" t="str">
        <f t="shared" si="12"/>
        <v>FSS_Report_Report_C 코드</v>
      </c>
      <c r="P346" s="37" t="s">
        <v>291</v>
      </c>
      <c r="Q346" s="37" t="str">
        <f t="shared" si="11"/>
        <v>INSERT INTO ZFS_BASE_CODE (CD_FLG,CD,LASTID,CD_NO,CD_NM,CD_ENM,CD_SNM,CD_ESNM,CD_PFLG,CD_PCD,CD_GRP,CD_CVAL,CD_NVAL) VALUES ('Report_C','F9','NCRsystem',609,'델타,커버처 - NZD / 베가 - USD/NZD','','FX&gt;USD/NZD','','','','FSS_Report','FX&gt;NZD',NULL);</v>
      </c>
    </row>
    <row r="347" spans="2:17">
      <c r="B347" s="37" t="s">
        <v>2595</v>
      </c>
      <c r="C347" s="102" t="s">
        <v>3199</v>
      </c>
      <c r="D347" s="37">
        <v>610</v>
      </c>
      <c r="E347" s="37" t="s">
        <v>4352</v>
      </c>
      <c r="G347" s="37" t="s">
        <v>3200</v>
      </c>
      <c r="K347" s="37" t="s">
        <v>2590</v>
      </c>
      <c r="L347" s="37" t="s">
        <v>3201</v>
      </c>
      <c r="O347" s="37" t="str">
        <f t="shared" si="12"/>
        <v>FSS_Report_Report_C 코드</v>
      </c>
      <c r="P347" s="37" t="s">
        <v>291</v>
      </c>
      <c r="Q347" s="37" t="str">
        <f t="shared" si="11"/>
        <v>INSERT INTO ZFS_BASE_CODE (CD_FLG,CD,LASTID,CD_NO,CD_NM,CD_ENM,CD_SNM,CD_ESNM,CD_PFLG,CD_PCD,CD_GRP,CD_CVAL,CD_NVAL) VALUES ('Report_C','F10','NCRsystem',610,'델타,커버처 - RUB / 베가 - USD/RUB','','FX&gt;USD/RUB','','','','FSS_Report','FX&gt;RUB',NULL);</v>
      </c>
    </row>
    <row r="348" spans="2:17">
      <c r="B348" s="37" t="s">
        <v>2595</v>
      </c>
      <c r="C348" s="102" t="s">
        <v>3202</v>
      </c>
      <c r="D348" s="37">
        <v>611</v>
      </c>
      <c r="E348" s="37" t="s">
        <v>4353</v>
      </c>
      <c r="G348" s="37" t="s">
        <v>3203</v>
      </c>
      <c r="K348" s="37" t="s">
        <v>2590</v>
      </c>
      <c r="L348" s="37" t="s">
        <v>3204</v>
      </c>
      <c r="O348" s="37" t="str">
        <f t="shared" si="12"/>
        <v>FSS_Report_Report_C 코드</v>
      </c>
      <c r="P348" s="37" t="s">
        <v>291</v>
      </c>
      <c r="Q348" s="37" t="str">
        <f t="shared" si="11"/>
        <v>INSERT INTO ZFS_BASE_CODE (CD_FLG,CD,LASTID,CD_NO,CD_NM,CD_ENM,CD_SNM,CD_ESNM,CD_PFLG,CD_PCD,CD_GRP,CD_CVAL,CD_NVAL) VALUES ('Report_C','F11','NCRsystem',611,'델타,커버처 - HKD / 베가 - USD/HKD','','FX&gt;USD/HKD','','','','FSS_Report','FX&gt;HKD',NULL);</v>
      </c>
    </row>
    <row r="349" spans="2:17">
      <c r="B349" s="37" t="s">
        <v>2595</v>
      </c>
      <c r="C349" s="102" t="s">
        <v>3205</v>
      </c>
      <c r="D349" s="37">
        <v>612</v>
      </c>
      <c r="E349" s="37" t="s">
        <v>4354</v>
      </c>
      <c r="G349" s="37" t="s">
        <v>3206</v>
      </c>
      <c r="K349" s="37" t="s">
        <v>2590</v>
      </c>
      <c r="L349" s="37" t="s">
        <v>3207</v>
      </c>
      <c r="O349" s="37" t="str">
        <f t="shared" si="12"/>
        <v>FSS_Report_Report_C 코드</v>
      </c>
      <c r="P349" s="37" t="s">
        <v>291</v>
      </c>
      <c r="Q349" s="37" t="str">
        <f t="shared" si="11"/>
        <v>INSERT INTO ZFS_BASE_CODE (CD_FLG,CD,LASTID,CD_NO,CD_NM,CD_ENM,CD_SNM,CD_ESNM,CD_PFLG,CD_PCD,CD_GRP,CD_CVAL,CD_NVAL) VALUES ('Report_C','F12','NCRsystem',612,'델타,커버처 - SGD / 베가 - USD/SGD','','FX&gt;USD/SGD','','','','FSS_Report','FX&gt;SGD',NULL);</v>
      </c>
    </row>
    <row r="350" spans="2:17">
      <c r="B350" s="37" t="s">
        <v>2595</v>
      </c>
      <c r="C350" s="102" t="s">
        <v>3208</v>
      </c>
      <c r="D350" s="37">
        <v>613</v>
      </c>
      <c r="E350" s="37" t="s">
        <v>4355</v>
      </c>
      <c r="G350" s="37" t="s">
        <v>3209</v>
      </c>
      <c r="K350" s="37" t="s">
        <v>2590</v>
      </c>
      <c r="L350" s="37" t="s">
        <v>3210</v>
      </c>
      <c r="O350" s="37" t="str">
        <f t="shared" si="12"/>
        <v>FSS_Report_Report_C 코드</v>
      </c>
      <c r="P350" s="37" t="s">
        <v>291</v>
      </c>
      <c r="Q350" s="37" t="str">
        <f t="shared" si="11"/>
        <v>INSERT INTO ZFS_BASE_CODE (CD_FLG,CD,LASTID,CD_NO,CD_NM,CD_ENM,CD_SNM,CD_ESNM,CD_PFLG,CD_PCD,CD_GRP,CD_CVAL,CD_NVAL) VALUES ('Report_C','F13','NCRsystem',613,'델타,커버처 - TRY / 베가 - USD/TRY','','FX&gt;USD/TRY','','','','FSS_Report','FX&gt;TRY',NULL);</v>
      </c>
    </row>
    <row r="351" spans="2:17">
      <c r="B351" s="37" t="s">
        <v>2595</v>
      </c>
      <c r="C351" s="102" t="s">
        <v>3211</v>
      </c>
      <c r="D351" s="37">
        <v>614</v>
      </c>
      <c r="E351" s="37" t="s">
        <v>4356</v>
      </c>
      <c r="G351" s="37" t="s">
        <v>3212</v>
      </c>
      <c r="K351" s="37" t="s">
        <v>2590</v>
      </c>
      <c r="L351" s="37" t="s">
        <v>3213</v>
      </c>
      <c r="O351" s="37" t="str">
        <f t="shared" si="12"/>
        <v>FSS_Report_Report_C 코드</v>
      </c>
      <c r="P351" s="37" t="s">
        <v>291</v>
      </c>
      <c r="Q351" s="37" t="str">
        <f t="shared" si="11"/>
        <v>INSERT INTO ZFS_BASE_CODE (CD_FLG,CD,LASTID,CD_NO,CD_NM,CD_ENM,CD_SNM,CD_ESNM,CD_PFLG,CD_PCD,CD_GRP,CD_CVAL,CD_NVAL) VALUES ('Report_C','F14','NCRsystem',614,'델타,커버처 - KRW / 베가 - USD/KRW','','FX&gt;USD/KRW','','','','FSS_Report','FX&gt;KRW',NULL);</v>
      </c>
    </row>
    <row r="352" spans="2:17">
      <c r="B352" s="37" t="s">
        <v>2595</v>
      </c>
      <c r="C352" s="102" t="s">
        <v>3214</v>
      </c>
      <c r="D352" s="37">
        <v>615</v>
      </c>
      <c r="E352" s="37" t="s">
        <v>4357</v>
      </c>
      <c r="G352" s="37" t="s">
        <v>3215</v>
      </c>
      <c r="K352" s="37" t="s">
        <v>2590</v>
      </c>
      <c r="L352" s="37" t="s">
        <v>3216</v>
      </c>
      <c r="O352" s="37" t="str">
        <f t="shared" si="12"/>
        <v>FSS_Report_Report_C 코드</v>
      </c>
      <c r="P352" s="37" t="s">
        <v>291</v>
      </c>
      <c r="Q352" s="37" t="str">
        <f t="shared" si="11"/>
        <v>INSERT INTO ZFS_BASE_CODE (CD_FLG,CD,LASTID,CD_NO,CD_NM,CD_ENM,CD_SNM,CD_ESNM,CD_PFLG,CD_PCD,CD_GRP,CD_CVAL,CD_NVAL) VALUES ('Report_C','F15','NCRsystem',615,'델타,커버처 - SEK / 베가 - USD/SEK','','FX&gt;USD/SEK','','','','FSS_Report','FX&gt;SEK',NULL);</v>
      </c>
    </row>
    <row r="353" spans="2:17">
      <c r="B353" s="37" t="s">
        <v>2595</v>
      </c>
      <c r="C353" s="102" t="s">
        <v>3217</v>
      </c>
      <c r="D353" s="37">
        <v>616</v>
      </c>
      <c r="E353" s="37" t="s">
        <v>4358</v>
      </c>
      <c r="G353" s="37" t="s">
        <v>3218</v>
      </c>
      <c r="K353" s="37" t="s">
        <v>2590</v>
      </c>
      <c r="L353" s="37" t="s">
        <v>3219</v>
      </c>
      <c r="O353" s="37" t="str">
        <f t="shared" si="12"/>
        <v>FSS_Report_Report_C 코드</v>
      </c>
      <c r="P353" s="37" t="s">
        <v>291</v>
      </c>
      <c r="Q353" s="37" t="str">
        <f t="shared" si="11"/>
        <v>INSERT INTO ZFS_BASE_CODE (CD_FLG,CD,LASTID,CD_NO,CD_NM,CD_ENM,CD_SNM,CD_ESNM,CD_PFLG,CD_PCD,CD_GRP,CD_CVAL,CD_NVAL) VALUES ('Report_C','F16','NCRsystem',616,'델타,커버처 - ZAR / 베가 - USD/ZAR','','FX&gt;USD/ZAR','','','','FSS_Report','FX&gt;ZAR',NULL);</v>
      </c>
    </row>
    <row r="354" spans="2:17">
      <c r="B354" s="37" t="s">
        <v>2595</v>
      </c>
      <c r="C354" s="102" t="s">
        <v>3220</v>
      </c>
      <c r="D354" s="37">
        <v>617</v>
      </c>
      <c r="E354" s="37" t="s">
        <v>4359</v>
      </c>
      <c r="G354" s="37" t="s">
        <v>3221</v>
      </c>
      <c r="K354" s="37" t="s">
        <v>2590</v>
      </c>
      <c r="L354" s="37" t="s">
        <v>3222</v>
      </c>
      <c r="O354" s="37" t="str">
        <f t="shared" si="12"/>
        <v>FSS_Report_Report_C 코드</v>
      </c>
      <c r="P354" s="37" t="s">
        <v>291</v>
      </c>
      <c r="Q354" s="37" t="str">
        <f t="shared" si="11"/>
        <v>INSERT INTO ZFS_BASE_CODE (CD_FLG,CD,LASTID,CD_NO,CD_NM,CD_ENM,CD_SNM,CD_ESNM,CD_PFLG,CD_PCD,CD_GRP,CD_CVAL,CD_NVAL) VALUES ('Report_C','F17','NCRsystem',617,'델타,커버처 - INR / 베가 - USD/INR','','FX&gt;USD/INR','','','','FSS_Report','FX&gt;INR',NULL);</v>
      </c>
    </row>
    <row r="355" spans="2:17">
      <c r="B355" s="37" t="s">
        <v>2595</v>
      </c>
      <c r="C355" s="102" t="s">
        <v>3223</v>
      </c>
      <c r="D355" s="37">
        <v>618</v>
      </c>
      <c r="E355" s="37" t="s">
        <v>4360</v>
      </c>
      <c r="G355" s="37" t="s">
        <v>3224</v>
      </c>
      <c r="K355" s="37" t="s">
        <v>2590</v>
      </c>
      <c r="L355" s="37" t="s">
        <v>3225</v>
      </c>
      <c r="O355" s="37" t="str">
        <f t="shared" si="12"/>
        <v>FSS_Report_Report_C 코드</v>
      </c>
      <c r="P355" s="37" t="s">
        <v>291</v>
      </c>
      <c r="Q355" s="37" t="str">
        <f t="shared" si="11"/>
        <v>INSERT INTO ZFS_BASE_CODE (CD_FLG,CD,LASTID,CD_NO,CD_NM,CD_ENM,CD_SNM,CD_ESNM,CD_PFLG,CD_PCD,CD_GRP,CD_CVAL,CD_NVAL) VALUES ('Report_C','F18','NCRsystem',618,'델타,커버처 - NOK / 베가 - USD/NOK','','FX&gt;USD/NOK','','','','FSS_Report','FX&gt;NOK',NULL);</v>
      </c>
    </row>
    <row r="356" spans="2:17">
      <c r="B356" s="37" t="s">
        <v>2595</v>
      </c>
      <c r="C356" s="102" t="s">
        <v>3226</v>
      </c>
      <c r="D356" s="37">
        <v>619</v>
      </c>
      <c r="E356" s="37" t="s">
        <v>4361</v>
      </c>
      <c r="G356" s="37" t="s">
        <v>3227</v>
      </c>
      <c r="K356" s="37" t="s">
        <v>2590</v>
      </c>
      <c r="L356" s="37" t="s">
        <v>3228</v>
      </c>
      <c r="O356" s="37" t="str">
        <f t="shared" si="12"/>
        <v>FSS_Report_Report_C 코드</v>
      </c>
      <c r="P356" s="37" t="s">
        <v>291</v>
      </c>
      <c r="Q356" s="37" t="str">
        <f t="shared" si="11"/>
        <v>INSERT INTO ZFS_BASE_CODE (CD_FLG,CD,LASTID,CD_NO,CD_NM,CD_ENM,CD_SNM,CD_ESNM,CD_PFLG,CD_PCD,CD_GRP,CD_CVAL,CD_NVAL) VALUES ('Report_C','F19','NCRsystem',619,'델타,커버처 - BRL / 베가 - USD/BRL','','FX&gt;USD/BRL','','','','FSS_Report','FX&gt;BRL',NULL);</v>
      </c>
    </row>
    <row r="357" spans="2:17">
      <c r="B357" s="37" t="s">
        <v>2595</v>
      </c>
      <c r="C357" s="102" t="s">
        <v>3229</v>
      </c>
      <c r="D357" s="37">
        <v>620</v>
      </c>
      <c r="E357" s="37" t="s">
        <v>4362</v>
      </c>
      <c r="G357" s="37" t="s">
        <v>3230</v>
      </c>
      <c r="K357" s="37" t="s">
        <v>2590</v>
      </c>
      <c r="L357" s="37" t="s">
        <v>3231</v>
      </c>
      <c r="O357" s="37" t="str">
        <f t="shared" si="12"/>
        <v>FSS_Report_Report_C 코드</v>
      </c>
      <c r="P357" s="37" t="s">
        <v>291</v>
      </c>
      <c r="Q357" s="37" t="str">
        <f t="shared" si="11"/>
        <v>INSERT INTO ZFS_BASE_CODE (CD_FLG,CD,LASTID,CD_NO,CD_NM,CD_ENM,CD_SNM,CD_ESNM,CD_PFLG,CD_PCD,CD_GRP,CD_CVAL,CD_NVAL) VALUES ('Report_C','F20','NCRsystem',620,'델타,커버처 - SAR / 베가 - USD/SAR','','FX&gt;USD/SAR','','','','FSS_Report','FX&gt;SAR',NULL);</v>
      </c>
    </row>
    <row r="358" spans="2:17">
      <c r="B358" s="37" t="s">
        <v>2595</v>
      </c>
      <c r="C358" s="102" t="s">
        <v>3232</v>
      </c>
      <c r="D358" s="37">
        <v>621</v>
      </c>
      <c r="E358" s="37" t="s">
        <v>4363</v>
      </c>
      <c r="G358" s="37" t="s">
        <v>3233</v>
      </c>
      <c r="K358" s="37" t="s">
        <v>2590</v>
      </c>
      <c r="L358" s="37" t="s">
        <v>3234</v>
      </c>
      <c r="O358" s="37" t="str">
        <f t="shared" si="12"/>
        <v>FSS_Report_Report_C 코드</v>
      </c>
      <c r="P358" s="37" t="s">
        <v>291</v>
      </c>
      <c r="Q358" s="37" t="str">
        <f t="shared" si="11"/>
        <v>INSERT INTO ZFS_BASE_CODE (CD_FLG,CD,LASTID,CD_NO,CD_NM,CD_ENM,CD_SNM,CD_ESNM,CD_PFLG,CD_PCD,CD_GRP,CD_CVAL,CD_NVAL) VALUES ('Report_C','F21','NCRsystem',621,'델타,커버처 - USD / 베가 - USD/AED','','FX&gt;USD/AED','','','','FSS_Report','FX&gt;USD',NULL);</v>
      </c>
    </row>
    <row r="359" spans="2:17">
      <c r="B359" s="37" t="s">
        <v>2595</v>
      </c>
      <c r="C359" s="102" t="s">
        <v>3235</v>
      </c>
      <c r="D359" s="37">
        <v>622</v>
      </c>
      <c r="E359" s="37" t="s">
        <v>4364</v>
      </c>
      <c r="G359" s="37" t="s">
        <v>3236</v>
      </c>
      <c r="K359" s="37" t="s">
        <v>2590</v>
      </c>
      <c r="L359" s="37" t="s">
        <v>3237</v>
      </c>
      <c r="O359" s="37" t="str">
        <f t="shared" si="12"/>
        <v>FSS_Report_Report_C 코드</v>
      </c>
      <c r="P359" s="37" t="s">
        <v>291</v>
      </c>
      <c r="Q359" s="37" t="str">
        <f t="shared" si="11"/>
        <v>INSERT INTO ZFS_BASE_CODE (CD_FLG,CD,LASTID,CD_NO,CD_NM,CD_ENM,CD_SNM,CD_ESNM,CD_PFLG,CD_PCD,CD_GRP,CD_CVAL,CD_NVAL) VALUES ('Report_C','F22','NCRsystem',622,'델타,커버처 - CLP / 베가 - USD/ILLIQUID','','FX&gt;USD/ILLIQUID','','','','FSS_Report','FX&gt;CLP',NULL);</v>
      </c>
    </row>
    <row r="360" spans="2:17">
      <c r="B360" s="37" t="s">
        <v>2595</v>
      </c>
      <c r="C360" s="102" t="s">
        <v>3238</v>
      </c>
      <c r="D360" s="37">
        <v>623</v>
      </c>
      <c r="E360" s="37" t="s">
        <v>4365</v>
      </c>
      <c r="G360" s="37" t="s">
        <v>3239</v>
      </c>
      <c r="K360" s="37" t="s">
        <v>2590</v>
      </c>
      <c r="L360" s="37" t="s">
        <v>3240</v>
      </c>
      <c r="O360" s="37" t="str">
        <f t="shared" si="12"/>
        <v>FSS_Report_Report_C 코드</v>
      </c>
      <c r="P360" s="37" t="s">
        <v>291</v>
      </c>
      <c r="Q360" s="37" t="str">
        <f t="shared" si="11"/>
        <v>INSERT INTO ZFS_BASE_CODE (CD_FLG,CD,LASTID,CD_NO,CD_NM,CD_ENM,CD_SNM,CD_ESNM,CD_PFLG,CD_PCD,CD_GRP,CD_CVAL,CD_NVAL) VALUES ('Report_C','F23','NCRsystem',623,'델타,커버처 - AED / 베가 - EUR/JPY','','FX&gt;EUR/JPY','','','','FSS_Report','FX&gt;AED',NULL);</v>
      </c>
    </row>
    <row r="361" spans="2:17">
      <c r="B361" s="37" t="s">
        <v>2595</v>
      </c>
      <c r="C361" s="102" t="s">
        <v>3241</v>
      </c>
      <c r="D361" s="37">
        <v>624</v>
      </c>
      <c r="E361" s="37" t="s">
        <v>4366</v>
      </c>
      <c r="G361" s="37" t="s">
        <v>3242</v>
      </c>
      <c r="K361" s="37" t="s">
        <v>2590</v>
      </c>
      <c r="L361" s="37" t="s">
        <v>3243</v>
      </c>
      <c r="O361" s="37" t="str">
        <f t="shared" si="12"/>
        <v>FSS_Report_Report_C 코드</v>
      </c>
      <c r="P361" s="37" t="s">
        <v>291</v>
      </c>
      <c r="Q361" s="37" t="str">
        <f t="shared" si="11"/>
        <v>INSERT INTO ZFS_BASE_CODE (CD_FLG,CD,LASTID,CD_NO,CD_NM,CD_ENM,CD_SNM,CD_ESNM,CD_PFLG,CD_PCD,CD_GRP,CD_CVAL,CD_NVAL) VALUES ('Report_C','F24','NCRsystem',624,'델타,커버처 - ARS / 베가 - EUR/GBP','','FX&gt;EUR/GBP','','','','FSS_Report','FX&gt;ARS',NULL);</v>
      </c>
    </row>
    <row r="362" spans="2:17">
      <c r="B362" s="37" t="s">
        <v>2595</v>
      </c>
      <c r="C362" s="102" t="s">
        <v>3244</v>
      </c>
      <c r="D362" s="37">
        <v>625</v>
      </c>
      <c r="E362" s="37" t="s">
        <v>4367</v>
      </c>
      <c r="G362" s="37" t="s">
        <v>3245</v>
      </c>
      <c r="K362" s="37" t="s">
        <v>2590</v>
      </c>
      <c r="L362" s="37" t="s">
        <v>3246</v>
      </c>
      <c r="O362" s="37" t="str">
        <f t="shared" si="12"/>
        <v>FSS_Report_Report_C 코드</v>
      </c>
      <c r="P362" s="37" t="s">
        <v>291</v>
      </c>
      <c r="Q362" s="37" t="str">
        <f t="shared" si="11"/>
        <v>INSERT INTO ZFS_BASE_CODE (CD_FLG,CD,LASTID,CD_NO,CD_NM,CD_ENM,CD_SNM,CD_ESNM,CD_PFLG,CD_PCD,CD_GRP,CD_CVAL,CD_NVAL) VALUES ('Report_C','F25','NCRsystem',625,'델타,커버처 - BGN / 베가 - EUR/CHF','','FX&gt;EUR/CHF','','','','FSS_Report','FX&gt;BGN',NULL);</v>
      </c>
    </row>
    <row r="363" spans="2:17">
      <c r="B363" s="37" t="s">
        <v>2595</v>
      </c>
      <c r="C363" s="102" t="s">
        <v>3247</v>
      </c>
      <c r="D363" s="37">
        <v>626</v>
      </c>
      <c r="E363" s="37" t="s">
        <v>4368</v>
      </c>
      <c r="G363" s="37" t="s">
        <v>3248</v>
      </c>
      <c r="K363" s="37" t="s">
        <v>2590</v>
      </c>
      <c r="L363" s="37" t="s">
        <v>3249</v>
      </c>
      <c r="O363" s="37" t="str">
        <f t="shared" si="12"/>
        <v>FSS_Report_Report_C 코드</v>
      </c>
      <c r="P363" s="37" t="s">
        <v>291</v>
      </c>
      <c r="Q363" s="37" t="str">
        <f t="shared" si="11"/>
        <v>INSERT INTO ZFS_BASE_CODE (CD_FLG,CD,LASTID,CD_NO,CD_NM,CD_ENM,CD_SNM,CD_ESNM,CD_PFLG,CD_PCD,CD_GRP,CD_CVAL,CD_NVAL) VALUES ('Report_C','F26','NCRsystem',626,'델타,커버처 - CZK / 베가 - EUR/KRW','','FX&gt;EUR/KRW','','','','FSS_Report','FX&gt;CZK',NULL);</v>
      </c>
    </row>
    <row r="364" spans="2:17">
      <c r="B364" s="37" t="s">
        <v>2595</v>
      </c>
      <c r="C364" s="102" t="s">
        <v>3250</v>
      </c>
      <c r="D364" s="37">
        <v>627</v>
      </c>
      <c r="E364" s="37" t="s">
        <v>4369</v>
      </c>
      <c r="G364" s="37" t="s">
        <v>3251</v>
      </c>
      <c r="K364" s="37" t="s">
        <v>2590</v>
      </c>
      <c r="L364" s="37" t="s">
        <v>3252</v>
      </c>
      <c r="O364" s="37" t="str">
        <f t="shared" si="12"/>
        <v>FSS_Report_Report_C 코드</v>
      </c>
      <c r="P364" s="37" t="s">
        <v>291</v>
      </c>
      <c r="Q364" s="37" t="str">
        <f t="shared" si="11"/>
        <v>INSERT INTO ZFS_BASE_CODE (CD_FLG,CD,LASTID,CD_NO,CD_NM,CD_ENM,CD_SNM,CD_ESNM,CD_PFLG,CD_PCD,CD_GRP,CD_CVAL,CD_NVAL) VALUES ('Report_C','F27','NCRsystem',627,'델타,커버처 - DKK / 베가 - EUR/ZAR','','FX&gt;EUR/ZAR','','','','FSS_Report','FX&gt;DKK',NULL);</v>
      </c>
    </row>
    <row r="365" spans="2:17">
      <c r="B365" s="37" t="s">
        <v>2595</v>
      </c>
      <c r="C365" s="102" t="s">
        <v>3253</v>
      </c>
      <c r="D365" s="37">
        <v>628</v>
      </c>
      <c r="E365" s="37" t="s">
        <v>4370</v>
      </c>
      <c r="G365" s="37" t="s">
        <v>3254</v>
      </c>
      <c r="K365" s="37" t="s">
        <v>2590</v>
      </c>
      <c r="L365" s="37" t="s">
        <v>3255</v>
      </c>
      <c r="O365" s="37" t="str">
        <f t="shared" si="12"/>
        <v>FSS_Report_Report_C 코드</v>
      </c>
      <c r="P365" s="37" t="s">
        <v>291</v>
      </c>
      <c r="Q365" s="37" t="str">
        <f t="shared" si="11"/>
        <v>INSERT INTO ZFS_BASE_CODE (CD_FLG,CD,LASTID,CD_NO,CD_NM,CD_ENM,CD_SNM,CD_ESNM,CD_PFLG,CD_PCD,CD_GRP,CD_CVAL,CD_NVAL) VALUES ('Report_C','F28','NCRsystem',628,'델타,커버처 - HUF / 베가 - EUR/LIQUID','','FX&gt;EUR/LIQUID','','','','FSS_Report','FX&gt;HUF',NULL);</v>
      </c>
    </row>
    <row r="366" spans="2:17">
      <c r="B366" s="37" t="s">
        <v>2595</v>
      </c>
      <c r="C366" s="102" t="s">
        <v>3256</v>
      </c>
      <c r="D366" s="37">
        <v>629</v>
      </c>
      <c r="E366" s="37" t="s">
        <v>4371</v>
      </c>
      <c r="G366" s="37" t="s">
        <v>3257</v>
      </c>
      <c r="K366" s="37" t="s">
        <v>2590</v>
      </c>
      <c r="L366" s="37" t="s">
        <v>3258</v>
      </c>
      <c r="O366" s="37" t="str">
        <f t="shared" si="12"/>
        <v>FSS_Report_Report_C 코드</v>
      </c>
      <c r="P366" s="37" t="s">
        <v>291</v>
      </c>
      <c r="Q366" s="37" t="str">
        <f t="shared" si="11"/>
        <v>INSERT INTO ZFS_BASE_CODE (CD_FLG,CD,LASTID,CD_NO,CD_NM,CD_ENM,CD_SNM,CD_ESNM,CD_PFLG,CD_PCD,CD_GRP,CD_CVAL,CD_NVAL) VALUES ('Report_C','F29','NCRsystem',629,'델타,커버처 - IDR / 베가 - EUR/ILLIQUID','','FX&gt;EUR/ILLIQUID','','','','FSS_Report','FX&gt;IDR',NULL);</v>
      </c>
    </row>
    <row r="367" spans="2:17">
      <c r="B367" s="37" t="s">
        <v>2595</v>
      </c>
      <c r="C367" s="102" t="s">
        <v>3259</v>
      </c>
      <c r="D367" s="37">
        <v>630</v>
      </c>
      <c r="E367" s="37" t="s">
        <v>4372</v>
      </c>
      <c r="G367" s="37" t="s">
        <v>3260</v>
      </c>
      <c r="K367" s="37" t="s">
        <v>2590</v>
      </c>
      <c r="L367" s="37" t="s">
        <v>3261</v>
      </c>
      <c r="O367" s="37" t="str">
        <f t="shared" si="12"/>
        <v>FSS_Report_Report_C 코드</v>
      </c>
      <c r="P367" s="37" t="s">
        <v>291</v>
      </c>
      <c r="Q367" s="37" t="str">
        <f t="shared" si="11"/>
        <v>INSERT INTO ZFS_BASE_CODE (CD_FLG,CD,LASTID,CD_NO,CD_NM,CD_ENM,CD_SNM,CD_ESNM,CD_PFLG,CD_PCD,CD_GRP,CD_CVAL,CD_NVAL) VALUES ('Report_C','F30','NCRsystem',630,'델타,커버처 - ILS / 베가 - JPY/AUD','','FX&gt;JPY/AUD','','','','FSS_Report','FX&gt;ILS',NULL);</v>
      </c>
    </row>
    <row r="368" spans="2:17">
      <c r="B368" s="37" t="s">
        <v>2595</v>
      </c>
      <c r="C368" s="102" t="s">
        <v>3262</v>
      </c>
      <c r="D368" s="37">
        <v>631</v>
      </c>
      <c r="E368" s="37" t="s">
        <v>4373</v>
      </c>
      <c r="G368" s="37" t="s">
        <v>3263</v>
      </c>
      <c r="K368" s="37" t="s">
        <v>2590</v>
      </c>
      <c r="L368" s="37" t="s">
        <v>3264</v>
      </c>
      <c r="O368" s="37" t="str">
        <f t="shared" si="12"/>
        <v>FSS_Report_Report_C 코드</v>
      </c>
      <c r="P368" s="37" t="s">
        <v>291</v>
      </c>
      <c r="Q368" s="37" t="str">
        <f t="shared" si="11"/>
        <v>INSERT INTO ZFS_BASE_CODE (CD_FLG,CD,LASTID,CD_NO,CD_NM,CD_ENM,CD_SNM,CD_ESNM,CD_PFLG,CD_PCD,CD_GRP,CD_CVAL,CD_NVAL) VALUES ('Report_C','F31','NCRsystem',631,'델타,커버처 - KWD / 베가 - JPY/KRW','','FX&gt;JPY/KRW','','','','FSS_Report','FX&gt;KWD',NULL);</v>
      </c>
    </row>
    <row r="369" spans="2:17">
      <c r="B369" s="37" t="s">
        <v>2595</v>
      </c>
      <c r="C369" s="102" t="s">
        <v>3265</v>
      </c>
      <c r="D369" s="37">
        <v>632</v>
      </c>
      <c r="E369" s="37" t="s">
        <v>4374</v>
      </c>
      <c r="G369" s="37" t="s">
        <v>3266</v>
      </c>
      <c r="K369" s="37" t="s">
        <v>2590</v>
      </c>
      <c r="L369" s="37" t="s">
        <v>3267</v>
      </c>
      <c r="O369" s="37" t="str">
        <f t="shared" si="12"/>
        <v>FSS_Report_Report_C 코드</v>
      </c>
      <c r="P369" s="37" t="s">
        <v>291</v>
      </c>
      <c r="Q369" s="37" t="str">
        <f t="shared" si="11"/>
        <v>INSERT INTO ZFS_BASE_CODE (CD_FLG,CD,LASTID,CD_NO,CD_NM,CD_ENM,CD_SNM,CD_ESNM,CD_PFLG,CD_PCD,CD_GRP,CD_CVAL,CD_NVAL) VALUES ('Report_C','F32','NCRsystem',632,'델타,커버처 - MYR / 베가 - JPY/LIQUID','','FX&gt;JPY/LIQUID','','','','FSS_Report','FX&gt;MYR',NULL);</v>
      </c>
    </row>
    <row r="370" spans="2:17">
      <c r="B370" s="37" t="s">
        <v>2595</v>
      </c>
      <c r="C370" s="102" t="s">
        <v>3268</v>
      </c>
      <c r="D370" s="37">
        <v>633</v>
      </c>
      <c r="E370" s="37" t="s">
        <v>4375</v>
      </c>
      <c r="G370" s="37" t="s">
        <v>3269</v>
      </c>
      <c r="K370" s="37" t="s">
        <v>2590</v>
      </c>
      <c r="L370" s="37" t="s">
        <v>3270</v>
      </c>
      <c r="O370" s="37" t="str">
        <f t="shared" si="12"/>
        <v>FSS_Report_Report_C 코드</v>
      </c>
      <c r="P370" s="37" t="s">
        <v>291</v>
      </c>
      <c r="Q370" s="37" t="str">
        <f t="shared" si="11"/>
        <v>INSERT INTO ZFS_BASE_CODE (CD_FLG,CD,LASTID,CD_NO,CD_NM,CD_ENM,CD_SNM,CD_ESNM,CD_PFLG,CD_PCD,CD_GRP,CD_CVAL,CD_NVAL) VALUES ('Report_C','F33','NCRsystem',633,'델타,커버처 - PHP / 베가 - JPY/ILLIQUID','','FX&gt;JPY/ILLIQUID','','','','FSS_Report','FX&gt;PHP',NULL);</v>
      </c>
    </row>
    <row r="371" spans="2:17">
      <c r="B371" s="37" t="s">
        <v>2595</v>
      </c>
      <c r="C371" s="102" t="s">
        <v>3271</v>
      </c>
      <c r="D371" s="37">
        <v>634</v>
      </c>
      <c r="E371" s="37" t="s">
        <v>4376</v>
      </c>
      <c r="G371" s="37" t="s">
        <v>3272</v>
      </c>
      <c r="K371" s="37" t="s">
        <v>2590</v>
      </c>
      <c r="L371" s="37" t="s">
        <v>3273</v>
      </c>
      <c r="O371" s="37" t="str">
        <f t="shared" si="12"/>
        <v>FSS_Report_Report_C 코드</v>
      </c>
      <c r="P371" s="37" t="s">
        <v>291</v>
      </c>
      <c r="Q371" s="37" t="str">
        <f t="shared" si="11"/>
        <v>INSERT INTO ZFS_BASE_CODE (CD_FLG,CD,LASTID,CD_NO,CD_NM,CD_ENM,CD_SNM,CD_ESNM,CD_PFLG,CD_PCD,CD_GRP,CD_CVAL,CD_NVAL) VALUES ('Report_C','F34','NCRsystem',634,'델타,커버처 - PLN- KRW/LIQUID','','FX&gt;KRW/LIQUID','','','','FSS_Report','FX&gt;PLN',NULL);</v>
      </c>
    </row>
    <row r="372" spans="2:17">
      <c r="B372" s="37" t="s">
        <v>2595</v>
      </c>
      <c r="C372" s="102" t="s">
        <v>3274</v>
      </c>
      <c r="D372" s="37">
        <v>635</v>
      </c>
      <c r="E372" s="37" t="s">
        <v>4377</v>
      </c>
      <c r="G372" s="37" t="s">
        <v>3275</v>
      </c>
      <c r="K372" s="37" t="s">
        <v>2590</v>
      </c>
      <c r="L372" s="37" t="s">
        <v>3276</v>
      </c>
      <c r="O372" s="37" t="str">
        <f t="shared" si="12"/>
        <v>FSS_Report_Report_C 코드</v>
      </c>
      <c r="P372" s="37" t="s">
        <v>291</v>
      </c>
      <c r="Q372" s="37" t="str">
        <f t="shared" si="11"/>
        <v>INSERT INTO ZFS_BASE_CODE (CD_FLG,CD,LASTID,CD_NO,CD_NM,CD_ENM,CD_SNM,CD_ESNM,CD_PFLG,CD_PCD,CD_GRP,CD_CVAL,CD_NVAL) VALUES ('Report_C','F35','NCRsystem',635,'델타,커버처 - THB - KRW/ILLIQUID','','FX&gt;KRW/ILLIQUID','','','','FSS_Report','FX&gt;THB',NULL);</v>
      </c>
    </row>
    <row r="373" spans="2:17">
      <c r="B373" s="37" t="s">
        <v>2595</v>
      </c>
      <c r="C373" s="102" t="s">
        <v>3277</v>
      </c>
      <c r="D373" s="37">
        <v>636</v>
      </c>
      <c r="E373" s="37" t="s">
        <v>4378</v>
      </c>
      <c r="G373" s="37" t="s">
        <v>3278</v>
      </c>
      <c r="K373" s="37" t="s">
        <v>2590</v>
      </c>
      <c r="L373" s="37" t="s">
        <v>3279</v>
      </c>
      <c r="O373" s="37" t="str">
        <f t="shared" si="12"/>
        <v>FSS_Report_Report_C 코드</v>
      </c>
      <c r="P373" s="37" t="s">
        <v>291</v>
      </c>
      <c r="Q373" s="37" t="str">
        <f t="shared" si="11"/>
        <v>INSERT INTO ZFS_BASE_CODE (CD_FLG,CD,LASTID,CD_NO,CD_NM,CD_ENM,CD_SNM,CD_ESNM,CD_PFLG,CD_PCD,CD_GRP,CD_CVAL,CD_NVAL) VALUES ('Report_C','F36','NCRsystem',636,'델타,커버처 - TWD - CROSS/LIQUID','','FX&gt;CROSS/LIQUID','','','','FSS_Report','FX&gt;TWD',NULL);</v>
      </c>
    </row>
    <row r="374" spans="2:17">
      <c r="B374" s="37" t="s">
        <v>2595</v>
      </c>
      <c r="C374" s="102" t="s">
        <v>3280</v>
      </c>
      <c r="D374" s="37">
        <v>637</v>
      </c>
      <c r="E374" s="37" t="s">
        <v>4379</v>
      </c>
      <c r="G374" s="37" t="s">
        <v>3281</v>
      </c>
      <c r="K374" s="37" t="s">
        <v>2590</v>
      </c>
      <c r="L374" s="37" t="s">
        <v>3282</v>
      </c>
      <c r="O374" s="37" t="str">
        <f t="shared" si="12"/>
        <v>FSS_Report_Report_C 코드</v>
      </c>
      <c r="P374" s="37" t="s">
        <v>291</v>
      </c>
      <c r="Q374" s="37" t="str">
        <f t="shared" si="11"/>
        <v>INSERT INTO ZFS_BASE_CODE (CD_FLG,CD,LASTID,CD_NO,CD_NM,CD_ENM,CD_SNM,CD_ESNM,CD_PFLG,CD_PCD,CD_GRP,CD_CVAL,CD_NVAL) VALUES ('Report_C','F37','NCRsystem',637,'델타,커버처 - VND - CROSS/ILLIQUID','','FX&gt;CROSS/ILLIQUID','','','','FSS_Report','FX&gt;VND',NULL);</v>
      </c>
    </row>
    <row r="375" spans="2:17">
      <c r="B375" s="37" t="s">
        <v>2595</v>
      </c>
      <c r="C375" s="102" t="s">
        <v>3283</v>
      </c>
      <c r="D375" s="37">
        <v>638</v>
      </c>
      <c r="E375" s="37" t="s">
        <v>4380</v>
      </c>
      <c r="K375" s="37" t="s">
        <v>2590</v>
      </c>
      <c r="L375" s="37" t="s">
        <v>3284</v>
      </c>
      <c r="O375" s="37" t="str">
        <f t="shared" si="12"/>
        <v>FSS_Report_Report_C 코드</v>
      </c>
      <c r="P375" s="37" t="s">
        <v>291</v>
      </c>
      <c r="Q375" s="37" t="str">
        <f t="shared" si="11"/>
        <v>INSERT INTO ZFS_BASE_CODE (CD_FLG,CD,LASTID,CD_NO,CD_NM,CD_ENM,CD_SNM,CD_ESNM,CD_PFLG,CD_PCD,CD_GRP,CD_CVAL,CD_NVAL) VALUES ('Report_C','F38','NCRsystem',638,'델타,커버처 - 기타','','','','','','FSS_Report','FX&gt;OTH',NULL);</v>
      </c>
    </row>
    <row r="376" spans="2:17">
      <c r="B376" s="37" t="s">
        <v>2595</v>
      </c>
      <c r="C376" s="102" t="s">
        <v>3285</v>
      </c>
      <c r="D376" s="37">
        <v>700</v>
      </c>
      <c r="E376" s="37" t="s">
        <v>4260</v>
      </c>
      <c r="K376" s="37" t="s">
        <v>2590</v>
      </c>
      <c r="L376" s="37" t="s">
        <v>2552</v>
      </c>
      <c r="O376" s="37" t="str">
        <f t="shared" si="12"/>
        <v>FSS_Report_Report_C 코드</v>
      </c>
      <c r="P376" s="37" t="s">
        <v>291</v>
      </c>
      <c r="Q376" s="37" t="str">
        <f t="shared" si="11"/>
        <v>INSERT INTO ZFS_BASE_CODE (CD_FLG,CD,LASTID,CD_NO,CD_NM,CD_ENM,CD_SNM,CD_ESNM,CD_PFLG,CD_PCD,CD_GRP,CD_CVAL,CD_NVAL) VALUES ('Report_C','G','NCRsystem',700,'일반상품리스크','','','','','','FSS_Report','CM',NULL);</v>
      </c>
    </row>
    <row r="377" spans="2:17">
      <c r="B377" s="37" t="s">
        <v>2595</v>
      </c>
      <c r="C377" s="102" t="s">
        <v>3286</v>
      </c>
      <c r="D377" s="37">
        <v>701</v>
      </c>
      <c r="E377" s="37" t="s">
        <v>4317</v>
      </c>
      <c r="K377" s="37" t="s">
        <v>2590</v>
      </c>
      <c r="L377" s="37" t="s">
        <v>3287</v>
      </c>
      <c r="O377" s="37" t="str">
        <f t="shared" si="12"/>
        <v>FSS_Report_Report_C 코드</v>
      </c>
      <c r="P377" s="37" t="s">
        <v>291</v>
      </c>
      <c r="Q377" s="37" t="str">
        <f t="shared" si="11"/>
        <v>INSERT INTO ZFS_BASE_CODE (CD_FLG,CD,LASTID,CD_NO,CD_NM,CD_ENM,CD_SNM,CD_ESNM,CD_PFLG,CD_PCD,CD_GRP,CD_CVAL,CD_NVAL) VALUES ('Report_C','G1','NCRsystem',701,'버킷1','','','','','','FSS_Report','CM&gt;01',NULL);</v>
      </c>
    </row>
    <row r="378" spans="2:17">
      <c r="B378" s="37" t="s">
        <v>2595</v>
      </c>
      <c r="C378" s="102" t="s">
        <v>3288</v>
      </c>
      <c r="D378" s="37">
        <v>702</v>
      </c>
      <c r="E378" s="37" t="s">
        <v>4318</v>
      </c>
      <c r="K378" s="37" t="s">
        <v>2590</v>
      </c>
      <c r="L378" s="37" t="s">
        <v>3289</v>
      </c>
      <c r="O378" s="37" t="str">
        <f t="shared" si="12"/>
        <v>FSS_Report_Report_C 코드</v>
      </c>
      <c r="P378" s="37" t="s">
        <v>291</v>
      </c>
      <c r="Q378" s="37" t="str">
        <f t="shared" si="11"/>
        <v>INSERT INTO ZFS_BASE_CODE (CD_FLG,CD,LASTID,CD_NO,CD_NM,CD_ENM,CD_SNM,CD_ESNM,CD_PFLG,CD_PCD,CD_GRP,CD_CVAL,CD_NVAL) VALUES ('Report_C','G2','NCRsystem',702,'버킷2','','','','','','FSS_Report','CM&gt;02',NULL);</v>
      </c>
    </row>
    <row r="379" spans="2:17">
      <c r="B379" s="37" t="s">
        <v>2595</v>
      </c>
      <c r="C379" s="102" t="s">
        <v>3290</v>
      </c>
      <c r="D379" s="37">
        <v>703</v>
      </c>
      <c r="E379" s="37" t="s">
        <v>4319</v>
      </c>
      <c r="K379" s="37" t="s">
        <v>2590</v>
      </c>
      <c r="L379" s="37" t="s">
        <v>3291</v>
      </c>
      <c r="O379" s="37" t="str">
        <f t="shared" si="12"/>
        <v>FSS_Report_Report_C 코드</v>
      </c>
      <c r="P379" s="37" t="s">
        <v>291</v>
      </c>
      <c r="Q379" s="37" t="str">
        <f t="shared" si="11"/>
        <v>INSERT INTO ZFS_BASE_CODE (CD_FLG,CD,LASTID,CD_NO,CD_NM,CD_ENM,CD_SNM,CD_ESNM,CD_PFLG,CD_PCD,CD_GRP,CD_CVAL,CD_NVAL) VALUES ('Report_C','G3','NCRsystem',703,'버킷3','','','','','','FSS_Report','CM&gt;03',NULL);</v>
      </c>
    </row>
    <row r="380" spans="2:17">
      <c r="B380" s="37" t="s">
        <v>2595</v>
      </c>
      <c r="C380" s="102" t="s">
        <v>3292</v>
      </c>
      <c r="D380" s="37">
        <v>704</v>
      </c>
      <c r="E380" s="37" t="s">
        <v>4320</v>
      </c>
      <c r="K380" s="37" t="s">
        <v>2590</v>
      </c>
      <c r="L380" s="37" t="s">
        <v>3293</v>
      </c>
      <c r="O380" s="37" t="str">
        <f t="shared" si="12"/>
        <v>FSS_Report_Report_C 코드</v>
      </c>
      <c r="P380" s="37" t="s">
        <v>291</v>
      </c>
      <c r="Q380" s="37" t="str">
        <f t="shared" si="11"/>
        <v>INSERT INTO ZFS_BASE_CODE (CD_FLG,CD,LASTID,CD_NO,CD_NM,CD_ENM,CD_SNM,CD_ESNM,CD_PFLG,CD_PCD,CD_GRP,CD_CVAL,CD_NVAL) VALUES ('Report_C','G4','NCRsystem',704,'버킷4','','','','','','FSS_Report','CM&gt;04',NULL);</v>
      </c>
    </row>
    <row r="381" spans="2:17">
      <c r="B381" s="37" t="s">
        <v>2595</v>
      </c>
      <c r="C381" s="102" t="s">
        <v>3294</v>
      </c>
      <c r="D381" s="37">
        <v>705</v>
      </c>
      <c r="E381" s="37" t="s">
        <v>4321</v>
      </c>
      <c r="K381" s="37" t="s">
        <v>2590</v>
      </c>
      <c r="L381" s="37" t="s">
        <v>3295</v>
      </c>
      <c r="O381" s="37" t="str">
        <f t="shared" si="12"/>
        <v>FSS_Report_Report_C 코드</v>
      </c>
      <c r="P381" s="37" t="s">
        <v>291</v>
      </c>
      <c r="Q381" s="37" t="str">
        <f t="shared" si="11"/>
        <v>INSERT INTO ZFS_BASE_CODE (CD_FLG,CD,LASTID,CD_NO,CD_NM,CD_ENM,CD_SNM,CD_ESNM,CD_PFLG,CD_PCD,CD_GRP,CD_CVAL,CD_NVAL) VALUES ('Report_C','G5','NCRsystem',705,'버킷5','','','','','','FSS_Report','CM&gt;05',NULL);</v>
      </c>
    </row>
    <row r="382" spans="2:17">
      <c r="B382" s="37" t="s">
        <v>2595</v>
      </c>
      <c r="C382" s="102" t="s">
        <v>3296</v>
      </c>
      <c r="D382" s="37">
        <v>706</v>
      </c>
      <c r="E382" s="37" t="s">
        <v>4322</v>
      </c>
      <c r="K382" s="37" t="s">
        <v>2590</v>
      </c>
      <c r="L382" s="37" t="s">
        <v>3297</v>
      </c>
      <c r="O382" s="37" t="str">
        <f t="shared" si="12"/>
        <v>FSS_Report_Report_C 코드</v>
      </c>
      <c r="P382" s="37" t="s">
        <v>291</v>
      </c>
      <c r="Q382" s="37" t="str">
        <f t="shared" si="11"/>
        <v>INSERT INTO ZFS_BASE_CODE (CD_FLG,CD,LASTID,CD_NO,CD_NM,CD_ENM,CD_SNM,CD_ESNM,CD_PFLG,CD_PCD,CD_GRP,CD_CVAL,CD_NVAL) VALUES ('Report_C','G6','NCRsystem',706,'버킷6','','','','','','FSS_Report','CM&gt;06',NULL);</v>
      </c>
    </row>
    <row r="383" spans="2:17">
      <c r="B383" s="37" t="s">
        <v>2595</v>
      </c>
      <c r="C383" s="102" t="s">
        <v>3298</v>
      </c>
      <c r="D383" s="37">
        <v>707</v>
      </c>
      <c r="E383" s="37" t="s">
        <v>4323</v>
      </c>
      <c r="K383" s="37" t="s">
        <v>2590</v>
      </c>
      <c r="L383" s="37" t="s">
        <v>3299</v>
      </c>
      <c r="O383" s="37" t="str">
        <f t="shared" si="12"/>
        <v>FSS_Report_Report_C 코드</v>
      </c>
      <c r="P383" s="37" t="s">
        <v>291</v>
      </c>
      <c r="Q383" s="37" t="str">
        <f t="shared" si="11"/>
        <v>INSERT INTO ZFS_BASE_CODE (CD_FLG,CD,LASTID,CD_NO,CD_NM,CD_ENM,CD_SNM,CD_ESNM,CD_PFLG,CD_PCD,CD_GRP,CD_CVAL,CD_NVAL) VALUES ('Report_C','G7','NCRsystem',707,'버킷7','','','','','','FSS_Report','CM&gt;07',NULL);</v>
      </c>
    </row>
    <row r="384" spans="2:17">
      <c r="B384" s="37" t="s">
        <v>2595</v>
      </c>
      <c r="C384" s="102" t="s">
        <v>3300</v>
      </c>
      <c r="D384" s="37">
        <v>708</v>
      </c>
      <c r="E384" s="37" t="s">
        <v>4324</v>
      </c>
      <c r="K384" s="37" t="s">
        <v>2590</v>
      </c>
      <c r="L384" s="37" t="s">
        <v>3301</v>
      </c>
      <c r="O384" s="37" t="str">
        <f t="shared" si="12"/>
        <v>FSS_Report_Report_C 코드</v>
      </c>
      <c r="P384" s="37" t="s">
        <v>291</v>
      </c>
      <c r="Q384" s="37" t="str">
        <f t="shared" si="11"/>
        <v>INSERT INTO ZFS_BASE_CODE (CD_FLG,CD,LASTID,CD_NO,CD_NM,CD_ENM,CD_SNM,CD_ESNM,CD_PFLG,CD_PCD,CD_GRP,CD_CVAL,CD_NVAL) VALUES ('Report_C','G8','NCRsystem',708,'버킷8','','','','','','FSS_Report','CM&gt;08',NULL);</v>
      </c>
    </row>
    <row r="385" spans="2:17">
      <c r="B385" s="37" t="s">
        <v>2595</v>
      </c>
      <c r="C385" s="102" t="s">
        <v>3302</v>
      </c>
      <c r="D385" s="37">
        <v>709</v>
      </c>
      <c r="E385" s="37" t="s">
        <v>4325</v>
      </c>
      <c r="K385" s="37" t="s">
        <v>2590</v>
      </c>
      <c r="L385" s="37" t="s">
        <v>3303</v>
      </c>
      <c r="O385" s="37" t="str">
        <f t="shared" si="12"/>
        <v>FSS_Report_Report_C 코드</v>
      </c>
      <c r="P385" s="37" t="s">
        <v>291</v>
      </c>
      <c r="Q385" s="37" t="str">
        <f t="shared" si="11"/>
        <v>INSERT INTO ZFS_BASE_CODE (CD_FLG,CD,LASTID,CD_NO,CD_NM,CD_ENM,CD_SNM,CD_ESNM,CD_PFLG,CD_PCD,CD_GRP,CD_CVAL,CD_NVAL) VALUES ('Report_C','G9','NCRsystem',709,'버킷9','','','','','','FSS_Report','CM&gt;09',NULL);</v>
      </c>
    </row>
    <row r="386" spans="2:17">
      <c r="B386" s="37" t="s">
        <v>2595</v>
      </c>
      <c r="C386" s="102" t="s">
        <v>3304</v>
      </c>
      <c r="D386" s="37">
        <v>710</v>
      </c>
      <c r="E386" s="37" t="s">
        <v>4326</v>
      </c>
      <c r="K386" s="37" t="s">
        <v>2590</v>
      </c>
      <c r="L386" s="37" t="s">
        <v>3305</v>
      </c>
      <c r="O386" s="37" t="str">
        <f t="shared" si="12"/>
        <v>FSS_Report_Report_C 코드</v>
      </c>
      <c r="P386" s="37" t="s">
        <v>291</v>
      </c>
      <c r="Q386" s="37" t="str">
        <f t="shared" si="11"/>
        <v>INSERT INTO ZFS_BASE_CODE (CD_FLG,CD,LASTID,CD_NO,CD_NM,CD_ENM,CD_SNM,CD_ESNM,CD_PFLG,CD_PCD,CD_GRP,CD_CVAL,CD_NVAL) VALUES ('Report_C','G10','NCRsystem',710,'버킷10','','','','','','FSS_Report','CM&gt;10',NULL);</v>
      </c>
    </row>
    <row r="387" spans="2:17">
      <c r="B387" s="37" t="s">
        <v>2595</v>
      </c>
      <c r="C387" s="102" t="s">
        <v>3306</v>
      </c>
      <c r="D387" s="37">
        <v>711</v>
      </c>
      <c r="E387" s="37" t="s">
        <v>4327</v>
      </c>
      <c r="K387" s="37" t="s">
        <v>2590</v>
      </c>
      <c r="L387" s="37" t="s">
        <v>3307</v>
      </c>
      <c r="O387" s="37" t="str">
        <f t="shared" si="12"/>
        <v>FSS_Report_Report_C 코드</v>
      </c>
      <c r="P387" s="37" t="s">
        <v>291</v>
      </c>
      <c r="Q387" s="37" t="str">
        <f t="shared" si="11"/>
        <v>INSERT INTO ZFS_BASE_CODE (CD_FLG,CD,LASTID,CD_NO,CD_NM,CD_ENM,CD_SNM,CD_ESNM,CD_PFLG,CD_PCD,CD_GRP,CD_CVAL,CD_NVAL) VALUES ('Report_C','G11','NCRsystem',711,'버킷11','','','','','','FSS_Report','CM&gt;11',NULL);</v>
      </c>
    </row>
    <row r="388" spans="2:17">
      <c r="B388" s="37" t="s">
        <v>2597</v>
      </c>
      <c r="C388" s="102" t="s">
        <v>117</v>
      </c>
      <c r="E388" s="37" t="s">
        <v>2598</v>
      </c>
      <c r="F388" s="37" t="s">
        <v>1189</v>
      </c>
      <c r="K388" s="37" t="s">
        <v>3976</v>
      </c>
      <c r="N388" s="101"/>
      <c r="O388" s="37" t="str">
        <f t="shared" si="12"/>
        <v>Portfolio_GRP01 목록</v>
      </c>
      <c r="P388" s="37" t="s">
        <v>291</v>
      </c>
      <c r="Q388" s="37" t="str">
        <f t="shared" si="11"/>
        <v>INSERT INTO ZFS_BASE_CODE (CD_FLG,CD,LASTID,CD_NO,CD_NM,CD_ENM,CD_SNM,CD_ESNM,CD_PFLG,CD_PCD,CD_GRP,CD_CVAL,CD_NVAL) VALUES ('Portfolio','GRP01','NCRsystem',0,'데스크분류','GRP01','','','','','GROUP','',NULL);</v>
      </c>
    </row>
    <row r="389" spans="2:17">
      <c r="B389" s="37" t="s">
        <v>117</v>
      </c>
      <c r="C389" s="102" t="s">
        <v>2548</v>
      </c>
      <c r="D389" s="37">
        <v>0</v>
      </c>
      <c r="E389" s="37" t="s">
        <v>4162</v>
      </c>
      <c r="F389" s="37" t="s">
        <v>4162</v>
      </c>
      <c r="K389" s="37" t="s">
        <v>2597</v>
      </c>
      <c r="O389" s="37" t="str">
        <f t="shared" si="12"/>
        <v>Portfolio_GRP01 코드</v>
      </c>
      <c r="P389" s="37" t="s">
        <v>291</v>
      </c>
      <c r="Q389" s="37" t="str">
        <f t="shared" si="11"/>
        <v>INSERT INTO ZFS_BASE_CODE (CD_FLG,CD,LASTID,CD_NO,CD_NM,CD_ENM,CD_SNM,CD_ESNM,CD_PFLG,CD_PCD,CD_GRP,CD_CVAL,CD_NVAL) VALUES ('GRP01','FX','NCRsystem',0,'FX Desk','FX Desk','','','','','Portfolio','',NULL);</v>
      </c>
    </row>
    <row r="390" spans="2:17">
      <c r="B390" s="37" t="s">
        <v>117</v>
      </c>
      <c r="C390" s="102" t="s">
        <v>2550</v>
      </c>
      <c r="D390" s="37">
        <v>0</v>
      </c>
      <c r="E390" s="37" t="s">
        <v>4163</v>
      </c>
      <c r="F390" s="37" t="s">
        <v>4163</v>
      </c>
      <c r="K390" s="37" t="s">
        <v>2597</v>
      </c>
      <c r="O390" s="37" t="str">
        <f t="shared" si="12"/>
        <v>Portfolio_GRP01 코드</v>
      </c>
      <c r="P390" s="37" t="s">
        <v>291</v>
      </c>
      <c r="Q390" s="37" t="str">
        <f t="shared" si="11"/>
        <v>INSERT INTO ZFS_BASE_CODE (CD_FLG,CD,LASTID,CD_NO,CD_NM,CD_ENM,CD_SNM,CD_ESNM,CD_PFLG,CD_PCD,CD_GRP,CD_CVAL,CD_NVAL) VALUES ('GRP01','IR','NCRsystem',0,'IR Desk','IR Desk','','','','','Portfolio','',NULL);</v>
      </c>
    </row>
    <row r="391" spans="2:17">
      <c r="B391" s="37" t="s">
        <v>2597</v>
      </c>
      <c r="C391" s="102" t="s">
        <v>1191</v>
      </c>
      <c r="E391" s="37" t="s">
        <v>1241</v>
      </c>
      <c r="F391" s="37" t="s">
        <v>1191</v>
      </c>
      <c r="K391" s="37" t="s">
        <v>3976</v>
      </c>
      <c r="N391" s="101"/>
      <c r="O391" s="37" t="str">
        <f t="shared" si="12"/>
        <v>Portfolio_GRP02 목록</v>
      </c>
      <c r="P391" s="37" t="s">
        <v>291</v>
      </c>
      <c r="Q391" s="37" t="str">
        <f t="shared" si="11"/>
        <v>INSERT INTO ZFS_BASE_CODE (CD_FLG,CD,LASTID,CD_NO,CD_NM,CD_ENM,CD_SNM,CD_ESNM,CD_PFLG,CD_PCD,CD_GRP,CD_CVAL,CD_NVAL) VALUES ('Portfolio','GRP02','NCRsystem',0,'상품분류','GRP02','','','','','GROUP','',NULL);</v>
      </c>
    </row>
    <row r="392" spans="2:17">
      <c r="B392" s="37" t="s">
        <v>119</v>
      </c>
      <c r="C392" s="102" t="s">
        <v>2779</v>
      </c>
      <c r="D392" s="37">
        <v>0</v>
      </c>
      <c r="E392" s="37" t="s">
        <v>4164</v>
      </c>
      <c r="F392" s="37" t="s">
        <v>4164</v>
      </c>
      <c r="K392" s="37" t="s">
        <v>2597</v>
      </c>
      <c r="O392" s="37" t="str">
        <f t="shared" si="12"/>
        <v>Portfolio_GRP03 코드</v>
      </c>
      <c r="P392" s="37" t="s">
        <v>291</v>
      </c>
      <c r="Q392" s="37" t="str">
        <f t="shared" si="11"/>
        <v>INSERT INTO ZFS_BASE_CODE (CD_FLG,CD,LASTID,CD_NO,CD_NM,CD_ENM,CD_SNM,CD_ESNM,CD_PFLG,CD_PCD,CD_GRP,CD_CVAL,CD_NVAL) VALUES ('GRP03','CRS','NCRsystem',0,'CRS','CRS','','','','','Portfolio','',NULL);</v>
      </c>
    </row>
    <row r="393" spans="2:17">
      <c r="B393" s="37" t="s">
        <v>119</v>
      </c>
      <c r="C393" s="102" t="s">
        <v>2780</v>
      </c>
      <c r="D393" s="37">
        <v>0</v>
      </c>
      <c r="E393" s="37" t="s">
        <v>2321</v>
      </c>
      <c r="F393" s="37" t="s">
        <v>2321</v>
      </c>
      <c r="K393" s="37" t="s">
        <v>2597</v>
      </c>
      <c r="O393" s="37" t="str">
        <f t="shared" si="12"/>
        <v>Portfolio_GRP03 코드</v>
      </c>
      <c r="P393" s="37" t="s">
        <v>291</v>
      </c>
      <c r="Q393" s="37" t="str">
        <f t="shared" ref="Q393:Q456" si="13" xml:space="preserve"> Q$7 &amp; " ('"&amp;B393&amp;"','"&amp;C393&amp;"','NCRsystem',"&amp;IF(D393="",0,D393)&amp;",'"&amp;E393&amp;"','"&amp;F393&amp;"','"&amp;G393&amp;"','"&amp;H393&amp;"','"&amp;I393&amp;"','"&amp;J393&amp;"','"&amp;K393&amp;"','"&amp;L393&amp;"',"&amp;IF(M393="","NULL",M393)&amp;");"</f>
        <v>INSERT INTO ZFS_BASE_CODE (CD_FLG,CD,LASTID,CD_NO,CD_NM,CD_ENM,CD_SNM,CD_ESNM,CD_PFLG,CD_PCD,CD_GRP,CD_CVAL,CD_NVAL) VALUES ('GRP03','FBS','NCRsystem',0,'FBS','FBS','','','','','Portfolio','',NULL);</v>
      </c>
    </row>
    <row r="394" spans="2:17">
      <c r="B394" s="37" t="s">
        <v>119</v>
      </c>
      <c r="C394" s="102" t="s">
        <v>2781</v>
      </c>
      <c r="D394" s="37">
        <v>0</v>
      </c>
      <c r="E394" s="37" t="s">
        <v>4165</v>
      </c>
      <c r="F394" s="37" t="s">
        <v>4165</v>
      </c>
      <c r="K394" s="37" t="s">
        <v>2597</v>
      </c>
      <c r="O394" s="37" t="str">
        <f t="shared" si="12"/>
        <v>Portfolio_GRP03 코드</v>
      </c>
      <c r="P394" s="37" t="s">
        <v>291</v>
      </c>
      <c r="Q394" s="37" t="str">
        <f t="shared" si="13"/>
        <v>INSERT INTO ZFS_BASE_CODE (CD_FLG,CD,LASTID,CD_NO,CD_NM,CD_ENM,CD_SNM,CD_ESNM,CD_PFLG,CD_PCD,CD_GRP,CD_CVAL,CD_NVAL) VALUES ('GRP03','FFW','NCRsystem',0,'FFW','FFW','','','','','Portfolio','',NULL);</v>
      </c>
    </row>
    <row r="395" spans="2:17">
      <c r="B395" s="37" t="s">
        <v>119</v>
      </c>
      <c r="C395" s="102" t="s">
        <v>2782</v>
      </c>
      <c r="D395" s="37">
        <v>0</v>
      </c>
      <c r="E395" s="37" t="s">
        <v>4166</v>
      </c>
      <c r="F395" s="37" t="s">
        <v>4166</v>
      </c>
      <c r="K395" s="37" t="s">
        <v>2597</v>
      </c>
      <c r="O395" s="37" t="str">
        <f t="shared" si="12"/>
        <v>Portfolio_GRP03 코드</v>
      </c>
      <c r="P395" s="37" t="s">
        <v>291</v>
      </c>
      <c r="Q395" s="37" t="str">
        <f t="shared" si="13"/>
        <v>INSERT INTO ZFS_BASE_CODE (CD_FLG,CD,LASTID,CD_NO,CD_NM,CD_ENM,CD_SNM,CD_ESNM,CD_PFLG,CD_PCD,CD_GRP,CD_CVAL,CD_NVAL) VALUES ('GRP03','IRS','NCRsystem',0,'IRS','IRS','','','','','Portfolio','',NULL);</v>
      </c>
    </row>
    <row r="396" spans="2:17">
      <c r="B396" s="37" t="s">
        <v>2597</v>
      </c>
      <c r="C396" s="102" t="s">
        <v>2599</v>
      </c>
      <c r="E396" s="37" t="s">
        <v>256</v>
      </c>
      <c r="F396" s="37" t="s">
        <v>3997</v>
      </c>
      <c r="K396" s="37" t="s">
        <v>3976</v>
      </c>
      <c r="N396" s="101"/>
      <c r="O396" s="37" t="str">
        <f t="shared" si="12"/>
        <v>Portfolio_GRPList 목록</v>
      </c>
      <c r="P396" s="37" t="s">
        <v>291</v>
      </c>
      <c r="Q396" s="37" t="str">
        <f t="shared" si="13"/>
        <v>INSERT INTO ZFS_BASE_CODE (CD_FLG,CD,LASTID,CD_NO,CD_NM,CD_ENM,CD_SNM,CD_ESNM,CD_PFLG,CD_PCD,CD_GRP,CD_CVAL,CD_NVAL) VALUES ('Portfolio','GRPList','NCRsystem',0,'포트폴리오구성정보','GRPList','','','','','GROUP','',NULL);</v>
      </c>
    </row>
    <row r="397" spans="2:17">
      <c r="B397" s="37" t="s">
        <v>2599</v>
      </c>
      <c r="C397" s="102" t="s">
        <v>117</v>
      </c>
      <c r="D397" s="37">
        <v>1</v>
      </c>
      <c r="E397" s="37" t="s">
        <v>4167</v>
      </c>
      <c r="F397" s="37" t="s">
        <v>4167</v>
      </c>
      <c r="K397" s="37" t="s">
        <v>2597</v>
      </c>
      <c r="O397" s="37" t="str">
        <f t="shared" ref="O397:O460" si="14">IF(K397="GROUP",B397 &amp; "_" &amp; C397  &amp; " 목록",K397 &amp; "_" &amp;B397 &amp; " 코드")</f>
        <v>Portfolio_GRPList 코드</v>
      </c>
      <c r="P397" s="37" t="s">
        <v>291</v>
      </c>
      <c r="Q397" s="37" t="str">
        <f t="shared" si="13"/>
        <v>INSERT INTO ZFS_BASE_CODE (CD_FLG,CD,LASTID,CD_NO,CD_NM,CD_ENM,CD_SNM,CD_ESNM,CD_PFLG,CD_PCD,CD_GRP,CD_CVAL,CD_NVAL) VALUES ('GRPList','GRP01','NCRsystem',1,'Desk','Desk','','','','','Portfolio','',NULL);</v>
      </c>
    </row>
    <row r="398" spans="2:17">
      <c r="B398" s="37" t="s">
        <v>2599</v>
      </c>
      <c r="C398" s="102" t="s">
        <v>118</v>
      </c>
      <c r="D398" s="37">
        <v>2</v>
      </c>
      <c r="E398" s="37" t="s">
        <v>4168</v>
      </c>
      <c r="F398" s="37" t="s">
        <v>4168</v>
      </c>
      <c r="K398" s="37" t="s">
        <v>2597</v>
      </c>
      <c r="O398" s="37" t="str">
        <f t="shared" si="14"/>
        <v>Portfolio_GRPList 코드</v>
      </c>
      <c r="P398" s="37" t="s">
        <v>291</v>
      </c>
      <c r="Q398" s="37" t="str">
        <f t="shared" si="13"/>
        <v>INSERT INTO ZFS_BASE_CODE (CD_FLG,CD,LASTID,CD_NO,CD_NM,CD_ENM,CD_SNM,CD_ESNM,CD_PFLG,CD_PCD,CD_GRP,CD_CVAL,CD_NVAL) VALUES ('GRPList','GRP02','NCRsystem',2,'Product','Product','','','','','Portfolio','',NULL);</v>
      </c>
    </row>
    <row r="399" spans="2:17">
      <c r="B399" s="37" t="s">
        <v>2599</v>
      </c>
      <c r="C399" s="102" t="s">
        <v>119</v>
      </c>
      <c r="D399" s="37">
        <v>3</v>
      </c>
      <c r="K399" s="37" t="s">
        <v>2597</v>
      </c>
      <c r="O399" s="37" t="str">
        <f t="shared" si="14"/>
        <v>Portfolio_GRPList 코드</v>
      </c>
      <c r="P399" s="37" t="s">
        <v>291</v>
      </c>
      <c r="Q399" s="37" t="str">
        <f t="shared" si="13"/>
        <v>INSERT INTO ZFS_BASE_CODE (CD_FLG,CD,LASTID,CD_NO,CD_NM,CD_ENM,CD_SNM,CD_ESNM,CD_PFLG,CD_PCD,CD_GRP,CD_CVAL,CD_NVAL) VALUES ('GRPList','GRP03','NCRsystem',3,'','','','','','','Portfolio','',NULL);</v>
      </c>
    </row>
    <row r="400" spans="2:17">
      <c r="B400" s="37" t="s">
        <v>2599</v>
      </c>
      <c r="C400" s="102" t="s">
        <v>120</v>
      </c>
      <c r="D400" s="37">
        <v>4</v>
      </c>
      <c r="K400" s="37" t="s">
        <v>2597</v>
      </c>
      <c r="O400" s="37" t="str">
        <f t="shared" si="14"/>
        <v>Portfolio_GRPList 코드</v>
      </c>
      <c r="P400" s="37" t="s">
        <v>291</v>
      </c>
      <c r="Q400" s="37" t="str">
        <f t="shared" si="13"/>
        <v>INSERT INTO ZFS_BASE_CODE (CD_FLG,CD,LASTID,CD_NO,CD_NM,CD_ENM,CD_SNM,CD_ESNM,CD_PFLG,CD_PCD,CD_GRP,CD_CVAL,CD_NVAL) VALUES ('GRPList','GRP04','NCRsystem',4,'','','','','','','Portfolio','',NULL);</v>
      </c>
    </row>
    <row r="401" spans="2:17">
      <c r="B401" s="37" t="s">
        <v>2599</v>
      </c>
      <c r="C401" s="102" t="s">
        <v>121</v>
      </c>
      <c r="D401" s="37">
        <v>5</v>
      </c>
      <c r="K401" s="37" t="s">
        <v>2597</v>
      </c>
      <c r="O401" s="37" t="str">
        <f t="shared" si="14"/>
        <v>Portfolio_GRPList 코드</v>
      </c>
      <c r="P401" s="37" t="s">
        <v>291</v>
      </c>
      <c r="Q401" s="37" t="str">
        <f t="shared" si="13"/>
        <v>INSERT INTO ZFS_BASE_CODE (CD_FLG,CD,LASTID,CD_NO,CD_NM,CD_ENM,CD_SNM,CD_ESNM,CD_PFLG,CD_PCD,CD_GRP,CD_CVAL,CD_NVAL) VALUES ('GRPList','GRP05','NCRsystem',5,'','','','','','','Portfolio','',NULL);</v>
      </c>
    </row>
    <row r="402" spans="2:17">
      <c r="B402" s="37" t="s">
        <v>2599</v>
      </c>
      <c r="C402" s="102" t="s">
        <v>122</v>
      </c>
      <c r="D402" s="37">
        <v>6</v>
      </c>
      <c r="K402" s="37" t="s">
        <v>2597</v>
      </c>
      <c r="O402" s="37" t="str">
        <f t="shared" si="14"/>
        <v>Portfolio_GRPList 코드</v>
      </c>
      <c r="P402" s="37" t="s">
        <v>291</v>
      </c>
      <c r="Q402" s="37" t="str">
        <f t="shared" si="13"/>
        <v>INSERT INTO ZFS_BASE_CODE (CD_FLG,CD,LASTID,CD_NO,CD_NM,CD_ENM,CD_SNM,CD_ESNM,CD_PFLG,CD_PCD,CD_GRP,CD_CVAL,CD_NVAL) VALUES ('GRPList','GRP06','NCRsystem',6,'','','','','','','Portfolio','',NULL);</v>
      </c>
    </row>
    <row r="403" spans="2:17">
      <c r="B403" s="37" t="s">
        <v>2599</v>
      </c>
      <c r="C403" s="102" t="s">
        <v>123</v>
      </c>
      <c r="D403" s="37">
        <v>7</v>
      </c>
      <c r="K403" s="37" t="s">
        <v>2597</v>
      </c>
      <c r="O403" s="37" t="str">
        <f t="shared" si="14"/>
        <v>Portfolio_GRPList 코드</v>
      </c>
      <c r="P403" s="37" t="s">
        <v>291</v>
      </c>
      <c r="Q403" s="37" t="str">
        <f t="shared" si="13"/>
        <v>INSERT INTO ZFS_BASE_CODE (CD_FLG,CD,LASTID,CD_NO,CD_NM,CD_ENM,CD_SNM,CD_ESNM,CD_PFLG,CD_PCD,CD_GRP,CD_CVAL,CD_NVAL) VALUES ('GRPList','GRP07','NCRsystem',7,'','','','','','','Portfolio','',NULL);</v>
      </c>
    </row>
    <row r="404" spans="2:17">
      <c r="B404" s="37" t="s">
        <v>2599</v>
      </c>
      <c r="C404" s="102" t="s">
        <v>124</v>
      </c>
      <c r="D404" s="37">
        <v>8</v>
      </c>
      <c r="K404" s="37" t="s">
        <v>2597</v>
      </c>
      <c r="O404" s="37" t="str">
        <f t="shared" si="14"/>
        <v>Portfolio_GRPList 코드</v>
      </c>
      <c r="P404" s="37" t="s">
        <v>291</v>
      </c>
      <c r="Q404" s="37" t="str">
        <f t="shared" si="13"/>
        <v>INSERT INTO ZFS_BASE_CODE (CD_FLG,CD,LASTID,CD_NO,CD_NM,CD_ENM,CD_SNM,CD_ESNM,CD_PFLG,CD_PCD,CD_GRP,CD_CVAL,CD_NVAL) VALUES ('GRPList','GRP08','NCRsystem',8,'','','','','','','Portfolio','',NULL);</v>
      </c>
    </row>
    <row r="405" spans="2:17">
      <c r="B405" s="37" t="s">
        <v>2599</v>
      </c>
      <c r="C405" s="102" t="s">
        <v>125</v>
      </c>
      <c r="D405" s="37">
        <v>9</v>
      </c>
      <c r="K405" s="37" t="s">
        <v>2597</v>
      </c>
      <c r="O405" s="37" t="str">
        <f t="shared" si="14"/>
        <v>Portfolio_GRPList 코드</v>
      </c>
      <c r="P405" s="37" t="s">
        <v>291</v>
      </c>
      <c r="Q405" s="37" t="str">
        <f t="shared" si="13"/>
        <v>INSERT INTO ZFS_BASE_CODE (CD_FLG,CD,LASTID,CD_NO,CD_NM,CD_ENM,CD_SNM,CD_ESNM,CD_PFLG,CD_PCD,CD_GRP,CD_CVAL,CD_NVAL) VALUES ('GRPList','GRP09','NCRsystem',9,'','','','','','','Portfolio','',NULL);</v>
      </c>
    </row>
    <row r="406" spans="2:17">
      <c r="B406" s="37" t="s">
        <v>2599</v>
      </c>
      <c r="C406" s="102" t="s">
        <v>126</v>
      </c>
      <c r="D406" s="37">
        <v>10</v>
      </c>
      <c r="K406" s="37" t="s">
        <v>2597</v>
      </c>
      <c r="O406" s="37" t="str">
        <f t="shared" si="14"/>
        <v>Portfolio_GRPList 코드</v>
      </c>
      <c r="P406" s="37" t="s">
        <v>291</v>
      </c>
      <c r="Q406" s="37" t="str">
        <f t="shared" si="13"/>
        <v>INSERT INTO ZFS_BASE_CODE (CD_FLG,CD,LASTID,CD_NO,CD_NM,CD_ENM,CD_SNM,CD_ESNM,CD_PFLG,CD_PCD,CD_GRP,CD_CVAL,CD_NVAL) VALUES ('GRPList','GRP10','NCRsystem',10,'','','','','','','Portfolio','',NULL);</v>
      </c>
    </row>
    <row r="407" spans="2:17">
      <c r="B407" s="37" t="s">
        <v>2599</v>
      </c>
      <c r="C407" s="102" t="s">
        <v>1680</v>
      </c>
      <c r="D407" s="37">
        <v>11</v>
      </c>
      <c r="K407" s="37" t="s">
        <v>2597</v>
      </c>
      <c r="O407" s="37" t="str">
        <f t="shared" si="14"/>
        <v>Portfolio_GRPList 코드</v>
      </c>
      <c r="P407" s="37" t="s">
        <v>291</v>
      </c>
      <c r="Q407" s="37" t="str">
        <f t="shared" si="13"/>
        <v>INSERT INTO ZFS_BASE_CODE (CD_FLG,CD,LASTID,CD_NO,CD_NM,CD_ENM,CD_SNM,CD_ESNM,CD_PFLG,CD_PCD,CD_GRP,CD_CVAL,CD_NVAL) VALUES ('GRPList','GRP11','NCRsystem',11,'','','','','','','Portfolio','',NULL);</v>
      </c>
    </row>
    <row r="408" spans="2:17">
      <c r="B408" s="37" t="s">
        <v>2599</v>
      </c>
      <c r="C408" s="102" t="s">
        <v>1682</v>
      </c>
      <c r="D408" s="37">
        <v>12</v>
      </c>
      <c r="K408" s="37" t="s">
        <v>2597</v>
      </c>
      <c r="O408" s="37" t="str">
        <f t="shared" si="14"/>
        <v>Portfolio_GRPList 코드</v>
      </c>
      <c r="P408" s="37" t="s">
        <v>291</v>
      </c>
      <c r="Q408" s="37" t="str">
        <f t="shared" si="13"/>
        <v>INSERT INTO ZFS_BASE_CODE (CD_FLG,CD,LASTID,CD_NO,CD_NM,CD_ENM,CD_SNM,CD_ESNM,CD_PFLG,CD_PCD,CD_GRP,CD_CVAL,CD_NVAL) VALUES ('GRPList','GRP12','NCRsystem',12,'','','','','','','Portfolio','',NULL);</v>
      </c>
    </row>
    <row r="409" spans="2:17">
      <c r="B409" s="37" t="s">
        <v>2599</v>
      </c>
      <c r="C409" s="102" t="s">
        <v>1684</v>
      </c>
      <c r="D409" s="37">
        <v>13</v>
      </c>
      <c r="K409" s="37" t="s">
        <v>2597</v>
      </c>
      <c r="O409" s="37" t="str">
        <f t="shared" si="14"/>
        <v>Portfolio_GRPList 코드</v>
      </c>
      <c r="P409" s="37" t="s">
        <v>291</v>
      </c>
      <c r="Q409" s="37" t="str">
        <f t="shared" si="13"/>
        <v>INSERT INTO ZFS_BASE_CODE (CD_FLG,CD,LASTID,CD_NO,CD_NM,CD_ENM,CD_SNM,CD_ESNM,CD_PFLG,CD_PCD,CD_GRP,CD_CVAL,CD_NVAL) VALUES ('GRPList','GRP13','NCRsystem',13,'','','','','','','Portfolio','',NULL);</v>
      </c>
    </row>
    <row r="410" spans="2:17">
      <c r="B410" s="37" t="s">
        <v>2599</v>
      </c>
      <c r="C410" s="102" t="s">
        <v>1686</v>
      </c>
      <c r="D410" s="37">
        <v>14</v>
      </c>
      <c r="K410" s="37" t="s">
        <v>2597</v>
      </c>
      <c r="O410" s="37" t="str">
        <f t="shared" si="14"/>
        <v>Portfolio_GRPList 코드</v>
      </c>
      <c r="P410" s="37" t="s">
        <v>291</v>
      </c>
      <c r="Q410" s="37" t="str">
        <f t="shared" si="13"/>
        <v>INSERT INTO ZFS_BASE_CODE (CD_FLG,CD,LASTID,CD_NO,CD_NM,CD_ENM,CD_SNM,CD_ESNM,CD_PFLG,CD_PCD,CD_GRP,CD_CVAL,CD_NVAL) VALUES ('GRPList','GRP14','NCRsystem',14,'','','','','','','Portfolio','',NULL);</v>
      </c>
    </row>
    <row r="411" spans="2:17">
      <c r="B411" s="37" t="s">
        <v>2599</v>
      </c>
      <c r="C411" s="102" t="s">
        <v>1688</v>
      </c>
      <c r="D411" s="37">
        <v>15</v>
      </c>
      <c r="K411" s="37" t="s">
        <v>2597</v>
      </c>
      <c r="O411" s="37" t="str">
        <f t="shared" si="14"/>
        <v>Portfolio_GRPList 코드</v>
      </c>
      <c r="P411" s="37" t="s">
        <v>291</v>
      </c>
      <c r="Q411" s="37" t="str">
        <f t="shared" si="13"/>
        <v>INSERT INTO ZFS_BASE_CODE (CD_FLG,CD,LASTID,CD_NO,CD_NM,CD_ENM,CD_SNM,CD_ESNM,CD_PFLG,CD_PCD,CD_GRP,CD_CVAL,CD_NVAL) VALUES ('GRPList','GRP15','NCRsystem',15,'','','','','','','Portfolio','',NULL);</v>
      </c>
    </row>
    <row r="412" spans="2:17">
      <c r="B412" s="37" t="s">
        <v>2599</v>
      </c>
      <c r="C412" s="102" t="s">
        <v>1690</v>
      </c>
      <c r="D412" s="37">
        <v>16</v>
      </c>
      <c r="K412" s="37" t="s">
        <v>2597</v>
      </c>
      <c r="O412" s="37" t="str">
        <f t="shared" si="14"/>
        <v>Portfolio_GRPList 코드</v>
      </c>
      <c r="P412" s="37" t="s">
        <v>291</v>
      </c>
      <c r="Q412" s="37" t="str">
        <f t="shared" si="13"/>
        <v>INSERT INTO ZFS_BASE_CODE (CD_FLG,CD,LASTID,CD_NO,CD_NM,CD_ENM,CD_SNM,CD_ESNM,CD_PFLG,CD_PCD,CD_GRP,CD_CVAL,CD_NVAL) VALUES ('GRPList','GRP16','NCRsystem',16,'','','','','','','Portfolio','',NULL);</v>
      </c>
    </row>
    <row r="413" spans="2:17">
      <c r="B413" s="37" t="s">
        <v>2599</v>
      </c>
      <c r="C413" s="102" t="s">
        <v>1692</v>
      </c>
      <c r="D413" s="37">
        <v>17</v>
      </c>
      <c r="K413" s="37" t="s">
        <v>2597</v>
      </c>
      <c r="O413" s="37" t="str">
        <f t="shared" si="14"/>
        <v>Portfolio_GRPList 코드</v>
      </c>
      <c r="P413" s="37" t="s">
        <v>291</v>
      </c>
      <c r="Q413" s="37" t="str">
        <f t="shared" si="13"/>
        <v>INSERT INTO ZFS_BASE_CODE (CD_FLG,CD,LASTID,CD_NO,CD_NM,CD_ENM,CD_SNM,CD_ESNM,CD_PFLG,CD_PCD,CD_GRP,CD_CVAL,CD_NVAL) VALUES ('GRPList','GRP17','NCRsystem',17,'','','','','','','Portfolio','',NULL);</v>
      </c>
    </row>
    <row r="414" spans="2:17">
      <c r="B414" s="37" t="s">
        <v>2599</v>
      </c>
      <c r="C414" s="102" t="s">
        <v>1694</v>
      </c>
      <c r="D414" s="37">
        <v>18</v>
      </c>
      <c r="K414" s="37" t="s">
        <v>2597</v>
      </c>
      <c r="O414" s="37" t="str">
        <f t="shared" si="14"/>
        <v>Portfolio_GRPList 코드</v>
      </c>
      <c r="P414" s="37" t="s">
        <v>291</v>
      </c>
      <c r="Q414" s="37" t="str">
        <f t="shared" si="13"/>
        <v>INSERT INTO ZFS_BASE_CODE (CD_FLG,CD,LASTID,CD_NO,CD_NM,CD_ENM,CD_SNM,CD_ESNM,CD_PFLG,CD_PCD,CD_GRP,CD_CVAL,CD_NVAL) VALUES ('GRPList','GRP18','NCRsystem',18,'','','','','','','Portfolio','',NULL);</v>
      </c>
    </row>
    <row r="415" spans="2:17">
      <c r="B415" s="37" t="s">
        <v>2599</v>
      </c>
      <c r="C415" s="102" t="s">
        <v>1696</v>
      </c>
      <c r="D415" s="37">
        <v>19</v>
      </c>
      <c r="K415" s="37" t="s">
        <v>2597</v>
      </c>
      <c r="O415" s="37" t="str">
        <f t="shared" si="14"/>
        <v>Portfolio_GRPList 코드</v>
      </c>
      <c r="P415" s="37" t="s">
        <v>291</v>
      </c>
      <c r="Q415" s="37" t="str">
        <f t="shared" si="13"/>
        <v>INSERT INTO ZFS_BASE_CODE (CD_FLG,CD,LASTID,CD_NO,CD_NM,CD_ENM,CD_SNM,CD_ESNM,CD_PFLG,CD_PCD,CD_GRP,CD_CVAL,CD_NVAL) VALUES ('GRPList','GRP19','NCRsystem',19,'','','','','','','Portfolio','',NULL);</v>
      </c>
    </row>
    <row r="416" spans="2:17">
      <c r="B416" s="37" t="s">
        <v>2599</v>
      </c>
      <c r="C416" s="102" t="s">
        <v>1698</v>
      </c>
      <c r="D416" s="37">
        <v>20</v>
      </c>
      <c r="K416" s="37" t="s">
        <v>2597</v>
      </c>
      <c r="O416" s="37" t="str">
        <f t="shared" si="14"/>
        <v>Portfolio_GRPList 코드</v>
      </c>
      <c r="P416" s="37" t="s">
        <v>291</v>
      </c>
      <c r="Q416" s="37" t="str">
        <f t="shared" si="13"/>
        <v>INSERT INTO ZFS_BASE_CODE (CD_FLG,CD,LASTID,CD_NO,CD_NM,CD_ENM,CD_SNM,CD_ESNM,CD_PFLG,CD_PCD,CD_GRP,CD_CVAL,CD_NVAL) VALUES ('GRPList','GRP20','NCRsystem',20,'','','','','','','Portfolio','',NULL);</v>
      </c>
    </row>
    <row r="417" spans="2:17">
      <c r="B417" s="37" t="s">
        <v>2600</v>
      </c>
      <c r="C417" s="102" t="s">
        <v>2601</v>
      </c>
      <c r="E417" s="37" t="s">
        <v>2602</v>
      </c>
      <c r="F417" s="37" t="s">
        <v>3998</v>
      </c>
      <c r="K417" s="37" t="s">
        <v>3976</v>
      </c>
      <c r="N417" s="101"/>
      <c r="O417" s="37" t="str">
        <f t="shared" si="14"/>
        <v>Product info_CP Rating 목록</v>
      </c>
      <c r="P417" s="37" t="s">
        <v>291</v>
      </c>
      <c r="Q417" s="37" t="str">
        <f t="shared" si="13"/>
        <v>INSERT INTO ZFS_BASE_CODE (CD_FLG,CD,LASTID,CD_NO,CD_NM,CD_ENM,CD_SNM,CD_ESNM,CD_PFLG,CD_PCD,CD_GRP,CD_CVAL,CD_NVAL) VALUES ('Product info','CP Rating','NCRsystem',0,'CP정보','CP Rating','','','','','GROUP','',NULL);</v>
      </c>
    </row>
    <row r="418" spans="2:17">
      <c r="B418" s="37" t="s">
        <v>2601</v>
      </c>
      <c r="C418" s="102" t="s">
        <v>2647</v>
      </c>
      <c r="D418" s="37">
        <v>0</v>
      </c>
      <c r="E418" s="37" t="s">
        <v>4042</v>
      </c>
      <c r="F418" s="37" t="s">
        <v>4043</v>
      </c>
      <c r="G418" s="37" t="s">
        <v>2648</v>
      </c>
      <c r="H418" s="37" t="s">
        <v>2649</v>
      </c>
      <c r="K418" s="37" t="s">
        <v>2600</v>
      </c>
      <c r="O418" s="37" t="str">
        <f t="shared" si="14"/>
        <v>Product info_CP Rating 코드</v>
      </c>
      <c r="P418" s="37" t="s">
        <v>291</v>
      </c>
      <c r="Q418" s="37" t="str">
        <f t="shared" si="13"/>
        <v>INSERT INTO ZFS_BASE_CODE (CD_FLG,CD,LASTID,CD_NO,CD_NM,CD_ENM,CD_SNM,CD_ESNM,CD_PFLG,CD_PCD,CD_GRP,CD_CVAL,CD_NVAL) VALUES ('CP Rating','BaselIII','NCRsystem',0,'ECAI','Moodys','Fitch','S&amp;P','','','Product info','',NULL);</v>
      </c>
    </row>
    <row r="419" spans="2:17">
      <c r="B419" s="37" t="s">
        <v>2601</v>
      </c>
      <c r="C419" s="102" t="s">
        <v>2650</v>
      </c>
      <c r="D419" s="37">
        <v>1</v>
      </c>
      <c r="F419" s="37" t="s">
        <v>4044</v>
      </c>
      <c r="G419" s="37" t="s">
        <v>2651</v>
      </c>
      <c r="H419" s="37" t="s">
        <v>2652</v>
      </c>
      <c r="K419" s="37" t="s">
        <v>2600</v>
      </c>
      <c r="O419" s="37" t="str">
        <f t="shared" si="14"/>
        <v>Product info_CP Rating 코드</v>
      </c>
      <c r="P419" s="37" t="s">
        <v>291</v>
      </c>
      <c r="Q419" s="37" t="str">
        <f t="shared" si="13"/>
        <v>INSERT INTO ZFS_BASE_CODE (CD_FLG,CD,LASTID,CD_NO,CD_NM,CD_ENM,CD_SNM,CD_ESNM,CD_PFLG,CD_PCD,CD_GRP,CD_CVAL,CD_NVAL) VALUES ('CP Rating','A-1','NCRsystem',1,'','P-1','A-1+,A-1','F1+,F1','','','Product info','',NULL);</v>
      </c>
    </row>
    <row r="420" spans="2:17">
      <c r="B420" s="37" t="s">
        <v>2601</v>
      </c>
      <c r="C420" s="102" t="s">
        <v>2653</v>
      </c>
      <c r="D420" s="37">
        <v>2</v>
      </c>
      <c r="E420" s="37" t="s">
        <v>4045</v>
      </c>
      <c r="F420" s="37" t="s">
        <v>4046</v>
      </c>
      <c r="G420" s="37" t="s">
        <v>2653</v>
      </c>
      <c r="H420" s="37" t="s">
        <v>2655</v>
      </c>
      <c r="K420" s="37" t="s">
        <v>2600</v>
      </c>
      <c r="O420" s="37" t="str">
        <f t="shared" si="14"/>
        <v>Product info_CP Rating 코드</v>
      </c>
      <c r="P420" s="37" t="s">
        <v>291</v>
      </c>
      <c r="Q420" s="37" t="str">
        <f t="shared" si="13"/>
        <v>INSERT INTO ZFS_BASE_CODE (CD_FLG,CD,LASTID,CD_NO,CD_NM,CD_ENM,CD_SNM,CD_ESNM,CD_PFLG,CD_PCD,CD_GRP,CD_CVAL,CD_NVAL) VALUES ('CP Rating','A-2','NCRsystem',2,'A1','P-2','A-2','F2','','','Product info','',NULL);</v>
      </c>
    </row>
    <row r="421" spans="2:17">
      <c r="B421" s="37" t="s">
        <v>2601</v>
      </c>
      <c r="C421" s="102" t="s">
        <v>2656</v>
      </c>
      <c r="D421" s="37">
        <v>3</v>
      </c>
      <c r="E421" s="37" t="s">
        <v>4047</v>
      </c>
      <c r="F421" s="37" t="s">
        <v>4048</v>
      </c>
      <c r="G421" s="37" t="s">
        <v>2656</v>
      </c>
      <c r="H421" s="37" t="s">
        <v>2657</v>
      </c>
      <c r="K421" s="37" t="s">
        <v>2600</v>
      </c>
      <c r="O421" s="37" t="str">
        <f t="shared" si="14"/>
        <v>Product info_CP Rating 코드</v>
      </c>
      <c r="P421" s="37" t="s">
        <v>291</v>
      </c>
      <c r="Q421" s="37" t="str">
        <f t="shared" si="13"/>
        <v>INSERT INTO ZFS_BASE_CODE (CD_FLG,CD,LASTID,CD_NO,CD_NM,CD_ENM,CD_SNM,CD_ESNM,CD_PFLG,CD_PCD,CD_GRP,CD_CVAL,CD_NVAL) VALUES ('CP Rating','A-3','NCRsystem',3,'A2,A3-','P-3','A-3','F3','','','Product info','',NULL);</v>
      </c>
    </row>
    <row r="422" spans="2:17">
      <c r="B422" s="37" t="s">
        <v>2601</v>
      </c>
      <c r="C422" s="102" t="s">
        <v>2658</v>
      </c>
      <c r="D422" s="37">
        <v>4</v>
      </c>
      <c r="K422" s="37" t="s">
        <v>2600</v>
      </c>
      <c r="O422" s="37" t="str">
        <f t="shared" si="14"/>
        <v>Product info_CP Rating 코드</v>
      </c>
      <c r="P422" s="37" t="s">
        <v>291</v>
      </c>
      <c r="Q422" s="37" t="str">
        <f t="shared" si="13"/>
        <v>INSERT INTO ZFS_BASE_CODE (CD_FLG,CD,LASTID,CD_NO,CD_NM,CD_ENM,CD_SNM,CD_ESNM,CD_PFLG,CD_PCD,CD_GRP,CD_CVAL,CD_NVAL) VALUES ('CP Rating','NA','NCRsystem',4,'','','','','','','Product info','',NULL);</v>
      </c>
    </row>
    <row r="423" spans="2:17">
      <c r="B423" s="37" t="s">
        <v>2600</v>
      </c>
      <c r="C423" s="102" t="s">
        <v>2603</v>
      </c>
      <c r="E423" s="37" t="s">
        <v>781</v>
      </c>
      <c r="F423" s="37" t="s">
        <v>3999</v>
      </c>
      <c r="K423" s="37" t="s">
        <v>3976</v>
      </c>
      <c r="N423" s="101"/>
      <c r="O423" s="37" t="str">
        <f t="shared" si="14"/>
        <v>Product info_CurveType 목록</v>
      </c>
      <c r="P423" s="37" t="s">
        <v>291</v>
      </c>
      <c r="Q423" s="37" t="str">
        <f t="shared" si="13"/>
        <v>INSERT INTO ZFS_BASE_CODE (CD_FLG,CD,LASTID,CD_NO,CD_NM,CD_ENM,CD_SNM,CD_ESNM,CD_PFLG,CD_PCD,CD_GRP,CD_CVAL,CD_NVAL) VALUES ('Product info','CurveType','NCRsystem',0,'커브정보','CurveType','','','','','GROUP','',NULL);</v>
      </c>
    </row>
    <row r="424" spans="2:17">
      <c r="B424" s="37" t="s">
        <v>2603</v>
      </c>
      <c r="C424" s="102" t="s">
        <v>2691</v>
      </c>
      <c r="D424" s="37">
        <v>1</v>
      </c>
      <c r="E424" s="37" t="s">
        <v>4088</v>
      </c>
      <c r="F424" s="37" t="s">
        <v>4089</v>
      </c>
      <c r="G424" s="37" t="s">
        <v>2692</v>
      </c>
      <c r="H424" s="37" t="s">
        <v>2693</v>
      </c>
      <c r="K424" s="37" t="s">
        <v>2600</v>
      </c>
      <c r="O424" s="37" t="str">
        <f t="shared" si="14"/>
        <v>Product info_CurveType 코드</v>
      </c>
      <c r="P424" s="37" t="s">
        <v>291</v>
      </c>
      <c r="Q424" s="37" t="str">
        <f t="shared" si="13"/>
        <v>INSERT INTO ZFS_BASE_CODE (CD_FLG,CD,LASTID,CD_NO,CD_NM,CD_ENM,CD_SNM,CD_ESNM,CD_PFLG,CD_PCD,CD_GRP,CD_CVAL,CD_NVAL) VALUES ('CurveType','RF','NCRsystem',1,'무위험이자','Interrest Rate','무위험이자','Interrest','','','Product info','',NULL);</v>
      </c>
    </row>
    <row r="425" spans="2:17">
      <c r="B425" s="37" t="s">
        <v>2603</v>
      </c>
      <c r="C425" s="102" t="s">
        <v>2694</v>
      </c>
      <c r="D425" s="37">
        <v>2</v>
      </c>
      <c r="E425" s="37" t="s">
        <v>4090</v>
      </c>
      <c r="F425" s="37" t="s">
        <v>4091</v>
      </c>
      <c r="G425" s="37" t="s">
        <v>2695</v>
      </c>
      <c r="H425" s="37" t="s">
        <v>2696</v>
      </c>
      <c r="K425" s="37" t="s">
        <v>2600</v>
      </c>
      <c r="O425" s="37" t="str">
        <f t="shared" si="14"/>
        <v>Product info_CurveType 코드</v>
      </c>
      <c r="P425" s="37" t="s">
        <v>291</v>
      </c>
      <c r="Q425" s="37" t="str">
        <f t="shared" si="13"/>
        <v>INSERT INTO ZFS_BASE_CODE (CD_FLG,CD,LASTID,CD_NO,CD_NM,CD_ENM,CD_SNM,CD_ESNM,CD_PFLG,CD_PCD,CD_GRP,CD_CVAL,CD_NVAL) VALUES ('CurveType','IF','NCRsystem',2,'인플레이션','Inflation','인플레이션','Inflation','','','Product info','',NULL);</v>
      </c>
    </row>
    <row r="426" spans="2:17">
      <c r="B426" s="37" t="s">
        <v>2603</v>
      </c>
      <c r="C426" s="102" t="s">
        <v>2697</v>
      </c>
      <c r="D426" s="37">
        <v>3</v>
      </c>
      <c r="E426" s="37" t="s">
        <v>4092</v>
      </c>
      <c r="F426" s="37" t="s">
        <v>4093</v>
      </c>
      <c r="G426" s="37" t="s">
        <v>2698</v>
      </c>
      <c r="H426" s="37" t="s">
        <v>2699</v>
      </c>
      <c r="K426" s="37" t="s">
        <v>2600</v>
      </c>
      <c r="O426" s="37" t="str">
        <f t="shared" si="14"/>
        <v>Product info_CurveType 코드</v>
      </c>
      <c r="P426" s="37" t="s">
        <v>291</v>
      </c>
      <c r="Q426" s="37" t="str">
        <f t="shared" si="13"/>
        <v>INSERT INTO ZFS_BASE_CODE (CD_FLG,CD,LASTID,CD_NO,CD_NM,CD_ENM,CD_SNM,CD_ESNM,CD_PFLG,CD_PCD,CD_GRP,CD_CVAL,CD_NVAL) VALUES ('CurveType','BS','NCRsystem',3,'베이시스','Basis','베이시스','Basis','','','Product info','',NULL);</v>
      </c>
    </row>
    <row r="427" spans="2:17">
      <c r="B427" s="37" t="s">
        <v>2603</v>
      </c>
      <c r="C427" s="102" t="s">
        <v>2700</v>
      </c>
      <c r="D427" s="37">
        <v>4</v>
      </c>
      <c r="E427" s="37" t="s">
        <v>4094</v>
      </c>
      <c r="F427" s="37" t="s">
        <v>4095</v>
      </c>
      <c r="G427" s="37" t="s">
        <v>2701</v>
      </c>
      <c r="H427" s="37" t="s">
        <v>2335</v>
      </c>
      <c r="K427" s="37" t="s">
        <v>2600</v>
      </c>
      <c r="O427" s="37" t="str">
        <f t="shared" si="14"/>
        <v>Product info_CurveType 코드</v>
      </c>
      <c r="P427" s="37" t="s">
        <v>291</v>
      </c>
      <c r="Q427" s="37" t="str">
        <f t="shared" si="13"/>
        <v>INSERT INTO ZFS_BASE_CODE (CD_FLG,CD,LASTID,CD_NO,CD_NM,CD_ENM,CD_SNM,CD_ESNM,CD_PFLG,CD_PCD,CD_GRP,CD_CVAL,CD_NVAL) VALUES ('CurveType','BD','NCRsystem',4,'채권','BOND','채권','BOND','','','Product info','',NULL);</v>
      </c>
    </row>
    <row r="428" spans="2:17">
      <c r="B428" s="37" t="s">
        <v>2603</v>
      </c>
      <c r="C428" s="102" t="s">
        <v>2702</v>
      </c>
      <c r="D428" s="37">
        <v>5</v>
      </c>
      <c r="E428" s="37" t="s">
        <v>4096</v>
      </c>
      <c r="F428" s="37" t="s">
        <v>2438</v>
      </c>
      <c r="G428" s="37" t="s">
        <v>2703</v>
      </c>
      <c r="H428" s="37" t="s">
        <v>2704</v>
      </c>
      <c r="K428" s="37" t="s">
        <v>2600</v>
      </c>
      <c r="O428" s="37" t="str">
        <f t="shared" si="14"/>
        <v>Product info_CurveType 코드</v>
      </c>
      <c r="P428" s="37" t="s">
        <v>291</v>
      </c>
      <c r="Q428" s="37" t="str">
        <f t="shared" si="13"/>
        <v>INSERT INTO ZFS_BASE_CODE (CD_FLG,CD,LASTID,CD_NO,CD_NM,CD_ENM,CD_SNM,CD_ESNM,CD_PFLG,CD_PCD,CD_GRP,CD_CVAL,CD_NVAL) VALUES ('CurveType','CR','NCRsystem',5,'신용부도스왑','CDS','신용부도스왑','CDS','','','Product info','',NULL);</v>
      </c>
    </row>
    <row r="429" spans="2:17">
      <c r="B429" s="37" t="s">
        <v>2600</v>
      </c>
      <c r="C429" s="102" t="s">
        <v>2604</v>
      </c>
      <c r="E429" s="37" t="s">
        <v>2605</v>
      </c>
      <c r="F429" s="37" t="s">
        <v>4000</v>
      </c>
      <c r="K429" s="37" t="s">
        <v>3976</v>
      </c>
      <c r="N429" s="101"/>
      <c r="O429" s="37" t="str">
        <f t="shared" si="14"/>
        <v>Product info_DRC-nSec Rating 목록</v>
      </c>
      <c r="P429" s="37" t="s">
        <v>291</v>
      </c>
      <c r="Q429" s="37" t="str">
        <f t="shared" si="13"/>
        <v>INSERT INTO ZFS_BASE_CODE (CD_FLG,CD,LASTID,CD_NO,CD_NM,CD_ENM,CD_SNM,CD_ESNM,CD_PFLG,CD_PCD,CD_GRP,CD_CVAL,CD_NVAL) VALUES ('Product info','DRC-nSec Rating','NCRsystem',0,'신용등급정보','DRC-nSec Rating','','','','','GROUP','',NULL);</v>
      </c>
    </row>
    <row r="430" spans="2:17">
      <c r="B430" s="37" t="s">
        <v>2604</v>
      </c>
      <c r="C430" s="102" t="s">
        <v>2647</v>
      </c>
      <c r="D430" s="37">
        <v>0</v>
      </c>
      <c r="E430" s="37" t="s">
        <v>4042</v>
      </c>
      <c r="F430" s="37" t="s">
        <v>4043</v>
      </c>
      <c r="G430" s="37" t="s">
        <v>2740</v>
      </c>
      <c r="H430" s="37" t="s">
        <v>2649</v>
      </c>
      <c r="I430" s="37" t="s">
        <v>2741</v>
      </c>
      <c r="J430" s="37" t="s">
        <v>2741</v>
      </c>
      <c r="K430" s="37" t="s">
        <v>2600</v>
      </c>
      <c r="O430" s="37" t="str">
        <f t="shared" si="14"/>
        <v>Product info_DRC-nSec Rating 코드</v>
      </c>
      <c r="P430" s="37" t="s">
        <v>291</v>
      </c>
      <c r="Q430" s="37" t="str">
        <f t="shared" si="13"/>
        <v>INSERT INTO ZFS_BASE_CODE (CD_FLG,CD,LASTID,CD_NO,CD_NM,CD_ENM,CD_SNM,CD_ESNM,CD_PFLG,CD_PCD,CD_GRP,CD_CVAL,CD_NVAL) VALUES ('DRC-nSec Rating','BaselIII','NCRsystem',0,'ECAI','Moodys','Fitch S&amp;P','S&amp;P','Rating','Rating','Product info','',NULL);</v>
      </c>
    </row>
    <row r="431" spans="2:17">
      <c r="B431" s="37" t="s">
        <v>2604</v>
      </c>
      <c r="C431" s="102" t="s">
        <v>2742</v>
      </c>
      <c r="D431" s="37">
        <v>1</v>
      </c>
      <c r="F431" s="37" t="s">
        <v>4129</v>
      </c>
      <c r="G431" s="37" t="s">
        <v>2742</v>
      </c>
      <c r="H431" s="37" t="s">
        <v>2742</v>
      </c>
      <c r="I431" s="37" t="s">
        <v>2661</v>
      </c>
      <c r="J431" s="37" t="s">
        <v>2661</v>
      </c>
      <c r="K431" s="37" t="s">
        <v>2600</v>
      </c>
      <c r="O431" s="37" t="str">
        <f t="shared" si="14"/>
        <v>Product info_DRC-nSec Rating 코드</v>
      </c>
      <c r="P431" s="37" t="s">
        <v>291</v>
      </c>
      <c r="Q431" s="37" t="str">
        <f t="shared" si="13"/>
        <v>INSERT INTO ZFS_BASE_CODE (CD_FLG,CD,LASTID,CD_NO,CD_NM,CD_ENM,CD_SNM,CD_ESNM,CD_PFLG,CD_PCD,CD_GRP,CD_CVAL,CD_NVAL) VALUES ('DRC-nSec Rating','AAA','NCRsystem',1,'','Aaa','AAA','AAA','IG','IG','Product info','',NULL);</v>
      </c>
    </row>
    <row r="432" spans="2:17">
      <c r="B432" s="37" t="s">
        <v>2604</v>
      </c>
      <c r="C432" s="102" t="s">
        <v>2743</v>
      </c>
      <c r="D432" s="37">
        <v>2</v>
      </c>
      <c r="E432" s="37" t="s">
        <v>4130</v>
      </c>
      <c r="F432" s="37" t="s">
        <v>4131</v>
      </c>
      <c r="G432" s="37" t="s">
        <v>2744</v>
      </c>
      <c r="H432" s="37" t="s">
        <v>2745</v>
      </c>
      <c r="I432" s="37" t="s">
        <v>2661</v>
      </c>
      <c r="J432" s="37" t="s">
        <v>2661</v>
      </c>
      <c r="K432" s="37" t="s">
        <v>2600</v>
      </c>
      <c r="O432" s="37" t="str">
        <f t="shared" si="14"/>
        <v>Product info_DRC-nSec Rating 코드</v>
      </c>
      <c r="P432" s="37" t="s">
        <v>291</v>
      </c>
      <c r="Q432" s="37" t="str">
        <f t="shared" si="13"/>
        <v>INSERT INTO ZFS_BASE_CODE (CD_FLG,CD,LASTID,CD_NO,CD_NM,CD_ENM,CD_SNM,CD_ESNM,CD_PFLG,CD_PCD,CD_GRP,CD_CVAL,CD_NVAL) VALUES ('DRC-nSec Rating','AA','NCRsystem',2,'AAA,A1','Aa1,Aa2,Aa3,P-1','AA+,AA,AA-,A-1+,A-1','AA+,AA,AA-,F1+,F1','IG','IG','Product info','',NULL);</v>
      </c>
    </row>
    <row r="433" spans="2:17">
      <c r="B433" s="37" t="s">
        <v>2604</v>
      </c>
      <c r="C433" s="102" t="s">
        <v>2746</v>
      </c>
      <c r="D433" s="37">
        <v>3</v>
      </c>
      <c r="E433" s="37" t="s">
        <v>4132</v>
      </c>
      <c r="F433" s="37" t="s">
        <v>4133</v>
      </c>
      <c r="G433" s="37" t="s">
        <v>2747</v>
      </c>
      <c r="H433" s="37" t="s">
        <v>2748</v>
      </c>
      <c r="I433" s="37" t="s">
        <v>2661</v>
      </c>
      <c r="J433" s="37" t="s">
        <v>2661</v>
      </c>
      <c r="K433" s="37" t="s">
        <v>2600</v>
      </c>
      <c r="O433" s="37" t="str">
        <f t="shared" si="14"/>
        <v>Product info_DRC-nSec Rating 코드</v>
      </c>
      <c r="P433" s="37" t="s">
        <v>291</v>
      </c>
      <c r="Q433" s="37" t="str">
        <f t="shared" si="13"/>
        <v>INSERT INTO ZFS_BASE_CODE (CD_FLG,CD,LASTID,CD_NO,CD_NM,CD_ENM,CD_SNM,CD_ESNM,CD_PFLG,CD_PCD,CD_GRP,CD_CVAL,CD_NVAL) VALUES ('DRC-nSec Rating','A','NCRsystem',3,'AA,A2,A3','A1,A2,A3,P-2','A+,A,A-,A-2','A+,A,A-,F2','IG','IG','Product info','',NULL);</v>
      </c>
    </row>
    <row r="434" spans="2:17">
      <c r="B434" s="37" t="s">
        <v>2604</v>
      </c>
      <c r="C434" s="102" t="s">
        <v>2749</v>
      </c>
      <c r="D434" s="37">
        <v>4</v>
      </c>
      <c r="E434" s="37" t="s">
        <v>3381</v>
      </c>
      <c r="F434" s="37" t="s">
        <v>4134</v>
      </c>
      <c r="G434" s="37" t="s">
        <v>2750</v>
      </c>
      <c r="H434" s="37" t="s">
        <v>2751</v>
      </c>
      <c r="I434" s="37" t="s">
        <v>2661</v>
      </c>
      <c r="J434" s="37" t="s">
        <v>2661</v>
      </c>
      <c r="K434" s="37" t="s">
        <v>2600</v>
      </c>
      <c r="O434" s="37" t="str">
        <f t="shared" si="14"/>
        <v>Product info_DRC-nSec Rating 코드</v>
      </c>
      <c r="P434" s="37" t="s">
        <v>291</v>
      </c>
      <c r="Q434" s="37" t="str">
        <f t="shared" si="13"/>
        <v>INSERT INTO ZFS_BASE_CODE (CD_FLG,CD,LASTID,CD_NO,CD_NM,CD_ENM,CD_SNM,CD_ESNM,CD_PFLG,CD_PCD,CD_GRP,CD_CVAL,CD_NVAL) VALUES ('DRC-nSec Rating','BBB','NCRsystem',4,'A','Baa1,Baa2,Baa3,P-3','BBB+,BBB,BBB-,A-3','BBB+,BBB,BBB-,F3','IG','IG','Product info','',NULL);</v>
      </c>
    </row>
    <row r="435" spans="2:17">
      <c r="B435" s="37" t="s">
        <v>2604</v>
      </c>
      <c r="C435" s="102" t="s">
        <v>2752</v>
      </c>
      <c r="D435" s="37">
        <v>5</v>
      </c>
      <c r="E435" s="37" t="s">
        <v>3382</v>
      </c>
      <c r="F435" s="37" t="s">
        <v>4135</v>
      </c>
      <c r="G435" s="37" t="s">
        <v>2753</v>
      </c>
      <c r="H435" s="37" t="s">
        <v>2753</v>
      </c>
      <c r="I435" s="37" t="s">
        <v>2617</v>
      </c>
      <c r="J435" s="37" t="s">
        <v>2617</v>
      </c>
      <c r="K435" s="37" t="s">
        <v>2600</v>
      </c>
      <c r="O435" s="37" t="str">
        <f t="shared" si="14"/>
        <v>Product info_DRC-nSec Rating 코드</v>
      </c>
      <c r="P435" s="37" t="s">
        <v>291</v>
      </c>
      <c r="Q435" s="37" t="str">
        <f t="shared" si="13"/>
        <v>INSERT INTO ZFS_BASE_CODE (CD_FLG,CD,LASTID,CD_NO,CD_NM,CD_ENM,CD_SNM,CD_ESNM,CD_PFLG,CD_PCD,CD_GRP,CD_CVAL,CD_NVAL) VALUES ('DRC-nSec Rating','BB','NCRsystem',5,'BBB','Ba1,Ba2,Ba3','BB+,BB,BB-','BB+,BB,BB-','HY','HY','Product info','',NULL);</v>
      </c>
    </row>
    <row r="436" spans="2:17">
      <c r="B436" s="37" t="s">
        <v>2604</v>
      </c>
      <c r="C436" s="102" t="s">
        <v>2754</v>
      </c>
      <c r="D436" s="37">
        <v>6</v>
      </c>
      <c r="E436" s="37" t="s">
        <v>3383</v>
      </c>
      <c r="F436" s="37" t="s">
        <v>4136</v>
      </c>
      <c r="G436" s="37" t="s">
        <v>2755</v>
      </c>
      <c r="H436" s="37" t="s">
        <v>2755</v>
      </c>
      <c r="I436" s="37" t="s">
        <v>2617</v>
      </c>
      <c r="J436" s="37" t="s">
        <v>2617</v>
      </c>
      <c r="K436" s="37" t="s">
        <v>2600</v>
      </c>
      <c r="O436" s="37" t="str">
        <f t="shared" si="14"/>
        <v>Product info_DRC-nSec Rating 코드</v>
      </c>
      <c r="P436" s="37" t="s">
        <v>291</v>
      </c>
      <c r="Q436" s="37" t="str">
        <f t="shared" si="13"/>
        <v>INSERT INTO ZFS_BASE_CODE (CD_FLG,CD,LASTID,CD_NO,CD_NM,CD_ENM,CD_SNM,CD_ESNM,CD_PFLG,CD_PCD,CD_GRP,CD_CVAL,CD_NVAL) VALUES ('DRC-nSec Rating','B','NCRsystem',6,'BB','B1,B2,B3','B+,B,B-','B+,B,B-','HY','HY','Product info','',NULL);</v>
      </c>
    </row>
    <row r="437" spans="2:17">
      <c r="B437" s="37" t="s">
        <v>2604</v>
      </c>
      <c r="C437" s="102" t="s">
        <v>2756</v>
      </c>
      <c r="D437" s="37">
        <v>7</v>
      </c>
      <c r="E437" s="37" t="s">
        <v>4137</v>
      </c>
      <c r="F437" s="37" t="s">
        <v>4138</v>
      </c>
      <c r="G437" s="37" t="s">
        <v>2757</v>
      </c>
      <c r="H437" s="37" t="s">
        <v>2757</v>
      </c>
      <c r="I437" s="37" t="s">
        <v>2617</v>
      </c>
      <c r="J437" s="37" t="s">
        <v>2617</v>
      </c>
      <c r="K437" s="37" t="s">
        <v>2600</v>
      </c>
      <c r="O437" s="37" t="str">
        <f t="shared" si="14"/>
        <v>Product info_DRC-nSec Rating 코드</v>
      </c>
      <c r="P437" s="37" t="s">
        <v>291</v>
      </c>
      <c r="Q437" s="37" t="str">
        <f t="shared" si="13"/>
        <v>INSERT INTO ZFS_BASE_CODE (CD_FLG,CD,LASTID,CD_NO,CD_NM,CD_ENM,CD_SNM,CD_ESNM,CD_PFLG,CD_PCD,CD_GRP,CD_CVAL,CD_NVAL) VALUES ('DRC-nSec Rating','CCC','NCRsystem',7,'B,CCC,CC,C','Caa1,Caa2,Caa3,Ca,C','CCC+,CCC,CCC-,CC,C','CCC+,CCC,CCC-,CC,C','HY','HY','Product info','',NULL);</v>
      </c>
    </row>
    <row r="438" spans="2:17">
      <c r="B438" s="37" t="s">
        <v>2604</v>
      </c>
      <c r="C438" s="102" t="s">
        <v>2758</v>
      </c>
      <c r="D438" s="37">
        <v>8</v>
      </c>
      <c r="I438" s="37" t="s">
        <v>2617</v>
      </c>
      <c r="J438" s="37" t="s">
        <v>2617</v>
      </c>
      <c r="K438" s="37" t="s">
        <v>2600</v>
      </c>
      <c r="O438" s="37" t="str">
        <f t="shared" si="14"/>
        <v>Product info_DRC-nSec Rating 코드</v>
      </c>
      <c r="P438" s="37" t="s">
        <v>291</v>
      </c>
      <c r="Q438" s="37" t="str">
        <f t="shared" si="13"/>
        <v>INSERT INTO ZFS_BASE_CODE (CD_FLG,CD,LASTID,CD_NO,CD_NM,CD_ENM,CD_SNM,CD_ESNM,CD_PFLG,CD_PCD,CD_GRP,CD_CVAL,CD_NVAL) VALUES ('DRC-nSec Rating','Unrated','NCRsystem',8,'','','','','HY','HY','Product info','',NULL);</v>
      </c>
    </row>
    <row r="439" spans="2:17">
      <c r="B439" s="37" t="s">
        <v>2604</v>
      </c>
      <c r="C439" s="102" t="s">
        <v>2759</v>
      </c>
      <c r="D439" s="37">
        <v>9</v>
      </c>
      <c r="E439" s="37" t="s">
        <v>3961</v>
      </c>
      <c r="F439" s="37" t="s">
        <v>3961</v>
      </c>
      <c r="G439" s="37" t="s">
        <v>2760</v>
      </c>
      <c r="H439" s="37" t="s">
        <v>2760</v>
      </c>
      <c r="I439" s="37" t="s">
        <v>2617</v>
      </c>
      <c r="J439" s="37" t="s">
        <v>2617</v>
      </c>
      <c r="K439" s="37" t="s">
        <v>2600</v>
      </c>
      <c r="O439" s="37" t="str">
        <f t="shared" si="14"/>
        <v>Product info_DRC-nSec Rating 코드</v>
      </c>
      <c r="P439" s="37" t="s">
        <v>291</v>
      </c>
      <c r="Q439" s="37" t="str">
        <f t="shared" si="13"/>
        <v>INSERT INTO ZFS_BASE_CODE (CD_FLG,CD,LASTID,CD_NO,CD_NM,CD_ENM,CD_SNM,CD_ESNM,CD_PFLG,CD_PCD,CD_GRP,CD_CVAL,CD_NVAL) VALUES ('DRC-nSec Rating','Default','NCRsystem',9,'D','D','D','D','HY','HY','Product info','',NULL);</v>
      </c>
    </row>
    <row r="440" spans="2:17">
      <c r="B440" s="37" t="s">
        <v>2600</v>
      </c>
      <c r="C440" s="102" t="s">
        <v>2606</v>
      </c>
      <c r="E440" s="37" t="s">
        <v>2607</v>
      </c>
      <c r="F440" s="37" t="s">
        <v>4001</v>
      </c>
      <c r="K440" s="37" t="s">
        <v>3976</v>
      </c>
      <c r="N440" s="101"/>
      <c r="O440" s="37" t="str">
        <f t="shared" si="14"/>
        <v>Product info_IRTerm 목록</v>
      </c>
      <c r="P440" s="37" t="s">
        <v>291</v>
      </c>
      <c r="Q440" s="37" t="str">
        <f t="shared" si="13"/>
        <v>INSERT INTO ZFS_BASE_CODE (CD_FLG,CD,LASTID,CD_NO,CD_NM,CD_ENM,CD_SNM,CD_ESNM,CD_PFLG,CD_PCD,CD_GRP,CD_CVAL,CD_NVAL) VALUES ('Product info','IRTerm','NCRsystem',0,'금리구간','IRTerm','','','','','GROUP','',NULL);</v>
      </c>
    </row>
    <row r="441" spans="2:17">
      <c r="B441" s="37" t="s">
        <v>2606</v>
      </c>
      <c r="C441" s="102">
        <v>0</v>
      </c>
      <c r="D441" s="37">
        <v>0</v>
      </c>
      <c r="E441" s="37" t="s">
        <v>4169</v>
      </c>
      <c r="F441" s="37" t="s">
        <v>4170</v>
      </c>
      <c r="G441" s="37" t="s">
        <v>2783</v>
      </c>
      <c r="H441" s="37" t="s">
        <v>2784</v>
      </c>
      <c r="K441" s="37" t="s">
        <v>2600</v>
      </c>
      <c r="O441" s="37" t="str">
        <f t="shared" si="14"/>
        <v>Product info_IRTerm 코드</v>
      </c>
      <c r="P441" s="37" t="s">
        <v>291</v>
      </c>
      <c r="Q441" s="37" t="str">
        <f t="shared" si="13"/>
        <v>INSERT INTO ZFS_BASE_CODE (CD_FLG,CD,LASTID,CD_NO,CD_NM,CD_ENM,CD_SNM,CD_ESNM,CD_PFLG,CD_PCD,CD_GRP,CD_CVAL,CD_NVAL) VALUES ('IRTerm','0','NCRsystem',0,'0 년','0 years','0년','0y','','','Product info','',NULL);</v>
      </c>
    </row>
    <row r="442" spans="2:17">
      <c r="B442" s="37" t="s">
        <v>2606</v>
      </c>
      <c r="C442" s="102">
        <v>0.25</v>
      </c>
      <c r="D442" s="37">
        <v>1</v>
      </c>
      <c r="E442" s="37" t="s">
        <v>4171</v>
      </c>
      <c r="F442" s="37" t="s">
        <v>4172</v>
      </c>
      <c r="G442" s="37" t="s">
        <v>2785</v>
      </c>
      <c r="H442" s="37" t="s">
        <v>2786</v>
      </c>
      <c r="K442" s="37" t="s">
        <v>2600</v>
      </c>
      <c r="O442" s="37" t="str">
        <f t="shared" si="14"/>
        <v>Product info_IRTerm 코드</v>
      </c>
      <c r="P442" s="37" t="s">
        <v>291</v>
      </c>
      <c r="Q442" s="37" t="str">
        <f t="shared" si="13"/>
        <v>INSERT INTO ZFS_BASE_CODE (CD_FLG,CD,LASTID,CD_NO,CD_NM,CD_ENM,CD_SNM,CD_ESNM,CD_PFLG,CD_PCD,CD_GRP,CD_CVAL,CD_NVAL) VALUES ('IRTerm','0.25','NCRsystem',1,'0.25 년','0.25 years','0.25년','0.25y','','','Product info','',NULL);</v>
      </c>
    </row>
    <row r="443" spans="2:17">
      <c r="B443" s="37" t="s">
        <v>2606</v>
      </c>
      <c r="C443" s="102">
        <v>0.5</v>
      </c>
      <c r="D443" s="37">
        <v>2</v>
      </c>
      <c r="E443" s="37" t="s">
        <v>4173</v>
      </c>
      <c r="F443" s="37" t="s">
        <v>4174</v>
      </c>
      <c r="G443" s="37" t="s">
        <v>2787</v>
      </c>
      <c r="H443" s="37" t="s">
        <v>2788</v>
      </c>
      <c r="K443" s="37" t="s">
        <v>2600</v>
      </c>
      <c r="O443" s="37" t="str">
        <f t="shared" si="14"/>
        <v>Product info_IRTerm 코드</v>
      </c>
      <c r="P443" s="37" t="s">
        <v>291</v>
      </c>
      <c r="Q443" s="37" t="str">
        <f t="shared" si="13"/>
        <v>INSERT INTO ZFS_BASE_CODE (CD_FLG,CD,LASTID,CD_NO,CD_NM,CD_ENM,CD_SNM,CD_ESNM,CD_PFLG,CD_PCD,CD_GRP,CD_CVAL,CD_NVAL) VALUES ('IRTerm','0.5','NCRsystem',2,'0.5 년','0.5 years','0.5년','0.5y','','','Product info','',NULL);</v>
      </c>
    </row>
    <row r="444" spans="2:17">
      <c r="B444" s="37" t="s">
        <v>2606</v>
      </c>
      <c r="C444" s="102">
        <v>1</v>
      </c>
      <c r="D444" s="37">
        <v>3</v>
      </c>
      <c r="E444" s="37" t="s">
        <v>4175</v>
      </c>
      <c r="F444" s="37" t="s">
        <v>4176</v>
      </c>
      <c r="G444" s="37" t="s">
        <v>2789</v>
      </c>
      <c r="H444" s="37" t="s">
        <v>2790</v>
      </c>
      <c r="K444" s="37" t="s">
        <v>2600</v>
      </c>
      <c r="O444" s="37" t="str">
        <f t="shared" si="14"/>
        <v>Product info_IRTerm 코드</v>
      </c>
      <c r="P444" s="37" t="s">
        <v>291</v>
      </c>
      <c r="Q444" s="37" t="str">
        <f t="shared" si="13"/>
        <v>INSERT INTO ZFS_BASE_CODE (CD_FLG,CD,LASTID,CD_NO,CD_NM,CD_ENM,CD_SNM,CD_ESNM,CD_PFLG,CD_PCD,CD_GRP,CD_CVAL,CD_NVAL) VALUES ('IRTerm','1','NCRsystem',3,'1 년','1 years','1년','1y','','','Product info','',NULL);</v>
      </c>
    </row>
    <row r="445" spans="2:17">
      <c r="B445" s="37" t="s">
        <v>2606</v>
      </c>
      <c r="C445" s="102">
        <v>2</v>
      </c>
      <c r="D445" s="37">
        <v>4</v>
      </c>
      <c r="E445" s="37" t="s">
        <v>4177</v>
      </c>
      <c r="F445" s="37" t="s">
        <v>4178</v>
      </c>
      <c r="G445" s="37" t="s">
        <v>2791</v>
      </c>
      <c r="H445" s="37" t="s">
        <v>2792</v>
      </c>
      <c r="K445" s="37" t="s">
        <v>2600</v>
      </c>
      <c r="O445" s="37" t="str">
        <f t="shared" si="14"/>
        <v>Product info_IRTerm 코드</v>
      </c>
      <c r="P445" s="37" t="s">
        <v>291</v>
      </c>
      <c r="Q445" s="37" t="str">
        <f t="shared" si="13"/>
        <v>INSERT INTO ZFS_BASE_CODE (CD_FLG,CD,LASTID,CD_NO,CD_NM,CD_ENM,CD_SNM,CD_ESNM,CD_PFLG,CD_PCD,CD_GRP,CD_CVAL,CD_NVAL) VALUES ('IRTerm','2','NCRsystem',4,'2 년','2 years','2년','2y','','','Product info','',NULL);</v>
      </c>
    </row>
    <row r="446" spans="2:17">
      <c r="B446" s="37" t="s">
        <v>2606</v>
      </c>
      <c r="C446" s="102">
        <v>3</v>
      </c>
      <c r="D446" s="37">
        <v>5</v>
      </c>
      <c r="E446" s="37" t="s">
        <v>4179</v>
      </c>
      <c r="F446" s="37" t="s">
        <v>4180</v>
      </c>
      <c r="G446" s="37" t="s">
        <v>2793</v>
      </c>
      <c r="H446" s="37" t="s">
        <v>2794</v>
      </c>
      <c r="K446" s="37" t="s">
        <v>2600</v>
      </c>
      <c r="O446" s="37" t="str">
        <f t="shared" si="14"/>
        <v>Product info_IRTerm 코드</v>
      </c>
      <c r="P446" s="37" t="s">
        <v>291</v>
      </c>
      <c r="Q446" s="37" t="str">
        <f t="shared" si="13"/>
        <v>INSERT INTO ZFS_BASE_CODE (CD_FLG,CD,LASTID,CD_NO,CD_NM,CD_ENM,CD_SNM,CD_ESNM,CD_PFLG,CD_PCD,CD_GRP,CD_CVAL,CD_NVAL) VALUES ('IRTerm','3','NCRsystem',5,'3 년','3 years','3년','3y','','','Product info','',NULL);</v>
      </c>
    </row>
    <row r="447" spans="2:17">
      <c r="B447" s="37" t="s">
        <v>2606</v>
      </c>
      <c r="C447" s="102">
        <v>5</v>
      </c>
      <c r="D447" s="37">
        <v>6</v>
      </c>
      <c r="E447" s="37" t="s">
        <v>4181</v>
      </c>
      <c r="F447" s="37" t="s">
        <v>4182</v>
      </c>
      <c r="G447" s="37" t="s">
        <v>2795</v>
      </c>
      <c r="H447" s="37" t="s">
        <v>2796</v>
      </c>
      <c r="K447" s="37" t="s">
        <v>2600</v>
      </c>
      <c r="O447" s="37" t="str">
        <f t="shared" si="14"/>
        <v>Product info_IRTerm 코드</v>
      </c>
      <c r="P447" s="37" t="s">
        <v>291</v>
      </c>
      <c r="Q447" s="37" t="str">
        <f t="shared" si="13"/>
        <v>INSERT INTO ZFS_BASE_CODE (CD_FLG,CD,LASTID,CD_NO,CD_NM,CD_ENM,CD_SNM,CD_ESNM,CD_PFLG,CD_PCD,CD_GRP,CD_CVAL,CD_NVAL) VALUES ('IRTerm','5','NCRsystem',6,'5 년','5 years','5년','5y','','','Product info','',NULL);</v>
      </c>
    </row>
    <row r="448" spans="2:17">
      <c r="B448" s="37" t="s">
        <v>2606</v>
      </c>
      <c r="C448" s="102">
        <v>10</v>
      </c>
      <c r="D448" s="37">
        <v>7</v>
      </c>
      <c r="E448" s="37" t="s">
        <v>4183</v>
      </c>
      <c r="F448" s="37" t="s">
        <v>4184</v>
      </c>
      <c r="G448" s="37" t="s">
        <v>2797</v>
      </c>
      <c r="H448" s="37" t="s">
        <v>2798</v>
      </c>
      <c r="K448" s="37" t="s">
        <v>2600</v>
      </c>
      <c r="O448" s="37" t="str">
        <f t="shared" si="14"/>
        <v>Product info_IRTerm 코드</v>
      </c>
      <c r="P448" s="37" t="s">
        <v>291</v>
      </c>
      <c r="Q448" s="37" t="str">
        <f t="shared" si="13"/>
        <v>INSERT INTO ZFS_BASE_CODE (CD_FLG,CD,LASTID,CD_NO,CD_NM,CD_ENM,CD_SNM,CD_ESNM,CD_PFLG,CD_PCD,CD_GRP,CD_CVAL,CD_NVAL) VALUES ('IRTerm','10','NCRsystem',7,'10 년','10 years','10년','10y','','','Product info','',NULL);</v>
      </c>
    </row>
    <row r="449" spans="2:17">
      <c r="B449" s="37" t="s">
        <v>2606</v>
      </c>
      <c r="C449" s="102">
        <v>15</v>
      </c>
      <c r="D449" s="37">
        <v>8</v>
      </c>
      <c r="E449" s="37" t="s">
        <v>4185</v>
      </c>
      <c r="F449" s="37" t="s">
        <v>4186</v>
      </c>
      <c r="G449" s="37" t="s">
        <v>2799</v>
      </c>
      <c r="H449" s="37" t="s">
        <v>2800</v>
      </c>
      <c r="K449" s="37" t="s">
        <v>2600</v>
      </c>
      <c r="O449" s="37" t="str">
        <f t="shared" si="14"/>
        <v>Product info_IRTerm 코드</v>
      </c>
      <c r="P449" s="37" t="s">
        <v>291</v>
      </c>
      <c r="Q449" s="37" t="str">
        <f t="shared" si="13"/>
        <v>INSERT INTO ZFS_BASE_CODE (CD_FLG,CD,LASTID,CD_NO,CD_NM,CD_ENM,CD_SNM,CD_ESNM,CD_PFLG,CD_PCD,CD_GRP,CD_CVAL,CD_NVAL) VALUES ('IRTerm','15','NCRsystem',8,'15 년','15 years','15년','15y','','','Product info','',NULL);</v>
      </c>
    </row>
    <row r="450" spans="2:17">
      <c r="B450" s="37" t="s">
        <v>2606</v>
      </c>
      <c r="C450" s="102">
        <v>20</v>
      </c>
      <c r="D450" s="37">
        <v>9</v>
      </c>
      <c r="E450" s="37" t="s">
        <v>4187</v>
      </c>
      <c r="F450" s="37" t="s">
        <v>4188</v>
      </c>
      <c r="G450" s="37" t="s">
        <v>2801</v>
      </c>
      <c r="H450" s="37" t="s">
        <v>2802</v>
      </c>
      <c r="K450" s="37" t="s">
        <v>2600</v>
      </c>
      <c r="O450" s="37" t="str">
        <f t="shared" si="14"/>
        <v>Product info_IRTerm 코드</v>
      </c>
      <c r="P450" s="37" t="s">
        <v>291</v>
      </c>
      <c r="Q450" s="37" t="str">
        <f t="shared" si="13"/>
        <v>INSERT INTO ZFS_BASE_CODE (CD_FLG,CD,LASTID,CD_NO,CD_NM,CD_ENM,CD_SNM,CD_ESNM,CD_PFLG,CD_PCD,CD_GRP,CD_CVAL,CD_NVAL) VALUES ('IRTerm','20','NCRsystem',9,'20 년','20 years','20년','20y','','','Product info','',NULL);</v>
      </c>
    </row>
    <row r="451" spans="2:17">
      <c r="B451" s="37" t="s">
        <v>2606</v>
      </c>
      <c r="C451" s="102">
        <v>30</v>
      </c>
      <c r="D451" s="37">
        <v>10</v>
      </c>
      <c r="E451" s="37" t="s">
        <v>4189</v>
      </c>
      <c r="F451" s="37" t="s">
        <v>4190</v>
      </c>
      <c r="G451" s="37" t="s">
        <v>2803</v>
      </c>
      <c r="H451" s="37" t="s">
        <v>2804</v>
      </c>
      <c r="K451" s="37" t="s">
        <v>2600</v>
      </c>
      <c r="O451" s="37" t="str">
        <f t="shared" si="14"/>
        <v>Product info_IRTerm 코드</v>
      </c>
      <c r="P451" s="37" t="s">
        <v>291</v>
      </c>
      <c r="Q451" s="37" t="str">
        <f t="shared" si="13"/>
        <v>INSERT INTO ZFS_BASE_CODE (CD_FLG,CD,LASTID,CD_NO,CD_NM,CD_ENM,CD_SNM,CD_ESNM,CD_PFLG,CD_PCD,CD_GRP,CD_CVAL,CD_NVAL) VALUES ('IRTerm','30','NCRsystem',10,'30 년','30 years','30년','30y','','','Product info','',NULL);</v>
      </c>
    </row>
    <row r="452" spans="2:17">
      <c r="B452" s="37" t="s">
        <v>2600</v>
      </c>
      <c r="C452" s="102" t="s">
        <v>2608</v>
      </c>
      <c r="E452" s="37" t="s">
        <v>1227</v>
      </c>
      <c r="F452" s="37" t="s">
        <v>4002</v>
      </c>
      <c r="K452" s="37" t="s">
        <v>3976</v>
      </c>
      <c r="N452" s="101"/>
      <c r="O452" s="37" t="str">
        <f t="shared" si="14"/>
        <v>Product info_ProductType 목록</v>
      </c>
      <c r="P452" s="37" t="s">
        <v>291</v>
      </c>
      <c r="Q452" s="37" t="str">
        <f t="shared" si="13"/>
        <v>INSERT INTO ZFS_BASE_CODE (CD_FLG,CD,LASTID,CD_NO,CD_NM,CD_ENM,CD_SNM,CD_ESNM,CD_PFLG,CD_PCD,CD_GRP,CD_CVAL,CD_NVAL) VALUES ('Product info','ProductType','NCRsystem',0,'상품유형','ProductType','','','','','GROUP','',NULL);</v>
      </c>
    </row>
    <row r="453" spans="2:17">
      <c r="B453" s="37" t="s">
        <v>2608</v>
      </c>
      <c r="C453" s="102" t="s">
        <v>2805</v>
      </c>
      <c r="D453" s="37">
        <v>1</v>
      </c>
      <c r="E453" s="37" t="s">
        <v>4191</v>
      </c>
      <c r="F453" s="37" t="s">
        <v>4192</v>
      </c>
      <c r="G453" s="37" t="s">
        <v>2806</v>
      </c>
      <c r="H453" s="37" t="s">
        <v>2805</v>
      </c>
      <c r="K453" s="37" t="s">
        <v>2600</v>
      </c>
      <c r="O453" s="37" t="str">
        <f t="shared" si="14"/>
        <v>Product info_ProductType 코드</v>
      </c>
      <c r="P453" s="37" t="s">
        <v>291</v>
      </c>
      <c r="Q453" s="37" t="str">
        <f t="shared" si="13"/>
        <v>INSERT INTO ZFS_BASE_CODE (CD_FLG,CD,LASTID,CD_NO,CD_NM,CD_ENM,CD_SNM,CD_ESNM,CD_PFLG,CD_PCD,CD_GRP,CD_CVAL,CD_NVAL) VALUES ('ProductType','SP','NCRsystem',1,'현물','SPOT','현물','SP','','','Product info','',NULL);</v>
      </c>
    </row>
    <row r="454" spans="2:17">
      <c r="B454" s="37" t="s">
        <v>2608</v>
      </c>
      <c r="C454" s="102" t="s">
        <v>2807</v>
      </c>
      <c r="D454" s="37">
        <v>2</v>
      </c>
      <c r="E454" s="37" t="s">
        <v>4193</v>
      </c>
      <c r="F454" s="37" t="s">
        <v>4194</v>
      </c>
      <c r="G454" s="37" t="s">
        <v>2808</v>
      </c>
      <c r="H454" s="37" t="s">
        <v>2807</v>
      </c>
      <c r="K454" s="37" t="s">
        <v>2600</v>
      </c>
      <c r="O454" s="37" t="str">
        <f t="shared" si="14"/>
        <v>Product info_ProductType 코드</v>
      </c>
      <c r="P454" s="37" t="s">
        <v>291</v>
      </c>
      <c r="Q454" s="37" t="str">
        <f t="shared" si="13"/>
        <v>INSERT INTO ZFS_BASE_CODE (CD_FLG,CD,LASTID,CD_NO,CD_NM,CD_ENM,CD_SNM,CD_ESNM,CD_PFLG,CD_PCD,CD_GRP,CD_CVAL,CD_NVAL) VALUES ('ProductType','FU','NCRsystem',2,'선물','Future','선물','FU','','','Product info','',NULL);</v>
      </c>
    </row>
    <row r="455" spans="2:17">
      <c r="B455" s="37" t="s">
        <v>2608</v>
      </c>
      <c r="C455" s="102" t="s">
        <v>2809</v>
      </c>
      <c r="D455" s="37">
        <v>3</v>
      </c>
      <c r="E455" s="37" t="s">
        <v>4195</v>
      </c>
      <c r="F455" s="37" t="s">
        <v>4196</v>
      </c>
      <c r="G455" s="37" t="s">
        <v>2810</v>
      </c>
      <c r="H455" s="37" t="s">
        <v>2809</v>
      </c>
      <c r="K455" s="37" t="s">
        <v>2600</v>
      </c>
      <c r="O455" s="37" t="str">
        <f t="shared" si="14"/>
        <v>Product info_ProductType 코드</v>
      </c>
      <c r="P455" s="37" t="s">
        <v>291</v>
      </c>
      <c r="Q455" s="37" t="str">
        <f t="shared" si="13"/>
        <v>INSERT INTO ZFS_BASE_CODE (CD_FLG,CD,LASTID,CD_NO,CD_NM,CD_ENM,CD_SNM,CD_ESNM,CD_PFLG,CD_PCD,CD_GRP,CD_CVAL,CD_NVAL) VALUES ('ProductType','FF','NCRsystem',3,'선도','Frward','선도','FF','','','Product info','',NULL);</v>
      </c>
    </row>
    <row r="456" spans="2:17">
      <c r="B456" s="37" t="s">
        <v>2608</v>
      </c>
      <c r="C456" s="102" t="s">
        <v>2811</v>
      </c>
      <c r="D456" s="37">
        <v>4</v>
      </c>
      <c r="E456" s="37" t="s">
        <v>4197</v>
      </c>
      <c r="F456" s="37" t="s">
        <v>4198</v>
      </c>
      <c r="G456" s="37" t="s">
        <v>2812</v>
      </c>
      <c r="H456" s="37" t="s">
        <v>2811</v>
      </c>
      <c r="K456" s="37" t="s">
        <v>2600</v>
      </c>
      <c r="O456" s="37" t="str">
        <f t="shared" si="14"/>
        <v>Product info_ProductType 코드</v>
      </c>
      <c r="P456" s="37" t="s">
        <v>291</v>
      </c>
      <c r="Q456" s="37" t="str">
        <f t="shared" si="13"/>
        <v>INSERT INTO ZFS_BASE_CODE (CD_FLG,CD,LASTID,CD_NO,CD_NM,CD_ENM,CD_SNM,CD_ESNM,CD_PFLG,CD_PCD,CD_GRP,CD_CVAL,CD_NVAL) VALUES ('ProductType','SW','NCRsystem',4,'스왑','Swap','스왑','SW','','','Product info','',NULL);</v>
      </c>
    </row>
    <row r="457" spans="2:17">
      <c r="B457" s="37" t="s">
        <v>2608</v>
      </c>
      <c r="C457" s="102" t="s">
        <v>2813</v>
      </c>
      <c r="D457" s="37">
        <v>5</v>
      </c>
      <c r="E457" s="37" t="s">
        <v>4199</v>
      </c>
      <c r="F457" s="37" t="s">
        <v>4200</v>
      </c>
      <c r="G457" s="37" t="s">
        <v>2814</v>
      </c>
      <c r="H457" s="37" t="s">
        <v>2813</v>
      </c>
      <c r="K457" s="37" t="s">
        <v>2600</v>
      </c>
      <c r="O457" s="37" t="str">
        <f t="shared" si="14"/>
        <v>Product info_ProductType 코드</v>
      </c>
      <c r="P457" s="37" t="s">
        <v>291</v>
      </c>
      <c r="Q457" s="37" t="str">
        <f t="shared" ref="Q457:Q506" si="15" xml:space="preserve"> Q$7 &amp; " ('"&amp;B457&amp;"','"&amp;C457&amp;"','NCRsystem',"&amp;IF(D457="",0,D457)&amp;",'"&amp;E457&amp;"','"&amp;F457&amp;"','"&amp;G457&amp;"','"&amp;H457&amp;"','"&amp;I457&amp;"','"&amp;J457&amp;"','"&amp;K457&amp;"','"&amp;L457&amp;"',"&amp;IF(M457="","NULL",M457)&amp;");"</f>
        <v>INSERT INTO ZFS_BASE_CODE (CD_FLG,CD,LASTID,CD_NO,CD_NM,CD_ENM,CD_SNM,CD_ESNM,CD_PFLG,CD_PCD,CD_GRP,CD_CVAL,CD_NVAL) VALUES ('ProductType','OP','NCRsystem',5,'옵션','Option','옵션','OP','','','Product info','',NULL);</v>
      </c>
    </row>
    <row r="458" spans="2:17">
      <c r="B458" s="37" t="s">
        <v>2608</v>
      </c>
      <c r="C458" s="102" t="s">
        <v>2702</v>
      </c>
      <c r="D458" s="37">
        <v>6</v>
      </c>
      <c r="E458" s="37" t="s">
        <v>3411</v>
      </c>
      <c r="F458" s="37" t="s">
        <v>4201</v>
      </c>
      <c r="G458" s="37" t="s">
        <v>2815</v>
      </c>
      <c r="H458" s="37" t="s">
        <v>2702</v>
      </c>
      <c r="K458" s="37" t="s">
        <v>2600</v>
      </c>
      <c r="O458" s="37" t="str">
        <f t="shared" si="14"/>
        <v>Product info_ProductType 코드</v>
      </c>
      <c r="P458" s="37" t="s">
        <v>291</v>
      </c>
      <c r="Q458" s="37" t="str">
        <f t="shared" si="15"/>
        <v>INSERT INTO ZFS_BASE_CODE (CD_FLG,CD,LASTID,CD_NO,CD_NM,CD_ENM,CD_SNM,CD_ESNM,CD_PFLG,CD_PCD,CD_GRP,CD_CVAL,CD_NVAL) VALUES ('ProductType','CR','NCRsystem',6,'신용','Credit','신용','CR','','','Product info','',NULL);</v>
      </c>
    </row>
    <row r="459" spans="2:17">
      <c r="B459" s="37" t="s">
        <v>2608</v>
      </c>
      <c r="C459" s="102" t="s">
        <v>2816</v>
      </c>
      <c r="D459" s="37">
        <v>7</v>
      </c>
      <c r="E459" s="37" t="s">
        <v>4202</v>
      </c>
      <c r="F459" s="37" t="s">
        <v>4203</v>
      </c>
      <c r="G459" s="37" t="s">
        <v>2817</v>
      </c>
      <c r="H459" s="37" t="s">
        <v>2546</v>
      </c>
      <c r="K459" s="37" t="s">
        <v>2600</v>
      </c>
      <c r="O459" s="37" t="str">
        <f t="shared" si="14"/>
        <v>Product info_ProductType 코드</v>
      </c>
      <c r="P459" s="37" t="s">
        <v>291</v>
      </c>
      <c r="Q459" s="37" t="str">
        <f t="shared" si="15"/>
        <v>INSERT INTO ZFS_BASE_CODE (CD_FLG,CD,LASTID,CD_NO,CD_NM,CD_ENM,CD_SNM,CD_ESNM,CD_PFLG,CD_PCD,CD_GRP,CD_CVAL,CD_NVAL) VALUES ('ProductType','EO','NCRsystem',7,'비정형옵션','Exotic Option','주식','EQ','','','Product info','',NULL);</v>
      </c>
    </row>
    <row r="460" spans="2:17">
      <c r="B460" s="37" t="s">
        <v>2600</v>
      </c>
      <c r="C460" s="102" t="s">
        <v>2609</v>
      </c>
      <c r="E460" s="37" t="s">
        <v>1271</v>
      </c>
      <c r="F460" s="37" t="s">
        <v>4003</v>
      </c>
      <c r="K460" s="37" t="s">
        <v>3976</v>
      </c>
      <c r="N460" s="101"/>
      <c r="O460" s="37" t="str">
        <f t="shared" si="14"/>
        <v>Product info_SeniorityOrder 목록</v>
      </c>
      <c r="P460" s="37" t="s">
        <v>291</v>
      </c>
      <c r="Q460" s="37" t="str">
        <f t="shared" si="15"/>
        <v>INSERT INTO ZFS_BASE_CODE (CD_FLG,CD,LASTID,CD_NO,CD_NM,CD_ENM,CD_SNM,CD_ESNM,CD_PFLG,CD_PCD,CD_GRP,CD_CVAL,CD_NVAL) VALUES ('Product info','SeniorityOrder','NCRsystem',0,'상환우선순위','SeniorityOrder','','','','','GROUP','',NULL);</v>
      </c>
    </row>
    <row r="461" spans="2:17">
      <c r="B461" s="37" t="s">
        <v>2609</v>
      </c>
      <c r="C461" s="102">
        <v>1</v>
      </c>
      <c r="D461" s="37">
        <v>1</v>
      </c>
      <c r="E461" s="37" t="s">
        <v>4395</v>
      </c>
      <c r="F461" s="37" t="s">
        <v>4217</v>
      </c>
      <c r="G461" s="37" t="s">
        <v>3323</v>
      </c>
      <c r="H461" s="37" t="s">
        <v>2370</v>
      </c>
      <c r="K461" s="37" t="s">
        <v>2600</v>
      </c>
      <c r="O461" s="37" t="str">
        <f t="shared" ref="O461:O506" si="16">IF(K461="GROUP",B461 &amp; "_" &amp; C461  &amp; " 목록",K461 &amp; "_" &amp;B461 &amp; " 코드")</f>
        <v>Product info_SeniorityOrder 코드</v>
      </c>
      <c r="P461" s="37" t="s">
        <v>291</v>
      </c>
      <c r="Q461" s="37" t="str">
        <f t="shared" si="15"/>
        <v>INSERT INTO ZFS_BASE_CODE (CD_FLG,CD,LASTID,CD_NO,CD_NM,CD_ENM,CD_SNM,CD_ESNM,CD_PFLG,CD_PCD,CD_GRP,CD_CVAL,CD_NVAL) VALUES ('SeniorityOrder','1','NCRsystem',1,'지분','Equity','지분','Equity','','','Product info','',NULL);</v>
      </c>
    </row>
    <row r="462" spans="2:17">
      <c r="B462" s="37" t="s">
        <v>2609</v>
      </c>
      <c r="C462" s="102">
        <v>2</v>
      </c>
      <c r="D462" s="37">
        <v>2</v>
      </c>
      <c r="E462" s="37" t="s">
        <v>4396</v>
      </c>
      <c r="F462" s="37" t="s">
        <v>4397</v>
      </c>
      <c r="G462" s="37" t="s">
        <v>3324</v>
      </c>
      <c r="H462" s="37" t="s">
        <v>3325</v>
      </c>
      <c r="K462" s="37" t="s">
        <v>2600</v>
      </c>
      <c r="O462" s="37" t="str">
        <f t="shared" si="16"/>
        <v>Product info_SeniorityOrder 코드</v>
      </c>
      <c r="P462" s="37" t="s">
        <v>291</v>
      </c>
      <c r="Q462" s="37" t="str">
        <f t="shared" si="15"/>
        <v>INSERT INTO ZFS_BASE_CODE (CD_FLG,CD,LASTID,CD_NO,CD_NM,CD_ENM,CD_SNM,CD_ESNM,CD_PFLG,CD_PCD,CD_GRP,CD_CVAL,CD_NVAL) VALUES ('SeniorityOrder','2','NCRsystem',2,'후순위','Non-Seniority','후순위','Non-Seniority','','','Product info','',NULL);</v>
      </c>
    </row>
    <row r="463" spans="2:17">
      <c r="B463" s="37" t="s">
        <v>2609</v>
      </c>
      <c r="C463" s="102">
        <v>3</v>
      </c>
      <c r="D463" s="37">
        <v>3</v>
      </c>
      <c r="E463" s="37" t="s">
        <v>4398</v>
      </c>
      <c r="F463" s="37" t="s">
        <v>4399</v>
      </c>
      <c r="G463" s="37" t="s">
        <v>3326</v>
      </c>
      <c r="H463" s="37" t="s">
        <v>3327</v>
      </c>
      <c r="K463" s="37" t="s">
        <v>2600</v>
      </c>
      <c r="O463" s="37" t="str">
        <f t="shared" si="16"/>
        <v>Product info_SeniorityOrder 코드</v>
      </c>
      <c r="P463" s="37" t="s">
        <v>291</v>
      </c>
      <c r="Q463" s="37" t="str">
        <f t="shared" si="15"/>
        <v>INSERT INTO ZFS_BASE_CODE (CD_FLG,CD,LASTID,CD_NO,CD_NM,CD_ENM,CD_SNM,CD_ESNM,CD_PFLG,CD_PCD,CD_GRP,CD_CVAL,CD_NVAL) VALUES ('SeniorityOrder','3','NCRsystem',3,'선순위','Seniority','선순위','Seniority','','','Product info','',NULL);</v>
      </c>
    </row>
    <row r="464" spans="2:17">
      <c r="B464" s="37" t="s">
        <v>2609</v>
      </c>
      <c r="C464" s="102">
        <v>4</v>
      </c>
      <c r="D464" s="37">
        <v>4</v>
      </c>
      <c r="E464" s="37" t="s">
        <v>4400</v>
      </c>
      <c r="F464" s="37" t="s">
        <v>4064</v>
      </c>
      <c r="G464" s="37" t="s">
        <v>3328</v>
      </c>
      <c r="H464" s="37" t="s">
        <v>2672</v>
      </c>
      <c r="K464" s="37" t="s">
        <v>2600</v>
      </c>
      <c r="O464" s="37" t="str">
        <f t="shared" si="16"/>
        <v>Product info_SeniorityOrder 코드</v>
      </c>
      <c r="P464" s="37" t="s">
        <v>291</v>
      </c>
      <c r="Q464" s="37" t="str">
        <f t="shared" si="15"/>
        <v>INSERT INTO ZFS_BASE_CODE (CD_FLG,CD,LASTID,CD_NO,CD_NM,CD_ENM,CD_SNM,CD_ESNM,CD_PFLG,CD_PCD,CD_GRP,CD_CVAL,CD_NVAL) VALUES ('SeniorityOrder','4','NCRsystem',4,'커버드본드','Covered bonds','커버드본드','Covered bonds','','','Product info','',NULL);</v>
      </c>
    </row>
    <row r="465" spans="2:17">
      <c r="B465" s="37" t="s">
        <v>2555</v>
      </c>
      <c r="C465" s="102" t="s">
        <v>69</v>
      </c>
      <c r="E465" s="37" t="s">
        <v>2556</v>
      </c>
      <c r="F465" s="37" t="s">
        <v>3977</v>
      </c>
      <c r="K465" s="37" t="s">
        <v>3976</v>
      </c>
      <c r="N465" s="101"/>
      <c r="O465" s="37" t="str">
        <f t="shared" si="16"/>
        <v>Risk Info_RISK_CLS 목록</v>
      </c>
      <c r="P465" s="37" t="s">
        <v>291</v>
      </c>
      <c r="Q465" s="37" t="str">
        <f t="shared" si="15"/>
        <v>INSERT INTO ZFS_BASE_CODE (CD_FLG,CD,LASTID,CD_NO,CD_NM,CD_ENM,CD_SNM,CD_ESNM,CD_PFLG,CD_PCD,CD_GRP,CD_CVAL,CD_NVAL) VALUES ('Risk Info','RISK_CLS','NCRsystem',0,'FRTB-SA 위험군분류','RISK_CLS','','','','','GROUP','',NULL);</v>
      </c>
    </row>
    <row r="466" spans="2:17">
      <c r="B466" s="37" t="s">
        <v>69</v>
      </c>
      <c r="C466" s="102" t="s">
        <v>2818</v>
      </c>
      <c r="D466" s="37">
        <v>1</v>
      </c>
      <c r="E466" s="37" t="s">
        <v>4204</v>
      </c>
      <c r="F466" s="37" t="s">
        <v>4205</v>
      </c>
      <c r="G466" s="37" t="s">
        <v>2819</v>
      </c>
      <c r="H466" s="37" t="s">
        <v>2820</v>
      </c>
      <c r="K466" s="37" t="s">
        <v>2555</v>
      </c>
      <c r="M466" s="37">
        <v>0</v>
      </c>
      <c r="O466" s="37" t="str">
        <f t="shared" si="16"/>
        <v>Risk Info_RISK_CLS 코드</v>
      </c>
      <c r="P466" s="37" t="s">
        <v>291</v>
      </c>
      <c r="Q466" s="37" t="str">
        <f t="shared" si="15"/>
        <v>INSERT INTO ZFS_BASE_CODE (CD_FLG,CD,LASTID,CD_NO,CD_NM,CD_ENM,CD_SNM,CD_ESNM,CD_PFLG,CD_PCD,CD_GRP,CD_CVAL,CD_NVAL) VALUES ('RISK_CLS','*','NCRsystem',1,'표준모형위험','Standard Approach Risk Charge','총위험량','SA Risk','','','Risk Info','',0);</v>
      </c>
    </row>
    <row r="467" spans="2:17">
      <c r="B467" s="37" t="s">
        <v>69</v>
      </c>
      <c r="C467" s="102" t="s">
        <v>38</v>
      </c>
      <c r="D467" s="37">
        <v>1</v>
      </c>
      <c r="E467" s="37" t="s">
        <v>4204</v>
      </c>
      <c r="F467" s="37" t="s">
        <v>4205</v>
      </c>
      <c r="G467" s="37" t="s">
        <v>2819</v>
      </c>
      <c r="H467" s="37" t="s">
        <v>2820</v>
      </c>
      <c r="K467" s="37" t="s">
        <v>2555</v>
      </c>
      <c r="M467" s="37">
        <v>0</v>
      </c>
      <c r="O467" s="37" t="str">
        <f t="shared" si="16"/>
        <v>Risk Info_RISK_CLS 코드</v>
      </c>
      <c r="P467" s="37" t="s">
        <v>291</v>
      </c>
      <c r="Q467" s="37" t="str">
        <f t="shared" si="15"/>
        <v>INSERT INTO ZFS_BASE_CODE (CD_FLG,CD,LASTID,CD_NO,CD_NM,CD_ENM,CD_SNM,CD_ESNM,CD_PFLG,CD_PCD,CD_GRP,CD_CVAL,CD_NVAL) VALUES ('RISK_CLS','SA','NCRsystem',1,'표준모형위험','Standard Approach Risk Charge','총위험량','SA Risk','','','Risk Info','',0);</v>
      </c>
    </row>
    <row r="468" spans="2:17">
      <c r="B468" s="37" t="s">
        <v>69</v>
      </c>
      <c r="C468" s="102" t="s">
        <v>193</v>
      </c>
      <c r="D468" s="37">
        <v>100</v>
      </c>
      <c r="E468" s="37" t="s">
        <v>4206</v>
      </c>
      <c r="F468" s="37" t="s">
        <v>4207</v>
      </c>
      <c r="G468" s="37" t="s">
        <v>586</v>
      </c>
      <c r="H468" s="37" t="s">
        <v>193</v>
      </c>
      <c r="K468" s="37" t="s">
        <v>2555</v>
      </c>
      <c r="M468" s="37">
        <v>0</v>
      </c>
      <c r="O468" s="37" t="str">
        <f t="shared" si="16"/>
        <v>Risk Info_RISK_CLS 코드</v>
      </c>
      <c r="P468" s="37" t="s">
        <v>291</v>
      </c>
      <c r="Q468" s="37" t="str">
        <f t="shared" si="15"/>
        <v>INSERT INTO ZFS_BASE_CODE (CD_FLG,CD,LASTID,CD_NO,CD_NM,CD_ENM,CD_SNM,CD_ESNM,CD_PFLG,CD_PCD,CD_GRP,CD_CVAL,CD_NVAL) VALUES ('RISK_CLS','SBA','NCRsystem',100,'민감도위험','Sensitivity Risk Charge','민감도','SBA','','','Risk Info','',0);</v>
      </c>
    </row>
    <row r="469" spans="2:17">
      <c r="B469" s="37" t="s">
        <v>69</v>
      </c>
      <c r="C469" s="240" t="s">
        <v>2821</v>
      </c>
      <c r="D469" s="37">
        <v>110</v>
      </c>
      <c r="E469" s="37" t="s">
        <v>3412</v>
      </c>
      <c r="F469" s="37" t="s">
        <v>4208</v>
      </c>
      <c r="G469" s="37" t="s">
        <v>2822</v>
      </c>
      <c r="H469" s="37" t="s">
        <v>2821</v>
      </c>
      <c r="K469" s="37" t="s">
        <v>2555</v>
      </c>
      <c r="M469" s="37">
        <v>1</v>
      </c>
      <c r="O469" s="37" t="str">
        <f t="shared" si="16"/>
        <v>Risk Info_RISK_CLS 코드</v>
      </c>
      <c r="P469" s="37" t="s">
        <v>291</v>
      </c>
      <c r="Q469" s="37" t="str">
        <f t="shared" si="15"/>
        <v>INSERT INTO ZFS_BASE_CODE (CD_FLG,CD,LASTID,CD_NO,CD_NM,CD_ENM,CD_SNM,CD_ESNM,CD_PFLG,CD_PCD,CD_GRP,CD_CVAL,CD_NVAL) VALUES ('RISK_CLS','GIRR','NCRsystem',110,'금리위험','GIRR','금리 ','GIRR','','','Risk Info','',1);</v>
      </c>
    </row>
    <row r="470" spans="2:17">
      <c r="B470" s="37" t="s">
        <v>69</v>
      </c>
      <c r="C470" s="102" t="s">
        <v>2823</v>
      </c>
      <c r="D470" s="37">
        <v>120</v>
      </c>
      <c r="E470" s="37" t="s">
        <v>4209</v>
      </c>
      <c r="F470" s="37" t="s">
        <v>4210</v>
      </c>
      <c r="G470" s="37" t="s">
        <v>623</v>
      </c>
      <c r="H470" s="37" t="s">
        <v>2823</v>
      </c>
      <c r="K470" s="37" t="s">
        <v>2555</v>
      </c>
      <c r="M470" s="37">
        <v>1</v>
      </c>
      <c r="O470" s="37" t="str">
        <f t="shared" si="16"/>
        <v>Risk Info_RISK_CLS 코드</v>
      </c>
      <c r="P470" s="37" t="s">
        <v>291</v>
      </c>
      <c r="Q470" s="37" t="str">
        <f t="shared" si="15"/>
        <v>INSERT INTO ZFS_BASE_CODE (CD_FLG,CD,LASTID,CD_NO,CD_NM,CD_ENM,CD_SNM,CD_ESNM,CD_PFLG,CD_PCD,CD_GRP,CD_CVAL,CD_NVAL) VALUES ('RISK_CLS','CSR','NCRsystem',120,'신용스프레드위험','CSR','신용위험','CSR','','','Risk Info','',1);</v>
      </c>
    </row>
    <row r="471" spans="2:17">
      <c r="B471" s="37" t="s">
        <v>69</v>
      </c>
      <c r="C471" s="240" t="s">
        <v>2824</v>
      </c>
      <c r="D471" s="37">
        <v>121</v>
      </c>
      <c r="E471" s="37" t="s">
        <v>4211</v>
      </c>
      <c r="F471" s="37" t="s">
        <v>4212</v>
      </c>
      <c r="G471" s="37" t="s">
        <v>2825</v>
      </c>
      <c r="H471" s="37" t="s">
        <v>2826</v>
      </c>
      <c r="K471" s="37" t="s">
        <v>2555</v>
      </c>
      <c r="M471" s="37">
        <v>2</v>
      </c>
      <c r="O471" s="37" t="str">
        <f t="shared" si="16"/>
        <v>Risk Info_RISK_CLS 코드</v>
      </c>
      <c r="P471" s="37" t="s">
        <v>291</v>
      </c>
      <c r="Q471" s="37" t="str">
        <f t="shared" si="15"/>
        <v>INSERT INTO ZFS_BASE_CODE (CD_FLG,CD,LASTID,CD_NO,CD_NM,CD_ENM,CD_SNM,CD_ESNM,CD_PFLG,CD_PCD,CD_GRP,CD_CVAL,CD_NVAL) VALUES ('RISK_CLS','CSR-nSec','NCRsystem',121,'신용비유동화','CSR nonsec','신용비유동화','CSR NSEC','','','Risk Info','',2);</v>
      </c>
    </row>
    <row r="472" spans="2:17">
      <c r="B472" s="37" t="s">
        <v>69</v>
      </c>
      <c r="C472" s="240" t="s">
        <v>2827</v>
      </c>
      <c r="D472" s="37">
        <v>122</v>
      </c>
      <c r="E472" s="37" t="s">
        <v>4213</v>
      </c>
      <c r="F472" s="37" t="s">
        <v>4214</v>
      </c>
      <c r="G472" s="37" t="s">
        <v>2828</v>
      </c>
      <c r="H472" s="37" t="s">
        <v>2829</v>
      </c>
      <c r="K472" s="37" t="s">
        <v>2555</v>
      </c>
      <c r="M472" s="37">
        <v>2</v>
      </c>
      <c r="O472" s="37" t="str">
        <f t="shared" si="16"/>
        <v>Risk Info_RISK_CLS 코드</v>
      </c>
      <c r="P472" s="37" t="s">
        <v>291</v>
      </c>
      <c r="Q472" s="37" t="str">
        <f t="shared" si="15"/>
        <v>INSERT INTO ZFS_BASE_CODE (CD_FLG,CD,LASTID,CD_NO,CD_NM,CD_ENM,CD_SNM,CD_ESNM,CD_PFLG,CD_PCD,CD_GRP,CD_CVAL,CD_NVAL) VALUES ('RISK_CLS','CSR-nCtp','NCRsystem',122,'신용유동화NonCTP','CSR sec nonCTP','신용유동화NonCTP','CSR NCTP','','','Risk Info','',2);</v>
      </c>
    </row>
    <row r="473" spans="2:17">
      <c r="B473" s="37" t="s">
        <v>69</v>
      </c>
      <c r="C473" s="240" t="s">
        <v>2830</v>
      </c>
      <c r="D473" s="37">
        <v>123</v>
      </c>
      <c r="E473" s="37" t="s">
        <v>4215</v>
      </c>
      <c r="F473" s="37" t="s">
        <v>4216</v>
      </c>
      <c r="G473" s="37" t="s">
        <v>2831</v>
      </c>
      <c r="H473" s="37" t="s">
        <v>2832</v>
      </c>
      <c r="K473" s="37" t="s">
        <v>2555</v>
      </c>
      <c r="M473" s="37">
        <v>2</v>
      </c>
      <c r="O473" s="37" t="str">
        <f t="shared" si="16"/>
        <v>Risk Info_RISK_CLS 코드</v>
      </c>
      <c r="P473" s="37" t="s">
        <v>291</v>
      </c>
      <c r="Q473" s="37" t="str">
        <f t="shared" si="15"/>
        <v>INSERT INTO ZFS_BASE_CODE (CD_FLG,CD,LASTID,CD_NO,CD_NM,CD_ENM,CD_SNM,CD_ESNM,CD_PFLG,CD_PCD,CD_GRP,CD_CVAL,CD_NVAL) VALUES ('RISK_CLS','CSR-Ctp','NCRsystem',123,'신용유동화CTP','CSR sec CTP','신용유동화CTP','CSR CTP','','','Risk Info','',2);</v>
      </c>
    </row>
    <row r="474" spans="2:17">
      <c r="B474" s="37" t="s">
        <v>69</v>
      </c>
      <c r="C474" s="240" t="s">
        <v>2546</v>
      </c>
      <c r="D474" s="37">
        <v>130</v>
      </c>
      <c r="E474" s="37" t="s">
        <v>3570</v>
      </c>
      <c r="F474" s="37" t="s">
        <v>4217</v>
      </c>
      <c r="G474" s="37" t="s">
        <v>2817</v>
      </c>
      <c r="H474" s="37" t="s">
        <v>2546</v>
      </c>
      <c r="K474" s="37" t="s">
        <v>2555</v>
      </c>
      <c r="M474" s="37">
        <v>1</v>
      </c>
      <c r="O474" s="37" t="str">
        <f t="shared" si="16"/>
        <v>Risk Info_RISK_CLS 코드</v>
      </c>
      <c r="P474" s="37" t="s">
        <v>291</v>
      </c>
      <c r="Q474" s="37" t="str">
        <f t="shared" si="15"/>
        <v>INSERT INTO ZFS_BASE_CODE (CD_FLG,CD,LASTID,CD_NO,CD_NM,CD_ENM,CD_SNM,CD_ESNM,CD_PFLG,CD_PCD,CD_GRP,CD_CVAL,CD_NVAL) VALUES ('RISK_CLS','EQ','NCRsystem',130,'주식위험','Equity','주식','EQ','','','Risk Info','',1);</v>
      </c>
    </row>
    <row r="475" spans="2:17">
      <c r="B475" s="37" t="s">
        <v>69</v>
      </c>
      <c r="C475" s="240" t="s">
        <v>2552</v>
      </c>
      <c r="D475" s="37">
        <v>140</v>
      </c>
      <c r="E475" s="37" t="s">
        <v>3569</v>
      </c>
      <c r="F475" s="37" t="s">
        <v>4218</v>
      </c>
      <c r="G475" s="37" t="s">
        <v>2833</v>
      </c>
      <c r="H475" s="37" t="s">
        <v>2552</v>
      </c>
      <c r="K475" s="37" t="s">
        <v>2555</v>
      </c>
      <c r="M475" s="37">
        <v>1</v>
      </c>
      <c r="O475" s="37" t="str">
        <f t="shared" si="16"/>
        <v>Risk Info_RISK_CLS 코드</v>
      </c>
      <c r="P475" s="37" t="s">
        <v>291</v>
      </c>
      <c r="Q475" s="37" t="str">
        <f t="shared" si="15"/>
        <v>INSERT INTO ZFS_BASE_CODE (CD_FLG,CD,LASTID,CD_NO,CD_NM,CD_ENM,CD_SNM,CD_ESNM,CD_PFLG,CD_PCD,CD_GRP,CD_CVAL,CD_NVAL) VALUES ('RISK_CLS','CM','NCRsystem',140,'상품위험','Commodity','상품','CM','','','Risk Info','',1);</v>
      </c>
    </row>
    <row r="476" spans="2:17">
      <c r="B476" s="37" t="s">
        <v>69</v>
      </c>
      <c r="C476" s="240" t="s">
        <v>2548</v>
      </c>
      <c r="D476" s="37">
        <v>150</v>
      </c>
      <c r="E476" s="37" t="s">
        <v>3572</v>
      </c>
      <c r="F476" s="37" t="s">
        <v>4219</v>
      </c>
      <c r="G476" s="37" t="s">
        <v>2834</v>
      </c>
      <c r="H476" s="37" t="s">
        <v>2548</v>
      </c>
      <c r="K476" s="37" t="s">
        <v>2555</v>
      </c>
      <c r="M476" s="37">
        <v>1</v>
      </c>
      <c r="O476" s="37" t="str">
        <f t="shared" si="16"/>
        <v>Risk Info_RISK_CLS 코드</v>
      </c>
      <c r="P476" s="37" t="s">
        <v>291</v>
      </c>
      <c r="Q476" s="37" t="str">
        <f t="shared" si="15"/>
        <v>INSERT INTO ZFS_BASE_CODE (CD_FLG,CD,LASTID,CD_NO,CD_NM,CD_ENM,CD_SNM,CD_ESNM,CD_PFLG,CD_PCD,CD_GRP,CD_CVAL,CD_NVAL) VALUES ('RISK_CLS','FX','NCRsystem',150,'외환위험','Foriegn','외환','FX','','','Risk Info','',1);</v>
      </c>
    </row>
    <row r="477" spans="2:17">
      <c r="B477" s="37" t="s">
        <v>69</v>
      </c>
      <c r="C477" s="102" t="s">
        <v>116</v>
      </c>
      <c r="D477" s="37">
        <v>200</v>
      </c>
      <c r="E477" s="37" t="s">
        <v>2278</v>
      </c>
      <c r="F477" s="37" t="s">
        <v>4220</v>
      </c>
      <c r="G477" s="37" t="s">
        <v>2835</v>
      </c>
      <c r="H477" s="37" t="s">
        <v>116</v>
      </c>
      <c r="K477" s="37" t="s">
        <v>2555</v>
      </c>
      <c r="M477" s="37">
        <v>0</v>
      </c>
      <c r="O477" s="37" t="str">
        <f t="shared" si="16"/>
        <v>Risk Info_RISK_CLS 코드</v>
      </c>
      <c r="P477" s="37" t="s">
        <v>291</v>
      </c>
      <c r="Q477" s="37" t="str">
        <f t="shared" si="15"/>
        <v>INSERT INTO ZFS_BASE_CODE (CD_FLG,CD,LASTID,CD_NO,CD_NM,CD_ENM,CD_SNM,CD_ESNM,CD_PFLG,CD_PCD,CD_GRP,CD_CVAL,CD_NVAL) VALUES ('RISK_CLS','DRC','NCRsystem',200,'부도위험','Default Risk Charge','부도','DRC','','','Risk Info','',0);</v>
      </c>
    </row>
    <row r="478" spans="2:17">
      <c r="B478" s="37" t="s">
        <v>69</v>
      </c>
      <c r="C478" s="102" t="s">
        <v>2836</v>
      </c>
      <c r="D478" s="37">
        <v>201</v>
      </c>
      <c r="E478" s="37" t="s">
        <v>4221</v>
      </c>
      <c r="F478" s="37" t="s">
        <v>4222</v>
      </c>
      <c r="G478" s="37" t="s">
        <v>2837</v>
      </c>
      <c r="H478" s="37" t="s">
        <v>2838</v>
      </c>
      <c r="K478" s="37" t="s">
        <v>2555</v>
      </c>
      <c r="M478" s="37">
        <v>1</v>
      </c>
      <c r="O478" s="37" t="str">
        <f t="shared" si="16"/>
        <v>Risk Info_RISK_CLS 코드</v>
      </c>
      <c r="P478" s="37" t="s">
        <v>291</v>
      </c>
      <c r="Q478" s="37" t="str">
        <f t="shared" si="15"/>
        <v>INSERT INTO ZFS_BASE_CODE (CD_FLG,CD,LASTID,CD_NO,CD_NM,CD_ENM,CD_SNM,CD_ESNM,CD_PFLG,CD_PCD,CD_GRP,CD_CVAL,CD_NVAL) VALUES ('RISK_CLS','DRC-nSec','NCRsystem',201,'부도비유동화','DRC nonsec','부도NSEC','DRC NSEC','','','Risk Info','',1);</v>
      </c>
    </row>
    <row r="479" spans="2:17">
      <c r="B479" s="37" t="s">
        <v>69</v>
      </c>
      <c r="C479" s="102" t="s">
        <v>2839</v>
      </c>
      <c r="D479" s="37">
        <v>202</v>
      </c>
      <c r="E479" s="37" t="s">
        <v>4223</v>
      </c>
      <c r="F479" s="37" t="s">
        <v>4224</v>
      </c>
      <c r="G479" s="37" t="s">
        <v>2840</v>
      </c>
      <c r="H479" s="37" t="s">
        <v>2841</v>
      </c>
      <c r="K479" s="37" t="s">
        <v>2555</v>
      </c>
      <c r="M479" s="37">
        <v>1</v>
      </c>
      <c r="O479" s="37" t="str">
        <f t="shared" si="16"/>
        <v>Risk Info_RISK_CLS 코드</v>
      </c>
      <c r="P479" s="37" t="s">
        <v>291</v>
      </c>
      <c r="Q479" s="37" t="str">
        <f t="shared" si="15"/>
        <v>INSERT INTO ZFS_BASE_CODE (CD_FLG,CD,LASTID,CD_NO,CD_NM,CD_ENM,CD_SNM,CD_ESNM,CD_PFLG,CD_PCD,CD_GRP,CD_CVAL,CD_NVAL) VALUES ('RISK_CLS','DRC-nCtp','NCRsystem',202,'부도유동화CTP','DRC sec CTP','부도CTP','DRC CTP','','','Risk Info','',1);</v>
      </c>
    </row>
    <row r="480" spans="2:17">
      <c r="B480" s="37" t="s">
        <v>69</v>
      </c>
      <c r="C480" s="102" t="s">
        <v>2842</v>
      </c>
      <c r="D480" s="37">
        <v>203</v>
      </c>
      <c r="E480" s="37" t="s">
        <v>4225</v>
      </c>
      <c r="F480" s="37" t="s">
        <v>4226</v>
      </c>
      <c r="G480" s="37" t="s">
        <v>2843</v>
      </c>
      <c r="H480" s="37" t="s">
        <v>2844</v>
      </c>
      <c r="K480" s="37" t="s">
        <v>2555</v>
      </c>
      <c r="M480" s="37">
        <v>1</v>
      </c>
      <c r="O480" s="37" t="str">
        <f t="shared" si="16"/>
        <v>Risk Info_RISK_CLS 코드</v>
      </c>
      <c r="P480" s="37" t="s">
        <v>291</v>
      </c>
      <c r="Q480" s="37" t="str">
        <f t="shared" si="15"/>
        <v>INSERT INTO ZFS_BASE_CODE (CD_FLG,CD,LASTID,CD_NO,CD_NM,CD_ENM,CD_SNM,CD_ESNM,CD_PFLG,CD_PCD,CD_GRP,CD_CVAL,CD_NVAL) VALUES ('RISK_CLS','DRC-Ctp','NCRsystem',203,'부도유동화NonCTP','DRC sec nonCTP','부도NCTP','DRC NCTP','','','Risk Info','',1);</v>
      </c>
    </row>
    <row r="481" spans="2:17">
      <c r="B481" s="37" t="s">
        <v>69</v>
      </c>
      <c r="C481" s="102" t="s">
        <v>194</v>
      </c>
      <c r="D481" s="37">
        <v>300</v>
      </c>
      <c r="E481" s="37" t="s">
        <v>2279</v>
      </c>
      <c r="F481" s="37" t="s">
        <v>4227</v>
      </c>
      <c r="G481" s="37" t="s">
        <v>2845</v>
      </c>
      <c r="H481" s="37" t="s">
        <v>194</v>
      </c>
      <c r="K481" s="37" t="s">
        <v>2555</v>
      </c>
      <c r="M481" s="37">
        <v>0</v>
      </c>
      <c r="O481" s="37" t="str">
        <f t="shared" si="16"/>
        <v>Risk Info_RISK_CLS 코드</v>
      </c>
      <c r="P481" s="37" t="s">
        <v>291</v>
      </c>
      <c r="Q481" s="37" t="str">
        <f t="shared" si="15"/>
        <v>INSERT INTO ZFS_BASE_CODE (CD_FLG,CD,LASTID,CD_NO,CD_NM,CD_ENM,CD_SNM,CD_ESNM,CD_PFLG,CD_PCD,CD_GRP,CD_CVAL,CD_NVAL) VALUES ('RISK_CLS','RRAO','NCRsystem',300,'잔여위험','Residulal Risk Charge','잔여','RRAO','','','Risk Info','',0);</v>
      </c>
    </row>
    <row r="482" spans="2:17">
      <c r="B482" s="37" t="s">
        <v>2555</v>
      </c>
      <c r="C482" s="102" t="s">
        <v>2557</v>
      </c>
      <c r="E482" s="37" t="s">
        <v>2558</v>
      </c>
      <c r="F482" s="37" t="s">
        <v>3978</v>
      </c>
      <c r="K482" s="37" t="s">
        <v>3976</v>
      </c>
      <c r="N482" s="101"/>
      <c r="O482" s="37" t="str">
        <f t="shared" si="16"/>
        <v>Risk Info_RISK_CLS_LIST 목록</v>
      </c>
      <c r="P482" s="37" t="s">
        <v>291</v>
      </c>
      <c r="Q482" s="37" t="str">
        <f t="shared" si="15"/>
        <v>INSERT INTO ZFS_BASE_CODE (CD_FLG,CD,LASTID,CD_NO,CD_NM,CD_ENM,CD_SNM,CD_ESNM,CD_PFLG,CD_PCD,CD_GRP,CD_CVAL,CD_NVAL) VALUES ('Risk Info','RISK_CLS_LIST','NCRsystem',0,'위험군분류 그룹정보','RISK_CLS_LIST','','','','','GROUP','',NULL);</v>
      </c>
    </row>
    <row r="483" spans="2:17">
      <c r="B483" s="37" t="s">
        <v>2557</v>
      </c>
      <c r="C483" s="102" t="s">
        <v>2846</v>
      </c>
      <c r="D483" s="37">
        <v>1</v>
      </c>
      <c r="E483" s="37" t="s">
        <v>4228</v>
      </c>
      <c r="F483" s="37" t="s">
        <v>4229</v>
      </c>
      <c r="K483" s="37" t="s">
        <v>2555</v>
      </c>
      <c r="L483" s="37" t="s">
        <v>2847</v>
      </c>
      <c r="O483" s="37" t="str">
        <f t="shared" si="16"/>
        <v>Risk Info_RISK_CLS_LIST 코드</v>
      </c>
      <c r="P483" s="37" t="s">
        <v>291</v>
      </c>
      <c r="Q483" s="37" t="str">
        <f t="shared" si="15"/>
        <v>INSERT INTO ZFS_BASE_CODE (CD_FLG,CD,LASTID,CD_NO,CD_NM,CD_ENM,CD_SNM,CD_ESNM,CD_PFLG,CD_PCD,CD_GRP,CD_CVAL,CD_NVAL) VALUES ('RISK_CLS_LIST','LIST_GEN','NCRsystem',1,'일반위험군목록','General Risk Class List','','','','','Risk Info','*,SA,GIRR,CSR-nSec,CSR-Ctp,CSR-nCtp,EQ,CM,FX,DRC-nSec,DRC-Ctp,DRC-nCtp,RROA',NULL);</v>
      </c>
    </row>
    <row r="484" spans="2:17">
      <c r="B484" s="37" t="s">
        <v>2557</v>
      </c>
      <c r="C484" s="102" t="s">
        <v>2848</v>
      </c>
      <c r="D484" s="37">
        <v>2</v>
      </c>
      <c r="E484" s="37" t="s">
        <v>4230</v>
      </c>
      <c r="F484" s="37" t="s">
        <v>4231</v>
      </c>
      <c r="K484" s="37" t="s">
        <v>2555</v>
      </c>
      <c r="L484" s="37" t="s">
        <v>2849</v>
      </c>
      <c r="O484" s="37" t="str">
        <f t="shared" si="16"/>
        <v>Risk Info_RISK_CLS_LIST 코드</v>
      </c>
      <c r="P484" s="37" t="s">
        <v>291</v>
      </c>
      <c r="Q484" s="37" t="str">
        <f t="shared" si="15"/>
        <v>INSERT INTO ZFS_BASE_CODE (CD_FLG,CD,LASTID,CD_NO,CD_NM,CD_ENM,CD_SNM,CD_ESNM,CD_PFLG,CD_PCD,CD_GRP,CD_CVAL,CD_NVAL) VALUES ('RISK_CLS_LIST','LIST_SUM','NCRsystem',2,'위험그룹목록','Risk group List','','','','','Risk Info','*,GIRR,CSR,EQ,CM,FX,DRC,RROA',NULL);</v>
      </c>
    </row>
    <row r="485" spans="2:17">
      <c r="B485" s="37" t="s">
        <v>2557</v>
      </c>
      <c r="C485" s="102" t="s">
        <v>2850</v>
      </c>
      <c r="D485" s="37">
        <v>3</v>
      </c>
      <c r="E485" s="37" t="s">
        <v>4232</v>
      </c>
      <c r="F485" s="37" t="s">
        <v>4233</v>
      </c>
      <c r="K485" s="37" t="s">
        <v>2555</v>
      </c>
      <c r="L485" s="37" t="s">
        <v>2851</v>
      </c>
      <c r="O485" s="37" t="str">
        <f t="shared" si="16"/>
        <v>Risk Info_RISK_CLS_LIST 코드</v>
      </c>
      <c r="P485" s="37" t="s">
        <v>291</v>
      </c>
      <c r="Q485" s="37" t="str">
        <f t="shared" si="15"/>
        <v>INSERT INTO ZFS_BASE_CODE (CD_FLG,CD,LASTID,CD_NO,CD_NM,CD_ENM,CD_SNM,CD_ESNM,CD_PFLG,CD_PCD,CD_GRP,CD_CVAL,CD_NVAL) VALUES ('RISK_CLS_LIST','LIST_SUB','NCRsystem',3,'위험요약목록','Risk Sub List','','','','','Risk Info','*,SA,SBA,DRC,RROA',NULL);</v>
      </c>
    </row>
    <row r="486" spans="2:17">
      <c r="B486" s="37" t="s">
        <v>2557</v>
      </c>
      <c r="C486" s="102" t="s">
        <v>2852</v>
      </c>
      <c r="D486" s="37">
        <v>4</v>
      </c>
      <c r="E486" s="37" t="s">
        <v>4234</v>
      </c>
      <c r="F486" s="37" t="s">
        <v>4229</v>
      </c>
      <c r="K486" s="37" t="s">
        <v>2555</v>
      </c>
      <c r="L486" s="37" t="s">
        <v>2853</v>
      </c>
      <c r="O486" s="37" t="str">
        <f t="shared" si="16"/>
        <v>Risk Info_RISK_CLS_LIST 코드</v>
      </c>
      <c r="P486" s="37" t="s">
        <v>291</v>
      </c>
      <c r="Q486" s="37" t="str">
        <f t="shared" si="15"/>
        <v>INSERT INTO ZFS_BASE_CODE (CD_FLG,CD,LASTID,CD_NO,CD_NM,CD_ENM,CD_SNM,CD_ESNM,CD_PFLG,CD_PCD,CD_GRP,CD_CVAL,CD_NVAL) VALUES ('RISK_CLS_LIST','LIST_ALL','NCRsystem',4,'전체위험군목록','General Risk Class List','','','','','Risk Info','*,SA,SBA,GIRR,CSR,CSR-nSec,CSR-Ctp,CSR-nCtp,EQ,CM,FX,DRC,DRC-nSec,DRC-Ctp,DRC-nCtp,RROA',NULL);</v>
      </c>
    </row>
    <row r="487" spans="2:17">
      <c r="B487" s="37" t="s">
        <v>2555</v>
      </c>
      <c r="C487" s="102" t="s">
        <v>2559</v>
      </c>
      <c r="E487" s="37" t="s">
        <v>2560</v>
      </c>
      <c r="F487" s="37" t="s">
        <v>3979</v>
      </c>
      <c r="K487" s="37" t="s">
        <v>3976</v>
      </c>
      <c r="N487" s="101"/>
      <c r="O487" s="37" t="str">
        <f t="shared" si="16"/>
        <v>Risk Info_RISK_FACTOR 목록</v>
      </c>
      <c r="P487" s="37" t="s">
        <v>291</v>
      </c>
      <c r="Q487" s="37" t="str">
        <f t="shared" si="15"/>
        <v>INSERT INTO ZFS_BASE_CODE (CD_FLG,CD,LASTID,CD_NO,CD_NM,CD_ENM,CD_SNM,CD_ESNM,CD_PFLG,CD_PCD,CD_GRP,CD_CVAL,CD_NVAL) VALUES ('Risk Info','RISK_FACTOR','NCRsystem',0,'FRTB-SA 위험요인정보','RISK_FACTOR','','','','','GROUP','',NULL);</v>
      </c>
    </row>
    <row r="488" spans="2:17">
      <c r="B488" s="37" t="s">
        <v>2559</v>
      </c>
      <c r="C488" s="102" t="s">
        <v>194</v>
      </c>
      <c r="D488" s="37">
        <v>0</v>
      </c>
      <c r="K488" s="37" t="s">
        <v>2555</v>
      </c>
      <c r="O488" s="37" t="str">
        <f t="shared" si="16"/>
        <v>Risk Info_RISK_FACTOR 코드</v>
      </c>
      <c r="P488" s="37" t="s">
        <v>291</v>
      </c>
      <c r="Q488" s="37" t="str">
        <f t="shared" si="15"/>
        <v>INSERT INTO ZFS_BASE_CODE (CD_FLG,CD,LASTID,CD_NO,CD_NM,CD_ENM,CD_SNM,CD_ESNM,CD_PFLG,CD_PCD,CD_GRP,CD_CVAL,CD_NVAL) VALUES ('RISK_FACTOR','RRAO','NCRsystem',0,'','','','','','','Risk Info','',NULL);</v>
      </c>
    </row>
    <row r="489" spans="2:17">
      <c r="B489" s="37" t="s">
        <v>2559</v>
      </c>
      <c r="C489" s="102" t="s">
        <v>2821</v>
      </c>
      <c r="D489" s="37">
        <v>1</v>
      </c>
      <c r="E489" s="37" t="s">
        <v>4235</v>
      </c>
      <c r="F489" s="37" t="s">
        <v>4236</v>
      </c>
      <c r="K489" s="37" t="s">
        <v>2555</v>
      </c>
      <c r="O489" s="37" t="str">
        <f t="shared" si="16"/>
        <v>Risk Info_RISK_FACTOR 코드</v>
      </c>
      <c r="P489" s="37" t="s">
        <v>291</v>
      </c>
      <c r="Q489" s="37" t="str">
        <f t="shared" si="15"/>
        <v>INSERT INTO ZFS_BASE_CODE (CD_FLG,CD,LASTID,CD_NO,CD_NM,CD_ENM,CD_SNM,CD_ESNM,CD_PFLG,CD_PCD,CD_GRP,CD_CVAL,CD_NVAL) VALUES ('RISK_FACTOR','GIRR','NCRsystem',1,'Curve+Term','Bond Kind','','','','','Risk Info','',NULL);</v>
      </c>
    </row>
    <row r="490" spans="2:17">
      <c r="B490" s="37" t="s">
        <v>2559</v>
      </c>
      <c r="C490" s="102" t="s">
        <v>2854</v>
      </c>
      <c r="D490" s="37">
        <v>2</v>
      </c>
      <c r="E490" s="37" t="s">
        <v>4237</v>
      </c>
      <c r="K490" s="37" t="s">
        <v>2555</v>
      </c>
      <c r="O490" s="37" t="str">
        <f t="shared" si="16"/>
        <v>Risk Info_RISK_FACTOR 코드</v>
      </c>
      <c r="P490" s="37" t="s">
        <v>291</v>
      </c>
      <c r="Q490" s="37" t="str">
        <f t="shared" si="15"/>
        <v>INSERT INTO ZFS_BASE_CODE (CD_FLG,CD,LASTID,CD_NO,CD_NM,CD_ENM,CD_SNM,CD_ESNM,CD_PFLG,CD_PCD,CD_GRP,CD_CVAL,CD_NVAL) VALUES ('RISK_FACTOR','CSR_nSec','NCRsystem',2,'issuer+BondKind+Term','','','','','','Risk Info','',NULL);</v>
      </c>
    </row>
    <row r="491" spans="2:17">
      <c r="B491" s="37" t="s">
        <v>2559</v>
      </c>
      <c r="C491" s="102" t="s">
        <v>2830</v>
      </c>
      <c r="D491" s="37">
        <v>3</v>
      </c>
      <c r="E491" s="37" t="s">
        <v>4238</v>
      </c>
      <c r="K491" s="37" t="s">
        <v>2555</v>
      </c>
      <c r="O491" s="37" t="str">
        <f t="shared" si="16"/>
        <v>Risk Info_RISK_FACTOR 코드</v>
      </c>
      <c r="P491" s="37" t="s">
        <v>291</v>
      </c>
      <c r="Q491" s="37" t="str">
        <f t="shared" si="15"/>
        <v>INSERT INTO ZFS_BASE_CODE (CD_FLG,CD,LASTID,CD_NO,CD_NM,CD_ENM,CD_SNM,CD_ESNM,CD_PFLG,CD_PCD,CD_GRP,CD_CVAL,CD_NVAL) VALUES ('RISK_FACTOR','CSR-Ctp','NCRsystem',3,'Issuer(Tranche)+BondKind+Term','','','','','','Risk Info','',NULL);</v>
      </c>
    </row>
    <row r="492" spans="2:17">
      <c r="B492" s="37" t="s">
        <v>2559</v>
      </c>
      <c r="C492" s="102" t="s">
        <v>2827</v>
      </c>
      <c r="D492" s="37">
        <v>4</v>
      </c>
      <c r="E492" s="37" t="s">
        <v>4238</v>
      </c>
      <c r="K492" s="37" t="s">
        <v>2555</v>
      </c>
      <c r="O492" s="37" t="str">
        <f t="shared" si="16"/>
        <v>Risk Info_RISK_FACTOR 코드</v>
      </c>
      <c r="P492" s="37" t="s">
        <v>291</v>
      </c>
      <c r="Q492" s="37" t="str">
        <f t="shared" si="15"/>
        <v>INSERT INTO ZFS_BASE_CODE (CD_FLG,CD,LASTID,CD_NO,CD_NM,CD_ENM,CD_SNM,CD_ESNM,CD_PFLG,CD_PCD,CD_GRP,CD_CVAL,CD_NVAL) VALUES ('RISK_FACTOR','CSR-nCtp','NCRsystem',4,'Issuer(Tranche)+BondKind+Term','','','','','','Risk Info','',NULL);</v>
      </c>
    </row>
    <row r="493" spans="2:17">
      <c r="B493" s="37" t="s">
        <v>2559</v>
      </c>
      <c r="C493" s="102" t="s">
        <v>2546</v>
      </c>
      <c r="D493" s="37">
        <v>5</v>
      </c>
      <c r="E493" s="37" t="s">
        <v>4239</v>
      </c>
      <c r="F493" s="37" t="s">
        <v>4240</v>
      </c>
      <c r="K493" s="37" t="s">
        <v>2555</v>
      </c>
      <c r="O493" s="37" t="str">
        <f t="shared" si="16"/>
        <v>Risk Info_RISK_FACTOR 코드</v>
      </c>
      <c r="P493" s="37" t="s">
        <v>291</v>
      </c>
      <c r="Q493" s="37" t="str">
        <f t="shared" si="15"/>
        <v>INSERT INTO ZFS_BASE_CODE (CD_FLG,CD,LASTID,CD_NO,CD_NM,CD_ENM,CD_SNM,CD_ESNM,CD_PFLG,CD_PCD,CD_GRP,CD_CVAL,CD_NVAL) VALUES ('RISK_FACTOR','EQ','NCRsystem',5,'Issuer(Prod)','Spot/Repo','','','','','Risk Info','',NULL);</v>
      </c>
    </row>
    <row r="494" spans="2:17">
      <c r="B494" s="37" t="s">
        <v>2559</v>
      </c>
      <c r="C494" s="102" t="s">
        <v>2552</v>
      </c>
      <c r="D494" s="37">
        <v>6</v>
      </c>
      <c r="E494" s="37" t="s">
        <v>2855</v>
      </c>
      <c r="K494" s="37" t="s">
        <v>2555</v>
      </c>
      <c r="O494" s="37" t="str">
        <f t="shared" si="16"/>
        <v>Risk Info_RISK_FACTOR 코드</v>
      </c>
      <c r="P494" s="37" t="s">
        <v>291</v>
      </c>
      <c r="Q494" s="37" t="str">
        <f t="shared" si="15"/>
        <v>INSERT INTO ZFS_BASE_CODE (CD_FLG,CD,LASTID,CD_NO,CD_NM,CD_ENM,CD_SNM,CD_ESNM,CD_PFLG,CD_PCD,CD_GRP,CD_CVAL,CD_NVAL) VALUES ('RISK_FACTOR','CM','NCRsystem',6,'Cty+Location+Term','','','','','','Risk Info','',NULL);</v>
      </c>
    </row>
    <row r="495" spans="2:17">
      <c r="B495" s="37" t="s">
        <v>2559</v>
      </c>
      <c r="C495" s="102" t="s">
        <v>2548</v>
      </c>
      <c r="D495" s="37">
        <v>7</v>
      </c>
      <c r="E495" s="37" t="s">
        <v>4241</v>
      </c>
      <c r="K495" s="37" t="s">
        <v>2555</v>
      </c>
      <c r="O495" s="37" t="str">
        <f t="shared" si="16"/>
        <v>Risk Info_RISK_FACTOR 코드</v>
      </c>
      <c r="P495" s="37" t="s">
        <v>291</v>
      </c>
      <c r="Q495" s="37" t="str">
        <f t="shared" si="15"/>
        <v>INSERT INTO ZFS_BASE_CODE (CD_FLG,CD,LASTID,CD_NO,CD_NM,CD_ENM,CD_SNM,CD_ESNM,CD_PFLG,CD_PCD,CD_GRP,CD_CVAL,CD_NVAL) VALUES ('RISK_FACTOR','FX','NCRsystem',7,'All','','','','','','Risk Info','',NULL);</v>
      </c>
    </row>
    <row r="496" spans="2:17">
      <c r="B496" s="37" t="s">
        <v>2559</v>
      </c>
      <c r="C496" s="102" t="s">
        <v>2836</v>
      </c>
      <c r="D496" s="37">
        <v>8</v>
      </c>
      <c r="E496" s="37" t="s">
        <v>4242</v>
      </c>
      <c r="K496" s="37" t="s">
        <v>2555</v>
      </c>
      <c r="O496" s="37" t="str">
        <f t="shared" si="16"/>
        <v>Risk Info_RISK_FACTOR 코드</v>
      </c>
      <c r="P496" s="37" t="s">
        <v>291</v>
      </c>
      <c r="Q496" s="37" t="str">
        <f t="shared" si="15"/>
        <v>INSERT INTO ZFS_BASE_CODE (CD_FLG,CD,LASTID,CD_NO,CD_NM,CD_ENM,CD_SNM,CD_ESNM,CD_PFLG,CD_PCD,CD_GRP,CD_CVAL,CD_NVAL) VALUES ('RISK_FACTOR','DRC-nSec','NCRsystem',8,'Issuer','','','','','','Risk Info','',NULL);</v>
      </c>
    </row>
    <row r="497" spans="2:17">
      <c r="B497" s="37" t="s">
        <v>2559</v>
      </c>
      <c r="C497" s="102" t="s">
        <v>2842</v>
      </c>
      <c r="D497" s="37">
        <v>9</v>
      </c>
      <c r="E497" s="37" t="s">
        <v>4243</v>
      </c>
      <c r="K497" s="37" t="s">
        <v>2555</v>
      </c>
      <c r="O497" s="37" t="str">
        <f t="shared" si="16"/>
        <v>Risk Info_RISK_FACTOR 코드</v>
      </c>
      <c r="P497" s="37" t="s">
        <v>291</v>
      </c>
      <c r="Q497" s="37" t="str">
        <f t="shared" si="15"/>
        <v>INSERT INTO ZFS_BASE_CODE (CD_FLG,CD,LASTID,CD_NO,CD_NM,CD_ENM,CD_SNM,CD_ESNM,CD_PFLG,CD_PCD,CD_GRP,CD_CVAL,CD_NVAL) VALUES ('RISK_FACTOR','DRC-Ctp','NCRsystem',9,'AssetPool+Tranche','','','','','','Risk Info','',NULL);</v>
      </c>
    </row>
    <row r="498" spans="2:17">
      <c r="B498" s="37" t="s">
        <v>2559</v>
      </c>
      <c r="C498" s="102" t="s">
        <v>2839</v>
      </c>
      <c r="D498" s="37">
        <v>10</v>
      </c>
      <c r="E498" s="37" t="s">
        <v>4244</v>
      </c>
      <c r="K498" s="37" t="s">
        <v>2555</v>
      </c>
      <c r="O498" s="37" t="str">
        <f t="shared" si="16"/>
        <v>Risk Info_RISK_FACTOR 코드</v>
      </c>
      <c r="P498" s="37" t="s">
        <v>291</v>
      </c>
      <c r="Q498" s="37" t="str">
        <f t="shared" si="15"/>
        <v>INSERT INTO ZFS_BASE_CODE (CD_FLG,CD,LASTID,CD_NO,CD_NM,CD_ENM,CD_SNM,CD_ESNM,CD_PFLG,CD_PCD,CD_GRP,CD_CVAL,CD_NVAL) VALUES ('RISK_FACTOR','DRC-nCtp','NCRsystem',10,'Family+Series+Tranche','','','','','','Risk Info','',NULL);</v>
      </c>
    </row>
    <row r="499" spans="2:17">
      <c r="B499" s="37" t="s">
        <v>2555</v>
      </c>
      <c r="C499" s="102" t="s">
        <v>70</v>
      </c>
      <c r="E499" s="37" t="s">
        <v>2561</v>
      </c>
      <c r="F499" s="37" t="s">
        <v>1341</v>
      </c>
      <c r="K499" s="37" t="s">
        <v>3976</v>
      </c>
      <c r="N499" s="101"/>
      <c r="O499" s="37" t="str">
        <f t="shared" si="16"/>
        <v>Risk Info_SENT_CLS 목록</v>
      </c>
      <c r="P499" s="37" t="s">
        <v>291</v>
      </c>
      <c r="Q499" s="37" t="str">
        <f t="shared" si="15"/>
        <v>INSERT INTO ZFS_BASE_CODE (CD_FLG,CD,LASTID,CD_NO,CD_NM,CD_ENM,CD_SNM,CD_ESNM,CD_PFLG,CD_PCD,CD_GRP,CD_CVAL,CD_NVAL) VALUES ('Risk Info','SENT_CLS','NCRsystem',0,'민감도분류','SENT_CLS','','','','','GROUP','',NULL);</v>
      </c>
    </row>
    <row r="500" spans="2:17">
      <c r="B500" s="37" t="s">
        <v>70</v>
      </c>
      <c r="C500" s="102" t="s">
        <v>3308</v>
      </c>
      <c r="D500" s="37">
        <v>1</v>
      </c>
      <c r="E500" s="37" t="s">
        <v>4381</v>
      </c>
      <c r="F500" s="37" t="s">
        <v>4382</v>
      </c>
      <c r="G500" s="37" t="s">
        <v>1653</v>
      </c>
      <c r="H500" s="37" t="s">
        <v>3308</v>
      </c>
      <c r="K500" s="37" t="s">
        <v>2555</v>
      </c>
      <c r="O500" s="37" t="str">
        <f t="shared" si="16"/>
        <v>Risk Info_SENT_CLS 코드</v>
      </c>
      <c r="P500" s="37" t="s">
        <v>291</v>
      </c>
      <c r="Q500" s="37" t="str">
        <f t="shared" si="15"/>
        <v>INSERT INTO ZFS_BASE_CODE (CD_FLG,CD,LASTID,CD_NO,CD_NM,CD_ENM,CD_SNM,CD_ESNM,CD_PFLG,CD_PCD,CD_GRP,CD_CVAL,CD_NVAL) VALUES ('SENT_CLS','Delta','NCRsystem',1,'델타','Delta','델타','Delta','','','Risk Info','',NULL);</v>
      </c>
    </row>
    <row r="501" spans="2:17">
      <c r="B501" s="37" t="s">
        <v>70</v>
      </c>
      <c r="C501" s="102" t="s">
        <v>3309</v>
      </c>
      <c r="D501" s="37">
        <v>2</v>
      </c>
      <c r="E501" s="37" t="s">
        <v>4383</v>
      </c>
      <c r="F501" s="37" t="s">
        <v>4384</v>
      </c>
      <c r="G501" s="37" t="s">
        <v>1657</v>
      </c>
      <c r="H501" s="37" t="s">
        <v>3309</v>
      </c>
      <c r="K501" s="37" t="s">
        <v>2555</v>
      </c>
      <c r="O501" s="37" t="str">
        <f t="shared" si="16"/>
        <v>Risk Info_SENT_CLS 코드</v>
      </c>
      <c r="P501" s="37" t="s">
        <v>291</v>
      </c>
      <c r="Q501" s="37" t="str">
        <f t="shared" si="15"/>
        <v>INSERT INTO ZFS_BASE_CODE (CD_FLG,CD,LASTID,CD_NO,CD_NM,CD_ENM,CD_SNM,CD_ESNM,CD_PFLG,CD_PCD,CD_GRP,CD_CVAL,CD_NVAL) VALUES ('SENT_CLS','Vega','NCRsystem',2,'베가','Vega','베가','Vega','','','Risk Info','',NULL);</v>
      </c>
    </row>
    <row r="502" spans="2:17">
      <c r="B502" s="37" t="s">
        <v>70</v>
      </c>
      <c r="C502" s="102" t="s">
        <v>3310</v>
      </c>
      <c r="D502" s="37">
        <v>3</v>
      </c>
      <c r="E502" s="37" t="s">
        <v>4385</v>
      </c>
      <c r="F502" s="37" t="s">
        <v>4386</v>
      </c>
      <c r="G502" s="37" t="s">
        <v>3311</v>
      </c>
      <c r="H502" s="37" t="s">
        <v>3312</v>
      </c>
      <c r="K502" s="37" t="s">
        <v>2555</v>
      </c>
      <c r="O502" s="37" t="str">
        <f t="shared" si="16"/>
        <v>Risk Info_SENT_CLS 코드</v>
      </c>
      <c r="P502" s="37" t="s">
        <v>291</v>
      </c>
      <c r="Q502" s="37" t="str">
        <f t="shared" si="15"/>
        <v>INSERT INTO ZFS_BASE_CODE (CD_FLG,CD,LASTID,CD_NO,CD_NM,CD_ENM,CD_SNM,CD_ESNM,CD_PFLG,CD_PCD,CD_GRP,CD_CVAL,CD_NVAL) VALUES ('SENT_CLS','CvrUp','NCRsystem',3,'커버쳐업','Curvature Up','커버쳐업','Curv Up','','','Risk Info','',NULL);</v>
      </c>
    </row>
    <row r="503" spans="2:17">
      <c r="B503" s="37" t="s">
        <v>70</v>
      </c>
      <c r="C503" s="102" t="s">
        <v>3313</v>
      </c>
      <c r="D503" s="37">
        <v>4</v>
      </c>
      <c r="E503" s="37" t="s">
        <v>4387</v>
      </c>
      <c r="F503" s="37" t="s">
        <v>4388</v>
      </c>
      <c r="G503" s="37" t="s">
        <v>3314</v>
      </c>
      <c r="H503" s="37" t="s">
        <v>3315</v>
      </c>
      <c r="K503" s="37" t="s">
        <v>2555</v>
      </c>
      <c r="O503" s="37" t="str">
        <f t="shared" si="16"/>
        <v>Risk Info_SENT_CLS 코드</v>
      </c>
      <c r="P503" s="37" t="s">
        <v>291</v>
      </c>
      <c r="Q503" s="37" t="str">
        <f t="shared" si="15"/>
        <v>INSERT INTO ZFS_BASE_CODE (CD_FLG,CD,LASTID,CD_NO,CD_NM,CD_ENM,CD_SNM,CD_ESNM,CD_PFLG,CD_PCD,CD_GRP,CD_CVAL,CD_NVAL) VALUES ('SENT_CLS','CvrDn','NCRsystem',4,'커버처다운','Curvature Down','커버처다운','Curv DN','','','Risk Info','',NULL);</v>
      </c>
    </row>
    <row r="504" spans="2:17">
      <c r="B504" s="37" t="s">
        <v>70</v>
      </c>
      <c r="C504" s="102" t="s">
        <v>3316</v>
      </c>
      <c r="D504" s="37">
        <v>5</v>
      </c>
      <c r="E504" s="37" t="s">
        <v>4389</v>
      </c>
      <c r="F504" s="37" t="s">
        <v>4390</v>
      </c>
      <c r="G504" s="37" t="s">
        <v>3317</v>
      </c>
      <c r="H504" s="37" t="s">
        <v>3318</v>
      </c>
      <c r="K504" s="37" t="s">
        <v>2555</v>
      </c>
      <c r="O504" s="37" t="str">
        <f t="shared" si="16"/>
        <v>Risk Info_SENT_CLS 코드</v>
      </c>
      <c r="P504" s="37" t="s">
        <v>291</v>
      </c>
      <c r="Q504" s="37" t="str">
        <f t="shared" si="15"/>
        <v>INSERT INTO ZFS_BASE_CODE (CD_FLG,CD,LASTID,CD_NO,CD_NM,CD_ENM,CD_SNM,CD_ESNM,CD_PFLG,CD_PCD,CD_GRP,CD_CVAL,CD_NVAL) VALUES ('SENT_CLS','Cvr','NCRsystem',5,'커버처','Curvature','커버처','Curvature','','','Risk Info','',NULL);</v>
      </c>
    </row>
    <row r="505" spans="2:17">
      <c r="B505" s="37" t="s">
        <v>70</v>
      </c>
      <c r="C505" s="102" t="s">
        <v>3319</v>
      </c>
      <c r="D505" s="37">
        <v>6</v>
      </c>
      <c r="E505" s="37" t="s">
        <v>4391</v>
      </c>
      <c r="F505" s="37" t="s">
        <v>4392</v>
      </c>
      <c r="G505" s="37" t="s">
        <v>3320</v>
      </c>
      <c r="H505" s="37" t="s">
        <v>3320</v>
      </c>
      <c r="K505" s="37" t="s">
        <v>2555</v>
      </c>
      <c r="O505" s="37" t="str">
        <f t="shared" si="16"/>
        <v>Risk Info_SENT_CLS 코드</v>
      </c>
      <c r="P505" s="37" t="s">
        <v>291</v>
      </c>
      <c r="Q505" s="37" t="str">
        <f t="shared" si="15"/>
        <v>INSERT INTO ZFS_BASE_CODE (CD_FLG,CD,LASTID,CD_NO,CD_NM,CD_ENM,CD_SNM,CD_ESNM,CD_PFLG,CD_PCD,CD_GRP,CD_CVAL,CD_NVAL) VALUES ('SENT_CLS','Jtd','NCRsystem',6,'JTD','Jump-To-Default','JTD','JTD','','','Risk Info','',NULL);</v>
      </c>
    </row>
    <row r="506" spans="2:17">
      <c r="B506" s="37" t="s">
        <v>70</v>
      </c>
      <c r="C506" s="102" t="s">
        <v>3321</v>
      </c>
      <c r="D506" s="37">
        <v>7</v>
      </c>
      <c r="E506" s="37" t="s">
        <v>4393</v>
      </c>
      <c r="F506" s="37" t="s">
        <v>4394</v>
      </c>
      <c r="G506" s="37" t="s">
        <v>3322</v>
      </c>
      <c r="H506" s="37" t="s">
        <v>3321</v>
      </c>
      <c r="K506" s="37" t="s">
        <v>2555</v>
      </c>
      <c r="O506" s="37" t="str">
        <f t="shared" si="16"/>
        <v>Risk Info_SENT_CLS 코드</v>
      </c>
      <c r="P506" s="37" t="s">
        <v>291</v>
      </c>
      <c r="Q506" s="37" t="str">
        <f t="shared" si="15"/>
        <v>INSERT INTO ZFS_BASE_CODE (CD_FLG,CD,LASTID,CD_NO,CD_NM,CD_ENM,CD_SNM,CD_ESNM,CD_PFLG,CD_PCD,CD_GRP,CD_CVAL,CD_NVAL) VALUES ('SENT_CLS','Noti','NCRsystem',7,'액면','Notional','액면','Noti','','','Risk Info','',NULL);</v>
      </c>
    </row>
  </sheetData>
  <autoFilter ref="B7:M506" xr:uid="{067B548D-4EA9-4C85-8D6D-F6CEF5E6A8FF}"/>
  <sortState xmlns:xlrd2="http://schemas.microsoft.com/office/spreadsheetml/2017/richdata2" ref="B13:P506">
    <sortCondition ref="O13:O506"/>
    <sortCondition ref="D13:D506"/>
    <sortCondition ref="C13:C506"/>
  </sortState>
  <mergeCells count="3">
    <mergeCell ref="B3:M3"/>
    <mergeCell ref="C4:F4"/>
    <mergeCell ref="H4:K4"/>
  </mergeCells>
  <phoneticPr fontId="1" type="noConversion"/>
  <conditionalFormatting sqref="B8:M506">
    <cfRule type="expression" dxfId="14" priority="1">
      <formula>$K8="GROUP"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6B26-106C-46A4-B5A9-4178D970F20D}">
  <sheetPr codeName="Sheet15"/>
  <dimension ref="B1:X188"/>
  <sheetViews>
    <sheetView workbookViewId="0">
      <pane xSplit="5" ySplit="4" topLeftCell="F74" activePane="bottomRight" state="frozen"/>
      <selection pane="topRight" activeCell="F1" sqref="F1"/>
      <selection pane="bottomLeft" activeCell="A5" sqref="A5"/>
      <selection pane="bottomRight" activeCell="X5" sqref="X5:X106"/>
    </sheetView>
  </sheetViews>
  <sheetFormatPr defaultColWidth="9.28515625" defaultRowHeight="12.75"/>
  <cols>
    <col min="1" max="1" width="2.28515625" style="37" customWidth="1"/>
    <col min="2" max="2" width="8.140625" style="98" customWidth="1"/>
    <col min="3" max="3" width="11.140625" style="98" customWidth="1"/>
    <col min="4" max="4" width="7.5703125" style="98" customWidth="1"/>
    <col min="5" max="5" width="41.5703125" style="37" customWidth="1"/>
    <col min="6" max="6" width="16.85546875" style="98" customWidth="1"/>
    <col min="7" max="7" width="14.28515625" style="98" customWidth="1"/>
    <col min="8" max="8" width="4.7109375" style="37" customWidth="1"/>
    <col min="9" max="9" width="5.85546875" style="37" customWidth="1"/>
    <col min="10" max="10" width="9.28515625" style="133"/>
    <col min="11" max="13" width="5.7109375" style="127" bestFit="1" customWidth="1"/>
    <col min="14" max="14" width="10.140625" style="37" customWidth="1"/>
    <col min="15" max="15" width="7.28515625" style="37" customWidth="1"/>
    <col min="16" max="16" width="13.5703125" style="37" customWidth="1"/>
    <col min="17" max="17" width="26.7109375" style="37" customWidth="1"/>
    <col min="18" max="19" width="6.28515625" style="98" customWidth="1"/>
    <col min="20" max="21" width="6.28515625" style="37" customWidth="1"/>
    <col min="22" max="22" width="8.140625" style="37" bestFit="1" customWidth="1"/>
    <col min="23" max="23" width="4.28515625" style="37" customWidth="1"/>
    <col min="24" max="16384" width="9.28515625" style="37"/>
  </cols>
  <sheetData>
    <row r="1" spans="2:24" ht="16.5">
      <c r="B1" s="126" t="s">
        <v>5489</v>
      </c>
      <c r="C1" s="37"/>
      <c r="D1" s="37"/>
      <c r="F1" s="37"/>
      <c r="G1" s="37"/>
      <c r="J1" s="127"/>
      <c r="O1" s="98"/>
      <c r="Q1" s="98"/>
      <c r="R1" s="37"/>
      <c r="S1" s="37"/>
    </row>
    <row r="2" spans="2:24">
      <c r="B2" s="128"/>
      <c r="C2" s="37"/>
      <c r="D2" s="37"/>
      <c r="F2" s="37"/>
      <c r="G2" s="37"/>
      <c r="J2" s="127"/>
      <c r="O2" s="98"/>
      <c r="Q2" s="98"/>
      <c r="R2" s="37"/>
      <c r="S2" s="37"/>
      <c r="X2" s="99"/>
    </row>
    <row r="3" spans="2:24">
      <c r="B3" s="129" t="s">
        <v>1461</v>
      </c>
      <c r="C3" s="129" t="s">
        <v>1463</v>
      </c>
      <c r="D3" s="129" t="s">
        <v>1465</v>
      </c>
      <c r="E3" s="33" t="s">
        <v>1467</v>
      </c>
      <c r="F3" s="33" t="s">
        <v>1478</v>
      </c>
      <c r="G3" s="33" t="s">
        <v>1480</v>
      </c>
      <c r="H3" s="33" t="s">
        <v>1482</v>
      </c>
      <c r="I3" s="33" t="s">
        <v>1484</v>
      </c>
      <c r="J3" s="130" t="s">
        <v>1486</v>
      </c>
      <c r="K3" s="130" t="s">
        <v>1488</v>
      </c>
      <c r="L3" s="130" t="s">
        <v>1490</v>
      </c>
      <c r="M3" s="130" t="s">
        <v>1492</v>
      </c>
      <c r="N3" s="33" t="s">
        <v>1494</v>
      </c>
      <c r="O3" s="33" t="s">
        <v>1496</v>
      </c>
      <c r="P3" s="33" t="s">
        <v>1498</v>
      </c>
      <c r="Q3" s="33" t="s">
        <v>1178</v>
      </c>
      <c r="R3" s="33" t="s">
        <v>5490</v>
      </c>
      <c r="S3" s="33" t="s">
        <v>5491</v>
      </c>
      <c r="T3" s="33" t="s">
        <v>5492</v>
      </c>
      <c r="U3" s="33" t="s">
        <v>5493</v>
      </c>
      <c r="V3" s="33" t="s">
        <v>1182</v>
      </c>
    </row>
    <row r="4" spans="2:24" s="75" customFormat="1">
      <c r="B4" s="131" t="s">
        <v>5382</v>
      </c>
      <c r="C4" s="131" t="s">
        <v>5383</v>
      </c>
      <c r="D4" s="131" t="s">
        <v>5384</v>
      </c>
      <c r="E4" s="75" t="s">
        <v>1781</v>
      </c>
      <c r="F4" s="131" t="s">
        <v>5385</v>
      </c>
      <c r="G4" s="131" t="s">
        <v>5386</v>
      </c>
      <c r="H4" s="75" t="s">
        <v>5387</v>
      </c>
      <c r="I4" s="75" t="s">
        <v>5388</v>
      </c>
      <c r="J4" s="132" t="s">
        <v>1808</v>
      </c>
      <c r="K4" s="132" t="s">
        <v>1810</v>
      </c>
      <c r="L4" s="132" t="s">
        <v>1812</v>
      </c>
      <c r="M4" s="132" t="s">
        <v>1812</v>
      </c>
      <c r="N4" s="75" t="s">
        <v>5389</v>
      </c>
      <c r="O4" s="75" t="s">
        <v>5390</v>
      </c>
      <c r="P4" s="75" t="s">
        <v>5391</v>
      </c>
      <c r="Q4" s="75" t="s">
        <v>5392</v>
      </c>
      <c r="R4" s="131" t="s">
        <v>5357</v>
      </c>
      <c r="S4" s="131" t="s">
        <v>5358</v>
      </c>
      <c r="T4" s="75" t="s">
        <v>5359</v>
      </c>
      <c r="U4" s="75" t="s">
        <v>5360</v>
      </c>
      <c r="V4" s="75" t="s">
        <v>78</v>
      </c>
      <c r="X4" s="37" t="s">
        <v>6790</v>
      </c>
    </row>
    <row r="5" spans="2:24">
      <c r="B5" s="98">
        <v>20000101</v>
      </c>
      <c r="C5" s="98" t="s">
        <v>707</v>
      </c>
      <c r="D5" s="98" t="s">
        <v>5393</v>
      </c>
      <c r="E5" s="37" t="s">
        <v>6720</v>
      </c>
      <c r="N5" s="37" t="s">
        <v>5396</v>
      </c>
      <c r="V5" s="37">
        <v>99991231</v>
      </c>
      <c r="W5" s="37" t="s">
        <v>291</v>
      </c>
      <c r="X5" s="37" t="str">
        <f>X$4&amp;" ('"&amp; B5 &amp;"','"&amp; C5 &amp;"','"&amp; IF(D5="", "*", D5) &amp;"','"&amp; E5 &amp;"','"&amp; F5 &amp;"','"&amp; G5 &amp;"','"&amp; H5 &amp;"','"&amp; I5 &amp;"','"&amp; J5 &amp;"','"&amp; K5 &amp;"','"&amp; L5 &amp;"','"&amp; M5 &amp;"','"&amp; N5 &amp;"','"&amp; O5 &amp;"','"&amp; P5 &amp;"','"&amp; Q5 &amp;"','"&amp; R5 &amp;"','"&amp; S5 &amp;"','"&amp; T5 &amp;"','"&amp; U5 &amp;"','"&amp; V5 &amp;"','NCR INIT');"</f>
        <v>INSERT INTO ZSB_BASE_CONF (STRT_DT,DATA_ID,DATA_KEY,DATA_NM,CDAT1,CDAT2,CDAT3,CDAT4,RATE1,RATE2,RATE3,RATE4,PAMT_NM,RAMT_NM,RATE_NM,DATA_DESC,REF1,REF2,REF3,REF4,UNTL_DT,LASTID) VALUES ('20000101','3','1','시장위험액계','','','','','','','','','DATA','','','','','','','','99991231','NCR INIT');</v>
      </c>
    </row>
    <row r="6" spans="2:24">
      <c r="B6" s="98">
        <v>20000101</v>
      </c>
      <c r="C6" s="98" t="s">
        <v>5401</v>
      </c>
      <c r="D6" s="98">
        <v>1</v>
      </c>
      <c r="E6" s="37" t="s">
        <v>6723</v>
      </c>
      <c r="F6" s="98" t="s">
        <v>5411</v>
      </c>
      <c r="N6" s="37">
        <f>N115</f>
        <v>0</v>
      </c>
      <c r="V6" s="37">
        <v>99991231</v>
      </c>
      <c r="W6" s="37" t="s">
        <v>291</v>
      </c>
      <c r="X6" s="37" t="str">
        <f t="shared" ref="X6:X65" si="0">X$4&amp;" ('"&amp; B6 &amp;"','"&amp; C6 &amp;"','"&amp; IF(D6="", "*", D6) &amp;"','"&amp; E6 &amp;"','"&amp; F6 &amp;"','"&amp; G6 &amp;"','"&amp; H6 &amp;"','"&amp; I6 &amp;"','"&amp; J6 &amp;"','"&amp; K6 &amp;"','"&amp; L6 &amp;"','"&amp; M6 &amp;"','"&amp; N6 &amp;"','"&amp; O6 &amp;"','"&amp; P6 &amp;"','"&amp; Q6 &amp;"','"&amp; R6 &amp;"','"&amp; S6 &amp;"','"&amp; T6 &amp;"','"&amp; U6 &amp;"','"&amp; V6 &amp;"','NCR INIT');"</f>
        <v>INSERT INTO ZSB_BASE_CONF (STRT_DT,DATA_ID,DATA_KEY,DATA_NM,CDAT1,CDAT2,CDAT3,CDAT4,RATE1,RATE2,RATE3,RATE4,PAMT_NM,RAMT_NM,RATE_NM,DATA_DESC,REF1,REF2,REF3,REF4,UNTL_DT,LASTID) VALUES ('20000101','31','1','금리위험액',' ','','','','','','','','0','','','','','','','','99991231','NCR INIT');</v>
      </c>
    </row>
    <row r="7" spans="2:24">
      <c r="B7" s="98">
        <v>20000101</v>
      </c>
      <c r="C7" s="98">
        <v>311</v>
      </c>
      <c r="D7" s="98" t="s">
        <v>5393</v>
      </c>
      <c r="E7" s="37" t="s">
        <v>6683</v>
      </c>
      <c r="F7" s="98" t="s">
        <v>6797</v>
      </c>
      <c r="G7" s="98" t="s">
        <v>6798</v>
      </c>
      <c r="H7" s="37" t="s">
        <v>6799</v>
      </c>
      <c r="N7" s="37" t="s">
        <v>6787</v>
      </c>
      <c r="O7" s="37" t="s">
        <v>6788</v>
      </c>
      <c r="P7" s="37" t="s">
        <v>6789</v>
      </c>
      <c r="Q7" s="37" t="s">
        <v>5412</v>
      </c>
      <c r="V7" s="37">
        <v>99991231</v>
      </c>
      <c r="W7" s="37" t="s">
        <v>291</v>
      </c>
      <c r="X7" s="37" t="str">
        <f t="shared" si="0"/>
        <v>INSERT INTO ZSB_BASE_CONF (STRT_DT,DATA_ID,DATA_KEY,DATA_NM,CDAT1,CDAT2,CDAT3,CDAT4,RATE1,RATE2,RATE3,RATE4,PAMT_NM,RAMT_NM,RATE_NM,DATA_DESC,REF1,REF2,REF3,REF4,UNTL_DT,LASTID) VALUES ('20000101','311','1','    금리개별위험액','신용등급','POSI_GB','만기일반영','','','','','','총포지션|일반|재유동화','총위험액|일반|재유동화','일반|재유동화','채권유형별 가중치부여','','','','','99991231','NCR INIT');</v>
      </c>
    </row>
    <row r="8" spans="2:24">
      <c r="B8" s="98">
        <v>20000101</v>
      </c>
      <c r="C8" s="98">
        <v>3111</v>
      </c>
      <c r="D8" s="98" t="s">
        <v>6609</v>
      </c>
      <c r="E8" s="37" t="s">
        <v>6684</v>
      </c>
      <c r="F8" s="37" t="s">
        <v>5494</v>
      </c>
      <c r="G8" s="98">
        <v>11</v>
      </c>
      <c r="J8" s="133">
        <v>0</v>
      </c>
      <c r="N8" s="37" t="s">
        <v>5396</v>
      </c>
      <c r="V8" s="37">
        <v>99991231</v>
      </c>
      <c r="W8" s="37" t="s">
        <v>291</v>
      </c>
      <c r="X8" s="37" t="str">
        <f t="shared" si="0"/>
        <v>INSERT INTO ZSB_BASE_CONF (STRT_DT,DATA_ID,DATA_KEY,DATA_NM,CDAT1,CDAT2,CDAT3,CDAT4,RATE1,RATE2,RATE3,RATE4,PAMT_NM,RAMT_NM,RATE_NM,DATA_DESC,REF1,REF2,REF3,REF4,UNTL_DT,LASTID) VALUES ('20000101','3111','1110','        정부채 AAA-AA~','AAA,AA+,AA,AA-,Aaa,Aa1,Aa2,Aa3','11','','','0','','','','DATA','','','','','','','','99991231','NCR INIT');</v>
      </c>
    </row>
    <row r="9" spans="2:24">
      <c r="B9" s="98">
        <v>20000101</v>
      </c>
      <c r="C9" s="98">
        <v>3111</v>
      </c>
      <c r="D9" s="98" t="s">
        <v>6610</v>
      </c>
      <c r="E9" s="37" t="s">
        <v>6685</v>
      </c>
      <c r="F9" s="37" t="s">
        <v>5495</v>
      </c>
      <c r="G9" s="98">
        <v>11</v>
      </c>
      <c r="H9" s="37" t="s">
        <v>5405</v>
      </c>
      <c r="J9" s="133">
        <v>0.25</v>
      </c>
      <c r="N9" s="37" t="s">
        <v>5396</v>
      </c>
      <c r="V9" s="37">
        <v>99991231</v>
      </c>
      <c r="W9" s="37" t="s">
        <v>291</v>
      </c>
      <c r="X9" s="37" t="str">
        <f t="shared" si="0"/>
        <v>INSERT INTO ZSB_BASE_CONF (STRT_DT,DATA_ID,DATA_KEY,DATA_NM,CDAT1,CDAT2,CDAT3,CDAT4,RATE1,RATE2,RATE3,RATE4,PAMT_NM,RAMT_NM,RATE_NM,DATA_DESC,REF1,REF2,REF3,REF4,UNTL_DT,LASTID) VALUES ('20000101','3111','1121','        정부채 A+ ~BBB- (6월이하)','A+,A,A-,BBB+,BBB,BBB-,A1,A2,A3,Baa1,Baa2,Baa3','11','Y','','0.25','','','','DATA','','','','','','','','99991231','NCR INIT');</v>
      </c>
    </row>
    <row r="10" spans="2:24">
      <c r="B10" s="98">
        <v>20000101</v>
      </c>
      <c r="C10" s="98">
        <v>3111</v>
      </c>
      <c r="D10" s="98" t="s">
        <v>6611</v>
      </c>
      <c r="E10" s="37" t="s">
        <v>6686</v>
      </c>
      <c r="F10" s="37" t="s">
        <v>5495</v>
      </c>
      <c r="G10" s="98">
        <v>11</v>
      </c>
      <c r="H10" s="37" t="s">
        <v>5405</v>
      </c>
      <c r="J10" s="133">
        <v>1</v>
      </c>
      <c r="N10" s="37" t="s">
        <v>5396</v>
      </c>
      <c r="V10" s="37">
        <v>99991231</v>
      </c>
      <c r="W10" s="37" t="s">
        <v>291</v>
      </c>
      <c r="X10" s="37" t="str">
        <f t="shared" si="0"/>
        <v>INSERT INTO ZSB_BASE_CONF (STRT_DT,DATA_ID,DATA_KEY,DATA_NM,CDAT1,CDAT2,CDAT3,CDAT4,RATE1,RATE2,RATE3,RATE4,PAMT_NM,RAMT_NM,RATE_NM,DATA_DESC,REF1,REF2,REF3,REF4,UNTL_DT,LASTID) VALUES ('20000101','3111','1122','        정부채 A+ ~BBB- (6~24월이하)','A+,A,A-,BBB+,BBB,BBB-,A1,A2,A3,Baa1,Baa2,Baa3','11','Y','','1','','','','DATA','','','','','','','','99991231','NCR INIT');</v>
      </c>
    </row>
    <row r="11" spans="2:24">
      <c r="B11" s="98">
        <v>20000101</v>
      </c>
      <c r="C11" s="98">
        <v>3111</v>
      </c>
      <c r="D11" s="98" t="s">
        <v>6612</v>
      </c>
      <c r="E11" s="37" t="s">
        <v>6687</v>
      </c>
      <c r="F11" s="37" t="s">
        <v>5495</v>
      </c>
      <c r="G11" s="98">
        <v>11</v>
      </c>
      <c r="H11" s="37" t="s">
        <v>5405</v>
      </c>
      <c r="J11" s="133">
        <v>1.6</v>
      </c>
      <c r="N11" s="37" t="s">
        <v>5396</v>
      </c>
      <c r="V11" s="37">
        <v>99991231</v>
      </c>
      <c r="W11" s="37" t="s">
        <v>291</v>
      </c>
      <c r="X11" s="37" t="str">
        <f t="shared" si="0"/>
        <v>INSERT INTO ZSB_BASE_CONF (STRT_DT,DATA_ID,DATA_KEY,DATA_NM,CDAT1,CDAT2,CDAT3,CDAT4,RATE1,RATE2,RATE3,RATE4,PAMT_NM,RAMT_NM,RATE_NM,DATA_DESC,REF1,REF2,REF3,REF4,UNTL_DT,LASTID) VALUES ('20000101','3111','1123','        정부채 A+ ~BBB- (24월초과)','A+,A,A-,BBB+,BBB,BBB-,A1,A2,A3,Baa1,Baa2,Baa3','11','Y','','1.6','','','','DATA','','','','','','','','99991231','NCR INIT');</v>
      </c>
    </row>
    <row r="12" spans="2:24">
      <c r="B12" s="98">
        <v>20000101</v>
      </c>
      <c r="C12" s="98">
        <v>3111</v>
      </c>
      <c r="D12" s="98" t="s">
        <v>6613</v>
      </c>
      <c r="E12" s="37" t="s">
        <v>6688</v>
      </c>
      <c r="F12" s="37" t="s">
        <v>5496</v>
      </c>
      <c r="G12" s="98">
        <v>11</v>
      </c>
      <c r="J12" s="133">
        <v>8</v>
      </c>
      <c r="N12" s="37" t="s">
        <v>5396</v>
      </c>
      <c r="V12" s="37">
        <v>99991231</v>
      </c>
      <c r="W12" s="37" t="s">
        <v>291</v>
      </c>
      <c r="X12" s="37" t="str">
        <f t="shared" si="0"/>
        <v>INSERT INTO ZSB_BASE_CONF (STRT_DT,DATA_ID,DATA_KEY,DATA_NM,CDAT1,CDAT2,CDAT3,CDAT4,RATE1,RATE2,RATE3,RATE4,PAMT_NM,RAMT_NM,RATE_NM,DATA_DESC,REF1,REF2,REF3,REF4,UNTL_DT,LASTID) VALUES ('20000101','3111','1130','        정부채 BB+~B-','BB+,BB,BB-,B+,B,B-,Ba1,Ba2,Ba3,B1,B2,B3','11','','','8','','','','DATA','','','','','','','','99991231','NCR INIT');</v>
      </c>
    </row>
    <row r="13" spans="2:24">
      <c r="B13" s="98">
        <v>20000101</v>
      </c>
      <c r="C13" s="98">
        <v>3111</v>
      </c>
      <c r="D13" s="98" t="s">
        <v>6614</v>
      </c>
      <c r="E13" s="37" t="s">
        <v>6689</v>
      </c>
      <c r="F13" s="37" t="s">
        <v>5497</v>
      </c>
      <c r="G13" s="98">
        <v>11</v>
      </c>
      <c r="J13" s="133">
        <v>12</v>
      </c>
      <c r="N13" s="37" t="s">
        <v>5396</v>
      </c>
      <c r="V13" s="37">
        <v>99991231</v>
      </c>
      <c r="W13" s="37" t="s">
        <v>291</v>
      </c>
      <c r="X13" s="37" t="str">
        <f t="shared" si="0"/>
        <v>INSERT INTO ZSB_BASE_CONF (STRT_DT,DATA_ID,DATA_KEY,DATA_NM,CDAT1,CDAT2,CDAT3,CDAT4,RATE1,RATE2,RATE3,RATE4,PAMT_NM,RAMT_NM,RATE_NM,DATA_DESC,REF1,REF2,REF3,REF4,UNTL_DT,LASTID) VALUES ('20000101','3111','1140','        정부채 B-미만','CCC,CC,C,Caa,Ca','11','','','12','','','','DATA','','','','','','','','99991231','NCR INIT');</v>
      </c>
    </row>
    <row r="14" spans="2:24">
      <c r="B14" s="98">
        <v>20000101</v>
      </c>
      <c r="C14" s="98">
        <v>3111</v>
      </c>
      <c r="D14" s="98" t="s">
        <v>6615</v>
      </c>
      <c r="E14" s="37" t="s">
        <v>6690</v>
      </c>
      <c r="F14" s="37" t="s">
        <v>5498</v>
      </c>
      <c r="G14" s="98">
        <v>11</v>
      </c>
      <c r="J14" s="133">
        <v>8</v>
      </c>
      <c r="N14" s="37" t="s">
        <v>5396</v>
      </c>
      <c r="V14" s="37">
        <v>99991231</v>
      </c>
      <c r="W14" s="37" t="s">
        <v>291</v>
      </c>
      <c r="X14" s="37" t="str">
        <f t="shared" si="0"/>
        <v>INSERT INTO ZSB_BASE_CONF (STRT_DT,DATA_ID,DATA_KEY,DATA_NM,CDAT1,CDAT2,CDAT3,CDAT4,RATE1,RATE2,RATE3,RATE4,PAMT_NM,RAMT_NM,RATE_NM,DATA_DESC,REF1,REF2,REF3,REF4,UNTL_DT,LASTID) VALUES ('20000101','3111','1190','        정부채 무등급','N/A','11','','','8','','','','DATA','','','','','','','','99991231','NCR INIT');</v>
      </c>
    </row>
    <row r="15" spans="2:24">
      <c r="B15" s="98">
        <v>20000101</v>
      </c>
      <c r="C15" s="98">
        <v>3111</v>
      </c>
      <c r="D15" s="98" t="s">
        <v>3385</v>
      </c>
      <c r="E15" s="37" t="s">
        <v>6691</v>
      </c>
      <c r="F15" s="37" t="s">
        <v>5499</v>
      </c>
      <c r="G15" s="98">
        <v>12</v>
      </c>
      <c r="H15" s="37" t="s">
        <v>5405</v>
      </c>
      <c r="J15" s="133">
        <v>0.25</v>
      </c>
      <c r="N15" s="37" t="s">
        <v>5396</v>
      </c>
      <c r="V15" s="37">
        <v>99991231</v>
      </c>
      <c r="W15" s="37" t="s">
        <v>291</v>
      </c>
      <c r="X15" s="37" t="str">
        <f t="shared" si="0"/>
        <v>INSERT INTO ZSB_BASE_CONF (STRT_DT,DATA_ID,DATA_KEY,DATA_NM,CDAT1,CDAT2,CDAT3,CDAT4,RATE1,RATE2,RATE3,RATE4,PAMT_NM,RAMT_NM,RATE_NM,DATA_DESC,REF1,REF2,REF3,REF4,UNTL_DT,LASTID) VALUES ('20000101','3111','3111','        우량채 AAA~BBB- (6월이하)','AAA,AA+,AA,AA-,Aaa,Aa1,Aa2,Aa3,A+,A,A-,BBB+,BBB,BBB-,A1,A2,A3,Baa1,Baa2,Baa3','12','Y','','0.25','','','','DATA','','','','','','','','99991231','NCR INIT');</v>
      </c>
    </row>
    <row r="16" spans="2:24">
      <c r="B16" s="98">
        <v>20000101</v>
      </c>
      <c r="C16" s="98">
        <v>3111</v>
      </c>
      <c r="D16" s="98" t="s">
        <v>3386</v>
      </c>
      <c r="E16" s="37" t="s">
        <v>6692</v>
      </c>
      <c r="F16" s="37" t="s">
        <v>5499</v>
      </c>
      <c r="G16" s="98">
        <v>12</v>
      </c>
      <c r="H16" s="37" t="s">
        <v>5405</v>
      </c>
      <c r="J16" s="133">
        <v>1</v>
      </c>
      <c r="N16" s="37" t="s">
        <v>5396</v>
      </c>
      <c r="V16" s="37">
        <v>99991231</v>
      </c>
      <c r="W16" s="37" t="s">
        <v>291</v>
      </c>
      <c r="X16" s="37" t="str">
        <f t="shared" si="0"/>
        <v>INSERT INTO ZSB_BASE_CONF (STRT_DT,DATA_ID,DATA_KEY,DATA_NM,CDAT1,CDAT2,CDAT3,CDAT4,RATE1,RATE2,RATE3,RATE4,PAMT_NM,RAMT_NM,RATE_NM,DATA_DESC,REF1,REF2,REF3,REF4,UNTL_DT,LASTID) VALUES ('20000101','3111','3112','        우량채 AAA~BBB- (6~24월이하)','AAA,AA+,AA,AA-,Aaa,Aa1,Aa2,Aa3,A+,A,A-,BBB+,BBB,BBB-,A1,A2,A3,Baa1,Baa2,Baa3','12','Y','','1','','','','DATA','','','','','','','','99991231','NCR INIT');</v>
      </c>
    </row>
    <row r="17" spans="2:24">
      <c r="B17" s="98">
        <v>20000101</v>
      </c>
      <c r="C17" s="98">
        <v>3111</v>
      </c>
      <c r="D17" s="98" t="s">
        <v>3387</v>
      </c>
      <c r="E17" s="37" t="s">
        <v>6693</v>
      </c>
      <c r="F17" s="37" t="s">
        <v>5499</v>
      </c>
      <c r="G17" s="98">
        <v>12</v>
      </c>
      <c r="H17" s="37" t="s">
        <v>5405</v>
      </c>
      <c r="J17" s="133">
        <v>1.6</v>
      </c>
      <c r="N17" s="37" t="s">
        <v>5396</v>
      </c>
      <c r="V17" s="37">
        <v>99991231</v>
      </c>
      <c r="W17" s="37" t="s">
        <v>291</v>
      </c>
      <c r="X17" s="37" t="str">
        <f t="shared" si="0"/>
        <v>INSERT INTO ZSB_BASE_CONF (STRT_DT,DATA_ID,DATA_KEY,DATA_NM,CDAT1,CDAT2,CDAT3,CDAT4,RATE1,RATE2,RATE3,RATE4,PAMT_NM,RAMT_NM,RATE_NM,DATA_DESC,REF1,REF2,REF3,REF4,UNTL_DT,LASTID) VALUES ('20000101','3111','3113','        우량채 AAA~BBB- (24월초과)','AAA,AA+,AA,AA-,Aaa,Aa1,Aa2,Aa3,A+,A,A-,BBB+,BBB,BBB-,A1,A2,A3,Baa1,Baa2,Baa3','12','Y','','1.6','','','','DATA','','','','','','','','99991231','NCR INIT');</v>
      </c>
    </row>
    <row r="18" spans="2:24">
      <c r="B18" s="98">
        <v>20000101</v>
      </c>
      <c r="C18" s="98">
        <v>3111</v>
      </c>
      <c r="D18" s="98" t="s">
        <v>3389</v>
      </c>
      <c r="E18" s="37" t="s">
        <v>6694</v>
      </c>
      <c r="F18" s="37" t="s">
        <v>5500</v>
      </c>
      <c r="G18" s="98">
        <v>13</v>
      </c>
      <c r="J18" s="133">
        <v>8</v>
      </c>
      <c r="N18" s="37" t="s">
        <v>5396</v>
      </c>
      <c r="V18" s="37">
        <v>99991231</v>
      </c>
      <c r="W18" s="37" t="s">
        <v>291</v>
      </c>
      <c r="X18" s="37" t="str">
        <f t="shared" si="0"/>
        <v>INSERT INTO ZSB_BASE_CONF (STRT_DT,DATA_ID,DATA_KEY,DATA_NM,CDAT1,CDAT2,CDAT3,CDAT4,RATE1,RATE2,RATE3,RATE4,PAMT_NM,RAMT_NM,RATE_NM,DATA_DESC,REF1,REF2,REF3,REF4,UNTL_DT,LASTID) VALUES ('20000101','3111','3210','        기타채권 BB+~BB-','BB+,BB,BB-,Ba1,Ba2,Ba3','13','','','8','','','','DATA','','','','','','','','99991231','NCR INIT');</v>
      </c>
    </row>
    <row r="19" spans="2:24">
      <c r="B19" s="98">
        <v>20000101</v>
      </c>
      <c r="C19" s="98">
        <v>3111</v>
      </c>
      <c r="D19" s="98" t="s">
        <v>6616</v>
      </c>
      <c r="E19" s="37" t="s">
        <v>6695</v>
      </c>
      <c r="F19" s="37" t="s">
        <v>5501</v>
      </c>
      <c r="G19" s="98">
        <v>13</v>
      </c>
      <c r="J19" s="133">
        <v>12</v>
      </c>
      <c r="N19" s="37" t="s">
        <v>5396</v>
      </c>
      <c r="V19" s="37">
        <v>99991231</v>
      </c>
      <c r="W19" s="37" t="s">
        <v>291</v>
      </c>
      <c r="X19" s="37" t="str">
        <f t="shared" si="0"/>
        <v>INSERT INTO ZSB_BASE_CONF (STRT_DT,DATA_ID,DATA_KEY,DATA_NM,CDAT1,CDAT2,CDAT3,CDAT4,RATE1,RATE2,RATE3,RATE4,PAMT_NM,RAMT_NM,RATE_NM,DATA_DESC,REF1,REF2,REF3,REF4,UNTL_DT,LASTID) VALUES ('20000101','3111','3220','        기타채권 BB-미만','B+,B,B-,B1,B2,B3,CCC,CC,C,Caa,Ca','13','','','12','','','','DATA','','','','','','','','99991231','NCR INIT');</v>
      </c>
    </row>
    <row r="20" spans="2:24">
      <c r="B20" s="98">
        <v>20000101</v>
      </c>
      <c r="C20" s="98">
        <v>3111</v>
      </c>
      <c r="D20" s="98" t="s">
        <v>6617</v>
      </c>
      <c r="E20" s="37" t="s">
        <v>6696</v>
      </c>
      <c r="F20" s="37" t="s">
        <v>5498</v>
      </c>
      <c r="G20" s="98">
        <v>13</v>
      </c>
      <c r="J20" s="133">
        <v>8</v>
      </c>
      <c r="N20" s="37" t="s">
        <v>5396</v>
      </c>
      <c r="V20" s="37">
        <v>99991231</v>
      </c>
      <c r="W20" s="37" t="s">
        <v>291</v>
      </c>
      <c r="X20" s="37" t="str">
        <f t="shared" si="0"/>
        <v>INSERT INTO ZSB_BASE_CONF (STRT_DT,DATA_ID,DATA_KEY,DATA_NM,CDAT1,CDAT2,CDAT3,CDAT4,RATE1,RATE2,RATE3,RATE4,PAMT_NM,RAMT_NM,RATE_NM,DATA_DESC,REF1,REF2,REF3,REF4,UNTL_DT,LASTID) VALUES ('20000101','3111','3290','        기타채권 무등급','N/A','13','','','8','','','','DATA','','','','','','','','99991231','NCR INIT');</v>
      </c>
    </row>
    <row r="21" spans="2:24">
      <c r="B21" s="98">
        <v>20000101</v>
      </c>
      <c r="C21" s="98">
        <v>3111</v>
      </c>
      <c r="D21" s="98" t="s">
        <v>6618</v>
      </c>
      <c r="E21" s="37" t="s">
        <v>6697</v>
      </c>
      <c r="F21" s="37" t="s">
        <v>5494</v>
      </c>
      <c r="G21" s="252">
        <v>14</v>
      </c>
      <c r="J21" s="133">
        <v>1.6</v>
      </c>
      <c r="K21" s="127">
        <v>3.2</v>
      </c>
      <c r="N21" s="37" t="s">
        <v>5396</v>
      </c>
      <c r="V21" s="37">
        <v>99991231</v>
      </c>
      <c r="W21" s="37" t="s">
        <v>291</v>
      </c>
      <c r="X21" s="37" t="str">
        <f t="shared" si="0"/>
        <v>INSERT INTO ZSB_BASE_CONF (STRT_DT,DATA_ID,DATA_KEY,DATA_NM,CDAT1,CDAT2,CDAT3,CDAT4,RATE1,RATE2,RATE3,RATE4,PAMT_NM,RAMT_NM,RATE_NM,DATA_DESC,REF1,REF2,REF3,REF4,UNTL_DT,LASTID) VALUES ('20000101','3111','5110','        유동화자산 AAA~AA-','AAA,AA+,AA,AA-,Aaa,Aa1,Aa2,Aa3','14','','','1.6','3.2','','','DATA','','','','','','','','99991231','NCR INIT');</v>
      </c>
    </row>
    <row r="22" spans="2:24">
      <c r="B22" s="98">
        <v>20000101</v>
      </c>
      <c r="C22" s="98">
        <v>3111</v>
      </c>
      <c r="D22" s="98" t="s">
        <v>6619</v>
      </c>
      <c r="E22" s="37" t="s">
        <v>6698</v>
      </c>
      <c r="F22" s="37" t="s">
        <v>5502</v>
      </c>
      <c r="G22" s="252">
        <v>14</v>
      </c>
      <c r="J22" s="133">
        <v>4</v>
      </c>
      <c r="K22" s="127">
        <v>8</v>
      </c>
      <c r="N22" s="37" t="s">
        <v>5396</v>
      </c>
      <c r="V22" s="37">
        <v>99991231</v>
      </c>
      <c r="W22" s="37" t="s">
        <v>291</v>
      </c>
      <c r="X22" s="37" t="str">
        <f t="shared" si="0"/>
        <v>INSERT INTO ZSB_BASE_CONF (STRT_DT,DATA_ID,DATA_KEY,DATA_NM,CDAT1,CDAT2,CDAT3,CDAT4,RATE1,RATE2,RATE3,RATE4,PAMT_NM,RAMT_NM,RATE_NM,DATA_DESC,REF1,REF2,REF3,REF4,UNTL_DT,LASTID) VALUES ('20000101','3111','5120','        유동화자산 A+~A-','A+,A,A-,A1,A2,A3','14','','','4','8','','','DATA','','','','','','','','99991231','NCR INIT');</v>
      </c>
    </row>
    <row r="23" spans="2:24">
      <c r="B23" s="98">
        <v>20000101</v>
      </c>
      <c r="C23" s="98">
        <v>3111</v>
      </c>
      <c r="D23" s="98" t="s">
        <v>6620</v>
      </c>
      <c r="E23" s="37" t="s">
        <v>6699</v>
      </c>
      <c r="F23" s="37" t="s">
        <v>5503</v>
      </c>
      <c r="G23" s="252">
        <v>14</v>
      </c>
      <c r="J23" s="133">
        <v>8</v>
      </c>
      <c r="K23" s="127">
        <v>18</v>
      </c>
      <c r="N23" s="37" t="s">
        <v>5396</v>
      </c>
      <c r="V23" s="37">
        <v>99991231</v>
      </c>
      <c r="W23" s="37" t="s">
        <v>291</v>
      </c>
      <c r="X23" s="37" t="str">
        <f t="shared" si="0"/>
        <v>INSERT INTO ZSB_BASE_CONF (STRT_DT,DATA_ID,DATA_KEY,DATA_NM,CDAT1,CDAT2,CDAT3,CDAT4,RATE1,RATE2,RATE3,RATE4,PAMT_NM,RAMT_NM,RATE_NM,DATA_DESC,REF1,REF2,REF3,REF4,UNTL_DT,LASTID) VALUES ('20000101','3111','5130','        유동화자산 BBB+~BBB-','BBB+,BBB,BBB-,Baa1,Baa2,Baa3','14','','','8','18','','','DATA','','','','','','','','99991231','NCR INIT');</v>
      </c>
    </row>
    <row r="24" spans="2:24">
      <c r="B24" s="98">
        <v>20000101</v>
      </c>
      <c r="C24" s="98">
        <v>3111</v>
      </c>
      <c r="D24" s="98" t="s">
        <v>6621</v>
      </c>
      <c r="E24" s="37" t="s">
        <v>6700</v>
      </c>
      <c r="F24" s="37" t="s">
        <v>5500</v>
      </c>
      <c r="G24" s="252">
        <v>14</v>
      </c>
      <c r="J24" s="133">
        <v>28</v>
      </c>
      <c r="K24" s="127">
        <v>52</v>
      </c>
      <c r="N24" s="37" t="s">
        <v>5396</v>
      </c>
      <c r="V24" s="37">
        <v>99991231</v>
      </c>
      <c r="W24" s="37" t="s">
        <v>291</v>
      </c>
      <c r="X24" s="37" t="str">
        <f t="shared" si="0"/>
        <v>INSERT INTO ZSB_BASE_CONF (STRT_DT,DATA_ID,DATA_KEY,DATA_NM,CDAT1,CDAT2,CDAT3,CDAT4,RATE1,RATE2,RATE3,RATE4,PAMT_NM,RAMT_NM,RATE_NM,DATA_DESC,REF1,REF2,REF3,REF4,UNTL_DT,LASTID) VALUES ('20000101','3111','5140','        유동화자산 BB+~BB- ','BB+,BB,BB-,Ba1,Ba2,Ba3','14','','','28','52','','','DATA','','','','','','','','99991231','NCR INIT');</v>
      </c>
    </row>
    <row r="25" spans="2:24">
      <c r="B25" s="98">
        <v>20000101</v>
      </c>
      <c r="C25" s="98">
        <v>3111</v>
      </c>
      <c r="D25" s="98" t="s">
        <v>6622</v>
      </c>
      <c r="E25" s="37" t="s">
        <v>6701</v>
      </c>
      <c r="F25" s="37" t="s">
        <v>5504</v>
      </c>
      <c r="G25" s="252">
        <v>14</v>
      </c>
      <c r="J25" s="133">
        <v>0</v>
      </c>
      <c r="K25" s="127">
        <v>0</v>
      </c>
      <c r="N25" s="37" t="s">
        <v>5396</v>
      </c>
      <c r="V25" s="37">
        <v>99991231</v>
      </c>
      <c r="W25" s="37" t="s">
        <v>291</v>
      </c>
      <c r="X25" s="37" t="str">
        <f t="shared" si="0"/>
        <v>INSERT INTO ZSB_BASE_CONF (STRT_DT,DATA_ID,DATA_KEY,DATA_NM,CDAT1,CDAT2,CDAT3,CDAT4,RATE1,RATE2,RATE3,RATE4,PAMT_NM,RAMT_NM,RATE_NM,DATA_DESC,REF1,REF2,REF3,REF4,UNTL_DT,LASTID) VALUES ('20000101','3111','5190','        유동화자산 B+이하,무등급 (자기자본차감)','B+,B,B-,B1,B2,B3,CCC,CC,C,Caa,Ca,N/A','14','','','0','0','','','DATA','','','','','','','','99991231','NCR INIT');</v>
      </c>
    </row>
    <row r="26" spans="2:24">
      <c r="B26" s="98">
        <v>20000101</v>
      </c>
      <c r="C26" s="98">
        <v>3111</v>
      </c>
      <c r="D26" s="98" t="s">
        <v>6623</v>
      </c>
      <c r="E26" s="37" t="s">
        <v>6702</v>
      </c>
      <c r="F26" s="37" t="s">
        <v>2654</v>
      </c>
      <c r="G26" s="252">
        <v>15</v>
      </c>
      <c r="J26" s="133">
        <v>1.6</v>
      </c>
      <c r="K26" s="127">
        <v>3.2</v>
      </c>
      <c r="N26" s="37" t="s">
        <v>5396</v>
      </c>
      <c r="V26" s="37">
        <v>99991231</v>
      </c>
      <c r="W26" s="37" t="s">
        <v>291</v>
      </c>
      <c r="X26" s="37" t="str">
        <f t="shared" si="0"/>
        <v>INSERT INTO ZSB_BASE_CONF (STRT_DT,DATA_ID,DATA_KEY,DATA_NM,CDAT1,CDAT2,CDAT3,CDAT4,RATE1,RATE2,RATE3,RATE4,PAMT_NM,RAMT_NM,RATE_NM,DATA_DESC,REF1,REF2,REF3,REF4,UNTL_DT,LASTID) VALUES ('20000101','3111','5210','        유동화 CP  A1','A1','15','','','1.6','3.2','','','DATA','','','','','','','','99991231','NCR INIT');</v>
      </c>
    </row>
    <row r="27" spans="2:24">
      <c r="B27" s="98">
        <v>20000101</v>
      </c>
      <c r="C27" s="98">
        <v>3111</v>
      </c>
      <c r="D27" s="98" t="s">
        <v>6624</v>
      </c>
      <c r="E27" s="37" t="s">
        <v>6703</v>
      </c>
      <c r="F27" s="37" t="s">
        <v>5505</v>
      </c>
      <c r="G27" s="252">
        <v>15</v>
      </c>
      <c r="J27" s="133">
        <v>4</v>
      </c>
      <c r="K27" s="127">
        <v>8</v>
      </c>
      <c r="N27" s="37" t="s">
        <v>5396</v>
      </c>
      <c r="V27" s="37">
        <v>99991231</v>
      </c>
      <c r="W27" s="37" t="s">
        <v>291</v>
      </c>
      <c r="X27" s="37" t="str">
        <f t="shared" si="0"/>
        <v>INSERT INTO ZSB_BASE_CONF (STRT_DT,DATA_ID,DATA_KEY,DATA_NM,CDAT1,CDAT2,CDAT3,CDAT4,RATE1,RATE2,RATE3,RATE4,PAMT_NM,RAMT_NM,RATE_NM,DATA_DESC,REF1,REF2,REF3,REF4,UNTL_DT,LASTID) VALUES ('20000101','3111','5220','        유동화 CP  A2/P2','A2,P2','15','','','4','8','','','DATA','','','','','','','','99991231','NCR INIT');</v>
      </c>
    </row>
    <row r="28" spans="2:24">
      <c r="B28" s="98">
        <v>20000101</v>
      </c>
      <c r="C28" s="98">
        <v>3111</v>
      </c>
      <c r="D28" s="98" t="s">
        <v>6625</v>
      </c>
      <c r="E28" s="37" t="s">
        <v>6704</v>
      </c>
      <c r="F28" s="37" t="s">
        <v>5506</v>
      </c>
      <c r="G28" s="252">
        <v>15</v>
      </c>
      <c r="J28" s="133">
        <v>8</v>
      </c>
      <c r="K28" s="127">
        <v>18</v>
      </c>
      <c r="N28" s="37" t="s">
        <v>5396</v>
      </c>
      <c r="V28" s="37">
        <v>99991231</v>
      </c>
      <c r="W28" s="37" t="s">
        <v>291</v>
      </c>
      <c r="X28" s="37" t="str">
        <f t="shared" si="0"/>
        <v>INSERT INTO ZSB_BASE_CONF (STRT_DT,DATA_ID,DATA_KEY,DATA_NM,CDAT1,CDAT2,CDAT3,CDAT4,RATE1,RATE2,RATE3,RATE4,PAMT_NM,RAMT_NM,RATE_NM,DATA_DESC,REF1,REF2,REF3,REF4,UNTL_DT,LASTID) VALUES ('20000101','3111','5230','        유동화 CP  A3/P3','A3,P3','15','','','8','18','','','DATA','','','','','','','','99991231','NCR INIT');</v>
      </c>
    </row>
    <row r="29" spans="2:24">
      <c r="B29" s="98">
        <v>20000101</v>
      </c>
      <c r="C29" s="98">
        <v>3111</v>
      </c>
      <c r="D29" s="98" t="s">
        <v>6626</v>
      </c>
      <c r="E29" s="37" t="s">
        <v>6705</v>
      </c>
      <c r="F29" s="37" t="s">
        <v>5498</v>
      </c>
      <c r="G29" s="252">
        <v>15</v>
      </c>
      <c r="J29" s="133">
        <v>0</v>
      </c>
      <c r="K29" s="127">
        <v>0</v>
      </c>
      <c r="N29" s="37" t="s">
        <v>5396</v>
      </c>
      <c r="V29" s="37">
        <v>99991231</v>
      </c>
      <c r="W29" s="37" t="s">
        <v>291</v>
      </c>
      <c r="X29" s="37" t="str">
        <f t="shared" si="0"/>
        <v>INSERT INTO ZSB_BASE_CONF (STRT_DT,DATA_ID,DATA_KEY,DATA_NM,CDAT1,CDAT2,CDAT3,CDAT4,RATE1,RATE2,RATE3,RATE4,PAMT_NM,RAMT_NM,RATE_NM,DATA_DESC,REF1,REF2,REF3,REF4,UNTL_DT,LASTID) VALUES ('20000101','3111','5290','        유동화 CP  기타  (자기자본차감)','N/A','15','','','0','0','','','DATA','','','','','','','','99991231','NCR INIT');</v>
      </c>
    </row>
    <row r="30" spans="2:24">
      <c r="B30" s="98">
        <v>20000101</v>
      </c>
      <c r="C30" s="98">
        <v>311</v>
      </c>
      <c r="D30" s="98">
        <v>2</v>
      </c>
      <c r="E30" s="37" t="s">
        <v>6706</v>
      </c>
      <c r="F30" s="98" t="s">
        <v>5413</v>
      </c>
      <c r="G30" s="98" t="s">
        <v>5414</v>
      </c>
      <c r="N30" s="37" t="s">
        <v>5415</v>
      </c>
      <c r="Q30" s="37" t="s">
        <v>5416</v>
      </c>
      <c r="V30" s="37">
        <v>99991231</v>
      </c>
      <c r="W30" s="37" t="s">
        <v>291</v>
      </c>
      <c r="X30" s="37" t="str">
        <f t="shared" si="0"/>
        <v>INSERT INTO ZSB_BASE_CONF (STRT_DT,DATA_ID,DATA_KEY,DATA_NM,CDAT1,CDAT2,CDAT3,CDAT4,RATE1,RATE2,RATE3,RATE4,PAMT_NM,RAMT_NM,RATE_NM,DATA_DESC,REF1,REF2,REF3,REF4,UNTL_DT,LASTID) VALUES ('20000101','311','2','    금리일반위험액','(3%이상구간종료개월)','(3%이만구간종료개월)','','','','','','','SPC','','','통화별 구간분석','','','','','99991231','NCR INIT');</v>
      </c>
    </row>
    <row r="31" spans="2:24">
      <c r="B31" s="98">
        <v>20000101</v>
      </c>
      <c r="C31" s="98">
        <v>3112</v>
      </c>
      <c r="D31" s="98" t="s">
        <v>5417</v>
      </c>
      <c r="E31" s="37" t="s">
        <v>6707</v>
      </c>
      <c r="N31" s="37" t="s">
        <v>5418</v>
      </c>
      <c r="O31" s="37" t="s">
        <v>5419</v>
      </c>
      <c r="P31" s="37" t="s">
        <v>5420</v>
      </c>
      <c r="Q31" s="37" t="s">
        <v>5421</v>
      </c>
      <c r="V31" s="37">
        <v>99991231</v>
      </c>
      <c r="W31" s="37" t="s">
        <v>291</v>
      </c>
      <c r="X31" s="37" t="str">
        <f t="shared" si="0"/>
        <v>INSERT INTO ZSB_BASE_CONF (STRT_DT,DATA_ID,DATA_KEY,DATA_NM,CDAT1,CDAT2,CDAT3,CDAT4,RATE1,RATE2,RATE3,RATE4,PAMT_NM,RAMT_NM,RATE_NM,DATA_DESC,REF1,REF2,REF3,REF4,UNTL_DT,LASTID) VALUES ('20000101','3112','CCY','        통화별위험액','','','','','','','','','상계가중포지션|매입포지션|매도포지션|가중매입포지션|가중매도포지션|잔여포지션','위험자본액','가중치|위험율','통화별위험액, 합산은 ALL','','','','','99991231','NCR INIT');</v>
      </c>
    </row>
    <row r="32" spans="2:24">
      <c r="B32" s="98">
        <v>20000101</v>
      </c>
      <c r="C32" s="98" t="s">
        <v>6721</v>
      </c>
      <c r="D32" s="98" t="s">
        <v>5422</v>
      </c>
      <c r="E32" s="37" t="s">
        <v>6627</v>
      </c>
      <c r="F32" s="98">
        <v>1</v>
      </c>
      <c r="G32" s="98">
        <v>1</v>
      </c>
      <c r="J32" s="133">
        <v>0</v>
      </c>
      <c r="K32" s="127">
        <v>10</v>
      </c>
      <c r="N32" s="37" t="s">
        <v>5396</v>
      </c>
      <c r="V32" s="37">
        <v>99991231</v>
      </c>
      <c r="W32" s="37" t="s">
        <v>291</v>
      </c>
      <c r="X32" s="37" t="str">
        <f t="shared" si="0"/>
        <v>INSERT INTO ZSB_BASE_CONF (STRT_DT,DATA_ID,DATA_KEY,DATA_NM,CDAT1,CDAT2,CDAT3,CDAT4,RATE1,RATE2,RATE3,RATE4,PAMT_NM,RAMT_NM,RATE_NM,DATA_DESC,REF1,REF2,REF3,REF4,UNTL_DT,LASTID) VALUES ('20000101','3112CCY','D01','            구간01 (1개월이하)','1','1','','','0','10','','','DATA','','','','','','','','99991231','NCR INIT');</v>
      </c>
    </row>
    <row r="33" spans="2:24">
      <c r="B33" s="98">
        <v>20000101</v>
      </c>
      <c r="C33" s="98" t="s">
        <v>6721</v>
      </c>
      <c r="D33" s="98" t="s">
        <v>5424</v>
      </c>
      <c r="E33" s="37" t="s">
        <v>6628</v>
      </c>
      <c r="F33" s="98">
        <v>3</v>
      </c>
      <c r="G33" s="98">
        <v>3</v>
      </c>
      <c r="J33" s="133">
        <v>0.2</v>
      </c>
      <c r="K33" s="127">
        <v>10</v>
      </c>
      <c r="N33" s="37" t="s">
        <v>5396</v>
      </c>
      <c r="V33" s="37">
        <v>99991231</v>
      </c>
      <c r="W33" s="37" t="s">
        <v>291</v>
      </c>
      <c r="X33" s="37" t="str">
        <f t="shared" si="0"/>
        <v>INSERT INTO ZSB_BASE_CONF (STRT_DT,DATA_ID,DATA_KEY,DATA_NM,CDAT1,CDAT2,CDAT3,CDAT4,RATE1,RATE2,RATE3,RATE4,PAMT_NM,RAMT_NM,RATE_NM,DATA_DESC,REF1,REF2,REF3,REF4,UNTL_DT,LASTID) VALUES ('20000101','3112CCY','D02','            구간02 (1-3개월)','3','3','','','0.2','10','','','DATA','','','','','','','','99991231','NCR INIT');</v>
      </c>
    </row>
    <row r="34" spans="2:24">
      <c r="B34" s="98">
        <v>20000101</v>
      </c>
      <c r="C34" s="98" t="s">
        <v>6721</v>
      </c>
      <c r="D34" s="98" t="s">
        <v>5425</v>
      </c>
      <c r="E34" s="37" t="s">
        <v>6629</v>
      </c>
      <c r="F34" s="98">
        <v>6</v>
      </c>
      <c r="G34" s="98">
        <v>6</v>
      </c>
      <c r="J34" s="133">
        <v>0.4</v>
      </c>
      <c r="K34" s="127">
        <v>10</v>
      </c>
      <c r="N34" s="37" t="s">
        <v>5396</v>
      </c>
      <c r="V34" s="37">
        <v>99991231</v>
      </c>
      <c r="W34" s="37" t="s">
        <v>291</v>
      </c>
      <c r="X34" s="37" t="str">
        <f t="shared" si="0"/>
        <v>INSERT INTO ZSB_BASE_CONF (STRT_DT,DATA_ID,DATA_KEY,DATA_NM,CDAT1,CDAT2,CDAT3,CDAT4,RATE1,RATE2,RATE3,RATE4,PAMT_NM,RAMT_NM,RATE_NM,DATA_DESC,REF1,REF2,REF3,REF4,UNTL_DT,LASTID) VALUES ('20000101','3112CCY','D03','            구간03 (3-6개월)','6','6','','','0.4','10','','','DATA','','','','','','','','99991231','NCR INIT');</v>
      </c>
    </row>
    <row r="35" spans="2:24">
      <c r="B35" s="98">
        <v>20000101</v>
      </c>
      <c r="C35" s="98" t="s">
        <v>6721</v>
      </c>
      <c r="D35" s="98" t="s">
        <v>5426</v>
      </c>
      <c r="E35" s="37" t="s">
        <v>6630</v>
      </c>
      <c r="F35" s="98">
        <v>12</v>
      </c>
      <c r="G35" s="98">
        <v>12</v>
      </c>
      <c r="J35" s="133">
        <v>0.7</v>
      </c>
      <c r="K35" s="127">
        <v>10</v>
      </c>
      <c r="N35" s="37" t="s">
        <v>5396</v>
      </c>
      <c r="V35" s="37">
        <v>99991231</v>
      </c>
      <c r="W35" s="37" t="s">
        <v>291</v>
      </c>
      <c r="X35" s="37" t="str">
        <f t="shared" si="0"/>
        <v>INSERT INTO ZSB_BASE_CONF (STRT_DT,DATA_ID,DATA_KEY,DATA_NM,CDAT1,CDAT2,CDAT3,CDAT4,RATE1,RATE2,RATE3,RATE4,PAMT_NM,RAMT_NM,RATE_NM,DATA_DESC,REF1,REF2,REF3,REF4,UNTL_DT,LASTID) VALUES ('20000101','3112CCY','D04','            구간04 (6-12개월)','12','12','','','0.7','10','','','DATA','','','','','','','','99991231','NCR INIT');</v>
      </c>
    </row>
    <row r="36" spans="2:24">
      <c r="B36" s="98">
        <v>20000101</v>
      </c>
      <c r="C36" s="98" t="s">
        <v>6721</v>
      </c>
      <c r="D36" s="98" t="s">
        <v>5427</v>
      </c>
      <c r="E36" s="37" t="s">
        <v>6631</v>
      </c>
      <c r="F36" s="98">
        <v>24</v>
      </c>
      <c r="G36" s="98">
        <v>22.8</v>
      </c>
      <c r="J36" s="133">
        <v>1.25</v>
      </c>
      <c r="K36" s="127">
        <v>10</v>
      </c>
      <c r="N36" s="37" t="s">
        <v>5396</v>
      </c>
      <c r="V36" s="37">
        <v>99991231</v>
      </c>
      <c r="W36" s="37" t="s">
        <v>291</v>
      </c>
      <c r="X36" s="37" t="str">
        <f t="shared" si="0"/>
        <v>INSERT INTO ZSB_BASE_CONF (STRT_DT,DATA_ID,DATA_KEY,DATA_NM,CDAT1,CDAT2,CDAT3,CDAT4,RATE1,RATE2,RATE3,RATE4,PAMT_NM,RAMT_NM,RATE_NM,DATA_DESC,REF1,REF2,REF3,REF4,UNTL_DT,LASTID) VALUES ('20000101','3112CCY','D05','            구간05 (~2년/~1.9년)','24','22.8','','','1.25','10','','','DATA','','','','','','','','99991231','NCR INIT');</v>
      </c>
    </row>
    <row r="37" spans="2:24">
      <c r="B37" s="98">
        <v>20000101</v>
      </c>
      <c r="C37" s="98" t="s">
        <v>6721</v>
      </c>
      <c r="D37" s="98" t="s">
        <v>5429</v>
      </c>
      <c r="E37" s="37" t="s">
        <v>6632</v>
      </c>
      <c r="F37" s="98">
        <v>36</v>
      </c>
      <c r="G37" s="98">
        <v>33.6</v>
      </c>
      <c r="J37" s="133">
        <v>1.75</v>
      </c>
      <c r="K37" s="127">
        <v>10</v>
      </c>
      <c r="N37" s="37" t="s">
        <v>5396</v>
      </c>
      <c r="V37" s="37">
        <v>99991231</v>
      </c>
      <c r="W37" s="37" t="s">
        <v>291</v>
      </c>
      <c r="X37" s="37" t="str">
        <f t="shared" si="0"/>
        <v>INSERT INTO ZSB_BASE_CONF (STRT_DT,DATA_ID,DATA_KEY,DATA_NM,CDAT1,CDAT2,CDAT3,CDAT4,RATE1,RATE2,RATE3,RATE4,PAMT_NM,RAMT_NM,RATE_NM,DATA_DESC,REF1,REF2,REF3,REF4,UNTL_DT,LASTID) VALUES ('20000101','3112CCY','D06','            구간06 (~3년/ ~2.8년)','36','33.6','','','1.75','10','','','DATA','','','','','','','','99991231','NCR INIT');</v>
      </c>
    </row>
    <row r="38" spans="2:24">
      <c r="B38" s="98">
        <v>20000101</v>
      </c>
      <c r="C38" s="98" t="s">
        <v>6721</v>
      </c>
      <c r="D38" s="98" t="s">
        <v>5430</v>
      </c>
      <c r="E38" s="37" t="s">
        <v>6633</v>
      </c>
      <c r="F38" s="98">
        <v>48</v>
      </c>
      <c r="G38" s="98">
        <v>43.2</v>
      </c>
      <c r="J38" s="133">
        <v>2.25</v>
      </c>
      <c r="K38" s="127">
        <v>10</v>
      </c>
      <c r="N38" s="37" t="s">
        <v>5396</v>
      </c>
      <c r="V38" s="37">
        <v>99991231</v>
      </c>
      <c r="W38" s="37" t="s">
        <v>291</v>
      </c>
      <c r="X38" s="37" t="str">
        <f t="shared" si="0"/>
        <v>INSERT INTO ZSB_BASE_CONF (STRT_DT,DATA_ID,DATA_KEY,DATA_NM,CDAT1,CDAT2,CDAT3,CDAT4,RATE1,RATE2,RATE3,RATE4,PAMT_NM,RAMT_NM,RATE_NM,DATA_DESC,REF1,REF2,REF3,REF4,UNTL_DT,LASTID) VALUES ('20000101','3112CCY','D07','            구간07 (~4년/ ~3.6년)','48','43.2','','','2.25','10','','','DATA','','','','','','','','99991231','NCR INIT');</v>
      </c>
    </row>
    <row r="39" spans="2:24">
      <c r="B39" s="98">
        <v>20000101</v>
      </c>
      <c r="C39" s="98" t="s">
        <v>6721</v>
      </c>
      <c r="D39" s="98" t="s">
        <v>5431</v>
      </c>
      <c r="E39" s="37" t="s">
        <v>6634</v>
      </c>
      <c r="F39" s="98">
        <v>60</v>
      </c>
      <c r="G39" s="98">
        <v>51.6</v>
      </c>
      <c r="J39" s="133">
        <v>2.75</v>
      </c>
      <c r="K39" s="127">
        <v>10</v>
      </c>
      <c r="N39" s="37" t="s">
        <v>5396</v>
      </c>
      <c r="V39" s="37">
        <v>99991231</v>
      </c>
      <c r="W39" s="37" t="s">
        <v>291</v>
      </c>
      <c r="X39" s="37" t="str">
        <f t="shared" si="0"/>
        <v>INSERT INTO ZSB_BASE_CONF (STRT_DT,DATA_ID,DATA_KEY,DATA_NM,CDAT1,CDAT2,CDAT3,CDAT4,RATE1,RATE2,RATE3,RATE4,PAMT_NM,RAMT_NM,RATE_NM,DATA_DESC,REF1,REF2,REF3,REF4,UNTL_DT,LASTID) VALUES ('20000101','3112CCY','D08','            구간08 (~5년/ ~4.3년)','60','51.6','','','2.75','10','','','DATA','','','','','','','','99991231','NCR INIT');</v>
      </c>
    </row>
    <row r="40" spans="2:24">
      <c r="B40" s="98">
        <v>20000101</v>
      </c>
      <c r="C40" s="98" t="s">
        <v>6721</v>
      </c>
      <c r="D40" s="98" t="s">
        <v>5433</v>
      </c>
      <c r="E40" s="37" t="s">
        <v>6635</v>
      </c>
      <c r="F40" s="98">
        <v>84</v>
      </c>
      <c r="G40" s="98">
        <v>68.400000000000006</v>
      </c>
      <c r="J40" s="133">
        <v>3.25</v>
      </c>
      <c r="K40" s="127">
        <v>10</v>
      </c>
      <c r="N40" s="37" t="s">
        <v>5396</v>
      </c>
      <c r="V40" s="37">
        <v>99991231</v>
      </c>
      <c r="W40" s="37" t="s">
        <v>291</v>
      </c>
      <c r="X40" s="37" t="str">
        <f t="shared" si="0"/>
        <v>INSERT INTO ZSB_BASE_CONF (STRT_DT,DATA_ID,DATA_KEY,DATA_NM,CDAT1,CDAT2,CDAT3,CDAT4,RATE1,RATE2,RATE3,RATE4,PAMT_NM,RAMT_NM,RATE_NM,DATA_DESC,REF1,REF2,REF3,REF4,UNTL_DT,LASTID) VALUES ('20000101','3112CCY','D09','            구간09 (~7년/ ~5.7년)','84','68.4','','','3.25','10','','','DATA','','','','','','','','99991231','NCR INIT');</v>
      </c>
    </row>
    <row r="41" spans="2:24">
      <c r="B41" s="98">
        <v>20000101</v>
      </c>
      <c r="C41" s="98" t="s">
        <v>6721</v>
      </c>
      <c r="D41" s="98" t="s">
        <v>5434</v>
      </c>
      <c r="E41" s="37" t="s">
        <v>6636</v>
      </c>
      <c r="F41" s="98">
        <v>120</v>
      </c>
      <c r="G41" s="98">
        <v>87.6</v>
      </c>
      <c r="J41" s="133">
        <v>3.75</v>
      </c>
      <c r="K41" s="127">
        <v>10</v>
      </c>
      <c r="N41" s="37" t="s">
        <v>5396</v>
      </c>
      <c r="V41" s="37">
        <v>99991231</v>
      </c>
      <c r="W41" s="37" t="s">
        <v>291</v>
      </c>
      <c r="X41" s="37" t="str">
        <f t="shared" si="0"/>
        <v>INSERT INTO ZSB_BASE_CONF (STRT_DT,DATA_ID,DATA_KEY,DATA_NM,CDAT1,CDAT2,CDAT3,CDAT4,RATE1,RATE2,RATE3,RATE4,PAMT_NM,RAMT_NM,RATE_NM,DATA_DESC,REF1,REF2,REF3,REF4,UNTL_DT,LASTID) VALUES ('20000101','3112CCY','D10','            구간10 (~10년/ ~7.3년)','120','87.6','','','3.75','10','','','DATA','','','','','','','','99991231','NCR INIT');</v>
      </c>
    </row>
    <row r="42" spans="2:24">
      <c r="B42" s="98">
        <v>20000101</v>
      </c>
      <c r="C42" s="98" t="s">
        <v>6721</v>
      </c>
      <c r="D42" s="98" t="s">
        <v>5435</v>
      </c>
      <c r="E42" s="37" t="s">
        <v>6637</v>
      </c>
      <c r="F42" s="98">
        <v>180</v>
      </c>
      <c r="G42" s="98">
        <v>111.6</v>
      </c>
      <c r="J42" s="133">
        <v>4.5</v>
      </c>
      <c r="K42" s="127">
        <v>10</v>
      </c>
      <c r="N42" s="37" t="s">
        <v>5396</v>
      </c>
      <c r="V42" s="37">
        <v>99991231</v>
      </c>
      <c r="W42" s="37" t="s">
        <v>291</v>
      </c>
      <c r="X42" s="37" t="str">
        <f t="shared" si="0"/>
        <v>INSERT INTO ZSB_BASE_CONF (STRT_DT,DATA_ID,DATA_KEY,DATA_NM,CDAT1,CDAT2,CDAT3,CDAT4,RATE1,RATE2,RATE3,RATE4,PAMT_NM,RAMT_NM,RATE_NM,DATA_DESC,REF1,REF2,REF3,REF4,UNTL_DT,LASTID) VALUES ('20000101','3112CCY','D11','            구간11 (~15년/ ~9.3년)','180','111.6','','','4.5','10','','','DATA','','','','','','','','99991231','NCR INIT');</v>
      </c>
    </row>
    <row r="43" spans="2:24">
      <c r="B43" s="98">
        <v>20000101</v>
      </c>
      <c r="C43" s="98" t="s">
        <v>6721</v>
      </c>
      <c r="D43" s="98" t="s">
        <v>5436</v>
      </c>
      <c r="E43" s="37" t="s">
        <v>6638</v>
      </c>
      <c r="F43" s="98">
        <v>240</v>
      </c>
      <c r="G43" s="98">
        <v>127.2</v>
      </c>
      <c r="J43" s="133">
        <v>5.25</v>
      </c>
      <c r="K43" s="127">
        <v>10</v>
      </c>
      <c r="N43" s="37" t="s">
        <v>5396</v>
      </c>
      <c r="V43" s="37">
        <v>99991231</v>
      </c>
      <c r="W43" s="37" t="s">
        <v>291</v>
      </c>
      <c r="X43" s="37" t="str">
        <f t="shared" si="0"/>
        <v>INSERT INTO ZSB_BASE_CONF (STRT_DT,DATA_ID,DATA_KEY,DATA_NM,CDAT1,CDAT2,CDAT3,CDAT4,RATE1,RATE2,RATE3,RATE4,PAMT_NM,RAMT_NM,RATE_NM,DATA_DESC,REF1,REF2,REF3,REF4,UNTL_DT,LASTID) VALUES ('20000101','3112CCY','D12','            구간12 (~20년/ ~10.6년)','240','127.2','','','5.25','10','','','DATA','','','','','','','','99991231','NCR INIT');</v>
      </c>
    </row>
    <row r="44" spans="2:24">
      <c r="B44" s="98">
        <v>20000101</v>
      </c>
      <c r="C44" s="98" t="s">
        <v>6721</v>
      </c>
      <c r="D44" s="98" t="s">
        <v>5437</v>
      </c>
      <c r="E44" s="37" t="s">
        <v>6639</v>
      </c>
      <c r="F44" s="98">
        <v>999</v>
      </c>
      <c r="G44" s="98">
        <v>144</v>
      </c>
      <c r="J44" s="133">
        <v>6</v>
      </c>
      <c r="K44" s="127">
        <v>10</v>
      </c>
      <c r="N44" s="37" t="s">
        <v>5396</v>
      </c>
      <c r="V44" s="37">
        <v>99991231</v>
      </c>
      <c r="W44" s="37" t="s">
        <v>291</v>
      </c>
      <c r="X44" s="37" t="str">
        <f t="shared" si="0"/>
        <v>INSERT INTO ZSB_BASE_CONF (STRT_DT,DATA_ID,DATA_KEY,DATA_NM,CDAT1,CDAT2,CDAT3,CDAT4,RATE1,RATE2,RATE3,RATE4,PAMT_NM,RAMT_NM,RATE_NM,DATA_DESC,REF1,REF2,REF3,REF4,UNTL_DT,LASTID) VALUES ('20000101','3112CCY','D13','            구간13 (20년초과/~12년)','999','144','','','6','10','','','DATA','','','','','','','','99991231','NCR INIT');</v>
      </c>
    </row>
    <row r="45" spans="2:24">
      <c r="B45" s="98">
        <v>20000101</v>
      </c>
      <c r="C45" s="98" t="s">
        <v>6721</v>
      </c>
      <c r="D45" s="98" t="s">
        <v>5438</v>
      </c>
      <c r="E45" s="37" t="s">
        <v>6640</v>
      </c>
      <c r="F45" s="98">
        <v>999</v>
      </c>
      <c r="G45" s="98">
        <v>240</v>
      </c>
      <c r="J45" s="133">
        <v>8</v>
      </c>
      <c r="K45" s="127">
        <v>10</v>
      </c>
      <c r="N45" s="37" t="s">
        <v>5396</v>
      </c>
      <c r="V45" s="37">
        <v>99991231</v>
      </c>
      <c r="W45" s="37" t="s">
        <v>291</v>
      </c>
      <c r="X45" s="37" t="str">
        <f t="shared" si="0"/>
        <v>INSERT INTO ZSB_BASE_CONF (STRT_DT,DATA_ID,DATA_KEY,DATA_NM,CDAT1,CDAT2,CDAT3,CDAT4,RATE1,RATE2,RATE3,RATE4,PAMT_NM,RAMT_NM,RATE_NM,DATA_DESC,REF1,REF2,REF3,REF4,UNTL_DT,LASTID) VALUES ('20000101','3112CCY','D14','            구간14 (   /20년)','999','240','','','8','10','','','DATA','','','','','','','','99991231','NCR INIT');</v>
      </c>
    </row>
    <row r="46" spans="2:24">
      <c r="B46" s="98">
        <v>20000101</v>
      </c>
      <c r="C46" s="98" t="s">
        <v>6721</v>
      </c>
      <c r="D46" s="98" t="s">
        <v>5439</v>
      </c>
      <c r="E46" s="37" t="s">
        <v>6641</v>
      </c>
      <c r="F46" s="98">
        <v>999</v>
      </c>
      <c r="G46" s="98">
        <v>999</v>
      </c>
      <c r="J46" s="133">
        <v>12.5</v>
      </c>
      <c r="K46" s="127">
        <v>10</v>
      </c>
      <c r="N46" s="37" t="s">
        <v>5396</v>
      </c>
      <c r="V46" s="37">
        <v>99991231</v>
      </c>
      <c r="W46" s="37" t="s">
        <v>291</v>
      </c>
      <c r="X46" s="37" t="str">
        <f t="shared" si="0"/>
        <v>INSERT INTO ZSB_BASE_CONF (STRT_DT,DATA_ID,DATA_KEY,DATA_NM,CDAT1,CDAT2,CDAT3,CDAT4,RATE1,RATE2,RATE3,RATE4,PAMT_NM,RAMT_NM,RATE_NM,DATA_DESC,REF1,REF2,REF3,REF4,UNTL_DT,LASTID) VALUES ('20000101','3112CCY','D15','            구간15 (   /20년초과)','999','999','','','12.5','10','','','DATA','','','','','','','','99991231','NCR INIT');</v>
      </c>
    </row>
    <row r="47" spans="2:24">
      <c r="B47" s="98">
        <v>20000101</v>
      </c>
      <c r="C47" s="98" t="s">
        <v>6721</v>
      </c>
      <c r="D47" s="98" t="s">
        <v>5423</v>
      </c>
      <c r="E47" s="37" t="s">
        <v>6642</v>
      </c>
      <c r="F47" s="98" t="s">
        <v>5422</v>
      </c>
      <c r="G47" s="98" t="s">
        <v>5426</v>
      </c>
      <c r="J47" s="133">
        <v>40</v>
      </c>
      <c r="N47" s="37" t="s">
        <v>5440</v>
      </c>
      <c r="O47" s="37" t="s">
        <v>5419</v>
      </c>
      <c r="P47" s="37" t="s">
        <v>5441</v>
      </c>
      <c r="V47" s="37">
        <v>99991231</v>
      </c>
      <c r="W47" s="37" t="s">
        <v>291</v>
      </c>
      <c r="X47" s="37" t="str">
        <f t="shared" si="0"/>
        <v>INSERT INTO ZSB_BASE_CONF (STRT_DT,DATA_ID,DATA_KEY,DATA_NM,CDAT1,CDAT2,CDAT3,CDAT4,RATE1,RATE2,RATE3,RATE4,PAMT_NM,RAMT_NM,RATE_NM,DATA_DESC,REF1,REF2,REF3,REF4,UNTL_DT,LASTID) VALUES ('20000101','3112CCY','G01','            소그룹1 (01~04)','D01','D04','','','40','','','','상계포지션|매입포지션|매도포지션|매임반여포지션|매도잔여포지션|잔여포지션','위험자본액','위험율','','','','','','99991231','NCR INIT');</v>
      </c>
    </row>
    <row r="48" spans="2:24">
      <c r="B48" s="98">
        <v>20000101</v>
      </c>
      <c r="C48" s="98" t="s">
        <v>6721</v>
      </c>
      <c r="D48" s="98" t="s">
        <v>5428</v>
      </c>
      <c r="E48" s="37" t="s">
        <v>6643</v>
      </c>
      <c r="F48" s="98" t="s">
        <v>5427</v>
      </c>
      <c r="G48" s="98" t="s">
        <v>5430</v>
      </c>
      <c r="J48" s="133">
        <v>30</v>
      </c>
      <c r="N48" s="37" t="s">
        <v>5396</v>
      </c>
      <c r="V48" s="37">
        <v>99991231</v>
      </c>
      <c r="W48" s="37" t="s">
        <v>291</v>
      </c>
      <c r="X48" s="37" t="str">
        <f t="shared" si="0"/>
        <v>INSERT INTO ZSB_BASE_CONF (STRT_DT,DATA_ID,DATA_KEY,DATA_NM,CDAT1,CDAT2,CDAT3,CDAT4,RATE1,RATE2,RATE3,RATE4,PAMT_NM,RAMT_NM,RATE_NM,DATA_DESC,REF1,REF2,REF3,REF4,UNTL_DT,LASTID) VALUES ('20000101','3112CCY','G02','            소그룹2 (05~07)','D05','D07','','','30','','','','DATA','','','','','','','','99991231','NCR INIT');</v>
      </c>
    </row>
    <row r="49" spans="2:24">
      <c r="B49" s="98">
        <v>20000101</v>
      </c>
      <c r="C49" s="98" t="s">
        <v>6721</v>
      </c>
      <c r="D49" s="98" t="s">
        <v>5432</v>
      </c>
      <c r="E49" s="37" t="s">
        <v>6644</v>
      </c>
      <c r="F49" s="98" t="s">
        <v>5431</v>
      </c>
      <c r="G49" s="98" t="s">
        <v>5439</v>
      </c>
      <c r="J49" s="133">
        <v>30</v>
      </c>
      <c r="N49" s="37" t="s">
        <v>5396</v>
      </c>
      <c r="V49" s="37">
        <v>99991231</v>
      </c>
      <c r="W49" s="37" t="s">
        <v>291</v>
      </c>
      <c r="X49" s="37" t="str">
        <f t="shared" si="0"/>
        <v>INSERT INTO ZSB_BASE_CONF (STRT_DT,DATA_ID,DATA_KEY,DATA_NM,CDAT1,CDAT2,CDAT3,CDAT4,RATE1,RATE2,RATE3,RATE4,PAMT_NM,RAMT_NM,RATE_NM,DATA_DESC,REF1,REF2,REF3,REF4,UNTL_DT,LASTID) VALUES ('20000101','3112CCY','G03','            소그룹3 (08~15)','D08','D15','','','30','','','','DATA','','','','','','','','99991231','NCR INIT');</v>
      </c>
    </row>
    <row r="50" spans="2:24">
      <c r="B50" s="98">
        <v>20000101</v>
      </c>
      <c r="C50" s="98" t="s">
        <v>6721</v>
      </c>
      <c r="D50" s="98" t="s">
        <v>5442</v>
      </c>
      <c r="E50" s="37" t="s">
        <v>6645</v>
      </c>
      <c r="F50" s="98" t="s">
        <v>5423</v>
      </c>
      <c r="G50" s="98" t="s">
        <v>5428</v>
      </c>
      <c r="J50" s="133">
        <v>40</v>
      </c>
      <c r="N50" s="37" t="s">
        <v>5443</v>
      </c>
      <c r="O50" s="37" t="s">
        <v>5419</v>
      </c>
      <c r="P50" s="37" t="s">
        <v>5441</v>
      </c>
      <c r="V50" s="37">
        <v>99991231</v>
      </c>
      <c r="W50" s="37" t="s">
        <v>291</v>
      </c>
      <c r="X50" s="37" t="str">
        <f t="shared" si="0"/>
        <v>INSERT INTO ZSB_BASE_CONF (STRT_DT,DATA_ID,DATA_KEY,DATA_NM,CDAT1,CDAT2,CDAT3,CDAT4,RATE1,RATE2,RATE3,RATE4,PAMT_NM,RAMT_NM,RATE_NM,DATA_DESC,REF1,REF2,REF3,REF4,UNTL_DT,LASTID) VALUES ('20000101','3112CCY','T12','            인접그룹 (G01vsG02)','G01','G02','','','40','','','','상계포지션|그룹1잔여매입|그룹1잔여매도|그룹2잔여매입|그룹2잔여매도','위험자본액','위험율','','','','','','99991231','NCR INIT');</v>
      </c>
    </row>
    <row r="51" spans="2:24">
      <c r="B51" s="98">
        <v>20000101</v>
      </c>
      <c r="C51" s="98" t="s">
        <v>6721</v>
      </c>
      <c r="D51" s="98" t="s">
        <v>5444</v>
      </c>
      <c r="E51" s="37" t="s">
        <v>6646</v>
      </c>
      <c r="F51" s="98" t="s">
        <v>5442</v>
      </c>
      <c r="G51" s="98" t="s">
        <v>5432</v>
      </c>
      <c r="J51" s="133">
        <v>40</v>
      </c>
      <c r="N51" s="37" t="s">
        <v>5445</v>
      </c>
      <c r="O51" s="37" t="s">
        <v>5419</v>
      </c>
      <c r="P51" s="37" t="s">
        <v>5441</v>
      </c>
      <c r="V51" s="37">
        <v>99991231</v>
      </c>
      <c r="W51" s="37" t="s">
        <v>291</v>
      </c>
      <c r="X51" s="37" t="str">
        <f t="shared" si="0"/>
        <v>INSERT INTO ZSB_BASE_CONF (STRT_DT,DATA_ID,DATA_KEY,DATA_NM,CDAT1,CDAT2,CDAT3,CDAT4,RATE1,RATE2,RATE3,RATE4,PAMT_NM,RAMT_NM,RATE_NM,DATA_DESC,REF1,REF2,REF3,REF4,UNTL_DT,LASTID) VALUES ('20000101','3112CCY','T23','            인접그룹 (G02vsG03)','T12','G03','','','40','','','','상계포지션|그룹2잔여매입|그룹2잔여매도|그룹3잔여매입|그룹3잔여매도','위험자본액','위험율','','','','','','99991231','NCR INIT');</v>
      </c>
    </row>
    <row r="52" spans="2:24">
      <c r="B52" s="98">
        <v>20000101</v>
      </c>
      <c r="C52" s="98" t="s">
        <v>6721</v>
      </c>
      <c r="D52" s="98" t="s">
        <v>5446</v>
      </c>
      <c r="E52" s="37" t="s">
        <v>6647</v>
      </c>
      <c r="F52" s="98" t="s">
        <v>5442</v>
      </c>
      <c r="G52" s="98" t="s">
        <v>5444</v>
      </c>
      <c r="J52" s="133">
        <v>100</v>
      </c>
      <c r="N52" s="37" t="s">
        <v>5447</v>
      </c>
      <c r="O52" s="37" t="s">
        <v>5419</v>
      </c>
      <c r="P52" s="37" t="s">
        <v>5441</v>
      </c>
      <c r="V52" s="37">
        <v>99991231</v>
      </c>
      <c r="W52" s="37" t="s">
        <v>291</v>
      </c>
      <c r="X52" s="37" t="str">
        <f t="shared" si="0"/>
        <v>INSERT INTO ZSB_BASE_CONF (STRT_DT,DATA_ID,DATA_KEY,DATA_NM,CDAT1,CDAT2,CDAT3,CDAT4,RATE1,RATE2,RATE3,RATE4,PAMT_NM,RAMT_NM,RATE_NM,DATA_DESC,REF1,REF2,REF3,REF4,UNTL_DT,LASTID) VALUES ('20000101','3112CCY','T31','            비인접그룹 (G01vsG03)','T12','T23','','','100','','','','상계포지션|그룹1잔여매입|그룹1잔여매도|그룹3잔여매입|그룹3잔여매도','위험자본액','위험율','','','','','','99991231','NCR INIT');</v>
      </c>
    </row>
    <row r="53" spans="2:24">
      <c r="B53" s="98">
        <v>20000101</v>
      </c>
      <c r="C53" s="98" t="s">
        <v>6721</v>
      </c>
      <c r="D53" s="98" t="s">
        <v>5448</v>
      </c>
      <c r="E53" s="37" t="s">
        <v>6648</v>
      </c>
      <c r="J53" s="133">
        <v>100</v>
      </c>
      <c r="N53" s="37" t="s">
        <v>5449</v>
      </c>
      <c r="O53" s="37" t="s">
        <v>5419</v>
      </c>
      <c r="P53" s="37" t="s">
        <v>5441</v>
      </c>
      <c r="V53" s="37">
        <v>99991231</v>
      </c>
      <c r="W53" s="37" t="s">
        <v>291</v>
      </c>
      <c r="X53" s="37" t="str">
        <f t="shared" si="0"/>
        <v>INSERT INTO ZSB_BASE_CONF (STRT_DT,DATA_ID,DATA_KEY,DATA_NM,CDAT1,CDAT2,CDAT3,CDAT4,RATE1,RATE2,RATE3,RATE4,PAMT_NM,RAMT_NM,RATE_NM,DATA_DESC,REF1,REF2,REF3,REF4,UNTL_DT,LASTID) VALUES ('20000101','3112CCY','X00','            잔여','','','','','100','','','','잔여포지션','위험자본액','위험율','','','','','','99991231','NCR INIT');</v>
      </c>
    </row>
    <row r="54" spans="2:24">
      <c r="B54" s="98">
        <v>20000101</v>
      </c>
      <c r="C54" s="98" t="s">
        <v>5401</v>
      </c>
      <c r="D54" s="98">
        <v>2</v>
      </c>
      <c r="E54" s="37" t="s">
        <v>6722</v>
      </c>
      <c r="N54" s="37" t="s">
        <v>5396</v>
      </c>
      <c r="V54" s="37">
        <v>99991231</v>
      </c>
      <c r="W54" s="37" t="s">
        <v>291</v>
      </c>
      <c r="X54" s="37" t="str">
        <f t="shared" ref="X54:X59" si="1">X$4&amp;" ('"&amp; B54 &amp;"','"&amp; C54 &amp;"','"&amp; IF(D54="", "*", D54) &amp;"','"&amp; E54 &amp;"','"&amp; F54 &amp;"','"&amp; G54 &amp;"','"&amp; H54 &amp;"','"&amp; I54 &amp;"','"&amp; J54 &amp;"','"&amp; K54 &amp;"','"&amp; L54 &amp;"','"&amp; M54 &amp;"','"&amp; N54 &amp;"','"&amp; O54 &amp;"','"&amp; P54 &amp;"','"&amp; Q54 &amp;"','"&amp; R54 &amp;"','"&amp; S54 &amp;"','"&amp; T54 &amp;"','"&amp; U54 &amp;"','"&amp; V54 &amp;"','NCR INIT');"</f>
        <v>INSERT INTO ZSB_BASE_CONF (STRT_DT,DATA_ID,DATA_KEY,DATA_NM,CDAT1,CDAT2,CDAT3,CDAT4,RATE1,RATE2,RATE3,RATE4,PAMT_NM,RAMT_NM,RATE_NM,DATA_DESC,REF1,REF2,REF3,REF4,UNTL_DT,LASTID) VALUES ('20000101','31','2','주식위험액','','','','','','','','','DATA','','','','','','','','99991231','NCR INIT');</v>
      </c>
    </row>
    <row r="55" spans="2:24">
      <c r="B55" s="98">
        <v>20000101</v>
      </c>
      <c r="C55" s="98">
        <v>312</v>
      </c>
      <c r="D55" s="98">
        <v>1</v>
      </c>
      <c r="E55" s="37" t="s">
        <v>6678</v>
      </c>
      <c r="N55" s="37" t="s">
        <v>5402</v>
      </c>
      <c r="O55" s="37" t="s">
        <v>5403</v>
      </c>
      <c r="P55" s="37" t="s">
        <v>5404</v>
      </c>
      <c r="V55" s="37">
        <v>99991231</v>
      </c>
      <c r="W55" s="37" t="s">
        <v>291</v>
      </c>
      <c r="X55" s="37" t="str">
        <f t="shared" si="1"/>
        <v>INSERT INTO ZSB_BASE_CONF (STRT_DT,DATA_ID,DATA_KEY,DATA_NM,CDAT1,CDAT2,CDAT3,CDAT4,RATE1,RATE2,RATE3,RATE4,PAMT_NM,RAMT_NM,RATE_NM,DATA_DESC,REF1,REF2,REF3,REF4,UNTL_DT,LASTID) VALUES ('20000101','312','1','        주식개별위험','','','','','','','','','총포지션|충족포지션|미충족포지션','총위험액|충족위험액|미충족위험액','충족위험율|미충족위험율','','','','','','99991231','NCR INIT');</v>
      </c>
    </row>
    <row r="56" spans="2:24">
      <c r="B56" s="98">
        <v>20000101</v>
      </c>
      <c r="C56" s="98">
        <v>3121</v>
      </c>
      <c r="D56" s="135" t="s">
        <v>5393</v>
      </c>
      <c r="E56" s="37" t="s">
        <v>6679</v>
      </c>
      <c r="J56" s="133">
        <v>8</v>
      </c>
      <c r="K56" s="127">
        <v>8</v>
      </c>
      <c r="N56" s="37" t="s">
        <v>5396</v>
      </c>
      <c r="V56" s="37">
        <v>99991231</v>
      </c>
      <c r="W56" s="37" t="s">
        <v>291</v>
      </c>
      <c r="X56" s="37" t="str">
        <f t="shared" si="1"/>
        <v>INSERT INTO ZSB_BASE_CONF (STRT_DT,DATA_ID,DATA_KEY,DATA_NM,CDAT1,CDAT2,CDAT3,CDAT4,RATE1,RATE2,RATE3,RATE4,PAMT_NM,RAMT_NM,RATE_NM,DATA_DESC,REF1,REF2,REF3,REF4,UNTL_DT,LASTID) VALUES ('20000101','3121','1','            주식','','','','','8','8','','','DATA','','','','','','','','99991231','NCR INIT');</v>
      </c>
    </row>
    <row r="57" spans="2:24">
      <c r="B57" s="98">
        <v>20000101</v>
      </c>
      <c r="C57" s="98">
        <v>3121</v>
      </c>
      <c r="D57" s="135" t="s">
        <v>5394</v>
      </c>
      <c r="E57" s="37" t="s">
        <v>6680</v>
      </c>
      <c r="J57" s="133">
        <v>2</v>
      </c>
      <c r="K57" s="127">
        <v>8</v>
      </c>
      <c r="N57" s="37" t="s">
        <v>5396</v>
      </c>
      <c r="V57" s="37">
        <v>99991231</v>
      </c>
      <c r="W57" s="37" t="s">
        <v>291</v>
      </c>
      <c r="X57" s="37" t="str">
        <f t="shared" si="1"/>
        <v>INSERT INTO ZSB_BASE_CONF (STRT_DT,DATA_ID,DATA_KEY,DATA_NM,CDAT1,CDAT2,CDAT3,CDAT4,RATE1,RATE2,RATE3,RATE4,PAMT_NM,RAMT_NM,RATE_NM,DATA_DESC,REF1,REF2,REF3,REF4,UNTL_DT,LASTID) VALUES ('20000101','3121','2','            지수','','','','','2','8','','','DATA','','','','','','','','99991231','NCR INIT');</v>
      </c>
    </row>
    <row r="58" spans="2:24">
      <c r="B58" s="98">
        <v>20000101</v>
      </c>
      <c r="C58" s="98">
        <v>312</v>
      </c>
      <c r="D58" s="98" t="s">
        <v>5394</v>
      </c>
      <c r="E58" s="37" t="s">
        <v>6681</v>
      </c>
      <c r="J58" s="133">
        <v>8</v>
      </c>
      <c r="N58" s="37" t="s">
        <v>5406</v>
      </c>
      <c r="O58" s="37" t="s">
        <v>5407</v>
      </c>
      <c r="P58" s="37" t="s">
        <v>5408</v>
      </c>
      <c r="Q58" s="37" t="s">
        <v>5409</v>
      </c>
      <c r="V58" s="37">
        <v>99991231</v>
      </c>
      <c r="W58" s="37" t="s">
        <v>291</v>
      </c>
      <c r="X58" s="37" t="str">
        <f t="shared" si="1"/>
        <v>INSERT INTO ZSB_BASE_CONF (STRT_DT,DATA_ID,DATA_KEY,DATA_NM,CDAT1,CDAT2,CDAT3,CDAT4,RATE1,RATE2,RATE3,RATE4,PAMT_NM,RAMT_NM,RATE_NM,DATA_DESC,REF1,REF2,REF3,REF4,UNTL_DT,LASTID) VALUES ('20000101','312','2','        주식일반위험액','','','','','8','','','','총포지션|주식포지션|지수포지션','총위험액|주식위험액|지수위험액','위험가중치','주식시장별 보유포지션의 8%적용, 대상자료 (SD_FG_MR:11~16)','','','','','99991231','NCR INIT');</v>
      </c>
    </row>
    <row r="59" spans="2:24">
      <c r="B59" s="98">
        <v>20000101</v>
      </c>
      <c r="C59" s="98">
        <v>3122</v>
      </c>
      <c r="D59" s="98" t="s">
        <v>5410</v>
      </c>
      <c r="E59" s="37" t="s">
        <v>6682</v>
      </c>
      <c r="J59" s="133">
        <v>8</v>
      </c>
      <c r="N59" s="37" t="s">
        <v>5396</v>
      </c>
      <c r="V59" s="37">
        <v>99991231</v>
      </c>
      <c r="W59" s="37" t="s">
        <v>291</v>
      </c>
      <c r="X59" s="37" t="str">
        <f t="shared" si="1"/>
        <v>INSERT INTO ZSB_BASE_CONF (STRT_DT,DATA_ID,DATA_KEY,DATA_NM,CDAT1,CDAT2,CDAT3,CDAT4,RATE1,RATE2,RATE3,RATE4,PAMT_NM,RAMT_NM,RATE_NM,DATA_DESC,REF1,REF2,REF3,REF4,UNTL_DT,LASTID) VALUES ('20000101','3122','MKT_AREA','            주식시장별(NVL(MKT_AREA,CCY)','','','','','8','','','','DATA','','','','','','','','99991231','NCR INIT');</v>
      </c>
    </row>
    <row r="60" spans="2:24">
      <c r="B60" s="98">
        <v>20000101</v>
      </c>
      <c r="C60" s="98" t="s">
        <v>5401</v>
      </c>
      <c r="D60" s="98" t="s">
        <v>5395</v>
      </c>
      <c r="E60" s="37" t="s">
        <v>6724</v>
      </c>
      <c r="N60" s="37" t="s">
        <v>5396</v>
      </c>
      <c r="V60" s="37">
        <v>99991231</v>
      </c>
      <c r="W60" s="37" t="s">
        <v>291</v>
      </c>
      <c r="X60" s="37" t="str">
        <f t="shared" si="0"/>
        <v>INSERT INTO ZSB_BASE_CONF (STRT_DT,DATA_ID,DATA_KEY,DATA_NM,CDAT1,CDAT2,CDAT3,CDAT4,RATE1,RATE2,RATE3,RATE4,PAMT_NM,RAMT_NM,RATE_NM,DATA_DESC,REF1,REF2,REF3,REF4,UNTL_DT,LASTID) VALUES ('20000101','31','3','외환위험액','','','','','','','','','DATA','','','','','','','','99991231','NCR INIT');</v>
      </c>
    </row>
    <row r="61" spans="2:24">
      <c r="B61" s="98">
        <v>20000101</v>
      </c>
      <c r="C61" s="98" t="s">
        <v>5450</v>
      </c>
      <c r="D61" s="98" t="s">
        <v>5393</v>
      </c>
      <c r="E61" s="37" t="s">
        <v>6708</v>
      </c>
      <c r="J61" s="133">
        <v>8</v>
      </c>
      <c r="N61" s="37" t="s">
        <v>5451</v>
      </c>
      <c r="P61" s="37" t="s">
        <v>5452</v>
      </c>
      <c r="Q61" s="37" t="s">
        <v>5453</v>
      </c>
      <c r="V61" s="37">
        <v>99991231</v>
      </c>
      <c r="W61" s="37" t="s">
        <v>291</v>
      </c>
      <c r="X61" s="37" t="str">
        <f t="shared" si="0"/>
        <v>INSERT INTO ZSB_BASE_CONF (STRT_DT,DATA_ID,DATA_KEY,DATA_NM,CDAT1,CDAT2,CDAT3,CDAT4,RATE1,RATE2,RATE3,RATE4,PAMT_NM,RAMT_NM,RATE_NM,DATA_DESC,REF1,REF2,REF3,REF4,UNTL_DT,LASTID) VALUES ('20000101','313','1','    외환위험액(통화별)','','','','','8','','','','매입포지션|매도포지션|순매입|순매도|원화순매입|원화순매도','','위험율|환율','통화별 MAX(순매입_순매도) + 금포지션에 가중치적용','','','','','99991231','NCR INIT');</v>
      </c>
    </row>
    <row r="62" spans="2:24">
      <c r="B62" s="98">
        <v>20000101</v>
      </c>
      <c r="C62" s="98" t="s">
        <v>3388</v>
      </c>
      <c r="D62" s="98" t="s">
        <v>5454</v>
      </c>
      <c r="E62" s="37" t="s">
        <v>6709</v>
      </c>
      <c r="F62" s="98" t="s">
        <v>5455</v>
      </c>
      <c r="J62" s="133">
        <v>8</v>
      </c>
      <c r="N62" s="37" t="s">
        <v>5396</v>
      </c>
      <c r="V62" s="37">
        <v>99991231</v>
      </c>
      <c r="W62" s="37" t="s">
        <v>291</v>
      </c>
      <c r="X62" s="37" t="str">
        <f t="shared" si="0"/>
        <v>INSERT INTO ZSB_BASE_CONF (STRT_DT,DATA_ID,DATA_KEY,DATA_NM,CDAT1,CDAT2,CDAT3,CDAT4,RATE1,RATE2,RATE3,RATE4,PAMT_NM,RAMT_NM,RATE_NM,DATA_DESC,REF1,REF2,REF3,REF4,UNTL_DT,LASTID) VALUES ('20000101','3131','1_USD','        미국달러','USD','','','','8','','','','DATA','','','','','','','','99991231','NCR INIT');</v>
      </c>
    </row>
    <row r="63" spans="2:24">
      <c r="B63" s="98">
        <v>20000101</v>
      </c>
      <c r="C63" s="98" t="s">
        <v>3388</v>
      </c>
      <c r="D63" s="98" t="s">
        <v>5456</v>
      </c>
      <c r="E63" s="37" t="s">
        <v>6710</v>
      </c>
      <c r="F63" s="98" t="s">
        <v>5457</v>
      </c>
      <c r="J63" s="133">
        <v>8</v>
      </c>
      <c r="N63" s="37" t="str">
        <f>N62</f>
        <v>DATA</v>
      </c>
      <c r="V63" s="37">
        <v>99991231</v>
      </c>
      <c r="W63" s="37" t="s">
        <v>291</v>
      </c>
      <c r="X63" s="37" t="str">
        <f t="shared" si="0"/>
        <v>INSERT INTO ZSB_BASE_CONF (STRT_DT,DATA_ID,DATA_KEY,DATA_NM,CDAT1,CDAT2,CDAT3,CDAT4,RATE1,RATE2,RATE3,RATE4,PAMT_NM,RAMT_NM,RATE_NM,DATA_DESC,REF1,REF2,REF3,REF4,UNTL_DT,LASTID) VALUES ('20000101','3131','2_JPY','        일본엔','JPY','','','','8','','','','DATA','','','','','','','','99991231','NCR INIT');</v>
      </c>
    </row>
    <row r="64" spans="2:24">
      <c r="B64" s="98">
        <v>20000101</v>
      </c>
      <c r="C64" s="98" t="s">
        <v>3388</v>
      </c>
      <c r="D64" s="98" t="s">
        <v>5458</v>
      </c>
      <c r="E64" s="37" t="s">
        <v>6711</v>
      </c>
      <c r="F64" s="98" t="s">
        <v>5459</v>
      </c>
      <c r="J64" s="133">
        <v>8</v>
      </c>
      <c r="N64" s="37" t="str">
        <f t="shared" ref="N64:N72" si="2">N63</f>
        <v>DATA</v>
      </c>
      <c r="V64" s="37">
        <v>99991231</v>
      </c>
      <c r="W64" s="37" t="s">
        <v>291</v>
      </c>
      <c r="X64" s="37" t="str">
        <f t="shared" si="0"/>
        <v>INSERT INTO ZSB_BASE_CONF (STRT_DT,DATA_ID,DATA_KEY,DATA_NM,CDAT1,CDAT2,CDAT3,CDAT4,RATE1,RATE2,RATE3,RATE4,PAMT_NM,RAMT_NM,RATE_NM,DATA_DESC,REF1,REF2,REF3,REF4,UNTL_DT,LASTID) VALUES ('20000101','3131','3_EUR','        유로','EUR','','','','8','','','','DATA','','','','','','','','99991231','NCR INIT');</v>
      </c>
    </row>
    <row r="65" spans="2:24">
      <c r="B65" s="98">
        <v>20000101</v>
      </c>
      <c r="C65" s="98" t="s">
        <v>3388</v>
      </c>
      <c r="D65" s="98" t="s">
        <v>5460</v>
      </c>
      <c r="E65" s="37" t="s">
        <v>6712</v>
      </c>
      <c r="F65" s="98" t="s">
        <v>5461</v>
      </c>
      <c r="J65" s="133">
        <v>8</v>
      </c>
      <c r="N65" s="37" t="str">
        <f t="shared" si="2"/>
        <v>DATA</v>
      </c>
      <c r="V65" s="37">
        <v>99991231</v>
      </c>
      <c r="W65" s="37" t="s">
        <v>291</v>
      </c>
      <c r="X65" s="37" t="str">
        <f t="shared" si="0"/>
        <v>INSERT INTO ZSB_BASE_CONF (STRT_DT,DATA_ID,DATA_KEY,DATA_NM,CDAT1,CDAT2,CDAT3,CDAT4,RATE1,RATE2,RATE3,RATE4,PAMT_NM,RAMT_NM,RATE_NM,DATA_DESC,REF1,REF2,REF3,REF4,UNTL_DT,LASTID) VALUES ('20000101','3131','4_GBP','        영국파운드','GBP','','','','8','','','','DATA','','','','','','','','99991231','NCR INIT');</v>
      </c>
    </row>
    <row r="66" spans="2:24">
      <c r="B66" s="98">
        <v>20000101</v>
      </c>
      <c r="C66" s="98" t="s">
        <v>3388</v>
      </c>
      <c r="D66" s="98" t="s">
        <v>5462</v>
      </c>
      <c r="E66" s="37" t="s">
        <v>6713</v>
      </c>
      <c r="F66" s="98" t="s">
        <v>5463</v>
      </c>
      <c r="J66" s="133">
        <v>8</v>
      </c>
      <c r="N66" s="37" t="str">
        <f t="shared" si="2"/>
        <v>DATA</v>
      </c>
      <c r="V66" s="37">
        <v>99991231</v>
      </c>
      <c r="W66" s="37" t="s">
        <v>291</v>
      </c>
      <c r="X66" s="37" t="str">
        <f t="shared" ref="X66:X104" si="3">X$4&amp;" ('"&amp; B66 &amp;"','"&amp; C66 &amp;"','"&amp; IF(D66="", "*", D66) &amp;"','"&amp; E66 &amp;"','"&amp; F66 &amp;"','"&amp; G66 &amp;"','"&amp; H66 &amp;"','"&amp; I66 &amp;"','"&amp; J66 &amp;"','"&amp; K66 &amp;"','"&amp; L66 &amp;"','"&amp; M66 &amp;"','"&amp; N66 &amp;"','"&amp; O66 &amp;"','"&amp; P66 &amp;"','"&amp; Q66 &amp;"','"&amp; R66 &amp;"','"&amp; S66 &amp;"','"&amp; T66 &amp;"','"&amp; U66 &amp;"','"&amp; V66 &amp;"','NCR INIT');"</f>
        <v>INSERT INTO ZSB_BASE_CONF (STRT_DT,DATA_ID,DATA_KEY,DATA_NM,CDAT1,CDAT2,CDAT3,CDAT4,RATE1,RATE2,RATE3,RATE4,PAMT_NM,RAMT_NM,RATE_NM,DATA_DESC,REF1,REF2,REF3,REF4,UNTL_DT,LASTID) VALUES ('20000101','3131','5_HKD','        홍콩달러','HKD','','','','8','','','','DATA','','','','','','','','99991231','NCR INIT');</v>
      </c>
    </row>
    <row r="67" spans="2:24">
      <c r="B67" s="98">
        <v>20000101</v>
      </c>
      <c r="C67" s="98" t="s">
        <v>3388</v>
      </c>
      <c r="D67" s="98" t="s">
        <v>5464</v>
      </c>
      <c r="E67" s="37" t="s">
        <v>6714</v>
      </c>
      <c r="F67" s="98" t="s">
        <v>5465</v>
      </c>
      <c r="J67" s="133">
        <v>8</v>
      </c>
      <c r="N67" s="37" t="str">
        <f t="shared" si="2"/>
        <v>DATA</v>
      </c>
      <c r="V67" s="37">
        <v>99991231</v>
      </c>
      <c r="W67" s="37" t="s">
        <v>291</v>
      </c>
      <c r="X67" s="37" t="str">
        <f t="shared" si="3"/>
        <v>INSERT INTO ZSB_BASE_CONF (STRT_DT,DATA_ID,DATA_KEY,DATA_NM,CDAT1,CDAT2,CDAT3,CDAT4,RATE1,RATE2,RATE3,RATE4,PAMT_NM,RAMT_NM,RATE_NM,DATA_DESC,REF1,REF2,REF3,REF4,UNTL_DT,LASTID) VALUES ('20000101','3131','6_VND','        베트남달러','VND','','','','8','','','','DATA','','','','','','','','99991231','NCR INIT');</v>
      </c>
    </row>
    <row r="68" spans="2:24">
      <c r="B68" s="98">
        <v>20000101</v>
      </c>
      <c r="C68" s="98" t="s">
        <v>3388</v>
      </c>
      <c r="D68" s="98" t="s">
        <v>5466</v>
      </c>
      <c r="E68" s="37" t="s">
        <v>6715</v>
      </c>
      <c r="F68" s="98" t="s">
        <v>5467</v>
      </c>
      <c r="J68" s="133">
        <v>8</v>
      </c>
      <c r="N68" s="37" t="str">
        <f t="shared" si="2"/>
        <v>DATA</v>
      </c>
      <c r="V68" s="37">
        <v>99991231</v>
      </c>
      <c r="W68" s="37" t="s">
        <v>291</v>
      </c>
      <c r="X68" s="37" t="str">
        <f t="shared" si="3"/>
        <v>INSERT INTO ZSB_BASE_CONF (STRT_DT,DATA_ID,DATA_KEY,DATA_NM,CDAT1,CDAT2,CDAT3,CDAT4,RATE1,RATE2,RATE3,RATE4,PAMT_NM,RAMT_NM,RATE_NM,DATA_DESC,REF1,REF2,REF3,REF4,UNTL_DT,LASTID) VALUES ('20000101','3131','7_CNY','        중국위안','CNY','','','','8','','','','DATA','','','','','','','','99991231','NCR INIT');</v>
      </c>
    </row>
    <row r="69" spans="2:24">
      <c r="B69" s="98">
        <v>20000101</v>
      </c>
      <c r="C69" s="98" t="s">
        <v>3388</v>
      </c>
      <c r="D69" s="98" t="s">
        <v>5468</v>
      </c>
      <c r="E69" s="37" t="s">
        <v>6716</v>
      </c>
      <c r="F69" s="98" t="s">
        <v>5469</v>
      </c>
      <c r="J69" s="133">
        <v>8</v>
      </c>
      <c r="N69" s="37" t="str">
        <f t="shared" si="2"/>
        <v>DATA</v>
      </c>
      <c r="V69" s="37">
        <v>99991231</v>
      </c>
      <c r="W69" s="37" t="s">
        <v>291</v>
      </c>
      <c r="X69" s="37" t="str">
        <f t="shared" si="3"/>
        <v>INSERT INTO ZSB_BASE_CONF (STRT_DT,DATA_ID,DATA_KEY,DATA_NM,CDAT1,CDAT2,CDAT3,CDAT4,RATE1,RATE2,RATE3,RATE4,PAMT_NM,RAMT_NM,RATE_NM,DATA_DESC,REF1,REF2,REF3,REF4,UNTL_DT,LASTID) VALUES ('20000101','3131','8_CNH','        중국CNH','CNH','','','','8','','','','DATA','','','','','','','','99991231','NCR INIT');</v>
      </c>
    </row>
    <row r="70" spans="2:24">
      <c r="B70" s="98">
        <v>20000101</v>
      </c>
      <c r="C70" s="98">
        <v>3131</v>
      </c>
      <c r="D70" s="98" t="s">
        <v>5470</v>
      </c>
      <c r="E70" s="37" t="s">
        <v>6717</v>
      </c>
      <c r="F70" s="98" t="s">
        <v>5471</v>
      </c>
      <c r="J70" s="133">
        <v>8</v>
      </c>
      <c r="N70" s="37" t="str">
        <f t="shared" si="2"/>
        <v>DATA</v>
      </c>
      <c r="V70" s="37">
        <v>99991231</v>
      </c>
      <c r="W70" s="37" t="s">
        <v>291</v>
      </c>
      <c r="X70" s="37" t="str">
        <f t="shared" si="3"/>
        <v>INSERT INTO ZSB_BASE_CONF (STRT_DT,DATA_ID,DATA_KEY,DATA_NM,CDAT1,CDAT2,CDAT3,CDAT4,RATE1,RATE2,RATE3,RATE4,PAMT_NM,RAMT_NM,RATE_NM,DATA_DESC,REF1,REF2,REF3,REF4,UNTL_DT,LASTID) VALUES ('20000101','3131','O_CCY','        기타통화','OTH','','','','8','','','','DATA','','','','','','','','99991231','NCR INIT');</v>
      </c>
    </row>
    <row r="71" spans="2:24">
      <c r="B71" s="98">
        <v>20000101</v>
      </c>
      <c r="C71" s="98" t="s">
        <v>3388</v>
      </c>
      <c r="D71" s="98" t="s">
        <v>5472</v>
      </c>
      <c r="E71" s="37" t="s">
        <v>6718</v>
      </c>
      <c r="N71" s="37" t="str">
        <f>N70</f>
        <v>DATA</v>
      </c>
      <c r="V71" s="37">
        <v>99991231</v>
      </c>
      <c r="W71" s="37" t="s">
        <v>291</v>
      </c>
      <c r="X71" s="37" t="str">
        <f t="shared" si="3"/>
        <v>INSERT INTO ZSB_BASE_CONF (STRT_DT,DATA_ID,DATA_KEY,DATA_NM,CDAT1,CDAT2,CDAT3,CDAT4,RATE1,RATE2,RATE3,RATE4,PAMT_NM,RAMT_NM,RATE_NM,DATA_DESC,REF1,REF2,REF3,REF4,UNTL_DT,LASTID) VALUES ('20000101','3131','SUM','        통화계','','','','','','','','','DATA','','','','','','','','99991231','NCR INIT');</v>
      </c>
    </row>
    <row r="72" spans="2:24">
      <c r="B72" s="98">
        <v>20000101</v>
      </c>
      <c r="C72" s="98" t="s">
        <v>3388</v>
      </c>
      <c r="D72" s="98" t="s">
        <v>5473</v>
      </c>
      <c r="E72" s="37" t="s">
        <v>6719</v>
      </c>
      <c r="F72" s="98" t="s">
        <v>5474</v>
      </c>
      <c r="J72" s="133">
        <v>8</v>
      </c>
      <c r="N72" s="37" t="str">
        <f t="shared" si="2"/>
        <v>DATA</v>
      </c>
      <c r="V72" s="37">
        <v>99991231</v>
      </c>
      <c r="W72" s="37" t="s">
        <v>291</v>
      </c>
      <c r="X72" s="37" t="str">
        <f t="shared" si="3"/>
        <v>INSERT INTO ZSB_BASE_CONF (STRT_DT,DATA_ID,DATA_KEY,DATA_NM,CDAT1,CDAT2,CDAT3,CDAT4,RATE1,RATE2,RATE3,RATE4,PAMT_NM,RAMT_NM,RATE_NM,DATA_DESC,REF1,REF2,REF3,REF4,UNTL_DT,LASTID) VALUES ('20000101','3131','X_XAU','        금','XAU','','','','8','','','','DATA','','','','','','','','99991231','NCR INIT');</v>
      </c>
    </row>
    <row r="73" spans="2:24">
      <c r="B73" s="98">
        <v>20000101</v>
      </c>
      <c r="C73" s="98" t="s">
        <v>5401</v>
      </c>
      <c r="D73" s="98">
        <v>4</v>
      </c>
      <c r="E73" s="37" t="s">
        <v>6725</v>
      </c>
      <c r="N73" s="37" t="s">
        <v>5396</v>
      </c>
      <c r="Q73" s="37" t="s">
        <v>5475</v>
      </c>
      <c r="V73" s="37">
        <v>99991231</v>
      </c>
      <c r="W73" s="37" t="s">
        <v>291</v>
      </c>
      <c r="X73" s="37" t="str">
        <f t="shared" si="3"/>
        <v>INSERT INTO ZSB_BASE_CONF (STRT_DT,DATA_ID,DATA_KEY,DATA_NM,CDAT1,CDAT2,CDAT3,CDAT4,RATE1,RATE2,RATE3,RATE4,PAMT_NM,RAMT_NM,RATE_NM,DATA_DESC,REF1,REF2,REF3,REF4,UNTL_DT,LASTID) VALUES ('20000101','31','4','상품위험액','','','','','','','','','DATA','','','상품별 구간분석','','','','','99991231','NCR INIT');</v>
      </c>
    </row>
    <row r="74" spans="2:24">
      <c r="B74" s="98">
        <v>20000101</v>
      </c>
      <c r="C74" s="98">
        <v>314</v>
      </c>
      <c r="D74" s="98" t="s">
        <v>5393</v>
      </c>
      <c r="E74" s="37" t="s">
        <v>6649</v>
      </c>
      <c r="F74" s="98" t="s">
        <v>5476</v>
      </c>
      <c r="N74" s="37" t="s">
        <v>5477</v>
      </c>
      <c r="O74" s="37" t="s">
        <v>5478</v>
      </c>
      <c r="P74" s="37" t="s">
        <v>5479</v>
      </c>
      <c r="Q74" s="37" t="s">
        <v>5475</v>
      </c>
      <c r="V74" s="37">
        <v>99991231</v>
      </c>
      <c r="W74" s="37" t="s">
        <v>291</v>
      </c>
      <c r="X74" s="37" t="str">
        <f t="shared" si="3"/>
        <v>INSERT INTO ZSB_BASE_CONF (STRT_DT,DATA_ID,DATA_KEY,DATA_NM,CDAT1,CDAT2,CDAT3,CDAT4,RATE1,RATE2,RATE3,RATE4,PAMT_NM,RAMT_NM,RATE_NM,DATA_DESC,REF1,REF2,REF3,REF4,UNTL_DT,LASTID) VALUES ('20000101','314','1','        일반상품위험','구간(이하)','','','','','','','','이월매입|이월매도|매입|매도|상계금액|이월금액','위험액|상계위험액|이월위험액','상계위험율|이월위험율','상품별 구간분석','','','','','99991231','NCR INIT');</v>
      </c>
    </row>
    <row r="75" spans="2:24">
      <c r="B75" s="98">
        <v>20000101</v>
      </c>
      <c r="C75" s="98">
        <v>3141</v>
      </c>
      <c r="D75" s="98" t="s">
        <v>5480</v>
      </c>
      <c r="E75" s="37" t="s">
        <v>6650</v>
      </c>
      <c r="N75" s="37" t="s">
        <v>5396</v>
      </c>
      <c r="Q75" s="37" t="s">
        <v>5481</v>
      </c>
      <c r="V75" s="37">
        <v>99991231</v>
      </c>
      <c r="W75" s="37" t="s">
        <v>291</v>
      </c>
      <c r="X75" s="37" t="str">
        <f t="shared" si="3"/>
        <v>INSERT INTO ZSB_BASE_CONF (STRT_DT,DATA_ID,DATA_KEY,DATA_NM,CDAT1,CDAT2,CDAT3,CDAT4,RATE1,RATE2,RATE3,RATE4,PAMT_NM,RAMT_NM,RATE_NM,DATA_DESC,REF1,REF2,REF3,REF4,UNTL_DT,LASTID) VALUES ('20000101','3141','UNDER','           기초자산별','','','','','','','','','DATA','','','기초자산별, 전체는 ALL','','','','','99991231','NCR INIT');</v>
      </c>
    </row>
    <row r="76" spans="2:24">
      <c r="B76" s="98">
        <v>20000101</v>
      </c>
      <c r="C76" s="98" t="s">
        <v>6726</v>
      </c>
      <c r="D76" s="98" t="s">
        <v>5393</v>
      </c>
      <c r="E76" s="37" t="s">
        <v>6651</v>
      </c>
      <c r="F76" s="98">
        <v>1</v>
      </c>
      <c r="J76" s="133">
        <v>3</v>
      </c>
      <c r="K76" s="127">
        <v>0.6</v>
      </c>
      <c r="N76" s="37" t="s">
        <v>5396</v>
      </c>
      <c r="V76" s="37">
        <v>99991231</v>
      </c>
      <c r="W76" s="37" t="s">
        <v>291</v>
      </c>
      <c r="X76" s="37" t="str">
        <f t="shared" si="3"/>
        <v>INSERT INTO ZSB_BASE_CONF (STRT_DT,DATA_ID,DATA_KEY,DATA_NM,CDAT1,CDAT2,CDAT3,CDAT4,RATE1,RATE2,RATE3,RATE4,PAMT_NM,RAMT_NM,RATE_NM,DATA_DESC,REF1,REF2,REF3,REF4,UNTL_DT,LASTID) VALUES ('20000101','3141UNDER','1','            0~1개월 이하','1','','','','3','0.6','','','DATA','','','','','','','','99991231','NCR INIT');</v>
      </c>
    </row>
    <row r="77" spans="2:24">
      <c r="B77" s="98">
        <v>20000101</v>
      </c>
      <c r="C77" s="98" t="s">
        <v>6726</v>
      </c>
      <c r="D77" s="98" t="s">
        <v>5394</v>
      </c>
      <c r="E77" s="37" t="s">
        <v>6652</v>
      </c>
      <c r="F77" s="98">
        <v>2</v>
      </c>
      <c r="J77" s="133">
        <v>3</v>
      </c>
      <c r="K77" s="127">
        <v>0.6</v>
      </c>
      <c r="N77" s="37" t="str">
        <f t="shared" ref="N77:N82" si="4">N76</f>
        <v>DATA</v>
      </c>
      <c r="V77" s="37">
        <v>99991231</v>
      </c>
      <c r="W77" s="37" t="s">
        <v>291</v>
      </c>
      <c r="X77" s="37" t="str">
        <f t="shared" si="3"/>
        <v>INSERT INTO ZSB_BASE_CONF (STRT_DT,DATA_ID,DATA_KEY,DATA_NM,CDAT1,CDAT2,CDAT3,CDAT4,RATE1,RATE2,RATE3,RATE4,PAMT_NM,RAMT_NM,RATE_NM,DATA_DESC,REF1,REF2,REF3,REF4,UNTL_DT,LASTID) VALUES ('20000101','3141UNDER','2','            1~3개월 이하','2','','','','3','0.6','','','DATA','','','','','','','','99991231','NCR INIT');</v>
      </c>
    </row>
    <row r="78" spans="2:24">
      <c r="B78" s="98">
        <v>20000101</v>
      </c>
      <c r="C78" s="98" t="s">
        <v>6726</v>
      </c>
      <c r="D78" s="98" t="s">
        <v>5395</v>
      </c>
      <c r="E78" s="37" t="s">
        <v>6653</v>
      </c>
      <c r="F78" s="98">
        <v>6</v>
      </c>
      <c r="J78" s="133">
        <v>3</v>
      </c>
      <c r="K78" s="127">
        <v>0.6</v>
      </c>
      <c r="N78" s="37" t="str">
        <f t="shared" si="4"/>
        <v>DATA</v>
      </c>
      <c r="V78" s="37">
        <v>99991231</v>
      </c>
      <c r="W78" s="37" t="s">
        <v>291</v>
      </c>
      <c r="X78" s="37" t="str">
        <f t="shared" si="3"/>
        <v>INSERT INTO ZSB_BASE_CONF (STRT_DT,DATA_ID,DATA_KEY,DATA_NM,CDAT1,CDAT2,CDAT3,CDAT4,RATE1,RATE2,RATE3,RATE4,PAMT_NM,RAMT_NM,RATE_NM,DATA_DESC,REF1,REF2,REF3,REF4,UNTL_DT,LASTID) VALUES ('20000101','3141UNDER','3','            3~6개월 이하','6','','','','3','0.6','','','DATA','','','','','','','','99991231','NCR INIT');</v>
      </c>
    </row>
    <row r="79" spans="2:24">
      <c r="B79" s="98">
        <v>20000101</v>
      </c>
      <c r="C79" s="98" t="s">
        <v>6726</v>
      </c>
      <c r="D79" s="98" t="s">
        <v>5397</v>
      </c>
      <c r="E79" s="37" t="s">
        <v>6654</v>
      </c>
      <c r="F79" s="98">
        <v>12</v>
      </c>
      <c r="J79" s="133">
        <v>3</v>
      </c>
      <c r="K79" s="127">
        <v>0.6</v>
      </c>
      <c r="N79" s="37" t="str">
        <f t="shared" si="4"/>
        <v>DATA</v>
      </c>
      <c r="V79" s="37">
        <v>99991231</v>
      </c>
      <c r="W79" s="37" t="s">
        <v>291</v>
      </c>
      <c r="X79" s="37" t="str">
        <f t="shared" si="3"/>
        <v>INSERT INTO ZSB_BASE_CONF (STRT_DT,DATA_ID,DATA_KEY,DATA_NM,CDAT1,CDAT2,CDAT3,CDAT4,RATE1,RATE2,RATE3,RATE4,PAMT_NM,RAMT_NM,RATE_NM,DATA_DESC,REF1,REF2,REF3,REF4,UNTL_DT,LASTID) VALUES ('20000101','3141UNDER','4','            6~12개월 이하','12','','','','3','0.6','','','DATA','','','','','','','','99991231','NCR INIT');</v>
      </c>
    </row>
    <row r="80" spans="2:24">
      <c r="B80" s="98">
        <v>20000101</v>
      </c>
      <c r="C80" s="98" t="s">
        <v>6726</v>
      </c>
      <c r="D80" s="98" t="s">
        <v>5398</v>
      </c>
      <c r="E80" s="37" t="s">
        <v>6655</v>
      </c>
      <c r="F80" s="98">
        <v>24</v>
      </c>
      <c r="J80" s="133">
        <v>3</v>
      </c>
      <c r="K80" s="127">
        <v>0.6</v>
      </c>
      <c r="N80" s="37" t="str">
        <f t="shared" si="4"/>
        <v>DATA</v>
      </c>
      <c r="V80" s="37">
        <v>99991231</v>
      </c>
      <c r="W80" s="37" t="s">
        <v>291</v>
      </c>
      <c r="X80" s="37" t="str">
        <f t="shared" si="3"/>
        <v>INSERT INTO ZSB_BASE_CONF (STRT_DT,DATA_ID,DATA_KEY,DATA_NM,CDAT1,CDAT2,CDAT3,CDAT4,RATE1,RATE2,RATE3,RATE4,PAMT_NM,RAMT_NM,RATE_NM,DATA_DESC,REF1,REF2,REF3,REF4,UNTL_DT,LASTID) VALUES ('20000101','3141UNDER','5','            1~2년 이하','24','','','','3','0.6','','','DATA','','','','','','','','99991231','NCR INIT');</v>
      </c>
    </row>
    <row r="81" spans="2:24">
      <c r="B81" s="98">
        <v>20000101</v>
      </c>
      <c r="C81" s="98" t="s">
        <v>6726</v>
      </c>
      <c r="D81" s="98" t="s">
        <v>5399</v>
      </c>
      <c r="E81" s="37" t="s">
        <v>6656</v>
      </c>
      <c r="F81" s="98">
        <v>36</v>
      </c>
      <c r="J81" s="133">
        <v>3</v>
      </c>
      <c r="K81" s="127">
        <v>0.6</v>
      </c>
      <c r="N81" s="37" t="str">
        <f t="shared" si="4"/>
        <v>DATA</v>
      </c>
      <c r="V81" s="37">
        <v>99991231</v>
      </c>
      <c r="W81" s="37" t="s">
        <v>291</v>
      </c>
      <c r="X81" s="37" t="str">
        <f t="shared" si="3"/>
        <v>INSERT INTO ZSB_BASE_CONF (STRT_DT,DATA_ID,DATA_KEY,DATA_NM,CDAT1,CDAT2,CDAT3,CDAT4,RATE1,RATE2,RATE3,RATE4,PAMT_NM,RAMT_NM,RATE_NM,DATA_DESC,REF1,REF2,REF3,REF4,UNTL_DT,LASTID) VALUES ('20000101','3141UNDER','6','            2~3년 이하','36','','','','3','0.6','','','DATA','','','','','','','','99991231','NCR INIT');</v>
      </c>
    </row>
    <row r="82" spans="2:24">
      <c r="B82" s="98">
        <v>20000101</v>
      </c>
      <c r="C82" s="98" t="s">
        <v>6726</v>
      </c>
      <c r="D82" s="98" t="s">
        <v>5400</v>
      </c>
      <c r="E82" s="37" t="s">
        <v>6657</v>
      </c>
      <c r="F82" s="98">
        <v>999</v>
      </c>
      <c r="J82" s="133">
        <v>3</v>
      </c>
      <c r="K82" s="127">
        <v>15</v>
      </c>
      <c r="N82" s="37" t="str">
        <f t="shared" si="4"/>
        <v>DATA</v>
      </c>
      <c r="V82" s="37">
        <v>99991231</v>
      </c>
      <c r="W82" s="37" t="s">
        <v>291</v>
      </c>
      <c r="X82" s="37" t="str">
        <f t="shared" si="3"/>
        <v>INSERT INTO ZSB_BASE_CONF (STRT_DT,DATA_ID,DATA_KEY,DATA_NM,CDAT1,CDAT2,CDAT3,CDAT4,RATE1,RATE2,RATE3,RATE4,PAMT_NM,RAMT_NM,RATE_NM,DATA_DESC,REF1,REF2,REF3,REF4,UNTL_DT,LASTID) VALUES ('20000101','3141UNDER','7','            3년 초과','999','','','','3','15','','','DATA','','','','','','','','99991231','NCR INIT');</v>
      </c>
    </row>
    <row r="83" spans="2:24">
      <c r="B83" s="98">
        <v>20000101</v>
      </c>
      <c r="C83" s="98" t="s">
        <v>5401</v>
      </c>
      <c r="D83" s="98">
        <v>5</v>
      </c>
      <c r="E83" s="37" t="s">
        <v>6658</v>
      </c>
      <c r="N83" s="37" t="s">
        <v>5396</v>
      </c>
      <c r="V83" s="37">
        <v>99991231</v>
      </c>
      <c r="W83" s="37" t="s">
        <v>291</v>
      </c>
      <c r="X83" s="37" t="str">
        <f t="shared" si="3"/>
        <v>INSERT INTO ZSB_BASE_CONF (STRT_DT,DATA_ID,DATA_KEY,DATA_NM,CDAT1,CDAT2,CDAT3,CDAT4,RATE1,RATE2,RATE3,RATE4,PAMT_NM,RAMT_NM,RATE_NM,DATA_DESC,REF1,REF2,REF3,REF4,UNTL_DT,LASTID) VALUES ('20000101','31','5','    바. 옵션위험액','','','','','','','','','DATA','','','','','','','','99991231','NCR INIT');</v>
      </c>
    </row>
    <row r="84" spans="2:24">
      <c r="B84" s="98">
        <v>20000101</v>
      </c>
      <c r="C84" s="98">
        <v>315</v>
      </c>
      <c r="D84" s="98" t="s">
        <v>5393</v>
      </c>
      <c r="E84" s="37" t="s">
        <v>6659</v>
      </c>
      <c r="N84" s="37" t="s">
        <v>5482</v>
      </c>
      <c r="O84" s="37" t="s">
        <v>5483</v>
      </c>
      <c r="P84" s="37" t="s">
        <v>5484</v>
      </c>
      <c r="Q84" s="37" t="s">
        <v>5485</v>
      </c>
      <c r="V84" s="37">
        <v>99991231</v>
      </c>
      <c r="W84" s="37" t="s">
        <v>291</v>
      </c>
      <c r="X84" s="37" t="str">
        <f t="shared" si="3"/>
        <v>INSERT INTO ZSB_BASE_CONF (STRT_DT,DATA_ID,DATA_KEY,DATA_NM,CDAT1,CDAT2,CDAT3,CDAT4,RATE1,RATE2,RATE3,RATE4,PAMT_NM,RAMT_NM,RATE_NM,DATA_DESC,REF1,REF2,REF3,REF4,UNTL_DT,LASTID) VALUES ('20000101','315','1','        금리옵션위험','','','','','','','','','포지션','위험액|델타위험액|감마위험액|베가위험액','상정변동폭|일반위험','구간은 금리일반위험에 준함. 금리는 상정금리변동폭(RATE1), 채권의 경우는 해당위험값(RATE2)적용, 개별위험은 3121적용(단순델타정보로 의미 없음)','','','','','99991231','NCR INIT');</v>
      </c>
    </row>
    <row r="85" spans="2:24">
      <c r="B85" s="98">
        <v>20000101</v>
      </c>
      <c r="C85" s="98">
        <v>3151</v>
      </c>
      <c r="D85" s="98" t="s">
        <v>5422</v>
      </c>
      <c r="E85" s="37" t="s">
        <v>6627</v>
      </c>
      <c r="J85" s="133">
        <v>0.1</v>
      </c>
      <c r="K85" s="127">
        <v>0</v>
      </c>
      <c r="N85" s="37" t="s">
        <v>5396</v>
      </c>
      <c r="V85" s="37">
        <v>99991231</v>
      </c>
      <c r="W85" s="37" t="s">
        <v>291</v>
      </c>
      <c r="X85" s="37" t="str">
        <f t="shared" si="3"/>
        <v>INSERT INTO ZSB_BASE_CONF (STRT_DT,DATA_ID,DATA_KEY,DATA_NM,CDAT1,CDAT2,CDAT3,CDAT4,RATE1,RATE2,RATE3,RATE4,PAMT_NM,RAMT_NM,RATE_NM,DATA_DESC,REF1,REF2,REF3,REF4,UNTL_DT,LASTID) VALUES ('20000101','3151','D01','            구간01 (1개월이하)','','','','','0.1','0','','','DATA','','','','','','','','99991231','NCR INIT');</v>
      </c>
    </row>
    <row r="86" spans="2:24">
      <c r="B86" s="98">
        <v>20000101</v>
      </c>
      <c r="C86" s="98">
        <v>3151</v>
      </c>
      <c r="D86" s="98" t="s">
        <v>5424</v>
      </c>
      <c r="E86" s="37" t="s">
        <v>6628</v>
      </c>
      <c r="J86" s="133">
        <v>1</v>
      </c>
      <c r="K86" s="127">
        <v>0.2</v>
      </c>
      <c r="N86" s="37" t="s">
        <v>5396</v>
      </c>
      <c r="V86" s="37">
        <v>99991231</v>
      </c>
      <c r="W86" s="37" t="s">
        <v>291</v>
      </c>
      <c r="X86" s="37" t="str">
        <f t="shared" si="3"/>
        <v>INSERT INTO ZSB_BASE_CONF (STRT_DT,DATA_ID,DATA_KEY,DATA_NM,CDAT1,CDAT2,CDAT3,CDAT4,RATE1,RATE2,RATE3,RATE4,PAMT_NM,RAMT_NM,RATE_NM,DATA_DESC,REF1,REF2,REF3,REF4,UNTL_DT,LASTID) VALUES ('20000101','3151','D02','            구간02 (1-3개월)','','','','','1','0.2','','','DATA','','','','','','','','99991231','NCR INIT');</v>
      </c>
    </row>
    <row r="87" spans="2:24">
      <c r="B87" s="98">
        <v>20000101</v>
      </c>
      <c r="C87" s="98">
        <v>3151</v>
      </c>
      <c r="D87" s="98" t="s">
        <v>5425</v>
      </c>
      <c r="E87" s="37" t="s">
        <v>6629</v>
      </c>
      <c r="J87" s="133">
        <v>1</v>
      </c>
      <c r="K87" s="127">
        <v>0.4</v>
      </c>
      <c r="N87" s="37" t="s">
        <v>5396</v>
      </c>
      <c r="V87" s="37">
        <v>99991231</v>
      </c>
      <c r="W87" s="37" t="s">
        <v>291</v>
      </c>
      <c r="X87" s="37" t="str">
        <f t="shared" si="3"/>
        <v>INSERT INTO ZSB_BASE_CONF (STRT_DT,DATA_ID,DATA_KEY,DATA_NM,CDAT1,CDAT2,CDAT3,CDAT4,RATE1,RATE2,RATE3,RATE4,PAMT_NM,RAMT_NM,RATE_NM,DATA_DESC,REF1,REF2,REF3,REF4,UNTL_DT,LASTID) VALUES ('20000101','3151','D03','            구간03 (3-6개월)','','','','','1','0.4','','','DATA','','','','','','','','99991231','NCR INIT');</v>
      </c>
    </row>
    <row r="88" spans="2:24">
      <c r="B88" s="98">
        <v>20000101</v>
      </c>
      <c r="C88" s="98">
        <v>3151</v>
      </c>
      <c r="D88" s="98" t="s">
        <v>5426</v>
      </c>
      <c r="E88" s="37" t="s">
        <v>6630</v>
      </c>
      <c r="J88" s="133">
        <v>1</v>
      </c>
      <c r="K88" s="127">
        <v>0.7</v>
      </c>
      <c r="N88" s="37" t="s">
        <v>5396</v>
      </c>
      <c r="V88" s="37">
        <v>99991231</v>
      </c>
      <c r="W88" s="37" t="s">
        <v>291</v>
      </c>
      <c r="X88" s="37" t="str">
        <f t="shared" si="3"/>
        <v>INSERT INTO ZSB_BASE_CONF (STRT_DT,DATA_ID,DATA_KEY,DATA_NM,CDAT1,CDAT2,CDAT3,CDAT4,RATE1,RATE2,RATE3,RATE4,PAMT_NM,RAMT_NM,RATE_NM,DATA_DESC,REF1,REF2,REF3,REF4,UNTL_DT,LASTID) VALUES ('20000101','3151','D04','            구간04 (6-12개월)','','','','','1','0.7','','','DATA','','','','','','','','99991231','NCR INIT');</v>
      </c>
    </row>
    <row r="89" spans="2:24">
      <c r="B89" s="98">
        <v>20000101</v>
      </c>
      <c r="C89" s="98">
        <v>3151</v>
      </c>
      <c r="D89" s="98" t="s">
        <v>5427</v>
      </c>
      <c r="E89" s="37" t="s">
        <v>6660</v>
      </c>
      <c r="J89" s="133">
        <v>0.9</v>
      </c>
      <c r="K89" s="127">
        <v>1.25</v>
      </c>
      <c r="N89" s="37" t="s">
        <v>5396</v>
      </c>
      <c r="V89" s="37">
        <v>99991231</v>
      </c>
      <c r="W89" s="37" t="s">
        <v>291</v>
      </c>
      <c r="X89" s="37" t="str">
        <f t="shared" si="3"/>
        <v>INSERT INTO ZSB_BASE_CONF (STRT_DT,DATA_ID,DATA_KEY,DATA_NM,CDAT1,CDAT2,CDAT3,CDAT4,RATE1,RATE2,RATE3,RATE4,PAMT_NM,RAMT_NM,RATE_NM,DATA_DESC,REF1,REF2,REF3,REF4,UNTL_DT,LASTID) VALUES ('20000101','3151','D05','            구간05 (~1.9년)','','','','','0.9','1.25','','','DATA','','','','','','','','99991231','NCR INIT');</v>
      </c>
    </row>
    <row r="90" spans="2:24">
      <c r="B90" s="98">
        <v>20000101</v>
      </c>
      <c r="C90" s="98">
        <v>3151</v>
      </c>
      <c r="D90" s="98" t="s">
        <v>5429</v>
      </c>
      <c r="E90" s="37" t="s">
        <v>6661</v>
      </c>
      <c r="J90" s="133">
        <v>0.8</v>
      </c>
      <c r="K90" s="127">
        <v>1.75</v>
      </c>
      <c r="N90" s="37" t="s">
        <v>5396</v>
      </c>
      <c r="V90" s="37">
        <v>99991231</v>
      </c>
      <c r="W90" s="37" t="s">
        <v>291</v>
      </c>
      <c r="X90" s="37" t="str">
        <f t="shared" si="3"/>
        <v>INSERT INTO ZSB_BASE_CONF (STRT_DT,DATA_ID,DATA_KEY,DATA_NM,CDAT1,CDAT2,CDAT3,CDAT4,RATE1,RATE2,RATE3,RATE4,PAMT_NM,RAMT_NM,RATE_NM,DATA_DESC,REF1,REF2,REF3,REF4,UNTL_DT,LASTID) VALUES ('20000101','3151','D06','            구간06 ( ~2.8년)','','','','','0.8','1.75','','','DATA','','','','','','','','99991231','NCR INIT');</v>
      </c>
    </row>
    <row r="91" spans="2:24">
      <c r="B91" s="98">
        <v>20000101</v>
      </c>
      <c r="C91" s="98">
        <v>3151</v>
      </c>
      <c r="D91" s="98" t="s">
        <v>5430</v>
      </c>
      <c r="E91" s="37" t="s">
        <v>6662</v>
      </c>
      <c r="J91" s="133">
        <v>0.75</v>
      </c>
      <c r="K91" s="127">
        <v>2.25</v>
      </c>
      <c r="N91" s="37" t="s">
        <v>5396</v>
      </c>
      <c r="V91" s="37">
        <v>99991231</v>
      </c>
      <c r="W91" s="37" t="s">
        <v>291</v>
      </c>
      <c r="X91" s="37" t="str">
        <f t="shared" si="3"/>
        <v>INSERT INTO ZSB_BASE_CONF (STRT_DT,DATA_ID,DATA_KEY,DATA_NM,CDAT1,CDAT2,CDAT3,CDAT4,RATE1,RATE2,RATE3,RATE4,PAMT_NM,RAMT_NM,RATE_NM,DATA_DESC,REF1,REF2,REF3,REF4,UNTL_DT,LASTID) VALUES ('20000101','3151','D07','            구간07 (~3.6년)','','','','','0.75','2.25','','','DATA','','','','','','','','99991231','NCR INIT');</v>
      </c>
    </row>
    <row r="92" spans="2:24">
      <c r="B92" s="98">
        <v>20000101</v>
      </c>
      <c r="C92" s="98">
        <v>3151</v>
      </c>
      <c r="D92" s="98" t="s">
        <v>5431</v>
      </c>
      <c r="E92" s="37" t="s">
        <v>6663</v>
      </c>
      <c r="J92" s="133">
        <v>0.75</v>
      </c>
      <c r="K92" s="127">
        <v>2.75</v>
      </c>
      <c r="N92" s="37" t="s">
        <v>5396</v>
      </c>
      <c r="V92" s="37">
        <v>99991231</v>
      </c>
      <c r="W92" s="37" t="s">
        <v>291</v>
      </c>
      <c r="X92" s="37" t="str">
        <f t="shared" si="3"/>
        <v>INSERT INTO ZSB_BASE_CONF (STRT_DT,DATA_ID,DATA_KEY,DATA_NM,CDAT1,CDAT2,CDAT3,CDAT4,RATE1,RATE2,RATE3,RATE4,PAMT_NM,RAMT_NM,RATE_NM,DATA_DESC,REF1,REF2,REF3,REF4,UNTL_DT,LASTID) VALUES ('20000101','3151','D08','            구간08 ( ~4.3년)','','','','','0.75','2.75','','','DATA','','','','','','','','99991231','NCR INIT');</v>
      </c>
    </row>
    <row r="93" spans="2:24">
      <c r="B93" s="98">
        <v>20000101</v>
      </c>
      <c r="C93" s="98">
        <v>3151</v>
      </c>
      <c r="D93" s="98" t="s">
        <v>5433</v>
      </c>
      <c r="E93" s="37" t="s">
        <v>6664</v>
      </c>
      <c r="J93" s="133">
        <v>0.7</v>
      </c>
      <c r="K93" s="127">
        <v>3.25</v>
      </c>
      <c r="N93" s="37" t="s">
        <v>5396</v>
      </c>
      <c r="V93" s="37">
        <v>99991231</v>
      </c>
      <c r="W93" s="37" t="s">
        <v>291</v>
      </c>
      <c r="X93" s="37" t="str">
        <f t="shared" si="3"/>
        <v>INSERT INTO ZSB_BASE_CONF (STRT_DT,DATA_ID,DATA_KEY,DATA_NM,CDAT1,CDAT2,CDAT3,CDAT4,RATE1,RATE2,RATE3,RATE4,PAMT_NM,RAMT_NM,RATE_NM,DATA_DESC,REF1,REF2,REF3,REF4,UNTL_DT,LASTID) VALUES ('20000101','3151','D09','            구간09 (~5.7년)','','','','','0.7','3.25','','','DATA','','','','','','','','99991231','NCR INIT');</v>
      </c>
    </row>
    <row r="94" spans="2:24">
      <c r="B94" s="98">
        <v>20000101</v>
      </c>
      <c r="C94" s="98">
        <v>3151</v>
      </c>
      <c r="D94" s="98" t="s">
        <v>5434</v>
      </c>
      <c r="E94" s="37" t="s">
        <v>6665</v>
      </c>
      <c r="J94" s="133">
        <v>0.65</v>
      </c>
      <c r="K94" s="127">
        <v>3.75</v>
      </c>
      <c r="N94" s="37" t="s">
        <v>5396</v>
      </c>
      <c r="V94" s="37">
        <v>99991231</v>
      </c>
      <c r="W94" s="37" t="s">
        <v>291</v>
      </c>
      <c r="X94" s="37" t="str">
        <f t="shared" si="3"/>
        <v>INSERT INTO ZSB_BASE_CONF (STRT_DT,DATA_ID,DATA_KEY,DATA_NM,CDAT1,CDAT2,CDAT3,CDAT4,RATE1,RATE2,RATE3,RATE4,PAMT_NM,RAMT_NM,RATE_NM,DATA_DESC,REF1,REF2,REF3,REF4,UNTL_DT,LASTID) VALUES ('20000101','3151','D10','            구간10 (~7.3년)','','','','','0.65','3.75','','','DATA','','','','','','','','99991231','NCR INIT');</v>
      </c>
    </row>
    <row r="95" spans="2:24">
      <c r="B95" s="98">
        <v>20000101</v>
      </c>
      <c r="C95" s="98">
        <v>3151</v>
      </c>
      <c r="D95" s="98" t="s">
        <v>5435</v>
      </c>
      <c r="E95" s="37" t="s">
        <v>6666</v>
      </c>
      <c r="J95" s="133">
        <v>0.6</v>
      </c>
      <c r="K95" s="127">
        <v>4.5</v>
      </c>
      <c r="N95" s="37" t="s">
        <v>5396</v>
      </c>
      <c r="V95" s="37">
        <v>99991231</v>
      </c>
      <c r="W95" s="37" t="s">
        <v>291</v>
      </c>
      <c r="X95" s="37" t="str">
        <f t="shared" si="3"/>
        <v>INSERT INTO ZSB_BASE_CONF (STRT_DT,DATA_ID,DATA_KEY,DATA_NM,CDAT1,CDAT2,CDAT3,CDAT4,RATE1,RATE2,RATE3,RATE4,PAMT_NM,RAMT_NM,RATE_NM,DATA_DESC,REF1,REF2,REF3,REF4,UNTL_DT,LASTID) VALUES ('20000101','3151','D11','            구간11 (~9.3년)','','','','','0.6','4.5','','','DATA','','','','','','','','99991231','NCR INIT');</v>
      </c>
    </row>
    <row r="96" spans="2:24">
      <c r="B96" s="98">
        <v>20000101</v>
      </c>
      <c r="C96" s="98">
        <v>3151</v>
      </c>
      <c r="D96" s="98" t="s">
        <v>5436</v>
      </c>
      <c r="E96" s="37" t="s">
        <v>6667</v>
      </c>
      <c r="J96" s="133">
        <v>0.6</v>
      </c>
      <c r="K96" s="127">
        <v>5.25</v>
      </c>
      <c r="N96" s="37" t="s">
        <v>5396</v>
      </c>
      <c r="V96" s="37">
        <v>99991231</v>
      </c>
      <c r="W96" s="37" t="s">
        <v>291</v>
      </c>
      <c r="X96" s="37" t="str">
        <f t="shared" si="3"/>
        <v>INSERT INTO ZSB_BASE_CONF (STRT_DT,DATA_ID,DATA_KEY,DATA_NM,CDAT1,CDAT2,CDAT3,CDAT4,RATE1,RATE2,RATE3,RATE4,PAMT_NM,RAMT_NM,RATE_NM,DATA_DESC,REF1,REF2,REF3,REF4,UNTL_DT,LASTID) VALUES ('20000101','3151','D12','            구간12 (~10.6년)','','','','','0.6','5.25','','','DATA','','','','','','','','99991231','NCR INIT');</v>
      </c>
    </row>
    <row r="97" spans="2:24">
      <c r="B97" s="98">
        <v>20000101</v>
      </c>
      <c r="C97" s="98">
        <v>3151</v>
      </c>
      <c r="D97" s="98" t="s">
        <v>5437</v>
      </c>
      <c r="E97" s="37" t="s">
        <v>6668</v>
      </c>
      <c r="J97" s="133">
        <v>0.6</v>
      </c>
      <c r="K97" s="127">
        <v>6</v>
      </c>
      <c r="N97" s="37" t="s">
        <v>5396</v>
      </c>
      <c r="V97" s="37">
        <v>99991231</v>
      </c>
      <c r="W97" s="37" t="s">
        <v>291</v>
      </c>
      <c r="X97" s="37" t="str">
        <f t="shared" si="3"/>
        <v>INSERT INTO ZSB_BASE_CONF (STRT_DT,DATA_ID,DATA_KEY,DATA_NM,CDAT1,CDAT2,CDAT3,CDAT4,RATE1,RATE2,RATE3,RATE4,PAMT_NM,RAMT_NM,RATE_NM,DATA_DESC,REF1,REF2,REF3,REF4,UNTL_DT,LASTID) VALUES ('20000101','3151','D13','            구간13 (~12년)','','','','','0.6','6','','','DATA','','','','','','','','99991231','NCR INIT');</v>
      </c>
    </row>
    <row r="98" spans="2:24">
      <c r="B98" s="98">
        <v>20000101</v>
      </c>
      <c r="C98" s="98">
        <v>3151</v>
      </c>
      <c r="D98" s="98" t="s">
        <v>5438</v>
      </c>
      <c r="E98" s="37" t="s">
        <v>6669</v>
      </c>
      <c r="J98" s="133">
        <v>0.6</v>
      </c>
      <c r="K98" s="127">
        <v>8</v>
      </c>
      <c r="N98" s="37" t="s">
        <v>5396</v>
      </c>
      <c r="V98" s="37">
        <v>99991231</v>
      </c>
      <c r="W98" s="37" t="s">
        <v>291</v>
      </c>
      <c r="X98" s="37" t="str">
        <f t="shared" si="3"/>
        <v>INSERT INTO ZSB_BASE_CONF (STRT_DT,DATA_ID,DATA_KEY,DATA_NM,CDAT1,CDAT2,CDAT3,CDAT4,RATE1,RATE2,RATE3,RATE4,PAMT_NM,RAMT_NM,RATE_NM,DATA_DESC,REF1,REF2,REF3,REF4,UNTL_DT,LASTID) VALUES ('20000101','3151','D14','            구간14 ( 20년)','','','','','0.6','8','','','DATA','','','','','','','','99991231','NCR INIT');</v>
      </c>
    </row>
    <row r="99" spans="2:24">
      <c r="B99" s="98">
        <v>20000101</v>
      </c>
      <c r="C99" s="98">
        <v>3151</v>
      </c>
      <c r="D99" s="98" t="s">
        <v>5439</v>
      </c>
      <c r="E99" s="37" t="s">
        <v>6670</v>
      </c>
      <c r="J99" s="133">
        <v>0.6</v>
      </c>
      <c r="K99" s="127">
        <v>12.5</v>
      </c>
      <c r="N99" s="37" t="s">
        <v>5396</v>
      </c>
      <c r="V99" s="37">
        <v>99991231</v>
      </c>
      <c r="W99" s="37" t="s">
        <v>291</v>
      </c>
      <c r="X99" s="37" t="str">
        <f t="shared" si="3"/>
        <v>INSERT INTO ZSB_BASE_CONF (STRT_DT,DATA_ID,DATA_KEY,DATA_NM,CDAT1,CDAT2,CDAT3,CDAT4,RATE1,RATE2,RATE3,RATE4,PAMT_NM,RAMT_NM,RATE_NM,DATA_DESC,REF1,REF2,REF3,REF4,UNTL_DT,LASTID) VALUES ('20000101','3151','D15','            구간15 ( 20년초과)','','','','','0.6','12.5','','','DATA','','','','','','','','99991231','NCR INIT');</v>
      </c>
    </row>
    <row r="100" spans="2:24">
      <c r="B100" s="98">
        <v>20000101</v>
      </c>
      <c r="C100" s="98">
        <v>315</v>
      </c>
      <c r="D100" s="98" t="s">
        <v>5394</v>
      </c>
      <c r="E100" s="37" t="s">
        <v>6671</v>
      </c>
      <c r="N100" s="37" t="s">
        <v>5482</v>
      </c>
      <c r="O100" s="37" t="s">
        <v>5483</v>
      </c>
      <c r="P100" s="37" t="s">
        <v>5486</v>
      </c>
      <c r="V100" s="37">
        <v>99991231</v>
      </c>
      <c r="W100" s="37" t="s">
        <v>291</v>
      </c>
      <c r="X100" s="37" t="str">
        <f t="shared" si="3"/>
        <v>INSERT INTO ZSB_BASE_CONF (STRT_DT,DATA_ID,DATA_KEY,DATA_NM,CDAT1,CDAT2,CDAT3,CDAT4,RATE1,RATE2,RATE3,RATE4,PAMT_NM,RAMT_NM,RATE_NM,DATA_DESC,REF1,REF2,REF3,REF4,UNTL_DT,LASTID) VALUES ('20000101','315','2','        주식옵션위험','','','','','','','','','포지션','위험액|델타위험액|감마위험액|베가위험액','상정변동폭|일반위험|개별위험','','','','','','99991231','NCR INIT');</v>
      </c>
    </row>
    <row r="101" spans="2:24">
      <c r="B101" s="98">
        <v>20000101</v>
      </c>
      <c r="C101" s="98">
        <v>3152</v>
      </c>
      <c r="D101" s="98" t="s">
        <v>5487</v>
      </c>
      <c r="E101" s="37" t="s">
        <v>6672</v>
      </c>
      <c r="N101" s="37" t="s">
        <v>5396</v>
      </c>
      <c r="V101" s="37">
        <v>99991231</v>
      </c>
      <c r="W101" s="37" t="s">
        <v>291</v>
      </c>
      <c r="X101" s="37" t="str">
        <f t="shared" si="3"/>
        <v>INSERT INTO ZSB_BASE_CONF (STRT_DT,DATA_ID,DATA_KEY,DATA_NM,CDAT1,CDAT2,CDAT3,CDAT4,RATE1,RATE2,RATE3,RATE4,PAMT_NM,RAMT_NM,RATE_NM,DATA_DESC,REF1,REF2,REF3,REF4,UNTL_DT,LASTID) VALUES ('20000101','3152','AREA','            MKT_AREA','','','','','','','','','DATA','','','','','','','','99991231','NCR INIT');</v>
      </c>
    </row>
    <row r="102" spans="2:24">
      <c r="B102" s="98">
        <v>20000101</v>
      </c>
      <c r="C102" s="98" t="s">
        <v>6727</v>
      </c>
      <c r="D102" s="98" t="s">
        <v>5480</v>
      </c>
      <c r="E102" s="37" t="s">
        <v>6673</v>
      </c>
      <c r="J102" s="133">
        <v>8</v>
      </c>
      <c r="K102" s="127">
        <v>8</v>
      </c>
      <c r="L102" s="127">
        <v>8</v>
      </c>
      <c r="N102" s="37" t="str">
        <f>N101</f>
        <v>DATA</v>
      </c>
      <c r="V102" s="37">
        <v>99991231</v>
      </c>
      <c r="W102" s="37" t="s">
        <v>291</v>
      </c>
      <c r="X102" s="37" t="str">
        <f t="shared" si="3"/>
        <v>INSERT INTO ZSB_BASE_CONF (STRT_DT,DATA_ID,DATA_KEY,DATA_NM,CDAT1,CDAT2,CDAT3,CDAT4,RATE1,RATE2,RATE3,RATE4,PAMT_NM,RAMT_NM,RATE_NM,DATA_DESC,REF1,REF2,REF3,REF4,UNTL_DT,LASTID) VALUES ('20000101','3152AREA','UNDER','                UNDER','','','','','8','8','8','','DATA','','','','','','','','99991231','NCR INIT');</v>
      </c>
    </row>
    <row r="103" spans="2:24">
      <c r="B103" s="98">
        <v>20000101</v>
      </c>
      <c r="C103" s="98">
        <v>315</v>
      </c>
      <c r="D103" s="98" t="s">
        <v>5395</v>
      </c>
      <c r="E103" s="37" t="s">
        <v>6674</v>
      </c>
      <c r="N103" s="37" t="s">
        <v>5482</v>
      </c>
      <c r="O103" s="37" t="s">
        <v>5488</v>
      </c>
      <c r="P103" s="37" t="s">
        <v>5484</v>
      </c>
      <c r="V103" s="37">
        <v>99991231</v>
      </c>
      <c r="W103" s="37" t="s">
        <v>291</v>
      </c>
      <c r="X103" s="37" t="str">
        <f t="shared" si="3"/>
        <v>INSERT INTO ZSB_BASE_CONF (STRT_DT,DATA_ID,DATA_KEY,DATA_NM,CDAT1,CDAT2,CDAT3,CDAT4,RATE1,RATE2,RATE3,RATE4,PAMT_NM,RAMT_NM,RATE_NM,DATA_DESC,REF1,REF2,REF3,REF4,UNTL_DT,LASTID) VALUES ('20000101','315','3','        외환옵션위험','','','','','','','','','포지션','델타위험액|감마위험액|베가위험액','상정변동폭|일반위험','','','','','','99991231','NCR INIT');</v>
      </c>
    </row>
    <row r="104" spans="2:24">
      <c r="B104" s="98">
        <v>20000101</v>
      </c>
      <c r="C104" s="98">
        <v>3153</v>
      </c>
      <c r="D104" s="98" t="s">
        <v>5417</v>
      </c>
      <c r="E104" s="37" t="s">
        <v>6675</v>
      </c>
      <c r="J104" s="133">
        <v>8</v>
      </c>
      <c r="K104" s="127">
        <v>8</v>
      </c>
      <c r="N104" s="37" t="s">
        <v>5396</v>
      </c>
      <c r="V104" s="37">
        <v>99991231</v>
      </c>
      <c r="W104" s="37" t="s">
        <v>291</v>
      </c>
      <c r="X104" s="37" t="str">
        <f t="shared" si="3"/>
        <v>INSERT INTO ZSB_BASE_CONF (STRT_DT,DATA_ID,DATA_KEY,DATA_NM,CDAT1,CDAT2,CDAT3,CDAT4,RATE1,RATE2,RATE3,RATE4,PAMT_NM,RAMT_NM,RATE_NM,DATA_DESC,REF1,REF2,REF3,REF4,UNTL_DT,LASTID) VALUES ('20000101','3153','CCY','            CCY','','','','','8','8','','','DATA','','','','','','','','99991231','NCR INIT');</v>
      </c>
    </row>
    <row r="105" spans="2:24">
      <c r="B105" s="98">
        <v>20000101</v>
      </c>
      <c r="C105" s="98">
        <v>315</v>
      </c>
      <c r="D105" s="98" t="s">
        <v>5397</v>
      </c>
      <c r="E105" s="37" t="s">
        <v>6676</v>
      </c>
      <c r="N105" s="37" t="s">
        <v>5482</v>
      </c>
      <c r="O105" s="37" t="s">
        <v>5488</v>
      </c>
      <c r="P105" s="37" t="s">
        <v>5484</v>
      </c>
      <c r="V105" s="37">
        <v>99991231</v>
      </c>
      <c r="W105" s="37" t="s">
        <v>291</v>
      </c>
      <c r="X105" s="37" t="str">
        <f t="shared" ref="X105:X106" si="5">X$4&amp;" ('"&amp; B105 &amp;"','"&amp; C105 &amp;"','"&amp; IF(D105="", "*", D105) &amp;"','"&amp; E105 &amp;"','"&amp; F105 &amp;"','"&amp; G105 &amp;"','"&amp; H105 &amp;"','"&amp; I105 &amp;"','"&amp; J105 &amp;"','"&amp; K105 &amp;"','"&amp; L105 &amp;"','"&amp; M105 &amp;"','"&amp; N105 &amp;"','"&amp; O105 &amp;"','"&amp; P105 &amp;"','"&amp; Q105 &amp;"','"&amp; R105 &amp;"','"&amp; S105 &amp;"','"&amp; T105 &amp;"','"&amp; U105 &amp;"','"&amp; V105 &amp;"','NCR INIT');"</f>
        <v>INSERT INTO ZSB_BASE_CONF (STRT_DT,DATA_ID,DATA_KEY,DATA_NM,CDAT1,CDAT2,CDAT3,CDAT4,RATE1,RATE2,RATE3,RATE4,PAMT_NM,RAMT_NM,RATE_NM,DATA_DESC,REF1,REF2,REF3,REF4,UNTL_DT,LASTID) VALUES ('20000101','315','4','        상품옵션위험','','','','','','','','','포지션','델타위험액|감마위험액|베가위험액','상정변동폭|일반위험','','','','','','99991231','NCR INIT');</v>
      </c>
    </row>
    <row r="106" spans="2:24">
      <c r="B106" s="98">
        <v>20000101</v>
      </c>
      <c r="C106" s="98">
        <v>3154</v>
      </c>
      <c r="D106" s="98" t="s">
        <v>5480</v>
      </c>
      <c r="E106" s="37" t="s">
        <v>6677</v>
      </c>
      <c r="J106" s="133">
        <v>15</v>
      </c>
      <c r="K106" s="127">
        <v>15</v>
      </c>
      <c r="N106" s="37" t="s">
        <v>5396</v>
      </c>
      <c r="P106" s="37" t="s">
        <v>5484</v>
      </c>
      <c r="V106" s="37">
        <v>99991231</v>
      </c>
      <c r="W106" s="37" t="s">
        <v>291</v>
      </c>
      <c r="X106" s="37" t="str">
        <f t="shared" si="5"/>
        <v>INSERT INTO ZSB_BASE_CONF (STRT_DT,DATA_ID,DATA_KEY,DATA_NM,CDAT1,CDAT2,CDAT3,CDAT4,RATE1,RATE2,RATE3,RATE4,PAMT_NM,RAMT_NM,RATE_NM,DATA_DESC,REF1,REF2,REF3,REF4,UNTL_DT,LASTID) VALUES ('20000101','3154','UNDER','            UNDER','','','','','15','15','','','DATA','','상정변동폭|일반위험','','','','','','99991231','NCR INIT');</v>
      </c>
    </row>
    <row r="116" spans="3:20">
      <c r="E116" s="37" t="s">
        <v>5938</v>
      </c>
      <c r="F116" s="98" t="s">
        <v>5988</v>
      </c>
      <c r="G116" s="98" t="s">
        <v>5989</v>
      </c>
      <c r="H116" s="37" t="s">
        <v>2817</v>
      </c>
      <c r="I116" s="37" t="s">
        <v>2834</v>
      </c>
      <c r="R116" s="37" t="s">
        <v>2833</v>
      </c>
      <c r="S116" s="37" t="s">
        <v>5987</v>
      </c>
      <c r="T116" s="37" t="s">
        <v>2814</v>
      </c>
    </row>
    <row r="117" spans="3:20">
      <c r="C117" s="98" t="s">
        <v>5908</v>
      </c>
      <c r="D117" s="98" t="s">
        <v>3467</v>
      </c>
      <c r="E117" s="37" t="s">
        <v>5939</v>
      </c>
      <c r="F117" s="185" t="s">
        <v>1980</v>
      </c>
      <c r="G117" s="185" t="s">
        <v>1253</v>
      </c>
      <c r="H117" s="185" t="s">
        <v>1253</v>
      </c>
      <c r="I117" s="185" t="s">
        <v>5984</v>
      </c>
      <c r="R117" s="185" t="s">
        <v>1980</v>
      </c>
      <c r="S117" s="185"/>
      <c r="T117" s="185" t="s">
        <v>1253</v>
      </c>
    </row>
    <row r="118" spans="3:20">
      <c r="C118" s="98" t="s">
        <v>5908</v>
      </c>
      <c r="D118" s="98" t="s">
        <v>5909</v>
      </c>
      <c r="E118" s="37" t="s">
        <v>5940</v>
      </c>
      <c r="F118" s="185" t="s">
        <v>1980</v>
      </c>
      <c r="G118" s="185" t="s">
        <v>1253</v>
      </c>
      <c r="H118" s="185" t="s">
        <v>1253</v>
      </c>
      <c r="I118" s="185" t="s">
        <v>5984</v>
      </c>
      <c r="R118" s="185" t="s">
        <v>1980</v>
      </c>
      <c r="S118" s="185" t="s">
        <v>1253</v>
      </c>
      <c r="T118" s="185" t="s">
        <v>1253</v>
      </c>
    </row>
    <row r="119" spans="3:20">
      <c r="C119" s="98" t="s">
        <v>5908</v>
      </c>
      <c r="D119" s="98" t="s">
        <v>5910</v>
      </c>
      <c r="E119" s="37" t="s">
        <v>5941</v>
      </c>
      <c r="F119" s="185" t="s">
        <v>1980</v>
      </c>
      <c r="G119" s="185" t="s">
        <v>1253</v>
      </c>
      <c r="H119" s="185" t="s">
        <v>1253</v>
      </c>
      <c r="I119" s="185" t="s">
        <v>5984</v>
      </c>
      <c r="R119" s="185" t="s">
        <v>1980</v>
      </c>
      <c r="S119" s="185" t="s">
        <v>1253</v>
      </c>
      <c r="T119" s="185" t="s">
        <v>1253</v>
      </c>
    </row>
    <row r="120" spans="3:20">
      <c r="C120" s="98" t="s">
        <v>5908</v>
      </c>
      <c r="D120" s="98" t="s">
        <v>2371</v>
      </c>
      <c r="E120" s="37" t="s">
        <v>5942</v>
      </c>
      <c r="F120" s="185" t="s">
        <v>1980</v>
      </c>
      <c r="G120" s="185" t="s">
        <v>1980</v>
      </c>
      <c r="H120" s="185" t="s">
        <v>1980</v>
      </c>
      <c r="I120" s="185" t="s">
        <v>5984</v>
      </c>
      <c r="R120" s="185" t="s">
        <v>1253</v>
      </c>
      <c r="S120" s="185" t="s">
        <v>1253</v>
      </c>
      <c r="T120" s="185" t="s">
        <v>1253</v>
      </c>
    </row>
    <row r="121" spans="3:20">
      <c r="C121" s="98" t="s">
        <v>5908</v>
      </c>
      <c r="D121" s="98" t="s">
        <v>2398</v>
      </c>
      <c r="E121" s="37" t="s">
        <v>5943</v>
      </c>
      <c r="F121" s="185" t="s">
        <v>1980</v>
      </c>
      <c r="G121" s="185" t="s">
        <v>1980</v>
      </c>
      <c r="H121" s="185" t="s">
        <v>1980</v>
      </c>
      <c r="I121" s="185" t="s">
        <v>5984</v>
      </c>
      <c r="R121" s="185" t="s">
        <v>1253</v>
      </c>
      <c r="S121" s="185" t="s">
        <v>1253</v>
      </c>
      <c r="T121" s="185" t="s">
        <v>1253</v>
      </c>
    </row>
    <row r="122" spans="3:20">
      <c r="C122" s="98" t="s">
        <v>5908</v>
      </c>
      <c r="D122" s="98" t="s">
        <v>2394</v>
      </c>
      <c r="E122" s="37" t="s">
        <v>5944</v>
      </c>
      <c r="F122" s="185" t="s">
        <v>1980</v>
      </c>
      <c r="G122" s="185" t="s">
        <v>1980</v>
      </c>
      <c r="H122" s="185" t="s">
        <v>1980</v>
      </c>
      <c r="I122" s="185" t="s">
        <v>5984</v>
      </c>
      <c r="R122" s="185" t="s">
        <v>1253</v>
      </c>
      <c r="S122" s="185" t="s">
        <v>1253</v>
      </c>
      <c r="T122" s="185" t="s">
        <v>1253</v>
      </c>
    </row>
    <row r="123" spans="3:20">
      <c r="C123" s="98" t="s">
        <v>5908</v>
      </c>
      <c r="D123" s="98" t="s">
        <v>5911</v>
      </c>
      <c r="E123" s="37" t="s">
        <v>5945</v>
      </c>
      <c r="F123" s="185" t="s">
        <v>1980</v>
      </c>
      <c r="G123" s="185" t="s">
        <v>1980</v>
      </c>
      <c r="H123" s="185" t="s">
        <v>1980</v>
      </c>
      <c r="I123" s="185" t="s">
        <v>1253</v>
      </c>
      <c r="R123" s="185" t="s">
        <v>1253</v>
      </c>
      <c r="S123" s="185" t="s">
        <v>1253</v>
      </c>
      <c r="T123" s="185" t="s">
        <v>1253</v>
      </c>
    </row>
    <row r="124" spans="3:20">
      <c r="C124" s="98" t="s">
        <v>5908</v>
      </c>
      <c r="D124" s="98" t="s">
        <v>5912</v>
      </c>
      <c r="E124" s="37" t="s">
        <v>5946</v>
      </c>
      <c r="F124" s="185" t="s">
        <v>1980</v>
      </c>
      <c r="G124" s="185" t="s">
        <v>1980</v>
      </c>
      <c r="H124" s="185" t="s">
        <v>1980</v>
      </c>
      <c r="I124" s="185" t="s">
        <v>1253</v>
      </c>
      <c r="R124" s="185" t="s">
        <v>1253</v>
      </c>
      <c r="S124" s="185" t="s">
        <v>1253</v>
      </c>
      <c r="T124" s="185" t="s">
        <v>1253</v>
      </c>
    </row>
    <row r="125" spans="3:20">
      <c r="C125" s="98" t="s">
        <v>5908</v>
      </c>
      <c r="D125" s="98" t="s">
        <v>5913</v>
      </c>
      <c r="E125" s="37" t="s">
        <v>5947</v>
      </c>
      <c r="F125" s="185"/>
      <c r="G125" s="185"/>
      <c r="H125" s="185"/>
      <c r="I125" s="185"/>
      <c r="R125" s="185" t="s">
        <v>1253</v>
      </c>
      <c r="S125" s="185" t="s">
        <v>1253</v>
      </c>
      <c r="T125" s="185" t="s">
        <v>1253</v>
      </c>
    </row>
    <row r="126" spans="3:20">
      <c r="C126" s="98" t="s">
        <v>5908</v>
      </c>
      <c r="D126" s="98" t="s">
        <v>5914</v>
      </c>
      <c r="E126" s="37" t="s">
        <v>5948</v>
      </c>
      <c r="F126" s="185"/>
      <c r="G126" s="185"/>
      <c r="H126" s="185"/>
      <c r="I126" s="185"/>
      <c r="R126" s="185" t="s">
        <v>1253</v>
      </c>
      <c r="S126" s="185" t="s">
        <v>1253</v>
      </c>
      <c r="T126" s="185" t="s">
        <v>1253</v>
      </c>
    </row>
    <row r="127" spans="3:20">
      <c r="C127" s="98" t="s">
        <v>5908</v>
      </c>
      <c r="D127" s="98" t="s">
        <v>5915</v>
      </c>
      <c r="E127" s="37" t="s">
        <v>5949</v>
      </c>
      <c r="F127" s="185"/>
      <c r="G127" s="185"/>
      <c r="H127" s="185"/>
      <c r="I127" s="185"/>
      <c r="R127" s="185" t="s">
        <v>1253</v>
      </c>
      <c r="S127" s="185" t="s">
        <v>1253</v>
      </c>
      <c r="T127" s="185" t="s">
        <v>1253</v>
      </c>
    </row>
    <row r="128" spans="3:20">
      <c r="C128" s="98" t="s">
        <v>5908</v>
      </c>
      <c r="D128" s="98" t="s">
        <v>5916</v>
      </c>
      <c r="E128" s="37" t="s">
        <v>5950</v>
      </c>
      <c r="F128" s="185"/>
      <c r="G128" s="185"/>
      <c r="H128" s="185"/>
      <c r="I128" s="185"/>
      <c r="R128" s="185" t="s">
        <v>1253</v>
      </c>
      <c r="S128" s="185" t="s">
        <v>1253</v>
      </c>
      <c r="T128" s="185" t="s">
        <v>1253</v>
      </c>
    </row>
    <row r="129" spans="3:20">
      <c r="C129" s="98" t="s">
        <v>5908</v>
      </c>
      <c r="D129" s="98" t="s">
        <v>2298</v>
      </c>
      <c r="E129" s="37" t="s">
        <v>5951</v>
      </c>
      <c r="F129" s="185" t="s">
        <v>1980</v>
      </c>
      <c r="G129" s="185" t="s">
        <v>5985</v>
      </c>
      <c r="H129" s="185" t="s">
        <v>5985</v>
      </c>
      <c r="I129" s="185" t="s">
        <v>1253</v>
      </c>
      <c r="R129" s="185" t="s">
        <v>1253</v>
      </c>
      <c r="S129" s="185" t="s">
        <v>5985</v>
      </c>
      <c r="T129" s="185" t="s">
        <v>1253</v>
      </c>
    </row>
    <row r="130" spans="3:20">
      <c r="C130" s="98" t="s">
        <v>5908</v>
      </c>
      <c r="D130" s="98" t="s">
        <v>2304</v>
      </c>
      <c r="E130" s="37" t="s">
        <v>5952</v>
      </c>
      <c r="F130" s="185" t="s">
        <v>1980</v>
      </c>
      <c r="G130" s="185" t="s">
        <v>5985</v>
      </c>
      <c r="H130" s="185" t="s">
        <v>5985</v>
      </c>
      <c r="I130" s="185" t="s">
        <v>1253</v>
      </c>
      <c r="R130" s="185" t="s">
        <v>1253</v>
      </c>
      <c r="S130" s="185" t="s">
        <v>5985</v>
      </c>
      <c r="T130" s="185" t="s">
        <v>1253</v>
      </c>
    </row>
    <row r="131" spans="3:20">
      <c r="C131" s="98" t="s">
        <v>5908</v>
      </c>
      <c r="D131" s="98" t="s">
        <v>5917</v>
      </c>
      <c r="E131" s="37" t="s">
        <v>5953</v>
      </c>
      <c r="F131" s="185" t="s">
        <v>1980</v>
      </c>
      <c r="G131" s="185" t="s">
        <v>5985</v>
      </c>
      <c r="H131" s="185" t="s">
        <v>5985</v>
      </c>
      <c r="I131" s="185" t="s">
        <v>1253</v>
      </c>
      <c r="R131" s="185" t="s">
        <v>1253</v>
      </c>
      <c r="S131" s="185" t="s">
        <v>5985</v>
      </c>
      <c r="T131" s="185" t="s">
        <v>1253</v>
      </c>
    </row>
    <row r="132" spans="3:20">
      <c r="C132" s="98" t="s">
        <v>5908</v>
      </c>
      <c r="D132" s="98" t="s">
        <v>3506</v>
      </c>
      <c r="E132" s="37" t="s">
        <v>5954</v>
      </c>
      <c r="F132" s="185" t="s">
        <v>1980</v>
      </c>
      <c r="G132" s="185" t="s">
        <v>5984</v>
      </c>
      <c r="H132" s="185" t="s">
        <v>1253</v>
      </c>
      <c r="I132" s="185" t="s">
        <v>1980</v>
      </c>
      <c r="R132" s="185" t="s">
        <v>1253</v>
      </c>
      <c r="S132" s="185" t="s">
        <v>1253</v>
      </c>
      <c r="T132" s="185" t="s">
        <v>1253</v>
      </c>
    </row>
    <row r="133" spans="3:20">
      <c r="C133" s="98" t="s">
        <v>5908</v>
      </c>
      <c r="D133" s="98" t="s">
        <v>2310</v>
      </c>
      <c r="E133" s="37" t="s">
        <v>5955</v>
      </c>
      <c r="F133" s="185" t="s">
        <v>1980</v>
      </c>
      <c r="G133" s="185">
        <v>1</v>
      </c>
      <c r="H133" s="185" t="s">
        <v>1253</v>
      </c>
      <c r="I133" s="185" t="s">
        <v>5984</v>
      </c>
      <c r="R133" s="185" t="s">
        <v>1253</v>
      </c>
      <c r="S133" s="185" t="s">
        <v>1253</v>
      </c>
      <c r="T133" s="185" t="s">
        <v>1253</v>
      </c>
    </row>
    <row r="134" spans="3:20">
      <c r="C134" s="98" t="s">
        <v>5908</v>
      </c>
      <c r="D134" s="98" t="s">
        <v>2314</v>
      </c>
      <c r="E134" s="37" t="s">
        <v>5956</v>
      </c>
      <c r="F134" s="185" t="s">
        <v>1980</v>
      </c>
      <c r="G134" s="185">
        <v>2</v>
      </c>
      <c r="H134" s="185" t="s">
        <v>1253</v>
      </c>
      <c r="I134" s="185" t="s">
        <v>5984</v>
      </c>
      <c r="R134" s="185" t="s">
        <v>1253</v>
      </c>
      <c r="S134" s="185" t="s">
        <v>1253</v>
      </c>
      <c r="T134" s="185" t="s">
        <v>1253</v>
      </c>
    </row>
    <row r="135" spans="3:20">
      <c r="C135" s="98" t="s">
        <v>5908</v>
      </c>
      <c r="D135" s="98" t="s">
        <v>5918</v>
      </c>
      <c r="E135" s="37" t="s">
        <v>2316</v>
      </c>
      <c r="F135" s="185" t="s">
        <v>1980</v>
      </c>
      <c r="G135" s="185">
        <v>2</v>
      </c>
      <c r="H135" s="185" t="s">
        <v>1253</v>
      </c>
      <c r="I135" s="185" t="s">
        <v>5984</v>
      </c>
      <c r="R135" s="185" t="s">
        <v>1253</v>
      </c>
      <c r="S135" s="185" t="s">
        <v>1253</v>
      </c>
      <c r="T135" s="185" t="s">
        <v>1253</v>
      </c>
    </row>
    <row r="136" spans="3:20">
      <c r="C136" s="98" t="s">
        <v>5908</v>
      </c>
      <c r="D136" s="98" t="s">
        <v>5919</v>
      </c>
      <c r="E136" s="37" t="s">
        <v>5957</v>
      </c>
      <c r="F136" s="185"/>
      <c r="G136" s="185" t="s">
        <v>3416</v>
      </c>
      <c r="H136" s="185" t="s">
        <v>1253</v>
      </c>
      <c r="I136" s="185" t="s">
        <v>3416</v>
      </c>
      <c r="R136" s="185" t="s">
        <v>1253</v>
      </c>
      <c r="S136" s="185" t="s">
        <v>1253</v>
      </c>
      <c r="T136" s="185" t="s">
        <v>1253</v>
      </c>
    </row>
    <row r="137" spans="3:20">
      <c r="C137" s="98" t="s">
        <v>5908</v>
      </c>
      <c r="D137" s="98" t="s">
        <v>5920</v>
      </c>
      <c r="E137" s="37" t="s">
        <v>5958</v>
      </c>
      <c r="F137" s="185"/>
      <c r="G137" s="185" t="s">
        <v>3416</v>
      </c>
      <c r="H137" s="185" t="s">
        <v>1253</v>
      </c>
      <c r="I137" s="185" t="s">
        <v>3416</v>
      </c>
      <c r="R137" s="185" t="s">
        <v>1253</v>
      </c>
      <c r="S137" s="185" t="s">
        <v>1253</v>
      </c>
      <c r="T137" s="185" t="s">
        <v>1253</v>
      </c>
    </row>
    <row r="138" spans="3:20">
      <c r="C138" s="98" t="s">
        <v>5908</v>
      </c>
      <c r="D138" s="98" t="s">
        <v>5921</v>
      </c>
      <c r="E138" s="37" t="s">
        <v>5959</v>
      </c>
      <c r="F138" s="185"/>
      <c r="G138" s="185" t="s">
        <v>3416</v>
      </c>
      <c r="H138" s="185" t="s">
        <v>1253</v>
      </c>
      <c r="I138" s="185" t="s">
        <v>3416</v>
      </c>
      <c r="R138" s="185" t="s">
        <v>1253</v>
      </c>
      <c r="S138" s="185" t="s">
        <v>1253</v>
      </c>
      <c r="T138" s="185" t="s">
        <v>1253</v>
      </c>
    </row>
    <row r="139" spans="3:20">
      <c r="C139" s="98" t="s">
        <v>5908</v>
      </c>
      <c r="D139" s="98" t="s">
        <v>5922</v>
      </c>
      <c r="E139" s="37" t="s">
        <v>5960</v>
      </c>
      <c r="F139" s="185"/>
      <c r="G139" s="185" t="s">
        <v>3416</v>
      </c>
      <c r="H139" s="185" t="s">
        <v>1253</v>
      </c>
      <c r="I139" s="185" t="s">
        <v>3416</v>
      </c>
      <c r="R139" s="185" t="s">
        <v>1253</v>
      </c>
      <c r="S139" s="185" t="s">
        <v>1253</v>
      </c>
      <c r="T139" s="185" t="s">
        <v>1253</v>
      </c>
    </row>
    <row r="140" spans="3:20">
      <c r="C140" s="98" t="s">
        <v>5908</v>
      </c>
      <c r="D140" s="98" t="s">
        <v>2285</v>
      </c>
      <c r="E140" s="37" t="s">
        <v>2341</v>
      </c>
      <c r="F140" s="185" t="s">
        <v>1980</v>
      </c>
      <c r="G140" s="185" t="s">
        <v>1980</v>
      </c>
      <c r="H140" s="185" t="s">
        <v>1253</v>
      </c>
      <c r="I140" s="185" t="s">
        <v>5984</v>
      </c>
      <c r="R140" s="185" t="s">
        <v>1253</v>
      </c>
      <c r="S140" s="185" t="s">
        <v>1253</v>
      </c>
      <c r="T140" s="185" t="s">
        <v>1253</v>
      </c>
    </row>
    <row r="141" spans="3:20">
      <c r="C141" s="98" t="s">
        <v>5908</v>
      </c>
      <c r="D141" s="98" t="s">
        <v>2347</v>
      </c>
      <c r="E141" s="37" t="s">
        <v>2345</v>
      </c>
      <c r="F141" s="185" t="s">
        <v>1980</v>
      </c>
      <c r="G141" s="185" t="s">
        <v>1980</v>
      </c>
      <c r="H141" s="185" t="s">
        <v>1253</v>
      </c>
      <c r="I141" s="185" t="s">
        <v>5984</v>
      </c>
      <c r="R141" s="185" t="s">
        <v>1253</v>
      </c>
      <c r="S141" s="185" t="s">
        <v>1253</v>
      </c>
      <c r="T141" s="185" t="s">
        <v>1253</v>
      </c>
    </row>
    <row r="142" spans="3:20">
      <c r="C142" s="98" t="s">
        <v>5908</v>
      </c>
      <c r="D142" s="98" t="s">
        <v>2355</v>
      </c>
      <c r="E142" s="37" t="s">
        <v>2353</v>
      </c>
      <c r="F142" s="185" t="s">
        <v>1980</v>
      </c>
      <c r="G142" s="185" t="s">
        <v>1980</v>
      </c>
      <c r="H142" s="185" t="s">
        <v>1253</v>
      </c>
      <c r="I142" s="185" t="s">
        <v>5984</v>
      </c>
      <c r="R142" s="185" t="s">
        <v>1253</v>
      </c>
      <c r="S142" s="185" t="s">
        <v>1253</v>
      </c>
      <c r="T142" s="185" t="s">
        <v>1253</v>
      </c>
    </row>
    <row r="143" spans="3:20">
      <c r="C143" s="98" t="s">
        <v>5908</v>
      </c>
      <c r="D143" s="98" t="s">
        <v>2350</v>
      </c>
      <c r="E143" s="37" t="s">
        <v>5961</v>
      </c>
      <c r="F143" s="185" t="s">
        <v>1980</v>
      </c>
      <c r="G143" s="185" t="s">
        <v>1980</v>
      </c>
      <c r="H143" s="185" t="s">
        <v>1253</v>
      </c>
      <c r="I143" s="185" t="s">
        <v>5984</v>
      </c>
      <c r="R143" s="185" t="s">
        <v>1253</v>
      </c>
      <c r="S143" s="185" t="s">
        <v>1253</v>
      </c>
      <c r="T143" s="185" t="s">
        <v>1253</v>
      </c>
    </row>
    <row r="144" spans="3:20">
      <c r="C144" s="98" t="s">
        <v>5908</v>
      </c>
      <c r="D144" s="98" t="s">
        <v>2362</v>
      </c>
      <c r="E144" s="37" t="s">
        <v>5962</v>
      </c>
      <c r="F144" s="185" t="s">
        <v>1980</v>
      </c>
      <c r="G144" s="185" t="s">
        <v>5985</v>
      </c>
      <c r="H144" s="185" t="s">
        <v>5985</v>
      </c>
      <c r="I144" s="185" t="s">
        <v>5984</v>
      </c>
      <c r="R144" s="185" t="s">
        <v>1253</v>
      </c>
      <c r="S144" s="185" t="s">
        <v>1253</v>
      </c>
      <c r="T144" s="185" t="s">
        <v>1253</v>
      </c>
    </row>
    <row r="145" spans="3:20">
      <c r="C145" s="98" t="s">
        <v>5908</v>
      </c>
      <c r="D145" s="98" t="s">
        <v>2380</v>
      </c>
      <c r="E145" s="37" t="s">
        <v>5963</v>
      </c>
      <c r="F145" s="185" t="s">
        <v>1980</v>
      </c>
      <c r="G145" s="185">
        <v>2</v>
      </c>
      <c r="H145" s="185" t="s">
        <v>1253</v>
      </c>
      <c r="I145" s="185" t="s">
        <v>5984</v>
      </c>
      <c r="R145" s="185" t="s">
        <v>1253</v>
      </c>
      <c r="S145" s="185" t="s">
        <v>1253</v>
      </c>
      <c r="T145" s="185" t="s">
        <v>1253</v>
      </c>
    </row>
    <row r="146" spans="3:20">
      <c r="C146" s="98" t="s">
        <v>5908</v>
      </c>
      <c r="D146" s="98" t="s">
        <v>3522</v>
      </c>
      <c r="E146" s="37" t="s">
        <v>2378</v>
      </c>
      <c r="F146" s="185" t="s">
        <v>1980</v>
      </c>
      <c r="G146" s="185" t="s">
        <v>1980</v>
      </c>
      <c r="H146" s="185" t="s">
        <v>1253</v>
      </c>
      <c r="I146" s="185" t="s">
        <v>5984</v>
      </c>
      <c r="R146" s="185" t="s">
        <v>1253</v>
      </c>
      <c r="S146" s="185" t="s">
        <v>1253</v>
      </c>
      <c r="T146" s="185" t="s">
        <v>1253</v>
      </c>
    </row>
    <row r="147" spans="3:20">
      <c r="C147" s="98" t="s">
        <v>5908</v>
      </c>
      <c r="D147" s="98" t="s">
        <v>2383</v>
      </c>
      <c r="E147" s="37" t="s">
        <v>2382</v>
      </c>
      <c r="F147" s="185" t="s">
        <v>1980</v>
      </c>
      <c r="G147" s="185" t="s">
        <v>1980</v>
      </c>
      <c r="H147" s="185" t="s">
        <v>1253</v>
      </c>
      <c r="I147" s="185" t="s">
        <v>5984</v>
      </c>
      <c r="R147" s="185" t="s">
        <v>1253</v>
      </c>
      <c r="S147" s="185" t="s">
        <v>1253</v>
      </c>
      <c r="T147" s="185" t="s">
        <v>1253</v>
      </c>
    </row>
    <row r="148" spans="3:20">
      <c r="C148" s="98" t="s">
        <v>5908</v>
      </c>
      <c r="D148" s="98" t="s">
        <v>2480</v>
      </c>
      <c r="E148" s="37" t="s">
        <v>5964</v>
      </c>
      <c r="F148" s="185" t="s">
        <v>1980</v>
      </c>
      <c r="G148" s="185" t="s">
        <v>1980</v>
      </c>
      <c r="H148" s="185" t="s">
        <v>1253</v>
      </c>
      <c r="I148" s="185" t="s">
        <v>5984</v>
      </c>
      <c r="R148" s="185" t="s">
        <v>1253</v>
      </c>
      <c r="S148" s="185" t="s">
        <v>1253</v>
      </c>
      <c r="T148" s="185" t="s">
        <v>1253</v>
      </c>
    </row>
    <row r="149" spans="3:20">
      <c r="C149" s="98" t="s">
        <v>5908</v>
      </c>
      <c r="D149" s="98" t="s">
        <v>2386</v>
      </c>
      <c r="E149" s="37" t="s">
        <v>5965</v>
      </c>
      <c r="F149" s="185" t="s">
        <v>1980</v>
      </c>
      <c r="G149" s="185" t="s">
        <v>1980</v>
      </c>
      <c r="H149" s="185" t="s">
        <v>1253</v>
      </c>
      <c r="I149" s="185" t="s">
        <v>5984</v>
      </c>
      <c r="R149" s="185" t="s">
        <v>1253</v>
      </c>
      <c r="S149" s="185" t="s">
        <v>1253</v>
      </c>
      <c r="T149" s="185" t="s">
        <v>1253</v>
      </c>
    </row>
    <row r="150" spans="3:20">
      <c r="C150" s="98" t="s">
        <v>5908</v>
      </c>
      <c r="D150" s="98" t="s">
        <v>5923</v>
      </c>
      <c r="E150" s="37" t="s">
        <v>5966</v>
      </c>
      <c r="F150" s="185" t="s">
        <v>1980</v>
      </c>
      <c r="G150" s="185">
        <v>1</v>
      </c>
      <c r="H150" s="185" t="s">
        <v>1253</v>
      </c>
      <c r="I150" s="185" t="s">
        <v>5984</v>
      </c>
      <c r="R150" s="185" t="s">
        <v>1253</v>
      </c>
      <c r="S150" s="185" t="s">
        <v>1253</v>
      </c>
      <c r="T150" s="185" t="s">
        <v>1253</v>
      </c>
    </row>
    <row r="151" spans="3:20">
      <c r="C151" s="98" t="s">
        <v>5908</v>
      </c>
      <c r="D151" s="98" t="s">
        <v>5924</v>
      </c>
      <c r="E151" s="37" t="s">
        <v>5967</v>
      </c>
      <c r="F151" s="185" t="s">
        <v>1980</v>
      </c>
      <c r="G151" s="185">
        <v>1</v>
      </c>
      <c r="H151" s="185" t="s">
        <v>1253</v>
      </c>
      <c r="I151" s="185" t="s">
        <v>5984</v>
      </c>
      <c r="R151" s="185" t="s">
        <v>1253</v>
      </c>
      <c r="S151" s="185" t="s">
        <v>1253</v>
      </c>
      <c r="T151" s="185" t="s">
        <v>1253</v>
      </c>
    </row>
    <row r="152" spans="3:20">
      <c r="C152" s="98" t="s">
        <v>5908</v>
      </c>
      <c r="D152" s="98" t="s">
        <v>5925</v>
      </c>
      <c r="E152" s="37" t="s">
        <v>5968</v>
      </c>
      <c r="F152" s="185" t="s">
        <v>1980</v>
      </c>
      <c r="G152" s="185">
        <v>1</v>
      </c>
      <c r="H152" s="185" t="s">
        <v>1253</v>
      </c>
      <c r="I152" s="185" t="s">
        <v>5984</v>
      </c>
      <c r="R152" s="185" t="s">
        <v>1253</v>
      </c>
      <c r="S152" s="185" t="s">
        <v>1253</v>
      </c>
      <c r="T152" s="185" t="s">
        <v>1253</v>
      </c>
    </row>
    <row r="153" spans="3:20">
      <c r="C153" s="98" t="s">
        <v>5908</v>
      </c>
      <c r="D153" s="98" t="s">
        <v>5926</v>
      </c>
      <c r="E153" s="37" t="s">
        <v>5969</v>
      </c>
      <c r="F153" s="185" t="s">
        <v>1980</v>
      </c>
      <c r="G153" s="185">
        <v>1</v>
      </c>
      <c r="H153" s="185" t="s">
        <v>1253</v>
      </c>
      <c r="I153" s="185" t="s">
        <v>5984</v>
      </c>
      <c r="R153" s="185" t="s">
        <v>1253</v>
      </c>
      <c r="S153" s="185" t="s">
        <v>1253</v>
      </c>
      <c r="T153" s="185" t="s">
        <v>1253</v>
      </c>
    </row>
    <row r="154" spans="3:20">
      <c r="C154" s="98" t="s">
        <v>5908</v>
      </c>
      <c r="D154" s="98" t="s">
        <v>2441</v>
      </c>
      <c r="E154" s="37" t="s">
        <v>2703</v>
      </c>
      <c r="F154" s="185" t="s">
        <v>1980</v>
      </c>
      <c r="G154" s="185" t="s">
        <v>5986</v>
      </c>
      <c r="H154" s="185" t="s">
        <v>1253</v>
      </c>
      <c r="I154" s="185" t="s">
        <v>5984</v>
      </c>
      <c r="R154" s="185" t="s">
        <v>1253</v>
      </c>
      <c r="S154" s="185" t="s">
        <v>1253</v>
      </c>
      <c r="T154" s="185" t="s">
        <v>1253</v>
      </c>
    </row>
    <row r="155" spans="3:20">
      <c r="C155" s="98" t="s">
        <v>5908</v>
      </c>
      <c r="D155" s="98" t="s">
        <v>2445</v>
      </c>
      <c r="E155" s="37" t="s">
        <v>5970</v>
      </c>
      <c r="F155" s="185" t="s">
        <v>1980</v>
      </c>
      <c r="G155" s="185" t="s">
        <v>1980</v>
      </c>
      <c r="H155" s="185" t="s">
        <v>1253</v>
      </c>
      <c r="I155" s="185" t="s">
        <v>5984</v>
      </c>
      <c r="R155" s="185" t="s">
        <v>1253</v>
      </c>
      <c r="S155" s="185" t="s">
        <v>1253</v>
      </c>
      <c r="T155" s="185" t="s">
        <v>1253</v>
      </c>
    </row>
    <row r="156" spans="3:20">
      <c r="C156" s="98" t="s">
        <v>5908</v>
      </c>
      <c r="D156" s="98" t="s">
        <v>2449</v>
      </c>
      <c r="E156" s="37" t="s">
        <v>5971</v>
      </c>
      <c r="F156" s="185" t="s">
        <v>1980</v>
      </c>
      <c r="G156" s="185" t="s">
        <v>1980</v>
      </c>
      <c r="H156" s="185" t="s">
        <v>1253</v>
      </c>
      <c r="I156" s="185" t="s">
        <v>5984</v>
      </c>
      <c r="R156" s="185" t="s">
        <v>1253</v>
      </c>
      <c r="S156" s="185" t="s">
        <v>1253</v>
      </c>
      <c r="T156" s="185" t="s">
        <v>1253</v>
      </c>
    </row>
    <row r="157" spans="3:20">
      <c r="C157" s="98" t="s">
        <v>5908</v>
      </c>
      <c r="D157" s="98" t="s">
        <v>5927</v>
      </c>
      <c r="E157" s="37" t="s">
        <v>5972</v>
      </c>
      <c r="F157" s="185"/>
      <c r="G157" s="185"/>
      <c r="H157" s="185"/>
      <c r="I157" s="185"/>
      <c r="R157" s="185" t="s">
        <v>1253</v>
      </c>
      <c r="S157" s="185" t="s">
        <v>1253</v>
      </c>
      <c r="T157" s="185" t="s">
        <v>1253</v>
      </c>
    </row>
    <row r="158" spans="3:20">
      <c r="C158" s="98" t="s">
        <v>5908</v>
      </c>
      <c r="D158" s="98" t="s">
        <v>5928</v>
      </c>
      <c r="E158" s="37" t="s">
        <v>5973</v>
      </c>
      <c r="F158" s="185"/>
      <c r="G158" s="185"/>
      <c r="H158" s="185"/>
      <c r="I158" s="185"/>
      <c r="R158" s="185" t="s">
        <v>1253</v>
      </c>
      <c r="S158" s="185" t="s">
        <v>1253</v>
      </c>
      <c r="T158" s="185" t="s">
        <v>1253</v>
      </c>
    </row>
    <row r="159" spans="3:20">
      <c r="C159" s="98" t="s">
        <v>5908</v>
      </c>
      <c r="D159" s="98" t="s">
        <v>5929</v>
      </c>
      <c r="E159" s="37" t="s">
        <v>5974</v>
      </c>
      <c r="F159" s="185"/>
      <c r="G159" s="185"/>
      <c r="H159" s="185"/>
      <c r="I159" s="185"/>
      <c r="R159" s="185" t="s">
        <v>1253</v>
      </c>
      <c r="S159" s="185" t="s">
        <v>1253</v>
      </c>
      <c r="T159" s="185" t="s">
        <v>1253</v>
      </c>
    </row>
    <row r="160" spans="3:20">
      <c r="C160" s="98" t="s">
        <v>5908</v>
      </c>
      <c r="D160" s="98" t="s">
        <v>5930</v>
      </c>
      <c r="E160" s="37" t="s">
        <v>5975</v>
      </c>
      <c r="F160" s="185"/>
      <c r="G160" s="185"/>
      <c r="H160" s="185"/>
      <c r="I160" s="185"/>
      <c r="R160" s="185" t="s">
        <v>1253</v>
      </c>
      <c r="S160" s="185" t="s">
        <v>1253</v>
      </c>
      <c r="T160" s="185" t="s">
        <v>1253</v>
      </c>
    </row>
    <row r="161" spans="3:20">
      <c r="C161" s="98" t="s">
        <v>5908</v>
      </c>
      <c r="D161" s="98" t="s">
        <v>5931</v>
      </c>
      <c r="E161" s="37" t="s">
        <v>5976</v>
      </c>
      <c r="F161" s="185" t="s">
        <v>1253</v>
      </c>
      <c r="G161" s="185"/>
      <c r="H161" s="185" t="s">
        <v>1253</v>
      </c>
      <c r="I161" s="185" t="s">
        <v>1253</v>
      </c>
      <c r="R161" s="185" t="s">
        <v>1253</v>
      </c>
      <c r="S161" s="185" t="s">
        <v>1253</v>
      </c>
      <c r="T161" s="185" t="s">
        <v>1253</v>
      </c>
    </row>
    <row r="162" spans="3:20">
      <c r="C162" s="98" t="s">
        <v>5908</v>
      </c>
      <c r="D162" s="98" t="s">
        <v>5932</v>
      </c>
      <c r="E162" s="37" t="s">
        <v>5977</v>
      </c>
      <c r="F162" s="185" t="s">
        <v>1253</v>
      </c>
      <c r="G162" s="185"/>
      <c r="H162" s="185" t="s">
        <v>1253</v>
      </c>
      <c r="I162" s="185" t="s">
        <v>1253</v>
      </c>
      <c r="R162" s="185" t="s">
        <v>1253</v>
      </c>
      <c r="S162" s="185" t="s">
        <v>1253</v>
      </c>
      <c r="T162" s="185" t="s">
        <v>1253</v>
      </c>
    </row>
    <row r="163" spans="3:20">
      <c r="C163" s="98" t="s">
        <v>5908</v>
      </c>
      <c r="D163" s="98" t="s">
        <v>5933</v>
      </c>
      <c r="E163" s="37" t="s">
        <v>5978</v>
      </c>
      <c r="F163" s="185" t="s">
        <v>1253</v>
      </c>
      <c r="G163" s="185"/>
      <c r="H163" s="185" t="s">
        <v>1253</v>
      </c>
      <c r="I163" s="185" t="s">
        <v>1253</v>
      </c>
      <c r="R163" s="185" t="s">
        <v>1253</v>
      </c>
      <c r="S163" s="185" t="s">
        <v>1253</v>
      </c>
      <c r="T163" s="185" t="s">
        <v>1253</v>
      </c>
    </row>
    <row r="164" spans="3:20">
      <c r="C164" s="98" t="s">
        <v>5908</v>
      </c>
      <c r="D164" s="98" t="s">
        <v>5934</v>
      </c>
      <c r="E164" s="37" t="s">
        <v>5979</v>
      </c>
      <c r="F164" s="185" t="s">
        <v>1253</v>
      </c>
      <c r="G164" s="185"/>
      <c r="H164" s="185" t="s">
        <v>1253</v>
      </c>
      <c r="I164" s="185" t="s">
        <v>1253</v>
      </c>
      <c r="R164" s="185" t="s">
        <v>1253</v>
      </c>
      <c r="S164" s="185" t="s">
        <v>1253</v>
      </c>
      <c r="T164" s="185" t="s">
        <v>1253</v>
      </c>
    </row>
    <row r="165" spans="3:20">
      <c r="C165" s="98" t="s">
        <v>5908</v>
      </c>
      <c r="D165" s="98" t="s">
        <v>5935</v>
      </c>
      <c r="E165" s="37" t="s">
        <v>5980</v>
      </c>
      <c r="F165" s="185" t="s">
        <v>1253</v>
      </c>
      <c r="G165" s="185"/>
      <c r="H165" s="185" t="s">
        <v>1253</v>
      </c>
      <c r="I165" s="185" t="s">
        <v>1253</v>
      </c>
      <c r="R165" s="185" t="s">
        <v>1253</v>
      </c>
      <c r="S165" s="185" t="s">
        <v>1253</v>
      </c>
      <c r="T165" s="185" t="s">
        <v>1253</v>
      </c>
    </row>
    <row r="166" spans="3:20">
      <c r="C166" s="98" t="s">
        <v>5908</v>
      </c>
      <c r="D166" s="98" t="s">
        <v>5936</v>
      </c>
      <c r="E166" s="37" t="s">
        <v>5981</v>
      </c>
      <c r="F166" s="185" t="s">
        <v>1253</v>
      </c>
      <c r="G166" s="185"/>
      <c r="H166" s="185" t="s">
        <v>1253</v>
      </c>
      <c r="I166" s="185" t="s">
        <v>1253</v>
      </c>
      <c r="R166" s="185" t="s">
        <v>1253</v>
      </c>
      <c r="S166" s="185" t="s">
        <v>1253</v>
      </c>
      <c r="T166" s="185" t="s">
        <v>1253</v>
      </c>
    </row>
    <row r="167" spans="3:20">
      <c r="C167" s="98" t="s">
        <v>5908</v>
      </c>
      <c r="D167" s="98" t="s">
        <v>5937</v>
      </c>
      <c r="E167" s="37" t="s">
        <v>5982</v>
      </c>
      <c r="F167" s="185" t="s">
        <v>1253</v>
      </c>
      <c r="G167" s="185"/>
      <c r="H167" s="185" t="s">
        <v>1253</v>
      </c>
      <c r="I167" s="185" t="s">
        <v>1253</v>
      </c>
      <c r="R167" s="185" t="s">
        <v>1253</v>
      </c>
      <c r="S167" s="185" t="s">
        <v>1253</v>
      </c>
      <c r="T167" s="185" t="s">
        <v>1253</v>
      </c>
    </row>
    <row r="168" spans="3:20">
      <c r="C168" s="98" t="s">
        <v>5908</v>
      </c>
      <c r="D168" s="98" t="s">
        <v>2411</v>
      </c>
      <c r="E168" s="37" t="s">
        <v>2472</v>
      </c>
      <c r="F168" s="185" t="s">
        <v>1980</v>
      </c>
      <c r="G168" s="185" t="s">
        <v>5984</v>
      </c>
      <c r="H168" s="185" t="s">
        <v>1253</v>
      </c>
      <c r="I168" s="185" t="s">
        <v>1253</v>
      </c>
      <c r="R168" s="185" t="s">
        <v>1253</v>
      </c>
      <c r="S168" s="185" t="s">
        <v>1253</v>
      </c>
      <c r="T168" s="185" t="s">
        <v>1980</v>
      </c>
    </row>
    <row r="169" spans="3:20">
      <c r="C169" s="98" t="s">
        <v>5908</v>
      </c>
      <c r="D169" s="98" t="s">
        <v>3559</v>
      </c>
      <c r="E169" s="37" t="s">
        <v>5983</v>
      </c>
      <c r="F169" s="185" t="s">
        <v>1980</v>
      </c>
      <c r="G169" s="185" t="s">
        <v>5984</v>
      </c>
      <c r="H169" s="185" t="s">
        <v>1253</v>
      </c>
      <c r="I169" s="185" t="s">
        <v>1253</v>
      </c>
      <c r="R169" s="185" t="s">
        <v>1253</v>
      </c>
      <c r="S169" s="185" t="s">
        <v>1253</v>
      </c>
      <c r="T169" s="185" t="s">
        <v>1980</v>
      </c>
    </row>
    <row r="170" spans="3:20">
      <c r="C170" s="98" t="s">
        <v>5908</v>
      </c>
      <c r="D170" s="98" t="s">
        <v>3561</v>
      </c>
      <c r="E170" s="37" t="s">
        <v>2406</v>
      </c>
      <c r="F170" s="185" t="s">
        <v>1980</v>
      </c>
      <c r="G170" s="185" t="s">
        <v>5984</v>
      </c>
      <c r="H170" s="185" t="s">
        <v>1253</v>
      </c>
      <c r="I170" s="185" t="s">
        <v>1253</v>
      </c>
      <c r="R170" s="185" t="s">
        <v>1253</v>
      </c>
      <c r="S170" s="185" t="s">
        <v>1253</v>
      </c>
      <c r="T170" s="185" t="s">
        <v>1980</v>
      </c>
    </row>
    <row r="171" spans="3:20">
      <c r="C171" s="98" t="s">
        <v>5908</v>
      </c>
      <c r="D171" s="98" t="s">
        <v>2403</v>
      </c>
      <c r="E171" s="37" t="s">
        <v>2402</v>
      </c>
      <c r="F171" s="185" t="s">
        <v>1980</v>
      </c>
      <c r="G171" s="185" t="s">
        <v>5984</v>
      </c>
      <c r="H171" s="185" t="s">
        <v>1253</v>
      </c>
      <c r="I171" s="185" t="s">
        <v>1253</v>
      </c>
      <c r="R171" s="185" t="s">
        <v>1253</v>
      </c>
      <c r="S171" s="185" t="s">
        <v>1253</v>
      </c>
      <c r="T171" s="185" t="s">
        <v>1980</v>
      </c>
    </row>
    <row r="172" spans="3:20">
      <c r="C172" s="98" t="s">
        <v>5908</v>
      </c>
      <c r="D172" s="98" t="s">
        <v>2460</v>
      </c>
      <c r="E172" s="37" t="s">
        <v>2459</v>
      </c>
      <c r="F172" s="185" t="s">
        <v>1980</v>
      </c>
      <c r="G172" s="185" t="s">
        <v>5984</v>
      </c>
      <c r="H172" s="185" t="s">
        <v>1253</v>
      </c>
      <c r="I172" s="185" t="s">
        <v>1253</v>
      </c>
      <c r="R172" s="185" t="s">
        <v>1253</v>
      </c>
      <c r="S172" s="185" t="s">
        <v>1253</v>
      </c>
      <c r="T172" s="185" t="s">
        <v>1980</v>
      </c>
    </row>
    <row r="173" spans="3:20">
      <c r="C173" s="98" t="s">
        <v>5908</v>
      </c>
      <c r="D173" s="98" t="s">
        <v>2419</v>
      </c>
      <c r="E173" s="37" t="s">
        <v>2418</v>
      </c>
      <c r="F173" s="185" t="s">
        <v>1980</v>
      </c>
      <c r="G173" s="185" t="s">
        <v>5984</v>
      </c>
      <c r="H173" s="185" t="s">
        <v>1980</v>
      </c>
      <c r="I173" s="185"/>
      <c r="R173" s="185" t="s">
        <v>1253</v>
      </c>
      <c r="S173" s="185" t="s">
        <v>1253</v>
      </c>
      <c r="T173" s="185" t="s">
        <v>3064</v>
      </c>
    </row>
    <row r="174" spans="3:20">
      <c r="C174" s="98" t="s">
        <v>5908</v>
      </c>
      <c r="D174" s="98" t="s">
        <v>2415</v>
      </c>
      <c r="E174" s="37" t="s">
        <v>2414</v>
      </c>
      <c r="F174" s="185" t="s">
        <v>1980</v>
      </c>
      <c r="G174" s="185" t="s">
        <v>5984</v>
      </c>
      <c r="H174" s="185" t="s">
        <v>1980</v>
      </c>
      <c r="I174" s="185" t="s">
        <v>1253</v>
      </c>
      <c r="R174" s="185" t="s">
        <v>1253</v>
      </c>
      <c r="S174" s="185" t="s">
        <v>1253</v>
      </c>
      <c r="T174" s="185" t="s">
        <v>3064</v>
      </c>
    </row>
    <row r="175" spans="3:20">
      <c r="C175" s="98" t="s">
        <v>5908</v>
      </c>
      <c r="D175" s="98" t="s">
        <v>2423</v>
      </c>
      <c r="E175" s="37" t="s">
        <v>2422</v>
      </c>
      <c r="F175" s="185" t="s">
        <v>1980</v>
      </c>
      <c r="G175" s="185" t="s">
        <v>5984</v>
      </c>
      <c r="H175" s="185" t="s">
        <v>1253</v>
      </c>
      <c r="I175" s="185" t="s">
        <v>5984</v>
      </c>
      <c r="R175" s="185" t="s">
        <v>1253</v>
      </c>
      <c r="S175" s="185" t="s">
        <v>1253</v>
      </c>
      <c r="T175" s="185" t="s">
        <v>5986</v>
      </c>
    </row>
    <row r="176" spans="3:20">
      <c r="C176" s="98" t="s">
        <v>5908</v>
      </c>
      <c r="D176" s="98" t="s">
        <v>2427</v>
      </c>
      <c r="E176" s="37" t="s">
        <v>2426</v>
      </c>
      <c r="F176" s="185" t="s">
        <v>1980</v>
      </c>
      <c r="G176" s="185" t="s">
        <v>3416</v>
      </c>
      <c r="H176" s="185" t="s">
        <v>1253</v>
      </c>
      <c r="I176" s="185" t="s">
        <v>5984</v>
      </c>
      <c r="R176" s="185" t="s">
        <v>1980</v>
      </c>
      <c r="S176" s="185" t="s">
        <v>1253</v>
      </c>
      <c r="T176" s="185" t="s">
        <v>3064</v>
      </c>
    </row>
    <row r="177" spans="3:19">
      <c r="R177" s="37"/>
      <c r="S177" s="37"/>
    </row>
    <row r="178" spans="3:19">
      <c r="C178" s="98" t="s">
        <v>5991</v>
      </c>
      <c r="D178" s="98" t="s">
        <v>5992</v>
      </c>
      <c r="E178" s="37" t="s">
        <v>6003</v>
      </c>
      <c r="F178" s="98">
        <v>130</v>
      </c>
      <c r="R178" s="37"/>
      <c r="S178" s="37"/>
    </row>
    <row r="179" spans="3:19">
      <c r="C179" s="98" t="s">
        <v>5990</v>
      </c>
      <c r="D179" s="98" t="s">
        <v>5993</v>
      </c>
      <c r="E179" s="37" t="s">
        <v>6004</v>
      </c>
      <c r="F179" s="98" t="s">
        <v>2752</v>
      </c>
      <c r="R179" s="37"/>
      <c r="S179" s="37"/>
    </row>
    <row r="180" spans="3:19">
      <c r="C180" s="98" t="s">
        <v>5990</v>
      </c>
      <c r="D180" s="98" t="s">
        <v>5994</v>
      </c>
      <c r="E180" s="37" t="s">
        <v>6005</v>
      </c>
      <c r="F180" s="98" t="s">
        <v>3064</v>
      </c>
      <c r="R180" s="37"/>
      <c r="S180" s="37"/>
    </row>
    <row r="181" spans="3:19">
      <c r="C181" s="98" t="s">
        <v>5990</v>
      </c>
      <c r="D181" s="98" t="s">
        <v>5995</v>
      </c>
      <c r="E181" s="37" t="s">
        <v>6006</v>
      </c>
      <c r="F181" s="98" t="s">
        <v>2754</v>
      </c>
      <c r="R181" s="37"/>
      <c r="S181" s="37"/>
    </row>
    <row r="182" spans="3:19">
      <c r="C182" s="98" t="s">
        <v>5990</v>
      </c>
      <c r="D182" s="98" t="s">
        <v>5996</v>
      </c>
      <c r="E182" s="37" t="s">
        <v>6007</v>
      </c>
      <c r="F182" s="98" t="s">
        <v>1980</v>
      </c>
      <c r="R182" s="37"/>
      <c r="S182" s="37"/>
    </row>
    <row r="183" spans="3:19">
      <c r="C183" s="98" t="s">
        <v>5990</v>
      </c>
      <c r="D183" s="98" t="s">
        <v>5997</v>
      </c>
      <c r="E183" s="37" t="s">
        <v>6008</v>
      </c>
      <c r="F183" s="98" t="s">
        <v>2742</v>
      </c>
      <c r="R183" s="37"/>
      <c r="S183" s="37"/>
    </row>
    <row r="184" spans="3:19">
      <c r="C184" s="98" t="s">
        <v>5990</v>
      </c>
      <c r="D184" s="98" t="s">
        <v>5998</v>
      </c>
      <c r="E184" s="37" t="s">
        <v>6009</v>
      </c>
      <c r="F184" s="98" t="s">
        <v>1980</v>
      </c>
      <c r="R184" s="37"/>
      <c r="S184" s="37"/>
    </row>
    <row r="185" spans="3:19">
      <c r="C185" s="98" t="s">
        <v>5990</v>
      </c>
      <c r="D185" s="98" t="s">
        <v>5999</v>
      </c>
      <c r="E185" s="37" t="s">
        <v>6010</v>
      </c>
      <c r="F185" s="98" t="s">
        <v>1980</v>
      </c>
      <c r="R185" s="37"/>
      <c r="S185" s="37"/>
    </row>
    <row r="186" spans="3:19">
      <c r="C186" s="98" t="s">
        <v>5990</v>
      </c>
      <c r="D186" s="98" t="s">
        <v>6000</v>
      </c>
      <c r="E186" s="37" t="s">
        <v>6011</v>
      </c>
      <c r="F186" s="98">
        <v>130</v>
      </c>
      <c r="R186" s="37"/>
      <c r="S186" s="37"/>
    </row>
    <row r="187" spans="3:19">
      <c r="C187" s="98" t="s">
        <v>5990</v>
      </c>
      <c r="D187" s="98" t="s">
        <v>6001</v>
      </c>
      <c r="E187" s="37" t="s">
        <v>6012</v>
      </c>
      <c r="F187" s="98" t="s">
        <v>2752</v>
      </c>
      <c r="R187" s="37"/>
      <c r="S187" s="37"/>
    </row>
    <row r="188" spans="3:19">
      <c r="C188" s="98" t="s">
        <v>5990</v>
      </c>
      <c r="D188" s="98" t="s">
        <v>6002</v>
      </c>
      <c r="E188" s="37" t="s">
        <v>6013</v>
      </c>
      <c r="F188" s="98">
        <v>20</v>
      </c>
      <c r="R188" s="37"/>
      <c r="S188" s="37"/>
    </row>
  </sheetData>
  <autoFilter ref="B4:X4" xr:uid="{21316B26-106C-46A4-B5A9-4178D970F20D}"/>
  <phoneticPr fontId="36" type="noConversion"/>
  <conditionalFormatting sqref="B9:B10 B13:B14 B53:V53 B57:V57">
    <cfRule type="expression" dxfId="13" priority="3355">
      <formula>$C9&amp;$D9=#REF!</formula>
    </cfRule>
  </conditionalFormatting>
  <conditionalFormatting sqref="B11:B12">
    <cfRule type="expression" dxfId="12" priority="3703">
      <formula>$C11&amp;$D11=$C58</formula>
    </cfRule>
  </conditionalFormatting>
  <conditionalFormatting sqref="B15:B29">
    <cfRule type="expression" dxfId="11" priority="3705">
      <formula>$C15&amp;$D15=$C60</formula>
    </cfRule>
  </conditionalFormatting>
  <conditionalFormatting sqref="B30:B37">
    <cfRule type="expression" dxfId="10" priority="3694">
      <formula>$C30&amp;$D30=$C76</formula>
    </cfRule>
  </conditionalFormatting>
  <conditionalFormatting sqref="B5:V5 B6:B8">
    <cfRule type="expression" dxfId="9" priority="3701">
      <formula>$C5&amp;$D5=$C54</formula>
    </cfRule>
  </conditionalFormatting>
  <conditionalFormatting sqref="B5:V115">
    <cfRule type="expression" dxfId="8" priority="29">
      <formula>$D5="*"</formula>
    </cfRule>
  </conditionalFormatting>
  <conditionalFormatting sqref="B6:V52 B54:V56 B58:V58 B60:V69 B71:V71 B73:V81 B83:V105 B107:V109 B111:V112 B114:V114">
    <cfRule type="expression" dxfId="7" priority="30">
      <formula>$C6&amp;$D6=$C7</formula>
    </cfRule>
  </conditionalFormatting>
  <conditionalFormatting sqref="B29:V29 B59:V59 B70:V70 B72:V72 B82:V82 B106:V106 B110:V110 E113">
    <cfRule type="expression" dxfId="6" priority="2733">
      <formula>$C29&amp;$D29=#REF!</formula>
    </cfRule>
  </conditionalFormatting>
  <conditionalFormatting sqref="B113:V113">
    <cfRule type="expression" dxfId="5" priority="3358">
      <formula>$C113&amp;$D113=$C73</formula>
    </cfRule>
  </conditionalFormatting>
  <conditionalFormatting sqref="B115:V115">
    <cfRule type="expression" dxfId="4" priority="3704">
      <formula>$C115&amp;$D115=$C6</formula>
    </cfRule>
  </conditionalFormatting>
  <conditionalFormatting sqref="E109">
    <cfRule type="expression" dxfId="3" priority="5">
      <formula>$C109&amp;$D109=#REF!</formula>
    </cfRule>
  </conditionalFormatting>
  <conditionalFormatting sqref="E110">
    <cfRule type="expression" dxfId="2" priority="4">
      <formula>$C110&amp;$D110=$C111</formula>
    </cfRule>
  </conditionalFormatting>
  <conditionalFormatting sqref="E112">
    <cfRule type="expression" dxfId="1" priority="3">
      <formula>$C112&amp;$D112=#REF!</formula>
    </cfRule>
  </conditionalFormatting>
  <conditionalFormatting sqref="E113">
    <cfRule type="expression" dxfId="0" priority="2">
      <formula>$C113&amp;$D113=$C114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4FEF-B6E9-4551-B5A8-85F9A45C8C9C}">
  <sheetPr codeName="Sheet16"/>
  <dimension ref="B1:I380"/>
  <sheetViews>
    <sheetView topLeftCell="A3" workbookViewId="0">
      <selection activeCell="I35" sqref="I35"/>
    </sheetView>
  </sheetViews>
  <sheetFormatPr defaultColWidth="9.28515625" defaultRowHeight="12.75"/>
  <cols>
    <col min="1" max="1" width="3.5703125" style="37" customWidth="1"/>
    <col min="2" max="2" width="12.5703125" style="5" customWidth="1"/>
    <col min="3" max="3" width="12.28515625" style="5" bestFit="1" customWidth="1"/>
    <col min="4" max="4" width="10.28515625" style="5" bestFit="1" customWidth="1"/>
    <col min="5" max="5" width="11" style="5" bestFit="1" customWidth="1"/>
    <col min="6" max="6" width="67.5703125" style="5" customWidth="1"/>
    <col min="7" max="8" width="6.7109375" style="136" bestFit="1" customWidth="1"/>
    <col min="9" max="9" width="11.28515625" style="139" bestFit="1" customWidth="1"/>
    <col min="10" max="16384" width="9.28515625" style="37"/>
  </cols>
  <sheetData>
    <row r="1" spans="2:9" ht="16.5">
      <c r="B1" s="126" t="s">
        <v>5907</v>
      </c>
      <c r="H1" s="137"/>
      <c r="I1" s="138"/>
    </row>
    <row r="4" spans="2:9">
      <c r="B4" s="140" t="s">
        <v>69</v>
      </c>
      <c r="C4" s="140" t="s">
        <v>67</v>
      </c>
      <c r="D4" s="140" t="s">
        <v>70</v>
      </c>
      <c r="E4" s="140" t="s">
        <v>72</v>
      </c>
      <c r="F4" s="140" t="s">
        <v>73</v>
      </c>
      <c r="G4" s="141" t="s">
        <v>74</v>
      </c>
      <c r="H4" s="141" t="s">
        <v>75</v>
      </c>
      <c r="I4" s="142" t="s">
        <v>76</v>
      </c>
    </row>
    <row r="5" spans="2:9">
      <c r="B5" s="143" t="s">
        <v>2821</v>
      </c>
      <c r="C5" s="143" t="s">
        <v>42</v>
      </c>
      <c r="D5" s="143" t="s">
        <v>3308</v>
      </c>
      <c r="E5" s="143" t="s">
        <v>5507</v>
      </c>
      <c r="F5" s="143" t="s">
        <v>5508</v>
      </c>
      <c r="G5" s="143"/>
      <c r="H5" s="143"/>
      <c r="I5" s="143"/>
    </row>
    <row r="6" spans="2:9">
      <c r="B6" s="143" t="s">
        <v>2821</v>
      </c>
      <c r="C6" s="143" t="s">
        <v>42</v>
      </c>
      <c r="D6" s="143" t="s">
        <v>3308</v>
      </c>
      <c r="E6" s="143" t="s">
        <v>5509</v>
      </c>
      <c r="F6" s="143" t="s">
        <v>5510</v>
      </c>
      <c r="G6" s="143"/>
      <c r="H6" s="143"/>
      <c r="I6" s="143"/>
    </row>
    <row r="7" spans="2:9">
      <c r="B7" s="37" t="s">
        <v>2821</v>
      </c>
      <c r="C7" s="37" t="s">
        <v>42</v>
      </c>
      <c r="D7" s="37" t="s">
        <v>3308</v>
      </c>
      <c r="E7" s="37" t="s">
        <v>5511</v>
      </c>
      <c r="F7" s="37" t="s">
        <v>5512</v>
      </c>
      <c r="G7" s="37"/>
      <c r="H7" s="37"/>
      <c r="I7" s="37"/>
    </row>
    <row r="8" spans="2:9">
      <c r="B8" s="37" t="s">
        <v>2821</v>
      </c>
      <c r="C8" s="37" t="s">
        <v>42</v>
      </c>
      <c r="D8" s="37" t="s">
        <v>3308</v>
      </c>
      <c r="E8" s="37" t="s">
        <v>5513</v>
      </c>
      <c r="F8" s="37" t="s">
        <v>2699</v>
      </c>
      <c r="G8" s="37" t="s">
        <v>2697</v>
      </c>
      <c r="H8" s="37"/>
      <c r="I8" s="37">
        <v>1.6E-2</v>
      </c>
    </row>
    <row r="9" spans="2:9">
      <c r="B9" s="37" t="s">
        <v>2821</v>
      </c>
      <c r="C9" s="37" t="s">
        <v>42</v>
      </c>
      <c r="D9" s="37" t="s">
        <v>3308</v>
      </c>
      <c r="E9" s="37" t="s">
        <v>5514</v>
      </c>
      <c r="F9" s="37" t="s">
        <v>2696</v>
      </c>
      <c r="G9" s="37" t="s">
        <v>2694</v>
      </c>
      <c r="H9" s="37"/>
      <c r="I9" s="37">
        <v>1.6E-2</v>
      </c>
    </row>
    <row r="10" spans="2:9">
      <c r="B10" s="37" t="s">
        <v>2821</v>
      </c>
      <c r="C10" s="37" t="s">
        <v>42</v>
      </c>
      <c r="D10" s="37" t="s">
        <v>3308</v>
      </c>
      <c r="E10" s="37" t="s">
        <v>5515</v>
      </c>
      <c r="F10" s="37" t="s">
        <v>5516</v>
      </c>
      <c r="G10" s="37"/>
      <c r="H10" s="37"/>
      <c r="I10" s="37"/>
    </row>
    <row r="11" spans="2:9">
      <c r="B11" s="37" t="s">
        <v>2821</v>
      </c>
      <c r="C11" s="37" t="s">
        <v>42</v>
      </c>
      <c r="D11" s="37" t="s">
        <v>3308</v>
      </c>
      <c r="E11" s="37" t="s">
        <v>5517</v>
      </c>
      <c r="F11" s="37" t="s">
        <v>5518</v>
      </c>
      <c r="G11" s="37"/>
      <c r="H11" s="37"/>
      <c r="I11" s="37">
        <v>1.7000000000000001E-2</v>
      </c>
    </row>
    <row r="12" spans="2:9">
      <c r="B12" s="37" t="s">
        <v>2821</v>
      </c>
      <c r="C12" s="37" t="s">
        <v>42</v>
      </c>
      <c r="D12" s="37" t="s">
        <v>3308</v>
      </c>
      <c r="E12" s="37" t="s">
        <v>5519</v>
      </c>
      <c r="F12" s="37" t="s">
        <v>5520</v>
      </c>
      <c r="G12" s="37"/>
      <c r="H12" s="37"/>
      <c r="I12" s="37">
        <v>1.7000000000000001E-2</v>
      </c>
    </row>
    <row r="13" spans="2:9">
      <c r="B13" s="37" t="s">
        <v>2821</v>
      </c>
      <c r="C13" s="37" t="s">
        <v>42</v>
      </c>
      <c r="D13" s="37" t="s">
        <v>3308</v>
      </c>
      <c r="E13" s="37" t="s">
        <v>5521</v>
      </c>
      <c r="F13" s="37" t="s">
        <v>5522</v>
      </c>
      <c r="G13" s="37"/>
      <c r="H13" s="37"/>
      <c r="I13" s="37">
        <v>1.6E-2</v>
      </c>
    </row>
    <row r="14" spans="2:9">
      <c r="B14" s="37" t="s">
        <v>2821</v>
      </c>
      <c r="C14" s="37" t="s">
        <v>42</v>
      </c>
      <c r="D14" s="37" t="s">
        <v>3308</v>
      </c>
      <c r="E14" s="37" t="s">
        <v>5523</v>
      </c>
      <c r="F14" s="37" t="s">
        <v>5524</v>
      </c>
      <c r="G14" s="37"/>
      <c r="H14" s="37"/>
      <c r="I14" s="37">
        <v>1.0999999999999999E-2</v>
      </c>
    </row>
    <row r="15" spans="2:9">
      <c r="B15" s="37" t="s">
        <v>2821</v>
      </c>
      <c r="C15" s="37" t="s">
        <v>42</v>
      </c>
      <c r="D15" s="37" t="s">
        <v>3308</v>
      </c>
      <c r="E15" s="37" t="s">
        <v>5525</v>
      </c>
      <c r="F15" s="37" t="s">
        <v>5526</v>
      </c>
      <c r="G15" s="37"/>
      <c r="H15" s="37"/>
      <c r="I15" s="37">
        <v>1.0999999999999999E-2</v>
      </c>
    </row>
    <row r="16" spans="2:9">
      <c r="B16" s="37" t="s">
        <v>2821</v>
      </c>
      <c r="C16" s="37" t="s">
        <v>42</v>
      </c>
      <c r="D16" s="37" t="s">
        <v>3308</v>
      </c>
      <c r="E16" s="37" t="s">
        <v>5527</v>
      </c>
      <c r="F16" s="37" t="s">
        <v>5528</v>
      </c>
      <c r="G16" s="37"/>
      <c r="H16" s="37"/>
      <c r="I16" s="37">
        <v>1.2999999999999999E-2</v>
      </c>
    </row>
    <row r="17" spans="2:9">
      <c r="B17" s="37" t="s">
        <v>2821</v>
      </c>
      <c r="C17" s="37" t="s">
        <v>42</v>
      </c>
      <c r="D17" s="37" t="s">
        <v>3308</v>
      </c>
      <c r="E17" s="37" t="s">
        <v>5529</v>
      </c>
      <c r="F17" s="37" t="s">
        <v>5530</v>
      </c>
      <c r="G17" s="37"/>
      <c r="H17" s="37"/>
      <c r="I17" s="37">
        <v>1.0999999999999999E-2</v>
      </c>
    </row>
    <row r="18" spans="2:9">
      <c r="B18" s="37" t="s">
        <v>2821</v>
      </c>
      <c r="C18" s="37" t="s">
        <v>42</v>
      </c>
      <c r="D18" s="37" t="s">
        <v>3308</v>
      </c>
      <c r="E18" s="37" t="s">
        <v>5531</v>
      </c>
      <c r="F18" s="37" t="s">
        <v>5532</v>
      </c>
      <c r="G18" s="37"/>
      <c r="H18" s="37"/>
      <c r="I18" s="37">
        <v>1.2E-2</v>
      </c>
    </row>
    <row r="19" spans="2:9">
      <c r="B19" s="37" t="s">
        <v>2821</v>
      </c>
      <c r="C19" s="37" t="s">
        <v>42</v>
      </c>
      <c r="D19" s="37" t="s">
        <v>3308</v>
      </c>
      <c r="E19" s="37" t="s">
        <v>5533</v>
      </c>
      <c r="F19" s="37" t="s">
        <v>5534</v>
      </c>
      <c r="G19" s="37"/>
      <c r="H19" s="37"/>
      <c r="I19" s="37">
        <v>1.0999999999999999E-2</v>
      </c>
    </row>
    <row r="20" spans="2:9">
      <c r="B20" s="37" t="s">
        <v>2821</v>
      </c>
      <c r="C20" s="37" t="s">
        <v>42</v>
      </c>
      <c r="D20" s="37" t="s">
        <v>3308</v>
      </c>
      <c r="E20" s="37" t="s">
        <v>5535</v>
      </c>
      <c r="F20" s="37" t="s">
        <v>5536</v>
      </c>
      <c r="G20" s="37"/>
      <c r="H20" s="37"/>
      <c r="I20" s="37">
        <v>1.0999999999999999E-2</v>
      </c>
    </row>
    <row r="21" spans="2:9">
      <c r="B21" s="37" t="s">
        <v>2821</v>
      </c>
      <c r="C21" s="37" t="s">
        <v>42</v>
      </c>
      <c r="D21" s="37" t="s">
        <v>3316</v>
      </c>
      <c r="E21" s="37" t="s">
        <v>5537</v>
      </c>
      <c r="F21" s="37" t="s">
        <v>5538</v>
      </c>
      <c r="G21" s="37"/>
      <c r="H21" s="37"/>
      <c r="I21" s="37">
        <v>1.7000000000000001E-2</v>
      </c>
    </row>
    <row r="22" spans="2:9">
      <c r="B22" s="144" t="s">
        <v>2821</v>
      </c>
      <c r="C22" s="144" t="s">
        <v>42</v>
      </c>
      <c r="D22" s="144" t="s">
        <v>3309</v>
      </c>
      <c r="E22" s="144" t="s">
        <v>5507</v>
      </c>
      <c r="F22" s="144" t="s">
        <v>5539</v>
      </c>
      <c r="G22" s="144"/>
      <c r="H22" s="144"/>
      <c r="I22" s="144"/>
    </row>
    <row r="23" spans="2:9">
      <c r="B23" s="144" t="s">
        <v>2821</v>
      </c>
      <c r="C23" s="144" t="s">
        <v>42</v>
      </c>
      <c r="D23" s="144" t="s">
        <v>3309</v>
      </c>
      <c r="E23" s="144" t="s">
        <v>5511</v>
      </c>
      <c r="F23" s="144" t="s">
        <v>5540</v>
      </c>
      <c r="G23" s="144"/>
      <c r="H23" s="144"/>
      <c r="I23" s="144"/>
    </row>
    <row r="24" spans="2:9">
      <c r="B24" s="37" t="s">
        <v>2821</v>
      </c>
      <c r="C24" s="37" t="s">
        <v>42</v>
      </c>
      <c r="D24" s="37" t="s">
        <v>3309</v>
      </c>
      <c r="E24" s="37" t="s">
        <v>5541</v>
      </c>
      <c r="F24" s="37" t="s">
        <v>5542</v>
      </c>
      <c r="G24" s="37"/>
      <c r="H24" s="37"/>
      <c r="I24" s="37">
        <v>60</v>
      </c>
    </row>
    <row r="25" spans="2:9">
      <c r="B25" s="145" t="s">
        <v>2824</v>
      </c>
      <c r="C25" s="145" t="s">
        <v>42</v>
      </c>
      <c r="D25" s="145" t="s">
        <v>3308</v>
      </c>
      <c r="E25" s="145" t="s">
        <v>5507</v>
      </c>
      <c r="F25" s="145" t="s">
        <v>5543</v>
      </c>
      <c r="G25" s="145"/>
      <c r="H25" s="145"/>
      <c r="I25" s="145"/>
    </row>
    <row r="26" spans="2:9">
      <c r="B26" s="143" t="s">
        <v>2824</v>
      </c>
      <c r="C26" s="143" t="s">
        <v>42</v>
      </c>
      <c r="D26" s="143" t="s">
        <v>3308</v>
      </c>
      <c r="E26" s="143" t="s">
        <v>5511</v>
      </c>
      <c r="F26" s="143" t="s">
        <v>5544</v>
      </c>
      <c r="G26" s="143"/>
      <c r="H26" s="143"/>
      <c r="I26" s="143"/>
    </row>
    <row r="27" spans="2:9">
      <c r="B27" s="37" t="s">
        <v>2824</v>
      </c>
      <c r="C27" s="37" t="s">
        <v>42</v>
      </c>
      <c r="D27" s="37" t="s">
        <v>3308</v>
      </c>
      <c r="E27" s="37" t="s">
        <v>5545</v>
      </c>
      <c r="F27" s="37" t="s">
        <v>5546</v>
      </c>
      <c r="G27" s="37" t="s">
        <v>2661</v>
      </c>
      <c r="H27" s="37"/>
      <c r="I27" s="37">
        <v>5.0000000000000001E-3</v>
      </c>
    </row>
    <row r="28" spans="2:9">
      <c r="B28" s="37" t="s">
        <v>2824</v>
      </c>
      <c r="C28" s="37" t="s">
        <v>42</v>
      </c>
      <c r="D28" s="37" t="s">
        <v>3308</v>
      </c>
      <c r="E28" s="37" t="s">
        <v>5547</v>
      </c>
      <c r="F28" s="37" t="s">
        <v>5548</v>
      </c>
      <c r="G28" s="37" t="s">
        <v>2661</v>
      </c>
      <c r="H28" s="37"/>
      <c r="I28" s="37">
        <v>0.01</v>
      </c>
    </row>
    <row r="29" spans="2:9">
      <c r="B29" s="37" t="s">
        <v>2824</v>
      </c>
      <c r="C29" s="37" t="s">
        <v>42</v>
      </c>
      <c r="D29" s="37" t="s">
        <v>3308</v>
      </c>
      <c r="E29" s="37" t="s">
        <v>5549</v>
      </c>
      <c r="F29" s="37" t="s">
        <v>5550</v>
      </c>
      <c r="G29" s="37" t="s">
        <v>2661</v>
      </c>
      <c r="H29" s="37"/>
      <c r="I29" s="37">
        <v>0.05</v>
      </c>
    </row>
    <row r="30" spans="2:9">
      <c r="B30" s="37" t="s">
        <v>2824</v>
      </c>
      <c r="C30" s="37" t="s">
        <v>42</v>
      </c>
      <c r="D30" s="37" t="s">
        <v>3308</v>
      </c>
      <c r="E30" s="37" t="s">
        <v>5551</v>
      </c>
      <c r="F30" s="37" t="s">
        <v>5552</v>
      </c>
      <c r="G30" s="37" t="s">
        <v>2661</v>
      </c>
      <c r="H30" s="37"/>
      <c r="I30" s="37">
        <v>0.03</v>
      </c>
    </row>
    <row r="31" spans="2:9">
      <c r="B31" s="37" t="s">
        <v>2824</v>
      </c>
      <c r="C31" s="37" t="s">
        <v>42</v>
      </c>
      <c r="D31" s="37" t="s">
        <v>3308</v>
      </c>
      <c r="E31" s="37" t="s">
        <v>5553</v>
      </c>
      <c r="F31" s="37" t="s">
        <v>5554</v>
      </c>
      <c r="G31" s="37" t="s">
        <v>2661</v>
      </c>
      <c r="H31" s="37"/>
      <c r="I31" s="37">
        <v>0.03</v>
      </c>
    </row>
    <row r="32" spans="2:9">
      <c r="B32" s="37" t="s">
        <v>2824</v>
      </c>
      <c r="C32" s="37" t="s">
        <v>42</v>
      </c>
      <c r="D32" s="37" t="s">
        <v>3308</v>
      </c>
      <c r="E32" s="37" t="s">
        <v>5555</v>
      </c>
      <c r="F32" s="37" t="s">
        <v>5556</v>
      </c>
      <c r="G32" s="37" t="s">
        <v>2661</v>
      </c>
      <c r="H32" s="37"/>
      <c r="I32" s="37">
        <v>0.02</v>
      </c>
    </row>
    <row r="33" spans="2:9">
      <c r="B33" s="37" t="s">
        <v>2824</v>
      </c>
      <c r="C33" s="37" t="s">
        <v>42</v>
      </c>
      <c r="D33" s="37" t="s">
        <v>3308</v>
      </c>
      <c r="E33" s="37" t="s">
        <v>5557</v>
      </c>
      <c r="F33" s="37" t="s">
        <v>5558</v>
      </c>
      <c r="G33" s="37" t="s">
        <v>2661</v>
      </c>
      <c r="H33" s="37"/>
      <c r="I33" s="37">
        <v>1.4999999999999999E-2</v>
      </c>
    </row>
    <row r="34" spans="2:9">
      <c r="B34" s="37" t="s">
        <v>2824</v>
      </c>
      <c r="C34" s="37" t="s">
        <v>42</v>
      </c>
      <c r="D34" s="37" t="s">
        <v>3308</v>
      </c>
      <c r="E34" s="37" t="s">
        <v>5559</v>
      </c>
      <c r="F34" s="37" t="s">
        <v>5560</v>
      </c>
      <c r="G34" s="37" t="s">
        <v>2661</v>
      </c>
      <c r="H34" s="37"/>
      <c r="I34" s="37">
        <v>2.5000000000000001E-2</v>
      </c>
    </row>
    <row r="35" spans="2:9">
      <c r="B35" s="37" t="s">
        <v>2824</v>
      </c>
      <c r="C35" s="37" t="s">
        <v>42</v>
      </c>
      <c r="D35" s="37" t="s">
        <v>3308</v>
      </c>
      <c r="E35" s="37" t="s">
        <v>5561</v>
      </c>
      <c r="F35" s="37" t="s">
        <v>5562</v>
      </c>
      <c r="G35" s="37" t="s">
        <v>2617</v>
      </c>
      <c r="H35" s="37"/>
      <c r="I35" s="37">
        <v>0.02</v>
      </c>
    </row>
    <row r="36" spans="2:9">
      <c r="B36" s="37" t="s">
        <v>2824</v>
      </c>
      <c r="C36" s="37" t="s">
        <v>42</v>
      </c>
      <c r="D36" s="37" t="s">
        <v>3308</v>
      </c>
      <c r="E36" s="37" t="s">
        <v>3046</v>
      </c>
      <c r="F36" s="37" t="s">
        <v>5563</v>
      </c>
      <c r="G36" s="37" t="s">
        <v>2617</v>
      </c>
      <c r="H36" s="37"/>
      <c r="I36" s="37">
        <v>0.04</v>
      </c>
    </row>
    <row r="37" spans="2:9">
      <c r="B37" s="37" t="s">
        <v>2824</v>
      </c>
      <c r="C37" s="37" t="s">
        <v>42</v>
      </c>
      <c r="D37" s="37" t="s">
        <v>3308</v>
      </c>
      <c r="E37" s="37" t="s">
        <v>3048</v>
      </c>
      <c r="F37" s="37" t="s">
        <v>5564</v>
      </c>
      <c r="G37" s="37" t="s">
        <v>2617</v>
      </c>
      <c r="H37" s="37"/>
      <c r="I37" s="37">
        <v>0.12</v>
      </c>
    </row>
    <row r="38" spans="2:9">
      <c r="B38" s="37" t="s">
        <v>2824</v>
      </c>
      <c r="C38" s="37" t="s">
        <v>42</v>
      </c>
      <c r="D38" s="37" t="s">
        <v>3308</v>
      </c>
      <c r="E38" s="37" t="s">
        <v>3050</v>
      </c>
      <c r="F38" s="37" t="s">
        <v>5565</v>
      </c>
      <c r="G38" s="37" t="s">
        <v>2617</v>
      </c>
      <c r="H38" s="37"/>
      <c r="I38" s="37">
        <v>7.0000000000000007E-2</v>
      </c>
    </row>
    <row r="39" spans="2:9">
      <c r="B39" s="37" t="s">
        <v>2824</v>
      </c>
      <c r="C39" s="37" t="s">
        <v>42</v>
      </c>
      <c r="D39" s="37" t="s">
        <v>3308</v>
      </c>
      <c r="E39" s="37" t="s">
        <v>3052</v>
      </c>
      <c r="F39" s="37" t="s">
        <v>5566</v>
      </c>
      <c r="G39" s="37" t="s">
        <v>2617</v>
      </c>
      <c r="H39" s="37"/>
      <c r="I39" s="37">
        <v>8.5000000000000006E-2</v>
      </c>
    </row>
    <row r="40" spans="2:9">
      <c r="B40" s="37" t="s">
        <v>2824</v>
      </c>
      <c r="C40" s="37" t="s">
        <v>42</v>
      </c>
      <c r="D40" s="37" t="s">
        <v>3308</v>
      </c>
      <c r="E40" s="37" t="s">
        <v>3054</v>
      </c>
      <c r="F40" s="37" t="s">
        <v>5567</v>
      </c>
      <c r="G40" s="37" t="s">
        <v>2617</v>
      </c>
      <c r="H40" s="37"/>
      <c r="I40" s="37">
        <v>5.5E-2</v>
      </c>
    </row>
    <row r="41" spans="2:9">
      <c r="B41" s="37" t="s">
        <v>2824</v>
      </c>
      <c r="C41" s="37" t="s">
        <v>42</v>
      </c>
      <c r="D41" s="37" t="s">
        <v>3308</v>
      </c>
      <c r="E41" s="37" t="s">
        <v>3056</v>
      </c>
      <c r="F41" s="37" t="s">
        <v>5568</v>
      </c>
      <c r="G41" s="37" t="s">
        <v>2617</v>
      </c>
      <c r="H41" s="37"/>
      <c r="I41" s="37">
        <v>0.05</v>
      </c>
    </row>
    <row r="42" spans="2:9">
      <c r="B42" s="37" t="s">
        <v>2824</v>
      </c>
      <c r="C42" s="37" t="s">
        <v>42</v>
      </c>
      <c r="D42" s="37" t="s">
        <v>3308</v>
      </c>
      <c r="E42" s="37" t="s">
        <v>3058</v>
      </c>
      <c r="F42" s="37" t="s">
        <v>5569</v>
      </c>
      <c r="G42" s="37" t="s">
        <v>2625</v>
      </c>
      <c r="H42" s="37"/>
      <c r="I42" s="37">
        <v>0.12</v>
      </c>
    </row>
    <row r="43" spans="2:9">
      <c r="B43" s="37" t="s">
        <v>2824</v>
      </c>
      <c r="C43" s="37" t="s">
        <v>42</v>
      </c>
      <c r="D43" s="37" t="s">
        <v>3308</v>
      </c>
      <c r="E43" s="37" t="s">
        <v>3060</v>
      </c>
      <c r="F43" s="37" t="s">
        <v>5570</v>
      </c>
      <c r="G43" s="37" t="s">
        <v>2627</v>
      </c>
      <c r="H43" s="37"/>
      <c r="I43" s="37">
        <v>1.4999999999999999E-2</v>
      </c>
    </row>
    <row r="44" spans="2:9">
      <c r="B44" s="37" t="s">
        <v>2824</v>
      </c>
      <c r="C44" s="37" t="s">
        <v>42</v>
      </c>
      <c r="D44" s="37" t="s">
        <v>3308</v>
      </c>
      <c r="E44" s="37" t="s">
        <v>3062</v>
      </c>
      <c r="F44" s="37" t="s">
        <v>5571</v>
      </c>
      <c r="G44" s="37" t="s">
        <v>2627</v>
      </c>
      <c r="H44" s="37"/>
      <c r="I44" s="37">
        <v>0.05</v>
      </c>
    </row>
    <row r="45" spans="2:9">
      <c r="B45" s="37" t="s">
        <v>2824</v>
      </c>
      <c r="C45" s="37" t="s">
        <v>42</v>
      </c>
      <c r="D45" s="37" t="s">
        <v>3308</v>
      </c>
      <c r="E45" s="37" t="s">
        <v>5572</v>
      </c>
      <c r="F45" s="37" t="s">
        <v>5573</v>
      </c>
      <c r="G45" s="37"/>
      <c r="H45" s="37"/>
      <c r="I45" s="37">
        <v>1.4999999999999999E-2</v>
      </c>
    </row>
    <row r="46" spans="2:9">
      <c r="B46" s="144" t="s">
        <v>2824</v>
      </c>
      <c r="C46" s="144" t="s">
        <v>42</v>
      </c>
      <c r="D46" s="144" t="s">
        <v>3309</v>
      </c>
      <c r="E46" s="144" t="s">
        <v>5507</v>
      </c>
      <c r="F46" s="144" t="s">
        <v>5539</v>
      </c>
      <c r="G46" s="144"/>
      <c r="H46" s="144"/>
      <c r="I46" s="144"/>
    </row>
    <row r="47" spans="2:9">
      <c r="B47" s="144" t="s">
        <v>2824</v>
      </c>
      <c r="C47" s="144" t="s">
        <v>42</v>
      </c>
      <c r="D47" s="144" t="s">
        <v>3309</v>
      </c>
      <c r="E47" s="144" t="s">
        <v>5511</v>
      </c>
      <c r="F47" s="144" t="s">
        <v>5540</v>
      </c>
      <c r="G47" s="144"/>
      <c r="H47" s="144"/>
      <c r="I47" s="144"/>
    </row>
    <row r="48" spans="2:9">
      <c r="B48" s="37" t="s">
        <v>2824</v>
      </c>
      <c r="C48" s="37" t="s">
        <v>42</v>
      </c>
      <c r="D48" s="37" t="s">
        <v>3309</v>
      </c>
      <c r="E48" s="37" t="s">
        <v>5541</v>
      </c>
      <c r="F48" s="37" t="s">
        <v>5542</v>
      </c>
      <c r="G48" s="37"/>
      <c r="H48" s="37"/>
      <c r="I48" s="37">
        <v>120</v>
      </c>
    </row>
    <row r="49" spans="2:9">
      <c r="B49" s="145" t="s">
        <v>2827</v>
      </c>
      <c r="C49" s="145" t="s">
        <v>42</v>
      </c>
      <c r="D49" s="145" t="s">
        <v>3308</v>
      </c>
      <c r="E49" s="145" t="s">
        <v>5507</v>
      </c>
      <c r="F49" s="145" t="s">
        <v>5574</v>
      </c>
      <c r="G49" s="145"/>
      <c r="H49" s="145"/>
      <c r="I49" s="145"/>
    </row>
    <row r="50" spans="2:9">
      <c r="B50" s="143" t="s">
        <v>2827</v>
      </c>
      <c r="C50" s="143" t="s">
        <v>42</v>
      </c>
      <c r="D50" s="143" t="s">
        <v>3308</v>
      </c>
      <c r="E50" s="143" t="s">
        <v>5511</v>
      </c>
      <c r="F50" s="143" t="s">
        <v>5575</v>
      </c>
      <c r="G50" s="143"/>
      <c r="H50" s="143"/>
      <c r="I50" s="143"/>
    </row>
    <row r="51" spans="2:9">
      <c r="B51" s="37" t="s">
        <v>2827</v>
      </c>
      <c r="C51" s="37" t="s">
        <v>42</v>
      </c>
      <c r="D51" s="37" t="s">
        <v>3308</v>
      </c>
      <c r="E51" s="37" t="s">
        <v>5545</v>
      </c>
      <c r="F51" s="37" t="s">
        <v>5546</v>
      </c>
      <c r="G51" s="37" t="s">
        <v>2622</v>
      </c>
      <c r="H51" s="37"/>
      <c r="I51" s="37">
        <v>8.9999999999999993E-3</v>
      </c>
    </row>
    <row r="52" spans="2:9">
      <c r="B52" s="37" t="s">
        <v>2827</v>
      </c>
      <c r="C52" s="37" t="s">
        <v>42</v>
      </c>
      <c r="D52" s="37" t="s">
        <v>3308</v>
      </c>
      <c r="E52" s="37" t="s">
        <v>5547</v>
      </c>
      <c r="F52" s="37" t="s">
        <v>5548</v>
      </c>
      <c r="G52" s="37" t="s">
        <v>2622</v>
      </c>
      <c r="H52" s="37"/>
      <c r="I52" s="37">
        <v>1.4999999999999999E-2</v>
      </c>
    </row>
    <row r="53" spans="2:9">
      <c r="B53" s="37" t="s">
        <v>2827</v>
      </c>
      <c r="C53" s="37" t="s">
        <v>42</v>
      </c>
      <c r="D53" s="37" t="s">
        <v>3308</v>
      </c>
      <c r="E53" s="37" t="s">
        <v>5549</v>
      </c>
      <c r="F53" s="37" t="s">
        <v>5550</v>
      </c>
      <c r="G53" s="37" t="s">
        <v>2622</v>
      </c>
      <c r="H53" s="37"/>
      <c r="I53" s="37">
        <v>0.02</v>
      </c>
    </row>
    <row r="54" spans="2:9">
      <c r="B54" s="37" t="s">
        <v>2827</v>
      </c>
      <c r="C54" s="37" t="s">
        <v>42</v>
      </c>
      <c r="D54" s="37" t="s">
        <v>3308</v>
      </c>
      <c r="E54" s="37" t="s">
        <v>5551</v>
      </c>
      <c r="F54" s="37" t="s">
        <v>5552</v>
      </c>
      <c r="G54" s="37" t="s">
        <v>2622</v>
      </c>
      <c r="H54" s="37"/>
      <c r="I54" s="37">
        <v>0.02</v>
      </c>
    </row>
    <row r="55" spans="2:9">
      <c r="B55" s="37" t="s">
        <v>2827</v>
      </c>
      <c r="C55" s="37" t="s">
        <v>42</v>
      </c>
      <c r="D55" s="37" t="s">
        <v>3308</v>
      </c>
      <c r="E55" s="37" t="s">
        <v>5553</v>
      </c>
      <c r="F55" s="37" t="s">
        <v>5554</v>
      </c>
      <c r="G55" s="37" t="s">
        <v>2622</v>
      </c>
      <c r="H55" s="37"/>
      <c r="I55" s="37">
        <v>8.0000000000000002E-3</v>
      </c>
    </row>
    <row r="56" spans="2:9">
      <c r="B56" s="37" t="s">
        <v>2827</v>
      </c>
      <c r="C56" s="37" t="s">
        <v>42</v>
      </c>
      <c r="D56" s="37" t="s">
        <v>3308</v>
      </c>
      <c r="E56" s="37" t="s">
        <v>5555</v>
      </c>
      <c r="F56" s="37" t="s">
        <v>5556</v>
      </c>
      <c r="G56" s="37" t="s">
        <v>2622</v>
      </c>
      <c r="H56" s="37"/>
      <c r="I56" s="37">
        <v>1.2E-2</v>
      </c>
    </row>
    <row r="57" spans="2:9">
      <c r="B57" s="37" t="s">
        <v>2827</v>
      </c>
      <c r="C57" s="37" t="s">
        <v>42</v>
      </c>
      <c r="D57" s="37" t="s">
        <v>3308</v>
      </c>
      <c r="E57" s="37" t="s">
        <v>5557</v>
      </c>
      <c r="F57" s="37" t="s">
        <v>5558</v>
      </c>
      <c r="G57" s="37" t="s">
        <v>2622</v>
      </c>
      <c r="H57" s="37"/>
      <c r="I57" s="37">
        <v>1.2E-2</v>
      </c>
    </row>
    <row r="58" spans="2:9">
      <c r="B58" s="37" t="s">
        <v>2827</v>
      </c>
      <c r="C58" s="37" t="s">
        <v>42</v>
      </c>
      <c r="D58" s="37" t="s">
        <v>3308</v>
      </c>
      <c r="E58" s="37" t="s">
        <v>5559</v>
      </c>
      <c r="F58" s="37" t="s">
        <v>5560</v>
      </c>
      <c r="G58" s="37" t="s">
        <v>2622</v>
      </c>
      <c r="H58" s="37"/>
      <c r="I58" s="37">
        <v>1.4E-2</v>
      </c>
    </row>
    <row r="59" spans="2:9">
      <c r="B59" s="37" t="s">
        <v>2827</v>
      </c>
      <c r="C59" s="37" t="s">
        <v>42</v>
      </c>
      <c r="D59" s="37" t="s">
        <v>3308</v>
      </c>
      <c r="E59" s="37" t="s">
        <v>5561</v>
      </c>
      <c r="F59" s="37" t="s">
        <v>5562</v>
      </c>
      <c r="G59" s="37" t="s">
        <v>2623</v>
      </c>
      <c r="H59" s="37"/>
      <c r="I59" s="37">
        <v>1.125E-2</v>
      </c>
    </row>
    <row r="60" spans="2:9">
      <c r="B60" s="37" t="s">
        <v>2827</v>
      </c>
      <c r="C60" s="37" t="s">
        <v>42</v>
      </c>
      <c r="D60" s="37" t="s">
        <v>3308</v>
      </c>
      <c r="E60" s="37" t="s">
        <v>3046</v>
      </c>
      <c r="F60" s="37" t="s">
        <v>5563</v>
      </c>
      <c r="G60" s="37" t="s">
        <v>2623</v>
      </c>
      <c r="H60" s="37"/>
      <c r="I60" s="37">
        <v>1.8749999999999999E-2</v>
      </c>
    </row>
    <row r="61" spans="2:9">
      <c r="B61" s="37" t="s">
        <v>2827</v>
      </c>
      <c r="C61" s="37" t="s">
        <v>42</v>
      </c>
      <c r="D61" s="37" t="s">
        <v>3308</v>
      </c>
      <c r="E61" s="37" t="s">
        <v>3048</v>
      </c>
      <c r="F61" s="37" t="s">
        <v>5564</v>
      </c>
      <c r="G61" s="37" t="s">
        <v>2623</v>
      </c>
      <c r="H61" s="37"/>
      <c r="I61" s="37">
        <v>2.5000000000000001E-2</v>
      </c>
    </row>
    <row r="62" spans="2:9">
      <c r="B62" s="37" t="s">
        <v>2827</v>
      </c>
      <c r="C62" s="37" t="s">
        <v>42</v>
      </c>
      <c r="D62" s="37" t="s">
        <v>3308</v>
      </c>
      <c r="E62" s="37" t="s">
        <v>3050</v>
      </c>
      <c r="F62" s="37" t="s">
        <v>5565</v>
      </c>
      <c r="G62" s="37" t="s">
        <v>2623</v>
      </c>
      <c r="H62" s="37"/>
      <c r="I62" s="37">
        <v>2.5000000000000001E-2</v>
      </c>
    </row>
    <row r="63" spans="2:9">
      <c r="B63" s="37" t="s">
        <v>2827</v>
      </c>
      <c r="C63" s="37" t="s">
        <v>42</v>
      </c>
      <c r="D63" s="37" t="s">
        <v>3308</v>
      </c>
      <c r="E63" s="37" t="s">
        <v>3052</v>
      </c>
      <c r="F63" s="37" t="s">
        <v>5566</v>
      </c>
      <c r="G63" s="37" t="s">
        <v>2623</v>
      </c>
      <c r="H63" s="37"/>
      <c r="I63" s="37">
        <v>0.01</v>
      </c>
    </row>
    <row r="64" spans="2:9">
      <c r="B64" s="37" t="s">
        <v>2827</v>
      </c>
      <c r="C64" s="37" t="s">
        <v>42</v>
      </c>
      <c r="D64" s="37" t="s">
        <v>3308</v>
      </c>
      <c r="E64" s="37" t="s">
        <v>3054</v>
      </c>
      <c r="F64" s="37" t="s">
        <v>5567</v>
      </c>
      <c r="G64" s="37" t="s">
        <v>2623</v>
      </c>
      <c r="H64" s="37"/>
      <c r="I64" s="37">
        <v>1.4999999999999999E-2</v>
      </c>
    </row>
    <row r="65" spans="2:9">
      <c r="B65" s="37" t="s">
        <v>2827</v>
      </c>
      <c r="C65" s="37" t="s">
        <v>42</v>
      </c>
      <c r="D65" s="37" t="s">
        <v>3308</v>
      </c>
      <c r="E65" s="37" t="s">
        <v>3056</v>
      </c>
      <c r="F65" s="37" t="s">
        <v>5568</v>
      </c>
      <c r="G65" s="37" t="s">
        <v>2623</v>
      </c>
      <c r="H65" s="37"/>
      <c r="I65" s="37">
        <v>1.4999999999999999E-2</v>
      </c>
    </row>
    <row r="66" spans="2:9">
      <c r="B66" s="37" t="s">
        <v>2827</v>
      </c>
      <c r="C66" s="37" t="s">
        <v>42</v>
      </c>
      <c r="D66" s="37" t="s">
        <v>3308</v>
      </c>
      <c r="E66" s="37" t="s">
        <v>3058</v>
      </c>
      <c r="F66" s="37" t="s">
        <v>5569</v>
      </c>
      <c r="G66" s="37" t="s">
        <v>2623</v>
      </c>
      <c r="H66" s="37"/>
      <c r="I66" s="37">
        <v>1.7500000000000002E-2</v>
      </c>
    </row>
    <row r="67" spans="2:9">
      <c r="B67" s="37" t="s">
        <v>2827</v>
      </c>
      <c r="C67" s="37" t="s">
        <v>42</v>
      </c>
      <c r="D67" s="37" t="s">
        <v>3308</v>
      </c>
      <c r="E67" s="37" t="s">
        <v>3060</v>
      </c>
      <c r="F67" s="37" t="s">
        <v>5570</v>
      </c>
      <c r="G67" s="37" t="s">
        <v>2617</v>
      </c>
      <c r="H67" s="37"/>
      <c r="I67" s="37">
        <v>1.575E-2</v>
      </c>
    </row>
    <row r="68" spans="2:9">
      <c r="B68" s="37" t="s">
        <v>2827</v>
      </c>
      <c r="C68" s="37" t="s">
        <v>42</v>
      </c>
      <c r="D68" s="37" t="s">
        <v>3308</v>
      </c>
      <c r="E68" s="37" t="s">
        <v>3062</v>
      </c>
      <c r="F68" s="37" t="s">
        <v>5571</v>
      </c>
      <c r="G68" s="37" t="s">
        <v>2617</v>
      </c>
      <c r="H68" s="37"/>
      <c r="I68" s="37">
        <v>2.6249999999999999E-2</v>
      </c>
    </row>
    <row r="69" spans="2:9">
      <c r="B69" s="37" t="s">
        <v>2827</v>
      </c>
      <c r="C69" s="37" t="s">
        <v>42</v>
      </c>
      <c r="D69" s="37" t="s">
        <v>3308</v>
      </c>
      <c r="E69" s="37" t="s">
        <v>5576</v>
      </c>
      <c r="F69" s="37" t="s">
        <v>5577</v>
      </c>
      <c r="G69" s="37" t="s">
        <v>2617</v>
      </c>
      <c r="H69" s="37"/>
      <c r="I69" s="37">
        <v>3.5000000000000003E-2</v>
      </c>
    </row>
    <row r="70" spans="2:9">
      <c r="B70" s="37" t="s">
        <v>2827</v>
      </c>
      <c r="C70" s="37" t="s">
        <v>42</v>
      </c>
      <c r="D70" s="37" t="s">
        <v>3308</v>
      </c>
      <c r="E70" s="37" t="s">
        <v>5578</v>
      </c>
      <c r="F70" s="37" t="s">
        <v>5579</v>
      </c>
      <c r="G70" s="37" t="s">
        <v>2617</v>
      </c>
      <c r="H70" s="37"/>
      <c r="I70" s="37">
        <v>3.5000000000000003E-2</v>
      </c>
    </row>
    <row r="71" spans="2:9">
      <c r="B71" s="37" t="s">
        <v>2827</v>
      </c>
      <c r="C71" s="37" t="s">
        <v>42</v>
      </c>
      <c r="D71" s="37" t="s">
        <v>3308</v>
      </c>
      <c r="E71" s="37" t="s">
        <v>5580</v>
      </c>
      <c r="F71" s="37" t="s">
        <v>5581</v>
      </c>
      <c r="G71" s="37" t="s">
        <v>2617</v>
      </c>
      <c r="H71" s="37"/>
      <c r="I71" s="37">
        <v>1.4E-2</v>
      </c>
    </row>
    <row r="72" spans="2:9">
      <c r="B72" s="37" t="s">
        <v>2827</v>
      </c>
      <c r="C72" s="37" t="s">
        <v>42</v>
      </c>
      <c r="D72" s="37" t="s">
        <v>3308</v>
      </c>
      <c r="E72" s="37" t="s">
        <v>5582</v>
      </c>
      <c r="F72" s="37" t="s">
        <v>5583</v>
      </c>
      <c r="G72" s="37" t="s">
        <v>2617</v>
      </c>
      <c r="H72" s="37"/>
      <c r="I72" s="37">
        <v>2.1000000000000001E-2</v>
      </c>
    </row>
    <row r="73" spans="2:9">
      <c r="B73" s="37" t="s">
        <v>2827</v>
      </c>
      <c r="C73" s="37" t="s">
        <v>42</v>
      </c>
      <c r="D73" s="37" t="s">
        <v>3308</v>
      </c>
      <c r="E73" s="37" t="s">
        <v>5584</v>
      </c>
      <c r="F73" s="37" t="s">
        <v>5585</v>
      </c>
      <c r="G73" s="37" t="s">
        <v>2617</v>
      </c>
      <c r="H73" s="37"/>
      <c r="I73" s="37">
        <v>2.1000000000000001E-2</v>
      </c>
    </row>
    <row r="74" spans="2:9">
      <c r="B74" s="37" t="s">
        <v>2827</v>
      </c>
      <c r="C74" s="37" t="s">
        <v>42</v>
      </c>
      <c r="D74" s="37" t="s">
        <v>3308</v>
      </c>
      <c r="E74" s="37" t="s">
        <v>5586</v>
      </c>
      <c r="F74" s="37" t="s">
        <v>5587</v>
      </c>
      <c r="G74" s="37" t="s">
        <v>2617</v>
      </c>
      <c r="H74" s="37"/>
      <c r="I74" s="37">
        <v>2.4500000000000001E-2</v>
      </c>
    </row>
    <row r="75" spans="2:9">
      <c r="B75" s="37" t="s">
        <v>2827</v>
      </c>
      <c r="C75" s="37" t="s">
        <v>42</v>
      </c>
      <c r="D75" s="37" t="s">
        <v>3308</v>
      </c>
      <c r="E75" s="37" t="s">
        <v>5588</v>
      </c>
      <c r="F75" s="37" t="s">
        <v>5589</v>
      </c>
      <c r="G75" s="37" t="s">
        <v>2625</v>
      </c>
      <c r="H75" s="37"/>
      <c r="I75" s="37">
        <v>3.5000000000000003E-2</v>
      </c>
    </row>
    <row r="76" spans="2:9">
      <c r="B76" s="144" t="s">
        <v>2827</v>
      </c>
      <c r="C76" s="144" t="s">
        <v>42</v>
      </c>
      <c r="D76" s="144" t="s">
        <v>3309</v>
      </c>
      <c r="E76" s="144" t="s">
        <v>5507</v>
      </c>
      <c r="F76" s="144" t="s">
        <v>5539</v>
      </c>
      <c r="G76" s="144"/>
      <c r="H76" s="144"/>
      <c r="I76" s="144"/>
    </row>
    <row r="77" spans="2:9">
      <c r="B77" s="144" t="s">
        <v>2827</v>
      </c>
      <c r="C77" s="144" t="s">
        <v>42</v>
      </c>
      <c r="D77" s="144" t="s">
        <v>3309</v>
      </c>
      <c r="E77" s="144" t="s">
        <v>5511</v>
      </c>
      <c r="F77" s="144" t="s">
        <v>5540</v>
      </c>
      <c r="G77" s="144"/>
      <c r="H77" s="144"/>
      <c r="I77" s="144"/>
    </row>
    <row r="78" spans="2:9">
      <c r="B78" s="37" t="s">
        <v>2827</v>
      </c>
      <c r="C78" s="37" t="s">
        <v>42</v>
      </c>
      <c r="D78" s="37" t="s">
        <v>3309</v>
      </c>
      <c r="E78" s="37" t="s">
        <v>5541</v>
      </c>
      <c r="F78" s="37" t="s">
        <v>5542</v>
      </c>
      <c r="G78" s="37"/>
      <c r="H78" s="37"/>
      <c r="I78" s="37">
        <v>120</v>
      </c>
    </row>
    <row r="79" spans="2:9">
      <c r="B79" s="145" t="s">
        <v>2830</v>
      </c>
      <c r="C79" s="145" t="s">
        <v>42</v>
      </c>
      <c r="D79" s="145" t="s">
        <v>3308</v>
      </c>
      <c r="E79" s="145" t="s">
        <v>5507</v>
      </c>
      <c r="F79" s="145" t="s">
        <v>5590</v>
      </c>
      <c r="G79" s="145"/>
      <c r="H79" s="145"/>
      <c r="I79" s="145"/>
    </row>
    <row r="80" spans="2:9">
      <c r="B80" s="37" t="s">
        <v>2830</v>
      </c>
      <c r="C80" s="37" t="s">
        <v>42</v>
      </c>
      <c r="D80" s="37" t="s">
        <v>3308</v>
      </c>
      <c r="E80" s="37" t="s">
        <v>5545</v>
      </c>
      <c r="F80" s="37" t="s">
        <v>5546</v>
      </c>
      <c r="G80" s="37" t="s">
        <v>2661</v>
      </c>
      <c r="H80" s="37"/>
      <c r="I80" s="37">
        <v>0.04</v>
      </c>
    </row>
    <row r="81" spans="2:9">
      <c r="B81" s="37" t="s">
        <v>2830</v>
      </c>
      <c r="C81" s="37" t="s">
        <v>42</v>
      </c>
      <c r="D81" s="37" t="s">
        <v>3308</v>
      </c>
      <c r="E81" s="37" t="s">
        <v>5547</v>
      </c>
      <c r="F81" s="37" t="s">
        <v>5548</v>
      </c>
      <c r="G81" s="37" t="s">
        <v>2661</v>
      </c>
      <c r="H81" s="37"/>
      <c r="I81" s="37">
        <v>0.04</v>
      </c>
    </row>
    <row r="82" spans="2:9">
      <c r="B82" s="37" t="s">
        <v>2830</v>
      </c>
      <c r="C82" s="37" t="s">
        <v>42</v>
      </c>
      <c r="D82" s="37" t="s">
        <v>3308</v>
      </c>
      <c r="E82" s="37" t="s">
        <v>5549</v>
      </c>
      <c r="F82" s="37" t="s">
        <v>5550</v>
      </c>
      <c r="G82" s="37" t="s">
        <v>2661</v>
      </c>
      <c r="H82" s="37"/>
      <c r="I82" s="37">
        <v>0.08</v>
      </c>
    </row>
    <row r="83" spans="2:9">
      <c r="B83" s="37" t="s">
        <v>2830</v>
      </c>
      <c r="C83" s="37" t="s">
        <v>42</v>
      </c>
      <c r="D83" s="37" t="s">
        <v>3308</v>
      </c>
      <c r="E83" s="37" t="s">
        <v>5551</v>
      </c>
      <c r="F83" s="37" t="s">
        <v>5552</v>
      </c>
      <c r="G83" s="37" t="s">
        <v>2661</v>
      </c>
      <c r="H83" s="37"/>
      <c r="I83" s="37">
        <v>0.05</v>
      </c>
    </row>
    <row r="84" spans="2:9">
      <c r="B84" s="37" t="s">
        <v>2830</v>
      </c>
      <c r="C84" s="37" t="s">
        <v>42</v>
      </c>
      <c r="D84" s="37" t="s">
        <v>3308</v>
      </c>
      <c r="E84" s="37" t="s">
        <v>5553</v>
      </c>
      <c r="F84" s="37" t="s">
        <v>5554</v>
      </c>
      <c r="G84" s="37" t="s">
        <v>2661</v>
      </c>
      <c r="H84" s="37"/>
      <c r="I84" s="37">
        <v>0.04</v>
      </c>
    </row>
    <row r="85" spans="2:9">
      <c r="B85" s="37" t="s">
        <v>2830</v>
      </c>
      <c r="C85" s="37" t="s">
        <v>42</v>
      </c>
      <c r="D85" s="37" t="s">
        <v>3308</v>
      </c>
      <c r="E85" s="37" t="s">
        <v>5555</v>
      </c>
      <c r="F85" s="37" t="s">
        <v>5556</v>
      </c>
      <c r="G85" s="37" t="s">
        <v>2661</v>
      </c>
      <c r="H85" s="37"/>
      <c r="I85" s="37">
        <v>0.03</v>
      </c>
    </row>
    <row r="86" spans="2:9">
      <c r="B86" s="37" t="s">
        <v>2830</v>
      </c>
      <c r="C86" s="37" t="s">
        <v>42</v>
      </c>
      <c r="D86" s="37" t="s">
        <v>3308</v>
      </c>
      <c r="E86" s="37" t="s">
        <v>5557</v>
      </c>
      <c r="F86" s="37" t="s">
        <v>5558</v>
      </c>
      <c r="G86" s="37" t="s">
        <v>2661</v>
      </c>
      <c r="H86" s="37"/>
      <c r="I86" s="37">
        <v>0.02</v>
      </c>
    </row>
    <row r="87" spans="2:9">
      <c r="B87" s="37" t="s">
        <v>2830</v>
      </c>
      <c r="C87" s="37" t="s">
        <v>42</v>
      </c>
      <c r="D87" s="37" t="s">
        <v>3308</v>
      </c>
      <c r="E87" s="37" t="s">
        <v>5559</v>
      </c>
      <c r="F87" s="37" t="s">
        <v>5560</v>
      </c>
      <c r="G87" s="37" t="s">
        <v>2661</v>
      </c>
      <c r="H87" s="37"/>
      <c r="I87" s="37">
        <v>0.06</v>
      </c>
    </row>
    <row r="88" spans="2:9">
      <c r="B88" s="37" t="s">
        <v>2830</v>
      </c>
      <c r="C88" s="37" t="s">
        <v>42</v>
      </c>
      <c r="D88" s="37" t="s">
        <v>3308</v>
      </c>
      <c r="E88" s="37" t="s">
        <v>5561</v>
      </c>
      <c r="F88" s="37" t="s">
        <v>5562</v>
      </c>
      <c r="G88" s="37" t="s">
        <v>2617</v>
      </c>
      <c r="H88" s="37"/>
      <c r="I88" s="37">
        <v>0.13</v>
      </c>
    </row>
    <row r="89" spans="2:9">
      <c r="B89" s="37" t="s">
        <v>2830</v>
      </c>
      <c r="C89" s="37" t="s">
        <v>42</v>
      </c>
      <c r="D89" s="37" t="s">
        <v>3308</v>
      </c>
      <c r="E89" s="37" t="s">
        <v>3046</v>
      </c>
      <c r="F89" s="37" t="s">
        <v>5563</v>
      </c>
      <c r="G89" s="37" t="s">
        <v>2617</v>
      </c>
      <c r="H89" s="37"/>
      <c r="I89" s="37">
        <v>0.13</v>
      </c>
    </row>
    <row r="90" spans="2:9">
      <c r="B90" s="37" t="s">
        <v>2830</v>
      </c>
      <c r="C90" s="37" t="s">
        <v>42</v>
      </c>
      <c r="D90" s="37" t="s">
        <v>3308</v>
      </c>
      <c r="E90" s="37" t="s">
        <v>3048</v>
      </c>
      <c r="F90" s="37" t="s">
        <v>5564</v>
      </c>
      <c r="G90" s="37" t="s">
        <v>2617</v>
      </c>
      <c r="H90" s="37"/>
      <c r="I90" s="37">
        <v>0.16</v>
      </c>
    </row>
    <row r="91" spans="2:9">
      <c r="B91" s="37" t="s">
        <v>2830</v>
      </c>
      <c r="C91" s="37" t="s">
        <v>42</v>
      </c>
      <c r="D91" s="37" t="s">
        <v>3308</v>
      </c>
      <c r="E91" s="37" t="s">
        <v>3050</v>
      </c>
      <c r="F91" s="37" t="s">
        <v>5565</v>
      </c>
      <c r="G91" s="37" t="s">
        <v>2617</v>
      </c>
      <c r="H91" s="37"/>
      <c r="I91" s="37">
        <v>0.1</v>
      </c>
    </row>
    <row r="92" spans="2:9">
      <c r="B92" s="37" t="s">
        <v>2830</v>
      </c>
      <c r="C92" s="37" t="s">
        <v>42</v>
      </c>
      <c r="D92" s="37" t="s">
        <v>3308</v>
      </c>
      <c r="E92" s="37" t="s">
        <v>3052</v>
      </c>
      <c r="F92" s="37" t="s">
        <v>5566</v>
      </c>
      <c r="G92" s="37" t="s">
        <v>2617</v>
      </c>
      <c r="H92" s="37"/>
      <c r="I92" s="37">
        <v>0.12</v>
      </c>
    </row>
    <row r="93" spans="2:9">
      <c r="B93" s="37" t="s">
        <v>2830</v>
      </c>
      <c r="C93" s="37" t="s">
        <v>42</v>
      </c>
      <c r="D93" s="37" t="s">
        <v>3308</v>
      </c>
      <c r="E93" s="37" t="s">
        <v>3054</v>
      </c>
      <c r="F93" s="37" t="s">
        <v>5567</v>
      </c>
      <c r="G93" s="37" t="s">
        <v>2617</v>
      </c>
      <c r="H93" s="37"/>
      <c r="I93" s="37">
        <v>0.12</v>
      </c>
    </row>
    <row r="94" spans="2:9">
      <c r="B94" s="37" t="s">
        <v>2830</v>
      </c>
      <c r="C94" s="37" t="s">
        <v>42</v>
      </c>
      <c r="D94" s="37" t="s">
        <v>3308</v>
      </c>
      <c r="E94" s="37" t="s">
        <v>3056</v>
      </c>
      <c r="F94" s="37" t="s">
        <v>5568</v>
      </c>
      <c r="G94" s="37" t="s">
        <v>2617</v>
      </c>
      <c r="H94" s="37"/>
      <c r="I94" s="37">
        <v>0.12</v>
      </c>
    </row>
    <row r="95" spans="2:9">
      <c r="B95" s="37" t="s">
        <v>2830</v>
      </c>
      <c r="C95" s="37" t="s">
        <v>42</v>
      </c>
      <c r="D95" s="37" t="s">
        <v>3308</v>
      </c>
      <c r="E95" s="37" t="s">
        <v>3058</v>
      </c>
      <c r="F95" s="37" t="s">
        <v>5569</v>
      </c>
      <c r="G95" s="37" t="s">
        <v>2625</v>
      </c>
      <c r="H95" s="37"/>
      <c r="I95" s="37">
        <v>0.13</v>
      </c>
    </row>
    <row r="96" spans="2:9">
      <c r="B96" s="144" t="s">
        <v>2830</v>
      </c>
      <c r="C96" s="144" t="s">
        <v>42</v>
      </c>
      <c r="D96" s="144" t="s">
        <v>3309</v>
      </c>
      <c r="E96" s="144" t="s">
        <v>5507</v>
      </c>
      <c r="F96" s="144" t="s">
        <v>5539</v>
      </c>
      <c r="G96" s="144"/>
      <c r="H96" s="144"/>
      <c r="I96" s="144"/>
    </row>
    <row r="97" spans="2:9">
      <c r="B97" s="144" t="s">
        <v>2830</v>
      </c>
      <c r="C97" s="144" t="s">
        <v>42</v>
      </c>
      <c r="D97" s="144" t="s">
        <v>3309</v>
      </c>
      <c r="E97" s="144" t="s">
        <v>5511</v>
      </c>
      <c r="F97" s="144" t="s">
        <v>5540</v>
      </c>
      <c r="G97" s="144"/>
      <c r="H97" s="144"/>
      <c r="I97" s="144"/>
    </row>
    <row r="98" spans="2:9">
      <c r="B98" s="37" t="s">
        <v>2830</v>
      </c>
      <c r="C98" s="37" t="s">
        <v>42</v>
      </c>
      <c r="D98" s="37" t="s">
        <v>3309</v>
      </c>
      <c r="E98" s="37" t="s">
        <v>5541</v>
      </c>
      <c r="F98" s="37" t="s">
        <v>5542</v>
      </c>
      <c r="G98" s="37"/>
      <c r="H98" s="37"/>
      <c r="I98" s="37">
        <v>120</v>
      </c>
    </row>
    <row r="99" spans="2:9">
      <c r="B99" s="145" t="s">
        <v>2546</v>
      </c>
      <c r="C99" s="145" t="s">
        <v>42</v>
      </c>
      <c r="D99" s="145" t="s">
        <v>3308</v>
      </c>
      <c r="E99" s="145" t="s">
        <v>5507</v>
      </c>
      <c r="F99" s="145" t="s">
        <v>5591</v>
      </c>
      <c r="G99" s="145"/>
      <c r="H99" s="145"/>
      <c r="I99" s="145"/>
    </row>
    <row r="100" spans="2:9">
      <c r="B100" s="143" t="s">
        <v>2546</v>
      </c>
      <c r="C100" s="143" t="s">
        <v>42</v>
      </c>
      <c r="D100" s="143" t="s">
        <v>3308</v>
      </c>
      <c r="E100" s="143" t="s">
        <v>5511</v>
      </c>
      <c r="F100" s="143" t="s">
        <v>5592</v>
      </c>
      <c r="G100" s="143"/>
      <c r="H100" s="143"/>
      <c r="I100" s="143"/>
    </row>
    <row r="101" spans="2:9">
      <c r="B101" s="37" t="s">
        <v>2546</v>
      </c>
      <c r="C101" s="37" t="s">
        <v>42</v>
      </c>
      <c r="D101" s="37" t="s">
        <v>3308</v>
      </c>
      <c r="E101" s="37" t="s">
        <v>5545</v>
      </c>
      <c r="F101" s="37" t="s">
        <v>5546</v>
      </c>
      <c r="G101" s="37"/>
      <c r="H101" s="37"/>
      <c r="I101" s="37">
        <v>0.55000000000000004</v>
      </c>
    </row>
    <row r="102" spans="2:9">
      <c r="B102" s="37" t="s">
        <v>2546</v>
      </c>
      <c r="C102" s="37" t="s">
        <v>42</v>
      </c>
      <c r="D102" s="37" t="s">
        <v>3308</v>
      </c>
      <c r="E102" s="37" t="s">
        <v>5547</v>
      </c>
      <c r="F102" s="37" t="s">
        <v>5548</v>
      </c>
      <c r="G102" s="37"/>
      <c r="H102" s="37"/>
      <c r="I102" s="37">
        <v>0.6</v>
      </c>
    </row>
    <row r="103" spans="2:9">
      <c r="B103" s="37" t="s">
        <v>2546</v>
      </c>
      <c r="C103" s="37" t="s">
        <v>42</v>
      </c>
      <c r="D103" s="37" t="s">
        <v>3308</v>
      </c>
      <c r="E103" s="37" t="s">
        <v>5549</v>
      </c>
      <c r="F103" s="37" t="s">
        <v>5550</v>
      </c>
      <c r="G103" s="37"/>
      <c r="H103" s="37"/>
      <c r="I103" s="37">
        <v>0.45</v>
      </c>
    </row>
    <row r="104" spans="2:9">
      <c r="B104" s="37" t="s">
        <v>2546</v>
      </c>
      <c r="C104" s="37" t="s">
        <v>42</v>
      </c>
      <c r="D104" s="37" t="s">
        <v>3308</v>
      </c>
      <c r="E104" s="37" t="s">
        <v>5551</v>
      </c>
      <c r="F104" s="37" t="s">
        <v>5552</v>
      </c>
      <c r="G104" s="37"/>
      <c r="H104" s="37"/>
      <c r="I104" s="37">
        <v>0.55000000000000004</v>
      </c>
    </row>
    <row r="105" spans="2:9">
      <c r="B105" s="37" t="s">
        <v>2546</v>
      </c>
      <c r="C105" s="37" t="s">
        <v>42</v>
      </c>
      <c r="D105" s="37" t="s">
        <v>3308</v>
      </c>
      <c r="E105" s="37" t="s">
        <v>5553</v>
      </c>
      <c r="F105" s="37" t="s">
        <v>5554</v>
      </c>
      <c r="G105" s="37"/>
      <c r="H105" s="37"/>
      <c r="I105" s="37">
        <v>0.3</v>
      </c>
    </row>
    <row r="106" spans="2:9">
      <c r="B106" s="37" t="s">
        <v>2546</v>
      </c>
      <c r="C106" s="37" t="s">
        <v>42</v>
      </c>
      <c r="D106" s="37" t="s">
        <v>3308</v>
      </c>
      <c r="E106" s="37" t="s">
        <v>5555</v>
      </c>
      <c r="F106" s="37" t="s">
        <v>5556</v>
      </c>
      <c r="G106" s="37"/>
      <c r="H106" s="37"/>
      <c r="I106" s="37">
        <v>0.35</v>
      </c>
    </row>
    <row r="107" spans="2:9">
      <c r="B107" s="37" t="s">
        <v>2546</v>
      </c>
      <c r="C107" s="37" t="s">
        <v>42</v>
      </c>
      <c r="D107" s="37" t="s">
        <v>3308</v>
      </c>
      <c r="E107" s="37" t="s">
        <v>5557</v>
      </c>
      <c r="F107" s="37" t="s">
        <v>5558</v>
      </c>
      <c r="G107" s="37"/>
      <c r="H107" s="37"/>
      <c r="I107" s="37">
        <v>0.4</v>
      </c>
    </row>
    <row r="108" spans="2:9">
      <c r="B108" s="37" t="s">
        <v>2546</v>
      </c>
      <c r="C108" s="37" t="s">
        <v>42</v>
      </c>
      <c r="D108" s="37" t="s">
        <v>3308</v>
      </c>
      <c r="E108" s="37" t="s">
        <v>5559</v>
      </c>
      <c r="F108" s="37" t="s">
        <v>5560</v>
      </c>
      <c r="G108" s="37"/>
      <c r="H108" s="37"/>
      <c r="I108" s="37">
        <v>0.5</v>
      </c>
    </row>
    <row r="109" spans="2:9">
      <c r="B109" s="37" t="s">
        <v>2546</v>
      </c>
      <c r="C109" s="37" t="s">
        <v>42</v>
      </c>
      <c r="D109" s="37" t="s">
        <v>3308</v>
      </c>
      <c r="E109" s="37" t="s">
        <v>5561</v>
      </c>
      <c r="F109" s="37" t="s">
        <v>5562</v>
      </c>
      <c r="G109" s="37"/>
      <c r="H109" s="37"/>
      <c r="I109" s="37">
        <v>0.7</v>
      </c>
    </row>
    <row r="110" spans="2:9">
      <c r="B110" s="37" t="s">
        <v>2546</v>
      </c>
      <c r="C110" s="37" t="s">
        <v>42</v>
      </c>
      <c r="D110" s="37" t="s">
        <v>3308</v>
      </c>
      <c r="E110" s="37" t="s">
        <v>3046</v>
      </c>
      <c r="F110" s="37" t="s">
        <v>5563</v>
      </c>
      <c r="G110" s="37"/>
      <c r="H110" s="37"/>
      <c r="I110" s="37">
        <v>0.5</v>
      </c>
    </row>
    <row r="111" spans="2:9">
      <c r="B111" s="37" t="s">
        <v>2546</v>
      </c>
      <c r="C111" s="37" t="s">
        <v>42</v>
      </c>
      <c r="D111" s="37" t="s">
        <v>3308</v>
      </c>
      <c r="E111" s="37" t="s">
        <v>3048</v>
      </c>
      <c r="F111" s="37" t="s">
        <v>5564</v>
      </c>
      <c r="G111" s="37"/>
      <c r="H111" s="37"/>
      <c r="I111" s="37">
        <v>0.7</v>
      </c>
    </row>
    <row r="112" spans="2:9">
      <c r="B112" s="37" t="s">
        <v>2546</v>
      </c>
      <c r="C112" s="37" t="s">
        <v>42</v>
      </c>
      <c r="D112" s="37" t="s">
        <v>3308</v>
      </c>
      <c r="E112" s="37" t="s">
        <v>3050</v>
      </c>
      <c r="F112" s="37" t="s">
        <v>5565</v>
      </c>
      <c r="G112" s="37"/>
      <c r="H112" s="37"/>
      <c r="I112" s="37">
        <v>0.15</v>
      </c>
    </row>
    <row r="113" spans="2:9">
      <c r="B113" s="37" t="s">
        <v>2546</v>
      </c>
      <c r="C113" s="37" t="s">
        <v>42</v>
      </c>
      <c r="D113" s="37" t="s">
        <v>3308</v>
      </c>
      <c r="E113" s="37" t="s">
        <v>3052</v>
      </c>
      <c r="F113" s="37" t="s">
        <v>5566</v>
      </c>
      <c r="G113" s="37"/>
      <c r="H113" s="37"/>
      <c r="I113" s="37">
        <v>0.25</v>
      </c>
    </row>
    <row r="114" spans="2:9">
      <c r="B114" s="37" t="s">
        <v>2546</v>
      </c>
      <c r="C114" s="37" t="s">
        <v>42</v>
      </c>
      <c r="D114" s="37" t="s">
        <v>3308</v>
      </c>
      <c r="E114" s="37" t="s">
        <v>5593</v>
      </c>
      <c r="F114" s="37" t="s">
        <v>5594</v>
      </c>
      <c r="G114" s="37"/>
      <c r="H114" s="37"/>
      <c r="I114" s="37">
        <v>5.4999999999999997E-3</v>
      </c>
    </row>
    <row r="115" spans="2:9">
      <c r="B115" s="37" t="s">
        <v>2546</v>
      </c>
      <c r="C115" s="37" t="s">
        <v>42</v>
      </c>
      <c r="D115" s="37" t="s">
        <v>3308</v>
      </c>
      <c r="E115" s="37" t="s">
        <v>5595</v>
      </c>
      <c r="F115" s="37" t="s">
        <v>5596</v>
      </c>
      <c r="G115" s="37"/>
      <c r="H115" s="37"/>
      <c r="I115" s="37">
        <v>6.0000000000000001E-3</v>
      </c>
    </row>
    <row r="116" spans="2:9">
      <c r="B116" s="37" t="s">
        <v>2546</v>
      </c>
      <c r="C116" s="37" t="s">
        <v>42</v>
      </c>
      <c r="D116" s="37" t="s">
        <v>3308</v>
      </c>
      <c r="E116" s="37" t="s">
        <v>5597</v>
      </c>
      <c r="F116" s="37" t="s">
        <v>5598</v>
      </c>
      <c r="G116" s="37"/>
      <c r="H116" s="37"/>
      <c r="I116" s="37">
        <v>4.4999999999999997E-3</v>
      </c>
    </row>
    <row r="117" spans="2:9">
      <c r="B117" s="37" t="s">
        <v>2546</v>
      </c>
      <c r="C117" s="37" t="s">
        <v>42</v>
      </c>
      <c r="D117" s="37" t="s">
        <v>3308</v>
      </c>
      <c r="E117" s="37" t="s">
        <v>5599</v>
      </c>
      <c r="F117" s="37" t="s">
        <v>5600</v>
      </c>
      <c r="G117" s="37"/>
      <c r="H117" s="37"/>
      <c r="I117" s="37">
        <v>5.4999999999999997E-3</v>
      </c>
    </row>
    <row r="118" spans="2:9">
      <c r="B118" s="37" t="s">
        <v>2546</v>
      </c>
      <c r="C118" s="37" t="s">
        <v>42</v>
      </c>
      <c r="D118" s="37" t="s">
        <v>3308</v>
      </c>
      <c r="E118" s="37" t="s">
        <v>5601</v>
      </c>
      <c r="F118" s="37" t="s">
        <v>5602</v>
      </c>
      <c r="G118" s="37"/>
      <c r="H118" s="37"/>
      <c r="I118" s="37">
        <v>3.0000000000000001E-3</v>
      </c>
    </row>
    <row r="119" spans="2:9">
      <c r="B119" s="37" t="s">
        <v>2546</v>
      </c>
      <c r="C119" s="37" t="s">
        <v>42</v>
      </c>
      <c r="D119" s="37" t="s">
        <v>3308</v>
      </c>
      <c r="E119" s="37" t="s">
        <v>5603</v>
      </c>
      <c r="F119" s="37" t="s">
        <v>5604</v>
      </c>
      <c r="G119" s="37"/>
      <c r="H119" s="37"/>
      <c r="I119" s="37">
        <v>3.5000000000000001E-3</v>
      </c>
    </row>
    <row r="120" spans="2:9">
      <c r="B120" s="37" t="s">
        <v>2546</v>
      </c>
      <c r="C120" s="37" t="s">
        <v>42</v>
      </c>
      <c r="D120" s="37" t="s">
        <v>3308</v>
      </c>
      <c r="E120" s="37" t="s">
        <v>5605</v>
      </c>
      <c r="F120" s="37" t="s">
        <v>5606</v>
      </c>
      <c r="G120" s="37"/>
      <c r="H120" s="37"/>
      <c r="I120" s="37">
        <v>4.0000000000000001E-3</v>
      </c>
    </row>
    <row r="121" spans="2:9">
      <c r="B121" s="37" t="s">
        <v>2546</v>
      </c>
      <c r="C121" s="37" t="s">
        <v>42</v>
      </c>
      <c r="D121" s="37" t="s">
        <v>3308</v>
      </c>
      <c r="E121" s="37" t="s">
        <v>5572</v>
      </c>
      <c r="F121" s="37" t="s">
        <v>5607</v>
      </c>
      <c r="G121" s="37"/>
      <c r="H121" s="37"/>
      <c r="I121" s="37">
        <v>5.0000000000000001E-3</v>
      </c>
    </row>
    <row r="122" spans="2:9">
      <c r="B122" s="37" t="s">
        <v>2546</v>
      </c>
      <c r="C122" s="37" t="s">
        <v>42</v>
      </c>
      <c r="D122" s="37" t="s">
        <v>3308</v>
      </c>
      <c r="E122" s="37" t="s">
        <v>5608</v>
      </c>
      <c r="F122" s="37" t="s">
        <v>5609</v>
      </c>
      <c r="G122" s="37"/>
      <c r="H122" s="37"/>
      <c r="I122" s="37">
        <v>7.0000000000000001E-3</v>
      </c>
    </row>
    <row r="123" spans="2:9">
      <c r="B123" s="37" t="s">
        <v>2546</v>
      </c>
      <c r="C123" s="37" t="s">
        <v>42</v>
      </c>
      <c r="D123" s="37" t="s">
        <v>3308</v>
      </c>
      <c r="E123" s="37" t="s">
        <v>5610</v>
      </c>
      <c r="F123" s="37" t="s">
        <v>5611</v>
      </c>
      <c r="G123" s="37"/>
      <c r="H123" s="37"/>
      <c r="I123" s="37">
        <v>5.0000000000000001E-3</v>
      </c>
    </row>
    <row r="124" spans="2:9">
      <c r="B124" s="37" t="s">
        <v>2546</v>
      </c>
      <c r="C124" s="37" t="s">
        <v>42</v>
      </c>
      <c r="D124" s="37" t="s">
        <v>3308</v>
      </c>
      <c r="E124" s="37" t="s">
        <v>5612</v>
      </c>
      <c r="F124" s="37" t="s">
        <v>5613</v>
      </c>
      <c r="G124" s="37"/>
      <c r="H124" s="37"/>
      <c r="I124" s="37">
        <v>7.0000000000000001E-3</v>
      </c>
    </row>
    <row r="125" spans="2:9">
      <c r="B125" s="37" t="s">
        <v>2546</v>
      </c>
      <c r="C125" s="37" t="s">
        <v>42</v>
      </c>
      <c r="D125" s="37" t="s">
        <v>3308</v>
      </c>
      <c r="E125" s="37" t="s">
        <v>5614</v>
      </c>
      <c r="F125" s="37" t="s">
        <v>5615</v>
      </c>
      <c r="G125" s="37"/>
      <c r="H125" s="37"/>
      <c r="I125" s="37">
        <v>1.5E-3</v>
      </c>
    </row>
    <row r="126" spans="2:9">
      <c r="B126" s="37" t="s">
        <v>2546</v>
      </c>
      <c r="C126" s="37" t="s">
        <v>42</v>
      </c>
      <c r="D126" s="37" t="s">
        <v>3308</v>
      </c>
      <c r="E126" s="37" t="s">
        <v>5616</v>
      </c>
      <c r="F126" s="37" t="s">
        <v>5617</v>
      </c>
      <c r="G126" s="37"/>
      <c r="H126" s="37"/>
      <c r="I126" s="37">
        <v>2.5000000000000001E-3</v>
      </c>
    </row>
    <row r="127" spans="2:9">
      <c r="B127" s="144" t="s">
        <v>2546</v>
      </c>
      <c r="C127" s="144" t="s">
        <v>42</v>
      </c>
      <c r="D127" s="144" t="s">
        <v>3309</v>
      </c>
      <c r="E127" s="144" t="s">
        <v>5507</v>
      </c>
      <c r="F127" s="144" t="s">
        <v>5539</v>
      </c>
      <c r="G127" s="144"/>
      <c r="H127" s="144"/>
      <c r="I127" s="144"/>
    </row>
    <row r="128" spans="2:9">
      <c r="B128" s="144" t="s">
        <v>2546</v>
      </c>
      <c r="C128" s="144" t="s">
        <v>42</v>
      </c>
      <c r="D128" s="144" t="s">
        <v>3309</v>
      </c>
      <c r="E128" s="144" t="s">
        <v>5511</v>
      </c>
      <c r="F128" s="144" t="s">
        <v>5540</v>
      </c>
      <c r="G128" s="144"/>
      <c r="H128" s="144"/>
      <c r="I128" s="144"/>
    </row>
    <row r="129" spans="2:9">
      <c r="B129" s="37" t="s">
        <v>2546</v>
      </c>
      <c r="C129" s="37" t="s">
        <v>42</v>
      </c>
      <c r="D129" s="37" t="s">
        <v>3309</v>
      </c>
      <c r="E129" s="37" t="s">
        <v>5618</v>
      </c>
      <c r="F129" s="37" t="s">
        <v>5619</v>
      </c>
      <c r="G129" s="37">
        <v>1</v>
      </c>
      <c r="H129" s="37">
        <v>8</v>
      </c>
      <c r="I129" s="37">
        <v>20</v>
      </c>
    </row>
    <row r="130" spans="2:9">
      <c r="B130" s="37" t="s">
        <v>2546</v>
      </c>
      <c r="C130" s="37" t="s">
        <v>42</v>
      </c>
      <c r="D130" s="37" t="s">
        <v>3309</v>
      </c>
      <c r="E130" s="37" t="s">
        <v>5620</v>
      </c>
      <c r="F130" s="37" t="s">
        <v>5621</v>
      </c>
      <c r="G130" s="37">
        <v>9</v>
      </c>
      <c r="H130" s="37">
        <v>11</v>
      </c>
      <c r="I130" s="37">
        <v>60</v>
      </c>
    </row>
    <row r="131" spans="2:9">
      <c r="B131" s="37" t="s">
        <v>2546</v>
      </c>
      <c r="C131" s="37" t="s">
        <v>42</v>
      </c>
      <c r="D131" s="37" t="s">
        <v>3309</v>
      </c>
      <c r="E131" s="37" t="s">
        <v>5622</v>
      </c>
      <c r="F131" s="37" t="s">
        <v>5623</v>
      </c>
      <c r="G131" s="37">
        <v>12</v>
      </c>
      <c r="H131" s="37">
        <v>13</v>
      </c>
      <c r="I131" s="37">
        <v>20</v>
      </c>
    </row>
    <row r="132" spans="2:9">
      <c r="B132" s="145" t="s">
        <v>2552</v>
      </c>
      <c r="C132" s="145" t="s">
        <v>42</v>
      </c>
      <c r="D132" s="145" t="s">
        <v>3308</v>
      </c>
      <c r="E132" s="145" t="s">
        <v>5507</v>
      </c>
      <c r="F132" s="145" t="s">
        <v>5591</v>
      </c>
      <c r="G132" s="145"/>
      <c r="H132" s="145"/>
      <c r="I132" s="145"/>
    </row>
    <row r="133" spans="2:9">
      <c r="B133" s="37" t="s">
        <v>2552</v>
      </c>
      <c r="C133" s="37" t="s">
        <v>42</v>
      </c>
      <c r="D133" s="37" t="s">
        <v>3308</v>
      </c>
      <c r="E133" s="37" t="s">
        <v>5545</v>
      </c>
      <c r="F133" s="37" t="s">
        <v>5546</v>
      </c>
      <c r="G133" s="37"/>
      <c r="H133" s="37"/>
      <c r="I133" s="37">
        <v>0.3</v>
      </c>
    </row>
    <row r="134" spans="2:9">
      <c r="B134" s="37" t="s">
        <v>2552</v>
      </c>
      <c r="C134" s="37" t="s">
        <v>42</v>
      </c>
      <c r="D134" s="37" t="s">
        <v>3308</v>
      </c>
      <c r="E134" s="37" t="s">
        <v>5547</v>
      </c>
      <c r="F134" s="37" t="s">
        <v>5548</v>
      </c>
      <c r="G134" s="37"/>
      <c r="H134" s="37"/>
      <c r="I134" s="37">
        <v>0.35</v>
      </c>
    </row>
    <row r="135" spans="2:9">
      <c r="B135" s="37" t="s">
        <v>2552</v>
      </c>
      <c r="C135" s="37" t="s">
        <v>42</v>
      </c>
      <c r="D135" s="37" t="s">
        <v>3308</v>
      </c>
      <c r="E135" s="37" t="s">
        <v>5549</v>
      </c>
      <c r="F135" s="37" t="s">
        <v>5550</v>
      </c>
      <c r="G135" s="37"/>
      <c r="H135" s="37"/>
      <c r="I135" s="37">
        <v>0.6</v>
      </c>
    </row>
    <row r="136" spans="2:9">
      <c r="B136" s="37" t="s">
        <v>2552</v>
      </c>
      <c r="C136" s="37" t="s">
        <v>42</v>
      </c>
      <c r="D136" s="37" t="s">
        <v>3308</v>
      </c>
      <c r="E136" s="37" t="s">
        <v>5551</v>
      </c>
      <c r="F136" s="37" t="s">
        <v>5552</v>
      </c>
      <c r="G136" s="37"/>
      <c r="H136" s="37"/>
      <c r="I136" s="37">
        <v>0.8</v>
      </c>
    </row>
    <row r="137" spans="2:9">
      <c r="B137" s="37" t="s">
        <v>2552</v>
      </c>
      <c r="C137" s="37" t="s">
        <v>42</v>
      </c>
      <c r="D137" s="37" t="s">
        <v>3308</v>
      </c>
      <c r="E137" s="37" t="s">
        <v>5553</v>
      </c>
      <c r="F137" s="37" t="s">
        <v>5554</v>
      </c>
      <c r="G137" s="37"/>
      <c r="H137" s="37"/>
      <c r="I137" s="37">
        <v>0.4</v>
      </c>
    </row>
    <row r="138" spans="2:9">
      <c r="B138" s="37" t="s">
        <v>2552</v>
      </c>
      <c r="C138" s="37" t="s">
        <v>42</v>
      </c>
      <c r="D138" s="37" t="s">
        <v>3308</v>
      </c>
      <c r="E138" s="37" t="s">
        <v>5555</v>
      </c>
      <c r="F138" s="37" t="s">
        <v>5556</v>
      </c>
      <c r="G138" s="37"/>
      <c r="H138" s="37"/>
      <c r="I138" s="37">
        <v>0.45</v>
      </c>
    </row>
    <row r="139" spans="2:9">
      <c r="B139" s="37" t="s">
        <v>2552</v>
      </c>
      <c r="C139" s="37" t="s">
        <v>42</v>
      </c>
      <c r="D139" s="37" t="s">
        <v>3308</v>
      </c>
      <c r="E139" s="37" t="s">
        <v>5557</v>
      </c>
      <c r="F139" s="37" t="s">
        <v>5558</v>
      </c>
      <c r="G139" s="37"/>
      <c r="H139" s="37"/>
      <c r="I139" s="37">
        <v>0.2</v>
      </c>
    </row>
    <row r="140" spans="2:9">
      <c r="B140" s="37" t="s">
        <v>2552</v>
      </c>
      <c r="C140" s="37" t="s">
        <v>42</v>
      </c>
      <c r="D140" s="37" t="s">
        <v>3308</v>
      </c>
      <c r="E140" s="37" t="s">
        <v>5559</v>
      </c>
      <c r="F140" s="37" t="s">
        <v>5560</v>
      </c>
      <c r="G140" s="37"/>
      <c r="H140" s="37"/>
      <c r="I140" s="37">
        <v>0.35</v>
      </c>
    </row>
    <row r="141" spans="2:9">
      <c r="B141" s="37" t="s">
        <v>2552</v>
      </c>
      <c r="C141" s="37" t="s">
        <v>42</v>
      </c>
      <c r="D141" s="37" t="s">
        <v>3308</v>
      </c>
      <c r="E141" s="37" t="s">
        <v>5561</v>
      </c>
      <c r="F141" s="37" t="s">
        <v>5562</v>
      </c>
      <c r="G141" s="37"/>
      <c r="H141" s="37"/>
      <c r="I141" s="37">
        <v>0.25</v>
      </c>
    </row>
    <row r="142" spans="2:9">
      <c r="B142" s="37" t="s">
        <v>2552</v>
      </c>
      <c r="C142" s="37" t="s">
        <v>42</v>
      </c>
      <c r="D142" s="37" t="s">
        <v>3308</v>
      </c>
      <c r="E142" s="37" t="s">
        <v>3046</v>
      </c>
      <c r="F142" s="37" t="s">
        <v>5563</v>
      </c>
      <c r="G142" s="37"/>
      <c r="H142" s="37"/>
      <c r="I142" s="37">
        <v>0.35</v>
      </c>
    </row>
    <row r="143" spans="2:9">
      <c r="B143" s="37" t="s">
        <v>2552</v>
      </c>
      <c r="C143" s="37" t="s">
        <v>42</v>
      </c>
      <c r="D143" s="37" t="s">
        <v>3308</v>
      </c>
      <c r="E143" s="37" t="s">
        <v>3048</v>
      </c>
      <c r="F143" s="37" t="s">
        <v>5564</v>
      </c>
      <c r="G143" s="37"/>
      <c r="H143" s="37"/>
      <c r="I143" s="37">
        <v>0.5</v>
      </c>
    </row>
    <row r="144" spans="2:9">
      <c r="B144" s="144" t="s">
        <v>2552</v>
      </c>
      <c r="C144" s="144" t="s">
        <v>42</v>
      </c>
      <c r="D144" s="144" t="s">
        <v>3309</v>
      </c>
      <c r="E144" s="144" t="s">
        <v>5507</v>
      </c>
      <c r="F144" s="144" t="s">
        <v>5539</v>
      </c>
      <c r="G144" s="144"/>
      <c r="H144" s="144"/>
      <c r="I144" s="144"/>
    </row>
    <row r="145" spans="2:9">
      <c r="B145" s="144" t="s">
        <v>2552</v>
      </c>
      <c r="C145" s="144" t="s">
        <v>42</v>
      </c>
      <c r="D145" s="144" t="s">
        <v>3309</v>
      </c>
      <c r="E145" s="144" t="s">
        <v>5511</v>
      </c>
      <c r="F145" s="144" t="s">
        <v>5540</v>
      </c>
      <c r="G145" s="144"/>
      <c r="H145" s="144"/>
      <c r="I145" s="144"/>
    </row>
    <row r="146" spans="2:9">
      <c r="B146" s="134" t="s">
        <v>2552</v>
      </c>
      <c r="C146" s="134" t="s">
        <v>42</v>
      </c>
      <c r="D146" s="134" t="s">
        <v>3309</v>
      </c>
      <c r="E146" s="134" t="s">
        <v>5541</v>
      </c>
      <c r="F146" s="134" t="s">
        <v>5542</v>
      </c>
      <c r="G146" s="134"/>
      <c r="H146" s="134"/>
      <c r="I146" s="134">
        <v>120</v>
      </c>
    </row>
    <row r="147" spans="2:9">
      <c r="B147" s="145" t="s">
        <v>2548</v>
      </c>
      <c r="C147" s="145" t="s">
        <v>42</v>
      </c>
      <c r="D147" s="145" t="s">
        <v>3308</v>
      </c>
      <c r="E147" s="145" t="s">
        <v>5507</v>
      </c>
      <c r="F147" s="145" t="s">
        <v>5624</v>
      </c>
      <c r="G147" s="145"/>
      <c r="H147" s="145"/>
      <c r="I147" s="145"/>
    </row>
    <row r="148" spans="2:9">
      <c r="B148" s="143" t="s">
        <v>2548</v>
      </c>
      <c r="C148" s="143" t="s">
        <v>42</v>
      </c>
      <c r="D148" s="143" t="s">
        <v>3308</v>
      </c>
      <c r="E148" s="143" t="s">
        <v>5511</v>
      </c>
      <c r="F148" s="143" t="s">
        <v>5625</v>
      </c>
      <c r="G148" s="143"/>
      <c r="H148" s="143"/>
      <c r="I148" s="143"/>
    </row>
    <row r="149" spans="2:9">
      <c r="B149" s="37" t="s">
        <v>2548</v>
      </c>
      <c r="C149" s="37" t="s">
        <v>42</v>
      </c>
      <c r="D149" s="37" t="s">
        <v>3308</v>
      </c>
      <c r="E149" s="37" t="s">
        <v>5541</v>
      </c>
      <c r="F149" s="37"/>
      <c r="G149" s="37"/>
      <c r="H149" s="37"/>
      <c r="I149" s="37">
        <v>0.15</v>
      </c>
    </row>
    <row r="150" spans="2:9">
      <c r="B150" s="37" t="s">
        <v>2548</v>
      </c>
      <c r="C150" s="37" t="s">
        <v>42</v>
      </c>
      <c r="D150" s="37" t="s">
        <v>3308</v>
      </c>
      <c r="E150" s="37" t="s">
        <v>5515</v>
      </c>
      <c r="F150" s="37" t="s">
        <v>5626</v>
      </c>
      <c r="G150" s="37"/>
      <c r="H150" s="37"/>
      <c r="I150" s="37"/>
    </row>
    <row r="151" spans="2:9">
      <c r="B151" s="144" t="s">
        <v>2548</v>
      </c>
      <c r="C151" s="144" t="s">
        <v>42</v>
      </c>
      <c r="D151" s="144" t="s">
        <v>3309</v>
      </c>
      <c r="E151" s="144" t="s">
        <v>5507</v>
      </c>
      <c r="F151" s="144" t="s">
        <v>5539</v>
      </c>
      <c r="G151" s="144"/>
      <c r="H151" s="144"/>
      <c r="I151" s="144"/>
    </row>
    <row r="152" spans="2:9">
      <c r="B152" s="144" t="s">
        <v>2548</v>
      </c>
      <c r="C152" s="144" t="s">
        <v>42</v>
      </c>
      <c r="D152" s="144" t="s">
        <v>3309</v>
      </c>
      <c r="E152" s="144" t="s">
        <v>5511</v>
      </c>
      <c r="F152" s="144" t="s">
        <v>5627</v>
      </c>
      <c r="G152" s="144"/>
      <c r="H152" s="144"/>
      <c r="I152" s="144"/>
    </row>
    <row r="153" spans="2:9">
      <c r="B153" s="134" t="s">
        <v>2548</v>
      </c>
      <c r="C153" s="134" t="s">
        <v>42</v>
      </c>
      <c r="D153" s="134" t="s">
        <v>3309</v>
      </c>
      <c r="E153" s="134" t="s">
        <v>5541</v>
      </c>
      <c r="F153" s="134" t="s">
        <v>5542</v>
      </c>
      <c r="G153" s="134"/>
      <c r="H153" s="134"/>
      <c r="I153" s="134">
        <v>40</v>
      </c>
    </row>
    <row r="154" spans="2:9">
      <c r="B154" s="145" t="s">
        <v>2836</v>
      </c>
      <c r="C154" s="145" t="s">
        <v>42</v>
      </c>
      <c r="D154" s="145" t="s">
        <v>3319</v>
      </c>
      <c r="E154" s="145" t="s">
        <v>5507</v>
      </c>
      <c r="F154" s="145" t="s">
        <v>5628</v>
      </c>
      <c r="G154" s="145"/>
      <c r="H154" s="145"/>
      <c r="I154" s="145"/>
    </row>
    <row r="155" spans="2:9">
      <c r="B155" s="37" t="s">
        <v>2836</v>
      </c>
      <c r="C155" s="37" t="s">
        <v>42</v>
      </c>
      <c r="D155" s="37" t="s">
        <v>3319</v>
      </c>
      <c r="E155" s="37" t="s">
        <v>2746</v>
      </c>
      <c r="F155" s="37"/>
      <c r="G155" s="37"/>
      <c r="H155" s="37"/>
      <c r="I155" s="37">
        <v>0.03</v>
      </c>
    </row>
    <row r="156" spans="2:9">
      <c r="B156" s="37" t="s">
        <v>2836</v>
      </c>
      <c r="C156" s="37" t="s">
        <v>42</v>
      </c>
      <c r="D156" s="37" t="s">
        <v>3319</v>
      </c>
      <c r="E156" s="37" t="s">
        <v>2743</v>
      </c>
      <c r="F156" s="37"/>
      <c r="G156" s="37"/>
      <c r="H156" s="37"/>
      <c r="I156" s="37">
        <v>0.02</v>
      </c>
    </row>
    <row r="157" spans="2:9">
      <c r="B157" s="37" t="s">
        <v>2836</v>
      </c>
      <c r="C157" s="37" t="s">
        <v>42</v>
      </c>
      <c r="D157" s="37" t="s">
        <v>3319</v>
      </c>
      <c r="E157" s="37" t="s">
        <v>2742</v>
      </c>
      <c r="F157" s="37"/>
      <c r="G157" s="37"/>
      <c r="H157" s="37"/>
      <c r="I157" s="37">
        <v>5.0000000000000001E-3</v>
      </c>
    </row>
    <row r="158" spans="2:9">
      <c r="B158" s="37" t="s">
        <v>2836</v>
      </c>
      <c r="C158" s="37" t="s">
        <v>42</v>
      </c>
      <c r="D158" s="37" t="s">
        <v>3319</v>
      </c>
      <c r="E158" s="37" t="s">
        <v>2754</v>
      </c>
      <c r="F158" s="37"/>
      <c r="G158" s="37"/>
      <c r="H158" s="37"/>
      <c r="I158" s="37">
        <v>0.3</v>
      </c>
    </row>
    <row r="159" spans="2:9">
      <c r="B159" s="37" t="s">
        <v>2836</v>
      </c>
      <c r="C159" s="37" t="s">
        <v>42</v>
      </c>
      <c r="D159" s="37" t="s">
        <v>3319</v>
      </c>
      <c r="E159" s="37" t="s">
        <v>2752</v>
      </c>
      <c r="F159" s="37"/>
      <c r="G159" s="37"/>
      <c r="H159" s="37"/>
      <c r="I159" s="37">
        <v>0.15</v>
      </c>
    </row>
    <row r="160" spans="2:9">
      <c r="B160" s="37" t="s">
        <v>2836</v>
      </c>
      <c r="C160" s="37" t="s">
        <v>42</v>
      </c>
      <c r="D160" s="37" t="s">
        <v>3319</v>
      </c>
      <c r="E160" s="37" t="s">
        <v>2749</v>
      </c>
      <c r="F160" s="37"/>
      <c r="G160" s="37"/>
      <c r="H160" s="37"/>
      <c r="I160" s="37">
        <v>0.06</v>
      </c>
    </row>
    <row r="161" spans="2:9">
      <c r="B161" s="37" t="s">
        <v>2836</v>
      </c>
      <c r="C161" s="37" t="s">
        <v>42</v>
      </c>
      <c r="D161" s="37" t="s">
        <v>3319</v>
      </c>
      <c r="E161" s="37" t="s">
        <v>2756</v>
      </c>
      <c r="F161" s="37"/>
      <c r="G161" s="37"/>
      <c r="H161" s="37"/>
      <c r="I161" s="37">
        <v>0.5</v>
      </c>
    </row>
    <row r="162" spans="2:9">
      <c r="B162" s="37" t="s">
        <v>2836</v>
      </c>
      <c r="C162" s="37" t="s">
        <v>42</v>
      </c>
      <c r="D162" s="37" t="s">
        <v>3319</v>
      </c>
      <c r="E162" s="37" t="s">
        <v>2759</v>
      </c>
      <c r="F162" s="37"/>
      <c r="G162" s="37"/>
      <c r="H162" s="37"/>
      <c r="I162" s="37">
        <v>1</v>
      </c>
    </row>
    <row r="163" spans="2:9">
      <c r="B163" s="37" t="s">
        <v>2836</v>
      </c>
      <c r="C163" s="37" t="s">
        <v>42</v>
      </c>
      <c r="D163" s="37" t="s">
        <v>3319</v>
      </c>
      <c r="E163" s="37" t="s">
        <v>2691</v>
      </c>
      <c r="F163" s="37" t="s">
        <v>5629</v>
      </c>
      <c r="G163" s="37"/>
      <c r="H163" s="37"/>
      <c r="I163" s="37">
        <v>0</v>
      </c>
    </row>
    <row r="164" spans="2:9">
      <c r="B164" s="37" t="s">
        <v>2836</v>
      </c>
      <c r="C164" s="37" t="s">
        <v>42</v>
      </c>
      <c r="D164" s="37" t="s">
        <v>3319</v>
      </c>
      <c r="E164" s="37" t="s">
        <v>2758</v>
      </c>
      <c r="F164" s="37"/>
      <c r="G164" s="37"/>
      <c r="H164" s="37"/>
      <c r="I164" s="37">
        <v>0.15</v>
      </c>
    </row>
    <row r="165" spans="2:9">
      <c r="B165" s="145" t="s">
        <v>194</v>
      </c>
      <c r="C165" s="145" t="s">
        <v>42</v>
      </c>
      <c r="D165" s="145" t="s">
        <v>3321</v>
      </c>
      <c r="E165" s="145" t="s">
        <v>5507</v>
      </c>
      <c r="F165" s="145" t="s">
        <v>5630</v>
      </c>
      <c r="G165" s="145"/>
      <c r="H165" s="145"/>
      <c r="I165" s="145"/>
    </row>
    <row r="166" spans="2:9">
      <c r="B166" s="37" t="s">
        <v>194</v>
      </c>
      <c r="C166" s="37" t="s">
        <v>42</v>
      </c>
      <c r="D166" s="37" t="s">
        <v>3321</v>
      </c>
      <c r="E166" s="37" t="s">
        <v>2858</v>
      </c>
      <c r="F166" s="37" t="s">
        <v>5631</v>
      </c>
      <c r="G166" s="37"/>
      <c r="H166" s="37"/>
      <c r="I166" s="37">
        <v>0.01</v>
      </c>
    </row>
    <row r="167" spans="2:9">
      <c r="B167" s="37" t="s">
        <v>194</v>
      </c>
      <c r="C167" s="37" t="s">
        <v>42</v>
      </c>
      <c r="D167" s="37" t="s">
        <v>3321</v>
      </c>
      <c r="E167" s="37" t="s">
        <v>2646</v>
      </c>
      <c r="F167" s="37" t="s">
        <v>5632</v>
      </c>
      <c r="G167" s="37"/>
      <c r="H167" s="37"/>
      <c r="I167" s="37">
        <v>1E-3</v>
      </c>
    </row>
    <row r="169" spans="2:9">
      <c r="B169" s="146" t="s">
        <v>5633</v>
      </c>
      <c r="C169" s="146"/>
      <c r="D169" s="146"/>
      <c r="E169" s="146"/>
      <c r="F169" s="146"/>
      <c r="G169" s="147"/>
      <c r="H169" s="147"/>
      <c r="I169" s="148" t="s">
        <v>5634</v>
      </c>
    </row>
    <row r="170" spans="2:9">
      <c r="B170" s="37" t="s">
        <v>2821</v>
      </c>
      <c r="C170" s="37" t="s">
        <v>42</v>
      </c>
      <c r="D170" s="37" t="s">
        <v>3309</v>
      </c>
      <c r="E170" s="37" t="s">
        <v>5541</v>
      </c>
      <c r="F170" s="37" t="s">
        <v>5542</v>
      </c>
      <c r="G170" s="37"/>
      <c r="H170" s="37"/>
      <c r="I170" s="37">
        <v>60</v>
      </c>
    </row>
    <row r="171" spans="2:9">
      <c r="B171" s="5" t="s">
        <v>5635</v>
      </c>
      <c r="C171" s="37" t="s">
        <v>42</v>
      </c>
      <c r="D171" s="37" t="s">
        <v>3309</v>
      </c>
      <c r="E171" s="37" t="s">
        <v>5541</v>
      </c>
      <c r="F171" s="37" t="s">
        <v>5542</v>
      </c>
      <c r="G171" s="37"/>
      <c r="H171" s="37"/>
      <c r="I171" s="37">
        <v>120</v>
      </c>
    </row>
    <row r="172" spans="2:9">
      <c r="B172" s="5" t="s">
        <v>5636</v>
      </c>
      <c r="C172" s="37" t="s">
        <v>42</v>
      </c>
      <c r="D172" s="37" t="s">
        <v>3309</v>
      </c>
      <c r="E172" s="37" t="s">
        <v>5541</v>
      </c>
      <c r="F172" s="37" t="s">
        <v>5542</v>
      </c>
      <c r="G172" s="37"/>
      <c r="H172" s="37"/>
      <c r="I172" s="37">
        <v>120</v>
      </c>
    </row>
    <row r="173" spans="2:9">
      <c r="B173" s="5" t="s">
        <v>5637</v>
      </c>
      <c r="C173" s="37" t="s">
        <v>42</v>
      </c>
      <c r="D173" s="37" t="s">
        <v>3309</v>
      </c>
      <c r="E173" s="37" t="s">
        <v>5541</v>
      </c>
      <c r="F173" s="37" t="s">
        <v>5542</v>
      </c>
      <c r="G173" s="37"/>
      <c r="H173" s="37"/>
      <c r="I173" s="37">
        <v>120</v>
      </c>
    </row>
    <row r="174" spans="2:9">
      <c r="B174" s="149" t="s">
        <v>2546</v>
      </c>
      <c r="C174" s="149" t="s">
        <v>42</v>
      </c>
      <c r="D174" s="149" t="s">
        <v>3309</v>
      </c>
      <c r="E174" s="149" t="s">
        <v>5638</v>
      </c>
      <c r="F174" s="149"/>
      <c r="G174" s="150"/>
      <c r="H174" s="151"/>
      <c r="I174" s="152">
        <v>20</v>
      </c>
    </row>
    <row r="175" spans="2:9">
      <c r="B175" s="149" t="s">
        <v>2546</v>
      </c>
      <c r="C175" s="149" t="s">
        <v>42</v>
      </c>
      <c r="D175" s="149" t="s">
        <v>3309</v>
      </c>
      <c r="E175" s="149" t="s">
        <v>5639</v>
      </c>
      <c r="F175" s="149"/>
      <c r="G175" s="150"/>
      <c r="H175" s="151"/>
      <c r="I175" s="152">
        <v>20</v>
      </c>
    </row>
    <row r="176" spans="2:9">
      <c r="B176" s="149" t="s">
        <v>2546</v>
      </c>
      <c r="C176" s="149" t="s">
        <v>42</v>
      </c>
      <c r="D176" s="149" t="s">
        <v>3309</v>
      </c>
      <c r="E176" s="149" t="s">
        <v>5549</v>
      </c>
      <c r="F176" s="149"/>
      <c r="G176" s="150"/>
      <c r="H176" s="151"/>
      <c r="I176" s="152">
        <v>20</v>
      </c>
    </row>
    <row r="177" spans="2:9">
      <c r="B177" s="149" t="s">
        <v>2546</v>
      </c>
      <c r="C177" s="149" t="s">
        <v>42</v>
      </c>
      <c r="D177" s="149" t="s">
        <v>3309</v>
      </c>
      <c r="E177" s="149" t="s">
        <v>5551</v>
      </c>
      <c r="F177" s="149"/>
      <c r="G177" s="150"/>
      <c r="H177" s="151"/>
      <c r="I177" s="152">
        <v>20</v>
      </c>
    </row>
    <row r="178" spans="2:9">
      <c r="B178" s="149" t="s">
        <v>2546</v>
      </c>
      <c r="C178" s="149" t="s">
        <v>42</v>
      </c>
      <c r="D178" s="149" t="s">
        <v>3309</v>
      </c>
      <c r="E178" s="149" t="s">
        <v>5553</v>
      </c>
      <c r="F178" s="149"/>
      <c r="G178" s="150"/>
      <c r="H178" s="151"/>
      <c r="I178" s="152">
        <v>20</v>
      </c>
    </row>
    <row r="179" spans="2:9">
      <c r="B179" s="149" t="s">
        <v>2546</v>
      </c>
      <c r="C179" s="149" t="s">
        <v>42</v>
      </c>
      <c r="D179" s="149" t="s">
        <v>3309</v>
      </c>
      <c r="E179" s="149" t="s">
        <v>5555</v>
      </c>
      <c r="F179" s="149"/>
      <c r="G179" s="150"/>
      <c r="H179" s="151"/>
      <c r="I179" s="152">
        <v>20</v>
      </c>
    </row>
    <row r="180" spans="2:9">
      <c r="B180" s="149" t="s">
        <v>2546</v>
      </c>
      <c r="C180" s="149" t="s">
        <v>42</v>
      </c>
      <c r="D180" s="149" t="s">
        <v>3309</v>
      </c>
      <c r="E180" s="149" t="s">
        <v>5557</v>
      </c>
      <c r="F180" s="149"/>
      <c r="G180" s="150"/>
      <c r="H180" s="151"/>
      <c r="I180" s="152">
        <v>20</v>
      </c>
    </row>
    <row r="181" spans="2:9">
      <c r="B181" s="149" t="s">
        <v>2546</v>
      </c>
      <c r="C181" s="149" t="s">
        <v>42</v>
      </c>
      <c r="D181" s="149" t="s">
        <v>3309</v>
      </c>
      <c r="E181" s="149" t="s">
        <v>5559</v>
      </c>
      <c r="F181" s="149"/>
      <c r="G181" s="150"/>
      <c r="H181" s="151"/>
      <c r="I181" s="152">
        <v>20</v>
      </c>
    </row>
    <row r="182" spans="2:9">
      <c r="B182" s="149" t="s">
        <v>2546</v>
      </c>
      <c r="C182" s="149" t="s">
        <v>42</v>
      </c>
      <c r="D182" s="149" t="s">
        <v>3309</v>
      </c>
      <c r="E182" s="149" t="s">
        <v>5561</v>
      </c>
      <c r="F182" s="149"/>
      <c r="G182" s="150"/>
      <c r="H182" s="151"/>
      <c r="I182" s="152">
        <v>60</v>
      </c>
    </row>
    <row r="183" spans="2:9">
      <c r="B183" s="149" t="s">
        <v>2546</v>
      </c>
      <c r="C183" s="149" t="s">
        <v>42</v>
      </c>
      <c r="D183" s="149" t="s">
        <v>3309</v>
      </c>
      <c r="E183" s="149" t="s">
        <v>3046</v>
      </c>
      <c r="F183" s="149"/>
      <c r="G183" s="150"/>
      <c r="H183" s="151"/>
      <c r="I183" s="152">
        <v>60</v>
      </c>
    </row>
    <row r="184" spans="2:9">
      <c r="B184" s="149" t="s">
        <v>2546</v>
      </c>
      <c r="C184" s="149" t="s">
        <v>42</v>
      </c>
      <c r="D184" s="149" t="s">
        <v>3309</v>
      </c>
      <c r="E184" s="149" t="s">
        <v>3048</v>
      </c>
      <c r="F184" s="149"/>
      <c r="G184" s="150"/>
      <c r="H184" s="151"/>
      <c r="I184" s="152">
        <v>60</v>
      </c>
    </row>
    <row r="185" spans="2:9">
      <c r="B185" s="149" t="s">
        <v>2546</v>
      </c>
      <c r="C185" s="149" t="s">
        <v>42</v>
      </c>
      <c r="D185" s="149" t="s">
        <v>3309</v>
      </c>
      <c r="E185" s="149" t="s">
        <v>3050</v>
      </c>
      <c r="F185" s="149"/>
      <c r="G185" s="150"/>
      <c r="H185" s="151"/>
      <c r="I185" s="152">
        <v>20</v>
      </c>
    </row>
    <row r="186" spans="2:9">
      <c r="B186" s="149" t="s">
        <v>2546</v>
      </c>
      <c r="C186" s="149" t="s">
        <v>42</v>
      </c>
      <c r="D186" s="149" t="s">
        <v>3309</v>
      </c>
      <c r="E186" s="149" t="s">
        <v>3052</v>
      </c>
      <c r="F186" s="149"/>
      <c r="G186" s="150"/>
      <c r="H186" s="151"/>
      <c r="I186" s="152">
        <v>20</v>
      </c>
    </row>
    <row r="187" spans="2:9">
      <c r="B187" s="149" t="s">
        <v>2553</v>
      </c>
      <c r="C187" s="37" t="s">
        <v>42</v>
      </c>
      <c r="D187" s="37" t="s">
        <v>3309</v>
      </c>
      <c r="E187" s="37" t="s">
        <v>5541</v>
      </c>
      <c r="F187" s="37" t="s">
        <v>5542</v>
      </c>
      <c r="G187" s="37"/>
      <c r="H187" s="37"/>
      <c r="I187" s="37">
        <v>120</v>
      </c>
    </row>
    <row r="188" spans="2:9">
      <c r="B188" s="134" t="s">
        <v>2548</v>
      </c>
      <c r="C188" s="134" t="s">
        <v>42</v>
      </c>
      <c r="D188" s="134" t="s">
        <v>3309</v>
      </c>
      <c r="E188" s="134" t="s">
        <v>5541</v>
      </c>
      <c r="F188" s="134" t="s">
        <v>5542</v>
      </c>
      <c r="G188" s="134"/>
      <c r="H188" s="134"/>
      <c r="I188" s="134">
        <v>40</v>
      </c>
    </row>
    <row r="190" spans="2:9">
      <c r="B190" s="144" t="s">
        <v>5640</v>
      </c>
      <c r="C190" s="144"/>
      <c r="D190" s="144"/>
      <c r="E190" s="144"/>
      <c r="F190" s="144"/>
      <c r="G190" s="153"/>
      <c r="H190" s="153"/>
      <c r="I190" s="154"/>
    </row>
    <row r="191" spans="2:9">
      <c r="B191" s="145" t="s">
        <v>2839</v>
      </c>
      <c r="C191" s="145" t="s">
        <v>42</v>
      </c>
      <c r="D191" s="145" t="s">
        <v>3320</v>
      </c>
      <c r="E191" s="145" t="s">
        <v>5641</v>
      </c>
      <c r="F191" s="145" t="s">
        <v>5642</v>
      </c>
      <c r="G191" s="155"/>
      <c r="H191" s="155"/>
      <c r="I191" s="156"/>
    </row>
    <row r="192" spans="2:9">
      <c r="B192" s="143" t="s">
        <v>2839</v>
      </c>
      <c r="C192" s="143" t="s">
        <v>42</v>
      </c>
      <c r="D192" s="143" t="s">
        <v>3320</v>
      </c>
      <c r="E192" s="143" t="s">
        <v>5643</v>
      </c>
      <c r="F192" s="143" t="s">
        <v>5644</v>
      </c>
      <c r="G192" s="157"/>
      <c r="H192" s="157"/>
      <c r="I192" s="158"/>
    </row>
    <row r="193" spans="2:9">
      <c r="B193" s="143" t="s">
        <v>2839</v>
      </c>
      <c r="C193" s="143" t="s">
        <v>42</v>
      </c>
      <c r="D193" s="143" t="s">
        <v>3320</v>
      </c>
      <c r="E193" s="143" t="s">
        <v>5645</v>
      </c>
      <c r="F193" s="143" t="s">
        <v>5646</v>
      </c>
      <c r="G193" s="157"/>
      <c r="H193" s="157"/>
      <c r="I193" s="158"/>
    </row>
    <row r="194" spans="2:9">
      <c r="B194" s="143" t="s">
        <v>2839</v>
      </c>
      <c r="C194" s="143" t="s">
        <v>42</v>
      </c>
      <c r="D194" s="143" t="s">
        <v>3320</v>
      </c>
      <c r="E194" s="143" t="s">
        <v>5647</v>
      </c>
      <c r="F194" s="143" t="s">
        <v>5648</v>
      </c>
      <c r="G194" s="157"/>
      <c r="H194" s="157"/>
      <c r="I194" s="158"/>
    </row>
    <row r="195" spans="2:9">
      <c r="B195" s="143" t="s">
        <v>2839</v>
      </c>
      <c r="C195" s="143" t="s">
        <v>42</v>
      </c>
      <c r="D195" s="143" t="s">
        <v>3320</v>
      </c>
      <c r="E195" s="143" t="s">
        <v>5649</v>
      </c>
      <c r="F195" s="143" t="s">
        <v>5650</v>
      </c>
      <c r="G195" s="157"/>
      <c r="H195" s="157"/>
      <c r="I195" s="158"/>
    </row>
    <row r="196" spans="2:9">
      <c r="B196" s="5" t="s">
        <v>2839</v>
      </c>
      <c r="C196" s="5" t="s">
        <v>42</v>
      </c>
      <c r="D196" s="5" t="s">
        <v>3320</v>
      </c>
      <c r="E196" s="5" t="s">
        <v>2746</v>
      </c>
      <c r="F196" s="5">
        <v>0.04</v>
      </c>
      <c r="G196" s="136">
        <v>5.1999999999999998E-2</v>
      </c>
      <c r="H196" s="136">
        <v>6.4000000000000001E-2</v>
      </c>
      <c r="I196" s="139">
        <v>0.14399999999999999</v>
      </c>
    </row>
    <row r="197" spans="2:9">
      <c r="B197" s="5" t="s">
        <v>2839</v>
      </c>
      <c r="C197" s="5" t="s">
        <v>42</v>
      </c>
      <c r="D197" s="5" t="s">
        <v>3320</v>
      </c>
      <c r="E197" s="5" t="s">
        <v>5651</v>
      </c>
      <c r="F197" s="5">
        <v>4.8000000000000001E-2</v>
      </c>
      <c r="G197" s="136">
        <v>5.6000000000000001E-2</v>
      </c>
      <c r="H197" s="136">
        <v>9.6000000000000002E-2</v>
      </c>
      <c r="I197" s="139">
        <v>0.16800000000000001</v>
      </c>
    </row>
    <row r="198" spans="2:9">
      <c r="B198" s="5" t="s">
        <v>2839</v>
      </c>
      <c r="C198" s="5" t="s">
        <v>42</v>
      </c>
      <c r="D198" s="5" t="s">
        <v>3320</v>
      </c>
      <c r="E198" s="5" t="s">
        <v>3381</v>
      </c>
      <c r="F198" s="5">
        <v>3.2000000000000001E-2</v>
      </c>
      <c r="G198" s="136">
        <v>0.04</v>
      </c>
      <c r="H198" s="136">
        <v>4.8000000000000001E-2</v>
      </c>
      <c r="I198" s="139">
        <v>0.128</v>
      </c>
    </row>
    <row r="199" spans="2:9">
      <c r="B199" s="5" t="s">
        <v>2839</v>
      </c>
      <c r="C199" s="5" t="s">
        <v>42</v>
      </c>
      <c r="D199" s="5" t="s">
        <v>3320</v>
      </c>
      <c r="E199" s="5" t="s">
        <v>2743</v>
      </c>
      <c r="F199" s="5">
        <v>0.02</v>
      </c>
      <c r="G199" s="136">
        <v>3.2000000000000001E-2</v>
      </c>
      <c r="H199" s="136">
        <v>2.4E-2</v>
      </c>
      <c r="I199" s="139">
        <v>9.6000000000000002E-2</v>
      </c>
    </row>
    <row r="200" spans="2:9">
      <c r="B200" s="5" t="s">
        <v>2839</v>
      </c>
      <c r="C200" s="5" t="s">
        <v>42</v>
      </c>
      <c r="D200" s="5" t="s">
        <v>3320</v>
      </c>
      <c r="E200" s="5" t="s">
        <v>5652</v>
      </c>
      <c r="F200" s="5">
        <v>1.2E-2</v>
      </c>
      <c r="G200" s="136">
        <v>2.4E-2</v>
      </c>
      <c r="H200" s="136">
        <v>1.2E-2</v>
      </c>
      <c r="I200" s="139">
        <v>7.1999999999999995E-2</v>
      </c>
    </row>
    <row r="201" spans="2:9">
      <c r="B201" s="5" t="s">
        <v>2839</v>
      </c>
      <c r="C201" s="5" t="s">
        <v>42</v>
      </c>
      <c r="D201" s="5" t="s">
        <v>3320</v>
      </c>
      <c r="E201" s="5" t="s">
        <v>5653</v>
      </c>
      <c r="F201" s="5">
        <v>2.4E-2</v>
      </c>
      <c r="G201" s="136">
        <v>3.5999999999999997E-2</v>
      </c>
      <c r="H201" s="136">
        <v>3.2000000000000001E-2</v>
      </c>
      <c r="I201" s="139">
        <v>0.112</v>
      </c>
    </row>
    <row r="202" spans="2:9">
      <c r="B202" s="5" t="s">
        <v>2839</v>
      </c>
      <c r="C202" s="5" t="s">
        <v>42</v>
      </c>
      <c r="D202" s="5" t="s">
        <v>3320</v>
      </c>
      <c r="E202" s="5" t="s">
        <v>2742</v>
      </c>
      <c r="F202" s="5">
        <v>1.2E-2</v>
      </c>
      <c r="G202" s="136">
        <v>1.6E-2</v>
      </c>
      <c r="H202" s="136">
        <v>1.2E-2</v>
      </c>
      <c r="I202" s="139">
        <v>5.6000000000000001E-2</v>
      </c>
    </row>
    <row r="203" spans="2:9">
      <c r="B203" s="5" t="s">
        <v>2839</v>
      </c>
      <c r="C203" s="5" t="s">
        <v>42</v>
      </c>
      <c r="D203" s="5" t="s">
        <v>3320</v>
      </c>
      <c r="E203" s="5" t="s">
        <v>2754</v>
      </c>
      <c r="F203" s="5">
        <v>0.248</v>
      </c>
      <c r="G203" s="136">
        <v>0.27400000000000002</v>
      </c>
      <c r="H203" s="136">
        <v>0.84</v>
      </c>
      <c r="I203" s="139">
        <v>0.84</v>
      </c>
    </row>
    <row r="204" spans="2:9">
      <c r="B204" s="5" t="s">
        <v>2839</v>
      </c>
      <c r="C204" s="5" t="s">
        <v>42</v>
      </c>
      <c r="D204" s="5" t="s">
        <v>3320</v>
      </c>
      <c r="E204" s="5" t="s">
        <v>5654</v>
      </c>
      <c r="F204" s="5">
        <v>0.2</v>
      </c>
      <c r="G204" s="136">
        <v>0.224</v>
      </c>
      <c r="H204" s="136">
        <v>0.72</v>
      </c>
      <c r="I204" s="139">
        <v>0.76</v>
      </c>
    </row>
    <row r="205" spans="2:9">
      <c r="B205" s="5" t="s">
        <v>2839</v>
      </c>
      <c r="C205" s="5" t="s">
        <v>42</v>
      </c>
      <c r="D205" s="5" t="s">
        <v>3320</v>
      </c>
      <c r="E205" s="5" t="s">
        <v>5655</v>
      </c>
      <c r="F205" s="5">
        <v>0.30399999999999999</v>
      </c>
      <c r="G205" s="136">
        <v>0.33600000000000002</v>
      </c>
      <c r="H205" s="136">
        <v>0.9</v>
      </c>
      <c r="I205" s="139">
        <v>0.90400000000000003</v>
      </c>
    </row>
    <row r="206" spans="2:9">
      <c r="B206" s="5" t="s">
        <v>2839</v>
      </c>
      <c r="C206" s="5" t="s">
        <v>42</v>
      </c>
      <c r="D206" s="5" t="s">
        <v>3320</v>
      </c>
      <c r="E206" s="5" t="s">
        <v>2752</v>
      </c>
      <c r="F206" s="5">
        <v>0.128</v>
      </c>
      <c r="G206" s="136">
        <v>0.14399999999999999</v>
      </c>
      <c r="H206" s="136">
        <v>0.496</v>
      </c>
      <c r="I206" s="139">
        <v>0.60799999999999998</v>
      </c>
    </row>
    <row r="207" spans="2:9">
      <c r="B207" s="5" t="s">
        <v>2839</v>
      </c>
      <c r="C207" s="5" t="s">
        <v>42</v>
      </c>
      <c r="D207" s="5" t="s">
        <v>3320</v>
      </c>
      <c r="E207" s="5" t="s">
        <v>5656</v>
      </c>
      <c r="F207" s="5">
        <v>0.112</v>
      </c>
      <c r="G207" s="136">
        <v>0.128</v>
      </c>
      <c r="H207" s="136">
        <v>0.376</v>
      </c>
      <c r="I207" s="139">
        <v>0.46400000000000002</v>
      </c>
    </row>
    <row r="208" spans="2:9">
      <c r="B208" s="5" t="s">
        <v>2839</v>
      </c>
      <c r="C208" s="5" t="s">
        <v>42</v>
      </c>
      <c r="D208" s="5" t="s">
        <v>3320</v>
      </c>
      <c r="E208" s="5" t="s">
        <v>5657</v>
      </c>
      <c r="F208" s="5">
        <v>0.16</v>
      </c>
      <c r="G208" s="136">
        <v>0.18</v>
      </c>
      <c r="H208" s="136">
        <v>0.6</v>
      </c>
      <c r="I208" s="139">
        <v>0.68799999999999994</v>
      </c>
    </row>
    <row r="209" spans="2:9">
      <c r="B209" s="5" t="s">
        <v>2839</v>
      </c>
      <c r="C209" s="5" t="s">
        <v>42</v>
      </c>
      <c r="D209" s="5" t="s">
        <v>3320</v>
      </c>
      <c r="E209" s="5" t="s">
        <v>2749</v>
      </c>
      <c r="F209" s="5">
        <v>7.1999999999999995E-2</v>
      </c>
      <c r="G209" s="136">
        <v>8.4000000000000005E-2</v>
      </c>
      <c r="H209" s="136">
        <v>0.17599999999999999</v>
      </c>
      <c r="I209" s="139">
        <v>0.248</v>
      </c>
    </row>
    <row r="210" spans="2:9">
      <c r="B210" s="5" t="s">
        <v>2839</v>
      </c>
      <c r="C210" s="5" t="s">
        <v>42</v>
      </c>
      <c r="D210" s="5" t="s">
        <v>3320</v>
      </c>
      <c r="E210" s="5" t="s">
        <v>5658</v>
      </c>
      <c r="F210" s="5">
        <v>0.06</v>
      </c>
      <c r="G210" s="136">
        <v>7.1999999999999995E-2</v>
      </c>
      <c r="H210" s="136">
        <v>0.13600000000000001</v>
      </c>
      <c r="I210" s="139">
        <v>0.20799999999999999</v>
      </c>
    </row>
    <row r="211" spans="2:9">
      <c r="B211" s="5" t="s">
        <v>2839</v>
      </c>
      <c r="C211" s="5" t="s">
        <v>42</v>
      </c>
      <c r="D211" s="5" t="s">
        <v>3320</v>
      </c>
      <c r="E211" s="5" t="s">
        <v>5659</v>
      </c>
      <c r="F211" s="5">
        <v>9.6000000000000002E-2</v>
      </c>
      <c r="G211" s="136">
        <v>0.112</v>
      </c>
      <c r="H211" s="136">
        <v>0.26400000000000001</v>
      </c>
      <c r="I211" s="139">
        <v>0.33600000000000002</v>
      </c>
    </row>
    <row r="212" spans="2:9">
      <c r="B212" s="5" t="s">
        <v>2839</v>
      </c>
      <c r="C212" s="5" t="s">
        <v>42</v>
      </c>
      <c r="D212" s="5" t="s">
        <v>3320</v>
      </c>
      <c r="E212" s="5" t="s">
        <v>2756</v>
      </c>
      <c r="F212" s="5">
        <v>0.36799999999999999</v>
      </c>
      <c r="G212" s="136">
        <v>0.40400000000000003</v>
      </c>
      <c r="H212" s="136">
        <v>1</v>
      </c>
      <c r="I212" s="139">
        <v>1</v>
      </c>
    </row>
    <row r="213" spans="2:9">
      <c r="B213" s="5" t="s">
        <v>2839</v>
      </c>
      <c r="C213" s="5" t="s">
        <v>42</v>
      </c>
      <c r="D213" s="5" t="s">
        <v>3320</v>
      </c>
      <c r="E213" s="5" t="s">
        <v>5660</v>
      </c>
      <c r="F213" s="5">
        <v>0.36799999999999999</v>
      </c>
      <c r="G213" s="136">
        <v>0.40400000000000003</v>
      </c>
      <c r="H213" s="136">
        <v>1</v>
      </c>
      <c r="I213" s="139">
        <v>1</v>
      </c>
    </row>
    <row r="214" spans="2:9">
      <c r="B214" s="5" t="s">
        <v>2839</v>
      </c>
      <c r="C214" s="5" t="s">
        <v>42</v>
      </c>
      <c r="D214" s="5" t="s">
        <v>3320</v>
      </c>
      <c r="E214" s="5" t="s">
        <v>5661</v>
      </c>
      <c r="F214" s="5">
        <v>0.36799999999999999</v>
      </c>
      <c r="G214" s="136">
        <v>0.40400000000000003</v>
      </c>
      <c r="H214" s="136">
        <v>1</v>
      </c>
      <c r="I214" s="139">
        <v>1</v>
      </c>
    </row>
    <row r="215" spans="2:9">
      <c r="B215" s="159" t="s">
        <v>2839</v>
      </c>
      <c r="C215" s="159" t="s">
        <v>42</v>
      </c>
      <c r="D215" s="159" t="s">
        <v>3320</v>
      </c>
      <c r="E215" s="159" t="s">
        <v>5662</v>
      </c>
      <c r="F215" s="159">
        <v>1</v>
      </c>
      <c r="G215" s="160">
        <v>1</v>
      </c>
      <c r="H215" s="160">
        <v>1</v>
      </c>
      <c r="I215" s="161">
        <v>1</v>
      </c>
    </row>
    <row r="216" spans="2:9">
      <c r="B216" s="145" t="s">
        <v>5663</v>
      </c>
      <c r="C216" s="145" t="s">
        <v>42</v>
      </c>
      <c r="D216" s="145" t="s">
        <v>3320</v>
      </c>
      <c r="E216" s="145" t="s">
        <v>5641</v>
      </c>
      <c r="F216" s="145" t="s">
        <v>5664</v>
      </c>
      <c r="G216" s="155"/>
      <c r="H216" s="155"/>
      <c r="I216" s="156"/>
    </row>
    <row r="217" spans="2:9">
      <c r="B217" s="143" t="s">
        <v>5663</v>
      </c>
      <c r="C217" s="143" t="s">
        <v>42</v>
      </c>
      <c r="D217" s="143" t="s">
        <v>3320</v>
      </c>
      <c r="E217" s="143" t="s">
        <v>5643</v>
      </c>
      <c r="F217" s="143" t="s">
        <v>5665</v>
      </c>
      <c r="G217" s="157"/>
      <c r="H217" s="157"/>
      <c r="I217" s="158"/>
    </row>
    <row r="218" spans="2:9">
      <c r="B218" s="5" t="s">
        <v>5663</v>
      </c>
      <c r="C218" s="5" t="s">
        <v>42</v>
      </c>
      <c r="D218" s="5" t="s">
        <v>3320</v>
      </c>
      <c r="E218" s="5" t="s">
        <v>2650</v>
      </c>
      <c r="I218" s="139">
        <v>1.2E-2</v>
      </c>
    </row>
    <row r="219" spans="2:9">
      <c r="B219" s="5" t="s">
        <v>5663</v>
      </c>
      <c r="C219" s="5" t="s">
        <v>42</v>
      </c>
      <c r="D219" s="5" t="s">
        <v>3320</v>
      </c>
      <c r="E219" s="5" t="s">
        <v>2653</v>
      </c>
      <c r="I219" s="139">
        <v>0.04</v>
      </c>
    </row>
    <row r="220" spans="2:9">
      <c r="B220" s="5" t="s">
        <v>5663</v>
      </c>
      <c r="C220" s="5" t="s">
        <v>42</v>
      </c>
      <c r="D220" s="5" t="s">
        <v>3320</v>
      </c>
      <c r="E220" s="5" t="s">
        <v>2656</v>
      </c>
      <c r="I220" s="139">
        <v>0.08</v>
      </c>
    </row>
    <row r="221" spans="2:9">
      <c r="B221" s="159" t="s">
        <v>5663</v>
      </c>
      <c r="C221" s="159" t="s">
        <v>42</v>
      </c>
      <c r="D221" s="159" t="s">
        <v>3320</v>
      </c>
      <c r="E221" s="159" t="s">
        <v>5662</v>
      </c>
      <c r="F221" s="159"/>
      <c r="G221" s="160"/>
      <c r="H221" s="160"/>
      <c r="I221" s="161">
        <v>1</v>
      </c>
    </row>
    <row r="223" spans="2:9">
      <c r="B223" s="162" t="s">
        <v>38</v>
      </c>
      <c r="C223" s="162" t="s">
        <v>2813</v>
      </c>
      <c r="D223" s="162" t="s">
        <v>5541</v>
      </c>
      <c r="E223" s="162" t="s">
        <v>5507</v>
      </c>
      <c r="F223" s="163" t="s">
        <v>5666</v>
      </c>
      <c r="G223" s="162"/>
      <c r="H223" s="162"/>
      <c r="I223" s="162"/>
    </row>
    <row r="224" spans="2:9">
      <c r="B224" s="5" t="s">
        <v>38</v>
      </c>
      <c r="C224" s="5" t="s">
        <v>2813</v>
      </c>
      <c r="D224" s="5" t="s">
        <v>5541</v>
      </c>
      <c r="E224" s="5" t="s">
        <v>5667</v>
      </c>
      <c r="F224" s="139" t="s">
        <v>5668</v>
      </c>
      <c r="G224" s="5" t="s">
        <v>5669</v>
      </c>
      <c r="H224" s="5"/>
      <c r="I224" s="5">
        <v>1</v>
      </c>
    </row>
    <row r="225" spans="2:9">
      <c r="B225" s="5" t="s">
        <v>38</v>
      </c>
      <c r="C225" s="5" t="s">
        <v>2813</v>
      </c>
      <c r="D225" s="5" t="s">
        <v>5541</v>
      </c>
      <c r="E225" s="5" t="s">
        <v>5670</v>
      </c>
      <c r="F225" s="139" t="s">
        <v>5671</v>
      </c>
      <c r="G225" s="5"/>
      <c r="H225" s="5"/>
      <c r="I225" s="5">
        <v>0.25</v>
      </c>
    </row>
    <row r="226" spans="2:9">
      <c r="B226" s="5" t="s">
        <v>38</v>
      </c>
      <c r="C226" s="5" t="s">
        <v>2813</v>
      </c>
      <c r="D226" s="5" t="s">
        <v>5541</v>
      </c>
      <c r="E226" s="5" t="s">
        <v>5672</v>
      </c>
      <c r="F226" s="139" t="s">
        <v>5673</v>
      </c>
      <c r="G226" s="5"/>
      <c r="H226" s="5"/>
      <c r="I226" s="5">
        <v>1.25</v>
      </c>
    </row>
    <row r="227" spans="2:9">
      <c r="B227" s="5" t="s">
        <v>38</v>
      </c>
      <c r="C227" s="5" t="s">
        <v>2813</v>
      </c>
      <c r="D227" s="5" t="s">
        <v>5541</v>
      </c>
      <c r="E227" s="5" t="s">
        <v>5674</v>
      </c>
      <c r="F227" s="139" t="s">
        <v>5675</v>
      </c>
      <c r="G227" s="5"/>
      <c r="H227" s="5"/>
      <c r="I227" s="5">
        <v>0.75</v>
      </c>
    </row>
    <row r="228" spans="2:9">
      <c r="B228" s="5" t="s">
        <v>38</v>
      </c>
      <c r="C228" s="5" t="s">
        <v>2813</v>
      </c>
      <c r="D228" s="5" t="s">
        <v>5541</v>
      </c>
      <c r="E228" s="5" t="s">
        <v>5676</v>
      </c>
      <c r="F228" s="139" t="s">
        <v>5677</v>
      </c>
      <c r="G228" s="5"/>
      <c r="H228" s="5"/>
      <c r="I228" s="5">
        <v>1</v>
      </c>
    </row>
    <row r="229" spans="2:9">
      <c r="B229" s="5" t="s">
        <v>38</v>
      </c>
      <c r="C229" s="5" t="s">
        <v>2813</v>
      </c>
      <c r="D229" s="5" t="s">
        <v>5541</v>
      </c>
      <c r="E229" s="5" t="s">
        <v>5678</v>
      </c>
      <c r="F229" s="139" t="s">
        <v>5679</v>
      </c>
      <c r="G229" s="5"/>
      <c r="H229" s="5" t="s">
        <v>5680</v>
      </c>
      <c r="I229" s="5"/>
    </row>
    <row r="230" spans="2:9">
      <c r="B230" s="5" t="s">
        <v>38</v>
      </c>
      <c r="C230" s="5" t="s">
        <v>2813</v>
      </c>
      <c r="D230" s="5" t="s">
        <v>5541</v>
      </c>
      <c r="E230" s="5" t="s">
        <v>5681</v>
      </c>
      <c r="F230" s="139" t="s">
        <v>5682</v>
      </c>
      <c r="G230" s="5" t="s">
        <v>5683</v>
      </c>
      <c r="H230" s="5"/>
      <c r="I230" s="5">
        <v>0</v>
      </c>
    </row>
    <row r="231" spans="2:9">
      <c r="B231" s="5" t="s">
        <v>38</v>
      </c>
      <c r="C231" s="5" t="s">
        <v>2813</v>
      </c>
      <c r="D231" s="5" t="s">
        <v>5541</v>
      </c>
      <c r="E231" s="5" t="s">
        <v>5684</v>
      </c>
      <c r="F231" s="139" t="s">
        <v>5685</v>
      </c>
      <c r="G231" s="5" t="s">
        <v>5669</v>
      </c>
      <c r="H231" s="5"/>
      <c r="I231" s="5">
        <v>1</v>
      </c>
    </row>
    <row r="232" spans="2:9">
      <c r="B232" s="159" t="s">
        <v>38</v>
      </c>
      <c r="C232" s="159" t="s">
        <v>2813</v>
      </c>
      <c r="D232" s="159" t="s">
        <v>5541</v>
      </c>
      <c r="E232" s="159" t="s">
        <v>5686</v>
      </c>
      <c r="F232" s="161" t="s">
        <v>5687</v>
      </c>
      <c r="G232" s="159" t="s">
        <v>5669</v>
      </c>
      <c r="H232" s="159"/>
      <c r="I232" s="159">
        <v>1</v>
      </c>
    </row>
    <row r="234" spans="2:9">
      <c r="B234" s="164" t="s">
        <v>2821</v>
      </c>
      <c r="C234" s="164" t="s">
        <v>5688</v>
      </c>
      <c r="D234" s="164" t="s">
        <v>3308</v>
      </c>
      <c r="E234" s="164" t="s">
        <v>5507</v>
      </c>
      <c r="F234" s="164" t="s">
        <v>5689</v>
      </c>
      <c r="G234" s="165"/>
      <c r="H234" s="165"/>
      <c r="I234" s="164"/>
    </row>
    <row r="235" spans="2:9">
      <c r="B235" s="166" t="s">
        <v>2821</v>
      </c>
      <c r="C235" s="166" t="s">
        <v>5688</v>
      </c>
      <c r="D235" s="166" t="s">
        <v>3308</v>
      </c>
      <c r="E235" s="166" t="s">
        <v>5509</v>
      </c>
      <c r="F235" s="166" t="s">
        <v>5690</v>
      </c>
      <c r="G235" s="167"/>
      <c r="H235" s="167"/>
      <c r="I235" s="166"/>
    </row>
    <row r="236" spans="2:9">
      <c r="B236" s="166" t="s">
        <v>2821</v>
      </c>
      <c r="C236" s="166" t="s">
        <v>5688</v>
      </c>
      <c r="D236" s="166" t="s">
        <v>3308</v>
      </c>
      <c r="E236" s="166" t="s">
        <v>5511</v>
      </c>
      <c r="F236" s="166" t="s">
        <v>5691</v>
      </c>
      <c r="G236" s="167"/>
      <c r="H236" s="167"/>
      <c r="I236" s="166"/>
    </row>
    <row r="237" spans="2:9">
      <c r="B237" s="166" t="s">
        <v>2821</v>
      </c>
      <c r="C237" s="166" t="s">
        <v>5688</v>
      </c>
      <c r="D237" s="166" t="s">
        <v>3308</v>
      </c>
      <c r="E237" s="166" t="s">
        <v>5692</v>
      </c>
      <c r="F237" s="166" t="s">
        <v>5693</v>
      </c>
      <c r="G237" s="167"/>
      <c r="H237" s="167"/>
      <c r="I237" s="166">
        <v>0.03</v>
      </c>
    </row>
    <row r="238" spans="2:9">
      <c r="B238" s="166" t="s">
        <v>2821</v>
      </c>
      <c r="C238" s="166" t="s">
        <v>5688</v>
      </c>
      <c r="D238" s="166" t="s">
        <v>3308</v>
      </c>
      <c r="E238" s="166" t="s">
        <v>5694</v>
      </c>
      <c r="F238" s="166" t="s">
        <v>5695</v>
      </c>
      <c r="G238" s="167"/>
      <c r="H238" s="167"/>
      <c r="I238" s="166">
        <v>0.4</v>
      </c>
    </row>
    <row r="239" spans="2:9">
      <c r="B239" s="5" t="s">
        <v>2821</v>
      </c>
      <c r="C239" s="5" t="s">
        <v>5688</v>
      </c>
      <c r="D239" s="5" t="s">
        <v>3308</v>
      </c>
      <c r="E239" s="5" t="s">
        <v>5696</v>
      </c>
      <c r="F239" s="5" t="s">
        <v>5697</v>
      </c>
      <c r="I239" s="5">
        <v>0.4</v>
      </c>
    </row>
    <row r="240" spans="2:9">
      <c r="B240" s="5" t="s">
        <v>2821</v>
      </c>
      <c r="C240" s="5" t="s">
        <v>5688</v>
      </c>
      <c r="D240" s="5" t="s">
        <v>3308</v>
      </c>
      <c r="E240" s="5" t="s">
        <v>5698</v>
      </c>
      <c r="F240" s="5" t="s">
        <v>5699</v>
      </c>
      <c r="I240" s="5">
        <v>0.999</v>
      </c>
    </row>
    <row r="241" spans="2:9">
      <c r="B241" s="5" t="s">
        <v>2821</v>
      </c>
      <c r="C241" s="5" t="s">
        <v>5688</v>
      </c>
      <c r="D241" s="5" t="s">
        <v>3308</v>
      </c>
      <c r="E241" s="5" t="s">
        <v>5700</v>
      </c>
      <c r="F241" s="5" t="s">
        <v>5701</v>
      </c>
      <c r="I241" s="5"/>
    </row>
    <row r="242" spans="2:9">
      <c r="B242" s="5" t="s">
        <v>2821</v>
      </c>
      <c r="C242" s="5" t="s">
        <v>5688</v>
      </c>
      <c r="D242" s="5" t="s">
        <v>3308</v>
      </c>
      <c r="E242" s="5" t="s">
        <v>5702</v>
      </c>
      <c r="F242" s="5" t="s">
        <v>5703</v>
      </c>
      <c r="I242" s="5">
        <v>0</v>
      </c>
    </row>
    <row r="243" spans="2:9">
      <c r="B243" s="5" t="s">
        <v>2821</v>
      </c>
      <c r="C243" s="5" t="s">
        <v>5688</v>
      </c>
      <c r="D243" s="5" t="s">
        <v>3308</v>
      </c>
      <c r="E243" s="5" t="s">
        <v>5704</v>
      </c>
      <c r="F243" s="5" t="s">
        <v>5705</v>
      </c>
      <c r="I243" s="5">
        <v>0</v>
      </c>
    </row>
    <row r="244" spans="2:9">
      <c r="B244" s="5" t="s">
        <v>2821</v>
      </c>
      <c r="C244" s="5" t="s">
        <v>5688</v>
      </c>
      <c r="D244" s="5" t="s">
        <v>3308</v>
      </c>
      <c r="E244" s="5" t="s">
        <v>5706</v>
      </c>
      <c r="F244" s="5" t="s">
        <v>5707</v>
      </c>
      <c r="I244" s="5">
        <v>0</v>
      </c>
    </row>
    <row r="245" spans="2:9">
      <c r="B245" s="5" t="s">
        <v>2821</v>
      </c>
      <c r="C245" s="5" t="s">
        <v>5688</v>
      </c>
      <c r="D245" s="5" t="s">
        <v>3308</v>
      </c>
      <c r="E245" s="5" t="s">
        <v>5708</v>
      </c>
      <c r="F245" s="5" t="s">
        <v>5709</v>
      </c>
      <c r="I245" s="5">
        <v>1</v>
      </c>
    </row>
    <row r="246" spans="2:9">
      <c r="B246" s="5" t="s">
        <v>2821</v>
      </c>
      <c r="C246" s="5" t="s">
        <v>5688</v>
      </c>
      <c r="D246" s="5" t="s">
        <v>3308</v>
      </c>
      <c r="E246" s="5" t="s">
        <v>5710</v>
      </c>
      <c r="F246" s="5" t="s">
        <v>5711</v>
      </c>
      <c r="I246" s="5">
        <v>0.4</v>
      </c>
    </row>
    <row r="247" spans="2:9">
      <c r="B247" s="5" t="s">
        <v>2821</v>
      </c>
      <c r="C247" s="166" t="s">
        <v>2752</v>
      </c>
      <c r="D247" s="166" t="s">
        <v>5541</v>
      </c>
      <c r="E247" s="166" t="s">
        <v>5507</v>
      </c>
      <c r="F247" s="166" t="s">
        <v>5712</v>
      </c>
      <c r="G247" s="167"/>
      <c r="H247" s="167"/>
      <c r="I247" s="166"/>
    </row>
    <row r="248" spans="2:9">
      <c r="B248" s="5" t="s">
        <v>2821</v>
      </c>
      <c r="C248" s="166" t="s">
        <v>2752</v>
      </c>
      <c r="D248" s="166" t="s">
        <v>5541</v>
      </c>
      <c r="E248" s="166" t="s">
        <v>5509</v>
      </c>
      <c r="F248" s="166"/>
      <c r="G248" s="167"/>
      <c r="H248" s="167"/>
      <c r="I248" s="166"/>
    </row>
    <row r="249" spans="2:9">
      <c r="B249" s="159" t="s">
        <v>2821</v>
      </c>
      <c r="C249" s="159" t="s">
        <v>2752</v>
      </c>
      <c r="D249" s="159" t="s">
        <v>5541</v>
      </c>
      <c r="E249" s="159" t="s">
        <v>5696</v>
      </c>
      <c r="F249" s="159" t="s">
        <v>5713</v>
      </c>
      <c r="G249" s="160"/>
      <c r="H249" s="160"/>
      <c r="I249" s="159">
        <v>0.5</v>
      </c>
    </row>
    <row r="250" spans="2:9">
      <c r="B250" s="166" t="s">
        <v>2824</v>
      </c>
      <c r="C250" s="166" t="s">
        <v>5688</v>
      </c>
      <c r="D250" s="166" t="s">
        <v>3308</v>
      </c>
      <c r="E250" s="166" t="s">
        <v>5507</v>
      </c>
      <c r="F250" s="166" t="s">
        <v>5714</v>
      </c>
      <c r="G250" s="167"/>
      <c r="H250" s="167"/>
      <c r="I250" s="166"/>
    </row>
    <row r="251" spans="2:9">
      <c r="B251" s="166" t="s">
        <v>2824</v>
      </c>
      <c r="C251" s="166" t="s">
        <v>5688</v>
      </c>
      <c r="D251" s="166" t="s">
        <v>3308</v>
      </c>
      <c r="E251" s="166" t="s">
        <v>5509</v>
      </c>
      <c r="F251" s="166" t="s">
        <v>5715</v>
      </c>
      <c r="G251" s="167"/>
      <c r="H251" s="167"/>
      <c r="I251" s="166"/>
    </row>
    <row r="252" spans="2:9">
      <c r="B252" s="5" t="s">
        <v>2824</v>
      </c>
      <c r="C252" s="5" t="s">
        <v>5688</v>
      </c>
      <c r="D252" s="5" t="s">
        <v>3308</v>
      </c>
      <c r="E252" s="5" t="s">
        <v>5696</v>
      </c>
      <c r="F252" s="5" t="s">
        <v>5716</v>
      </c>
      <c r="I252" s="5">
        <v>0.999</v>
      </c>
    </row>
    <row r="253" spans="2:9">
      <c r="B253" s="5" t="s">
        <v>2824</v>
      </c>
      <c r="C253" s="5" t="s">
        <v>5688</v>
      </c>
      <c r="D253" s="5" t="s">
        <v>3308</v>
      </c>
      <c r="E253" s="5" t="s">
        <v>5717</v>
      </c>
      <c r="F253" s="5" t="s">
        <v>5718</v>
      </c>
      <c r="G253" s="168" t="s">
        <v>3329</v>
      </c>
      <c r="H253" s="136">
        <v>15</v>
      </c>
      <c r="I253" s="5">
        <v>0.35</v>
      </c>
    </row>
    <row r="254" spans="2:9">
      <c r="B254" s="5" t="s">
        <v>2824</v>
      </c>
      <c r="C254" s="5" t="s">
        <v>5688</v>
      </c>
      <c r="D254" s="5" t="s">
        <v>3308</v>
      </c>
      <c r="E254" s="5" t="s">
        <v>5719</v>
      </c>
      <c r="F254" s="5" t="s">
        <v>5720</v>
      </c>
      <c r="G254" s="136">
        <v>17</v>
      </c>
      <c r="I254" s="5">
        <v>0.8</v>
      </c>
    </row>
    <row r="255" spans="2:9">
      <c r="B255" s="169" t="s">
        <v>2824</v>
      </c>
      <c r="C255" s="169" t="s">
        <v>5688</v>
      </c>
      <c r="D255" s="169" t="s">
        <v>3308</v>
      </c>
      <c r="E255" s="169" t="s">
        <v>5721</v>
      </c>
      <c r="F255" s="169" t="s">
        <v>5722</v>
      </c>
      <c r="G255" s="170">
        <v>18</v>
      </c>
      <c r="H255" s="170"/>
      <c r="I255" s="169">
        <v>0.8</v>
      </c>
    </row>
    <row r="256" spans="2:9">
      <c r="B256" s="5" t="s">
        <v>2824</v>
      </c>
      <c r="C256" s="5" t="s">
        <v>5688</v>
      </c>
      <c r="D256" s="5" t="s">
        <v>3308</v>
      </c>
      <c r="E256" s="5" t="s">
        <v>5723</v>
      </c>
      <c r="F256" s="5" t="s">
        <v>5724</v>
      </c>
      <c r="I256" s="5">
        <v>0.65</v>
      </c>
    </row>
    <row r="257" spans="2:9">
      <c r="B257" s="5" t="s">
        <v>2824</v>
      </c>
      <c r="C257" s="5" t="s">
        <v>5688</v>
      </c>
      <c r="D257" s="5" t="s">
        <v>3308</v>
      </c>
      <c r="E257" s="5" t="s">
        <v>5725</v>
      </c>
      <c r="F257" s="5" t="s">
        <v>5726</v>
      </c>
      <c r="I257" s="5">
        <v>0</v>
      </c>
    </row>
    <row r="258" spans="2:9">
      <c r="B258" s="5" t="s">
        <v>2824</v>
      </c>
      <c r="C258" s="166" t="s">
        <v>2752</v>
      </c>
      <c r="D258" s="166" t="s">
        <v>5541</v>
      </c>
      <c r="E258" s="166" t="s">
        <v>5507</v>
      </c>
      <c r="F258" s="166" t="s">
        <v>5727</v>
      </c>
      <c r="G258" s="167"/>
      <c r="H258" s="167"/>
      <c r="I258" s="166"/>
    </row>
    <row r="259" spans="2:9">
      <c r="B259" s="5" t="s">
        <v>2824</v>
      </c>
      <c r="C259" s="166" t="s">
        <v>2752</v>
      </c>
      <c r="D259" s="166" t="s">
        <v>5541</v>
      </c>
      <c r="E259" s="166" t="s">
        <v>5509</v>
      </c>
      <c r="F259" s="166" t="s">
        <v>5728</v>
      </c>
      <c r="G259" s="167"/>
      <c r="H259" s="167"/>
      <c r="I259" s="166"/>
    </row>
    <row r="260" spans="2:9">
      <c r="B260" s="5" t="s">
        <v>2824</v>
      </c>
      <c r="C260" s="5" t="s">
        <v>2752</v>
      </c>
      <c r="D260" s="5" t="s">
        <v>5541</v>
      </c>
      <c r="E260" s="5" t="s">
        <v>5729</v>
      </c>
      <c r="F260" s="5" t="s">
        <v>5730</v>
      </c>
      <c r="I260" s="5">
        <v>0.75</v>
      </c>
    </row>
    <row r="261" spans="2:9">
      <c r="B261" s="5" t="s">
        <v>2824</v>
      </c>
      <c r="C261" s="5" t="s">
        <v>2752</v>
      </c>
      <c r="D261" s="5" t="s">
        <v>5541</v>
      </c>
      <c r="E261" s="5" t="s">
        <v>5731</v>
      </c>
      <c r="F261" s="5" t="s">
        <v>5732</v>
      </c>
      <c r="I261" s="5">
        <v>0.1</v>
      </c>
    </row>
    <row r="262" spans="2:9">
      <c r="B262" s="5" t="s">
        <v>2824</v>
      </c>
      <c r="C262" s="5" t="s">
        <v>2752</v>
      </c>
      <c r="D262" s="5" t="s">
        <v>5541</v>
      </c>
      <c r="E262" s="5" t="s">
        <v>5733</v>
      </c>
      <c r="F262" s="5" t="s">
        <v>5734</v>
      </c>
      <c r="I262" s="5">
        <v>0.2</v>
      </c>
    </row>
    <row r="263" spans="2:9">
      <c r="B263" s="5" t="s">
        <v>2824</v>
      </c>
      <c r="C263" s="5" t="s">
        <v>2752</v>
      </c>
      <c r="D263" s="5" t="s">
        <v>5541</v>
      </c>
      <c r="E263" s="5" t="s">
        <v>5735</v>
      </c>
      <c r="F263" s="5" t="s">
        <v>5736</v>
      </c>
      <c r="I263" s="5">
        <v>0.25</v>
      </c>
    </row>
    <row r="264" spans="2:9">
      <c r="B264" s="5" t="s">
        <v>2824</v>
      </c>
      <c r="C264" s="5" t="s">
        <v>2752</v>
      </c>
      <c r="D264" s="5" t="s">
        <v>5541</v>
      </c>
      <c r="E264" s="5" t="s">
        <v>5737</v>
      </c>
      <c r="F264" s="5" t="s">
        <v>5738</v>
      </c>
      <c r="I264" s="5">
        <v>0.2</v>
      </c>
    </row>
    <row r="265" spans="2:9">
      <c r="B265" s="5" t="s">
        <v>2824</v>
      </c>
      <c r="C265" s="5" t="s">
        <v>2752</v>
      </c>
      <c r="D265" s="5" t="s">
        <v>5541</v>
      </c>
      <c r="E265" s="5" t="s">
        <v>5739</v>
      </c>
      <c r="F265" s="5" t="s">
        <v>5740</v>
      </c>
      <c r="I265" s="5">
        <v>0.15</v>
      </c>
    </row>
    <row r="266" spans="2:9">
      <c r="B266" s="5" t="s">
        <v>2824</v>
      </c>
      <c r="C266" s="5" t="s">
        <v>2752</v>
      </c>
      <c r="D266" s="5" t="s">
        <v>5541</v>
      </c>
      <c r="E266" s="5" t="s">
        <v>5741</v>
      </c>
      <c r="F266" s="5" t="s">
        <v>5742</v>
      </c>
      <c r="I266" s="5">
        <v>0.1</v>
      </c>
    </row>
    <row r="267" spans="2:9">
      <c r="B267" s="5" t="s">
        <v>2824</v>
      </c>
      <c r="C267" s="5" t="s">
        <v>2752</v>
      </c>
      <c r="D267" s="5" t="s">
        <v>5541</v>
      </c>
      <c r="E267" s="5" t="s">
        <v>5743</v>
      </c>
      <c r="F267" s="5" t="s">
        <v>5744</v>
      </c>
      <c r="I267" s="5">
        <v>0</v>
      </c>
    </row>
    <row r="268" spans="2:9">
      <c r="B268" s="5" t="s">
        <v>2824</v>
      </c>
      <c r="C268" s="5" t="s">
        <v>2752</v>
      </c>
      <c r="D268" s="5" t="s">
        <v>5541</v>
      </c>
      <c r="E268" s="5" t="s">
        <v>5745</v>
      </c>
      <c r="F268" s="5" t="s">
        <v>5746</v>
      </c>
      <c r="I268" s="5">
        <v>0.45</v>
      </c>
    </row>
    <row r="269" spans="2:9">
      <c r="B269" s="5" t="s">
        <v>2824</v>
      </c>
      <c r="C269" s="5" t="s">
        <v>2752</v>
      </c>
      <c r="D269" s="5" t="s">
        <v>5541</v>
      </c>
      <c r="E269" s="5" t="s">
        <v>5747</v>
      </c>
      <c r="F269" s="5" t="s">
        <v>5748</v>
      </c>
      <c r="I269" s="5">
        <v>0.45</v>
      </c>
    </row>
    <row r="270" spans="2:9">
      <c r="B270" s="5" t="s">
        <v>2824</v>
      </c>
      <c r="C270" s="5" t="s">
        <v>2752</v>
      </c>
      <c r="D270" s="5" t="s">
        <v>5541</v>
      </c>
      <c r="E270" s="5" t="s">
        <v>5749</v>
      </c>
      <c r="F270" s="5" t="s">
        <v>5750</v>
      </c>
      <c r="I270" s="5">
        <v>0.05</v>
      </c>
    </row>
    <row r="271" spans="2:9">
      <c r="B271" s="5" t="s">
        <v>2824</v>
      </c>
      <c r="C271" s="5" t="s">
        <v>2752</v>
      </c>
      <c r="D271" s="5" t="s">
        <v>5541</v>
      </c>
      <c r="E271" s="5" t="s">
        <v>5751</v>
      </c>
      <c r="F271" s="5" t="s">
        <v>5752</v>
      </c>
      <c r="I271" s="5">
        <v>0.15</v>
      </c>
    </row>
    <row r="272" spans="2:9">
      <c r="B272" s="5" t="s">
        <v>2824</v>
      </c>
      <c r="C272" s="5" t="s">
        <v>2752</v>
      </c>
      <c r="D272" s="5" t="s">
        <v>5541</v>
      </c>
      <c r="E272" s="5" t="s">
        <v>5753</v>
      </c>
      <c r="F272" s="5" t="s">
        <v>5754</v>
      </c>
      <c r="I272" s="5">
        <v>0.2</v>
      </c>
    </row>
    <row r="273" spans="2:9">
      <c r="B273" s="5" t="s">
        <v>2824</v>
      </c>
      <c r="C273" s="5" t="s">
        <v>2752</v>
      </c>
      <c r="D273" s="5" t="s">
        <v>5541</v>
      </c>
      <c r="E273" s="5" t="s">
        <v>5755</v>
      </c>
      <c r="F273" s="5" t="s">
        <v>5756</v>
      </c>
      <c r="I273" s="5">
        <v>0.15</v>
      </c>
    </row>
    <row r="274" spans="2:9">
      <c r="B274" s="5" t="s">
        <v>2824</v>
      </c>
      <c r="C274" s="5" t="s">
        <v>2752</v>
      </c>
      <c r="D274" s="5" t="s">
        <v>5541</v>
      </c>
      <c r="E274" s="5" t="s">
        <v>5757</v>
      </c>
      <c r="F274" s="5" t="s">
        <v>5758</v>
      </c>
      <c r="I274" s="5">
        <v>0.1</v>
      </c>
    </row>
    <row r="275" spans="2:9">
      <c r="B275" s="5" t="s">
        <v>2824</v>
      </c>
      <c r="C275" s="5" t="s">
        <v>2752</v>
      </c>
      <c r="D275" s="5" t="s">
        <v>5541</v>
      </c>
      <c r="E275" s="5" t="s">
        <v>5759</v>
      </c>
      <c r="F275" s="5" t="s">
        <v>5760</v>
      </c>
      <c r="I275" s="5">
        <v>0.1</v>
      </c>
    </row>
    <row r="276" spans="2:9">
      <c r="B276" s="5" t="s">
        <v>2824</v>
      </c>
      <c r="C276" s="5" t="s">
        <v>2752</v>
      </c>
      <c r="D276" s="5" t="s">
        <v>5541</v>
      </c>
      <c r="E276" s="5" t="s">
        <v>5761</v>
      </c>
      <c r="F276" s="5" t="s">
        <v>5762</v>
      </c>
      <c r="I276" s="5">
        <v>0</v>
      </c>
    </row>
    <row r="277" spans="2:9">
      <c r="B277" s="5" t="s">
        <v>2824</v>
      </c>
      <c r="C277" s="5" t="s">
        <v>2752</v>
      </c>
      <c r="D277" s="5" t="s">
        <v>5541</v>
      </c>
      <c r="E277" s="5" t="s">
        <v>5763</v>
      </c>
      <c r="F277" s="5" t="s">
        <v>5764</v>
      </c>
      <c r="I277" s="5">
        <v>0.45</v>
      </c>
    </row>
    <row r="278" spans="2:9">
      <c r="B278" s="5" t="s">
        <v>2824</v>
      </c>
      <c r="C278" s="5" t="s">
        <v>2752</v>
      </c>
      <c r="D278" s="5" t="s">
        <v>5541</v>
      </c>
      <c r="E278" s="5" t="s">
        <v>5765</v>
      </c>
      <c r="F278" s="5" t="s">
        <v>5766</v>
      </c>
      <c r="I278" s="5">
        <v>0.45</v>
      </c>
    </row>
    <row r="279" spans="2:9">
      <c r="B279" s="5" t="s">
        <v>2824</v>
      </c>
      <c r="C279" s="5" t="s">
        <v>2752</v>
      </c>
      <c r="D279" s="5" t="s">
        <v>5541</v>
      </c>
      <c r="E279" s="5" t="s">
        <v>5767</v>
      </c>
      <c r="F279" s="5" t="s">
        <v>5768</v>
      </c>
      <c r="I279" s="5">
        <v>0.05</v>
      </c>
    </row>
    <row r="280" spans="2:9">
      <c r="B280" s="5" t="s">
        <v>2824</v>
      </c>
      <c r="C280" s="5" t="s">
        <v>2752</v>
      </c>
      <c r="D280" s="5" t="s">
        <v>5541</v>
      </c>
      <c r="E280" s="5" t="s">
        <v>5769</v>
      </c>
      <c r="F280" s="5" t="s">
        <v>5770</v>
      </c>
      <c r="I280" s="5">
        <v>0.15</v>
      </c>
    </row>
    <row r="281" spans="2:9">
      <c r="B281" s="5" t="s">
        <v>2824</v>
      </c>
      <c r="C281" s="5" t="s">
        <v>2752</v>
      </c>
      <c r="D281" s="5" t="s">
        <v>5541</v>
      </c>
      <c r="E281" s="5" t="s">
        <v>5771</v>
      </c>
      <c r="F281" s="5" t="s">
        <v>5772</v>
      </c>
      <c r="I281" s="5">
        <v>0.2</v>
      </c>
    </row>
    <row r="282" spans="2:9">
      <c r="B282" s="5" t="s">
        <v>2824</v>
      </c>
      <c r="C282" s="5" t="s">
        <v>2752</v>
      </c>
      <c r="D282" s="5" t="s">
        <v>5541</v>
      </c>
      <c r="E282" s="5" t="s">
        <v>5773</v>
      </c>
      <c r="F282" s="5" t="s">
        <v>5774</v>
      </c>
      <c r="I282" s="5">
        <v>0.05</v>
      </c>
    </row>
    <row r="283" spans="2:9">
      <c r="B283" s="5" t="s">
        <v>2824</v>
      </c>
      <c r="C283" s="5" t="s">
        <v>2752</v>
      </c>
      <c r="D283" s="5" t="s">
        <v>5541</v>
      </c>
      <c r="E283" s="5" t="s">
        <v>5775</v>
      </c>
      <c r="F283" s="5" t="s">
        <v>5776</v>
      </c>
      <c r="I283" s="5">
        <v>0.2</v>
      </c>
    </row>
    <row r="284" spans="2:9">
      <c r="B284" s="5" t="s">
        <v>2824</v>
      </c>
      <c r="C284" s="5" t="s">
        <v>2752</v>
      </c>
      <c r="D284" s="5" t="s">
        <v>5541</v>
      </c>
      <c r="E284" s="5" t="s">
        <v>5777</v>
      </c>
      <c r="F284" s="5" t="s">
        <v>5778</v>
      </c>
      <c r="I284" s="5">
        <v>0</v>
      </c>
    </row>
    <row r="285" spans="2:9">
      <c r="B285" s="5" t="s">
        <v>2824</v>
      </c>
      <c r="C285" s="5" t="s">
        <v>2752</v>
      </c>
      <c r="D285" s="5" t="s">
        <v>5541</v>
      </c>
      <c r="E285" s="5" t="s">
        <v>5779</v>
      </c>
      <c r="F285" s="5" t="s">
        <v>5780</v>
      </c>
      <c r="I285" s="5">
        <v>0.45</v>
      </c>
    </row>
    <row r="286" spans="2:9">
      <c r="B286" s="5" t="s">
        <v>2824</v>
      </c>
      <c r="C286" s="5" t="s">
        <v>2752</v>
      </c>
      <c r="D286" s="5" t="s">
        <v>5541</v>
      </c>
      <c r="E286" s="5" t="s">
        <v>5781</v>
      </c>
      <c r="F286" s="5" t="s">
        <v>5782</v>
      </c>
      <c r="I286" s="5">
        <v>0.45</v>
      </c>
    </row>
    <row r="287" spans="2:9">
      <c r="B287" s="5" t="s">
        <v>2824</v>
      </c>
      <c r="C287" s="5" t="s">
        <v>2752</v>
      </c>
      <c r="D287" s="5" t="s">
        <v>5541</v>
      </c>
      <c r="E287" s="5" t="s">
        <v>5783</v>
      </c>
      <c r="F287" s="5" t="s">
        <v>5784</v>
      </c>
      <c r="I287" s="5">
        <v>0.2</v>
      </c>
    </row>
    <row r="288" spans="2:9">
      <c r="B288" s="5" t="s">
        <v>2824</v>
      </c>
      <c r="C288" s="5" t="s">
        <v>2752</v>
      </c>
      <c r="D288" s="5" t="s">
        <v>5541</v>
      </c>
      <c r="E288" s="5" t="s">
        <v>5785</v>
      </c>
      <c r="F288" s="5" t="s">
        <v>5786</v>
      </c>
      <c r="I288" s="5">
        <v>0.25</v>
      </c>
    </row>
    <row r="289" spans="2:9">
      <c r="B289" s="5" t="s">
        <v>2824</v>
      </c>
      <c r="C289" s="5" t="s">
        <v>2752</v>
      </c>
      <c r="D289" s="5" t="s">
        <v>5541</v>
      </c>
      <c r="E289" s="5" t="s">
        <v>5787</v>
      </c>
      <c r="F289" s="5" t="s">
        <v>5788</v>
      </c>
      <c r="I289" s="5">
        <v>0.05</v>
      </c>
    </row>
    <row r="290" spans="2:9">
      <c r="B290" s="5" t="s">
        <v>2824</v>
      </c>
      <c r="C290" s="5" t="s">
        <v>2752</v>
      </c>
      <c r="D290" s="5" t="s">
        <v>5541</v>
      </c>
      <c r="E290" s="5" t="s">
        <v>5789</v>
      </c>
      <c r="F290" s="5" t="s">
        <v>5790</v>
      </c>
      <c r="I290" s="5">
        <v>0.05</v>
      </c>
    </row>
    <row r="291" spans="2:9">
      <c r="B291" s="5" t="s">
        <v>2824</v>
      </c>
      <c r="C291" s="5" t="s">
        <v>2752</v>
      </c>
      <c r="D291" s="5" t="s">
        <v>5541</v>
      </c>
      <c r="E291" s="5" t="s">
        <v>5791</v>
      </c>
      <c r="F291" s="5" t="s">
        <v>5792</v>
      </c>
      <c r="I291" s="5">
        <v>0</v>
      </c>
    </row>
    <row r="292" spans="2:9">
      <c r="B292" s="5" t="s">
        <v>2824</v>
      </c>
      <c r="C292" s="5" t="s">
        <v>2752</v>
      </c>
      <c r="D292" s="5" t="s">
        <v>5541</v>
      </c>
      <c r="E292" s="5" t="s">
        <v>5793</v>
      </c>
      <c r="F292" s="5" t="s">
        <v>5794</v>
      </c>
      <c r="I292" s="5">
        <v>0.45</v>
      </c>
    </row>
    <row r="293" spans="2:9">
      <c r="B293" s="5" t="s">
        <v>2824</v>
      </c>
      <c r="C293" s="5" t="s">
        <v>2752</v>
      </c>
      <c r="D293" s="5" t="s">
        <v>5541</v>
      </c>
      <c r="E293" s="5" t="s">
        <v>5795</v>
      </c>
      <c r="F293" s="5" t="s">
        <v>5796</v>
      </c>
      <c r="I293" s="5">
        <v>0.45</v>
      </c>
    </row>
    <row r="294" spans="2:9">
      <c r="B294" s="5" t="s">
        <v>2824</v>
      </c>
      <c r="C294" s="5" t="s">
        <v>2752</v>
      </c>
      <c r="D294" s="5" t="s">
        <v>5541</v>
      </c>
      <c r="E294" s="5" t="s">
        <v>5797</v>
      </c>
      <c r="F294" s="5" t="s">
        <v>5798</v>
      </c>
      <c r="I294" s="5">
        <v>0.25</v>
      </c>
    </row>
    <row r="295" spans="2:9">
      <c r="B295" s="5" t="s">
        <v>2824</v>
      </c>
      <c r="C295" s="5" t="s">
        <v>2752</v>
      </c>
      <c r="D295" s="5" t="s">
        <v>5541</v>
      </c>
      <c r="E295" s="5" t="s">
        <v>5799</v>
      </c>
      <c r="F295" s="5" t="s">
        <v>5800</v>
      </c>
      <c r="I295" s="5">
        <v>0.05</v>
      </c>
    </row>
    <row r="296" spans="2:9">
      <c r="B296" s="5" t="s">
        <v>2824</v>
      </c>
      <c r="C296" s="5" t="s">
        <v>2752</v>
      </c>
      <c r="D296" s="5" t="s">
        <v>5541</v>
      </c>
      <c r="E296" s="5" t="s">
        <v>5801</v>
      </c>
      <c r="F296" s="5" t="s">
        <v>5802</v>
      </c>
      <c r="I296" s="5">
        <v>0.15</v>
      </c>
    </row>
    <row r="297" spans="2:9">
      <c r="B297" s="5" t="s">
        <v>2824</v>
      </c>
      <c r="C297" s="5" t="s">
        <v>2752</v>
      </c>
      <c r="D297" s="5" t="s">
        <v>5541</v>
      </c>
      <c r="E297" s="5" t="s">
        <v>5803</v>
      </c>
      <c r="F297" s="5" t="s">
        <v>5804</v>
      </c>
      <c r="I297" s="5">
        <v>0</v>
      </c>
    </row>
    <row r="298" spans="2:9">
      <c r="B298" s="5" t="s">
        <v>2824</v>
      </c>
      <c r="C298" s="5" t="s">
        <v>2752</v>
      </c>
      <c r="D298" s="5" t="s">
        <v>5541</v>
      </c>
      <c r="E298" s="5" t="s">
        <v>5805</v>
      </c>
      <c r="F298" s="5" t="s">
        <v>5806</v>
      </c>
      <c r="I298" s="5">
        <v>0.45</v>
      </c>
    </row>
    <row r="299" spans="2:9">
      <c r="B299" s="5" t="s">
        <v>2824</v>
      </c>
      <c r="C299" s="5" t="s">
        <v>2752</v>
      </c>
      <c r="D299" s="5" t="s">
        <v>5541</v>
      </c>
      <c r="E299" s="5" t="s">
        <v>5807</v>
      </c>
      <c r="F299" s="5" t="s">
        <v>5808</v>
      </c>
      <c r="I299" s="5">
        <v>0.45</v>
      </c>
    </row>
    <row r="300" spans="2:9">
      <c r="B300" s="5" t="s">
        <v>2824</v>
      </c>
      <c r="C300" s="5" t="s">
        <v>2752</v>
      </c>
      <c r="D300" s="5" t="s">
        <v>5541</v>
      </c>
      <c r="E300" s="5" t="s">
        <v>5809</v>
      </c>
      <c r="F300" s="5" t="s">
        <v>5810</v>
      </c>
      <c r="I300" s="5">
        <v>0.05</v>
      </c>
    </row>
    <row r="301" spans="2:9">
      <c r="B301" s="5" t="s">
        <v>2824</v>
      </c>
      <c r="C301" s="5" t="s">
        <v>2752</v>
      </c>
      <c r="D301" s="5" t="s">
        <v>5541</v>
      </c>
      <c r="E301" s="5" t="s">
        <v>5811</v>
      </c>
      <c r="F301" s="5" t="s">
        <v>5812</v>
      </c>
      <c r="I301" s="5">
        <v>0.2</v>
      </c>
    </row>
    <row r="302" spans="2:9">
      <c r="B302" s="5" t="s">
        <v>2824</v>
      </c>
      <c r="C302" s="5" t="s">
        <v>2752</v>
      </c>
      <c r="D302" s="5" t="s">
        <v>5541</v>
      </c>
      <c r="E302" s="5" t="s">
        <v>5813</v>
      </c>
      <c r="F302" s="5" t="s">
        <v>5814</v>
      </c>
      <c r="I302" s="5">
        <v>0</v>
      </c>
    </row>
    <row r="303" spans="2:9">
      <c r="B303" s="5" t="s">
        <v>2824</v>
      </c>
      <c r="C303" s="5" t="s">
        <v>2752</v>
      </c>
      <c r="D303" s="5" t="s">
        <v>5541</v>
      </c>
      <c r="E303" s="5" t="s">
        <v>5815</v>
      </c>
      <c r="F303" s="5" t="s">
        <v>5816</v>
      </c>
      <c r="I303" s="5">
        <v>0.45</v>
      </c>
    </row>
    <row r="304" spans="2:9">
      <c r="B304" s="5" t="s">
        <v>2824</v>
      </c>
      <c r="C304" s="5" t="s">
        <v>2752</v>
      </c>
      <c r="D304" s="5" t="s">
        <v>5541</v>
      </c>
      <c r="E304" s="5" t="s">
        <v>5817</v>
      </c>
      <c r="F304" s="5" t="s">
        <v>5818</v>
      </c>
      <c r="I304" s="5">
        <v>0.45</v>
      </c>
    </row>
    <row r="305" spans="2:9">
      <c r="B305" s="5" t="s">
        <v>2824</v>
      </c>
      <c r="C305" s="5" t="s">
        <v>2752</v>
      </c>
      <c r="D305" s="5" t="s">
        <v>5541</v>
      </c>
      <c r="E305" s="5" t="s">
        <v>5819</v>
      </c>
      <c r="F305" s="5" t="s">
        <v>5820</v>
      </c>
      <c r="I305" s="5">
        <v>0.05</v>
      </c>
    </row>
    <row r="306" spans="2:9">
      <c r="B306" s="5" t="s">
        <v>2824</v>
      </c>
      <c r="C306" s="5" t="s">
        <v>2752</v>
      </c>
      <c r="D306" s="5" t="s">
        <v>5541</v>
      </c>
      <c r="E306" s="5" t="s">
        <v>5821</v>
      </c>
      <c r="F306" s="5" t="s">
        <v>5822</v>
      </c>
      <c r="I306" s="5">
        <v>0</v>
      </c>
    </row>
    <row r="307" spans="2:9">
      <c r="B307" s="5" t="s">
        <v>2824</v>
      </c>
      <c r="C307" s="5" t="s">
        <v>2752</v>
      </c>
      <c r="D307" s="5" t="s">
        <v>5541</v>
      </c>
      <c r="E307" s="5" t="s">
        <v>5823</v>
      </c>
      <c r="F307" s="5" t="s">
        <v>5824</v>
      </c>
      <c r="I307" s="5">
        <v>0.45</v>
      </c>
    </row>
    <row r="308" spans="2:9">
      <c r="B308" s="5" t="s">
        <v>2824</v>
      </c>
      <c r="C308" s="5" t="s">
        <v>2752</v>
      </c>
      <c r="D308" s="5" t="s">
        <v>5541</v>
      </c>
      <c r="E308" s="5" t="s">
        <v>5825</v>
      </c>
      <c r="F308" s="5" t="s">
        <v>5826</v>
      </c>
      <c r="I308" s="5">
        <v>0.45</v>
      </c>
    </row>
    <row r="309" spans="2:9">
      <c r="B309" s="5" t="s">
        <v>2824</v>
      </c>
      <c r="C309" s="5" t="s">
        <v>2752</v>
      </c>
      <c r="D309" s="5" t="s">
        <v>5541</v>
      </c>
      <c r="E309" s="5" t="s">
        <v>5827</v>
      </c>
      <c r="F309" s="5" t="s">
        <v>5828</v>
      </c>
      <c r="I309" s="5">
        <v>0</v>
      </c>
    </row>
    <row r="310" spans="2:9">
      <c r="B310" s="5" t="s">
        <v>2824</v>
      </c>
      <c r="C310" s="5" t="s">
        <v>2752</v>
      </c>
      <c r="D310" s="5" t="s">
        <v>5541</v>
      </c>
      <c r="E310" s="5" t="s">
        <v>5829</v>
      </c>
      <c r="F310" s="5" t="s">
        <v>5830</v>
      </c>
      <c r="I310" s="5">
        <v>0.45</v>
      </c>
    </row>
    <row r="311" spans="2:9">
      <c r="B311" s="5" t="s">
        <v>2824</v>
      </c>
      <c r="C311" s="5" t="s">
        <v>2752</v>
      </c>
      <c r="D311" s="5" t="s">
        <v>5541</v>
      </c>
      <c r="E311" s="5" t="s">
        <v>5831</v>
      </c>
      <c r="F311" s="5" t="s">
        <v>5832</v>
      </c>
      <c r="I311" s="5">
        <v>0.45</v>
      </c>
    </row>
    <row r="312" spans="2:9">
      <c r="B312" s="5" t="s">
        <v>2824</v>
      </c>
      <c r="C312" s="5" t="s">
        <v>2752</v>
      </c>
      <c r="D312" s="5" t="s">
        <v>5541</v>
      </c>
      <c r="E312" s="5" t="s">
        <v>5833</v>
      </c>
      <c r="F312" s="5" t="s">
        <v>5834</v>
      </c>
      <c r="I312" s="5">
        <v>0</v>
      </c>
    </row>
    <row r="313" spans="2:9">
      <c r="B313" s="5" t="s">
        <v>2824</v>
      </c>
      <c r="C313" s="5" t="s">
        <v>2752</v>
      </c>
      <c r="D313" s="5" t="s">
        <v>5541</v>
      </c>
      <c r="E313" s="5" t="s">
        <v>5835</v>
      </c>
      <c r="F313" s="5" t="s">
        <v>5836</v>
      </c>
      <c r="I313" s="5">
        <v>0</v>
      </c>
    </row>
    <row r="314" spans="2:9">
      <c r="B314" s="5" t="s">
        <v>2824</v>
      </c>
      <c r="C314" s="5" t="s">
        <v>2752</v>
      </c>
      <c r="D314" s="5" t="s">
        <v>5541</v>
      </c>
      <c r="E314" s="5" t="s">
        <v>5837</v>
      </c>
      <c r="F314" s="5" t="s">
        <v>5838</v>
      </c>
      <c r="I314" s="5">
        <v>0.75</v>
      </c>
    </row>
    <row r="315" spans="2:9">
      <c r="B315" s="5" t="s">
        <v>2824</v>
      </c>
      <c r="C315" s="5" t="s">
        <v>2752</v>
      </c>
      <c r="D315" s="5" t="s">
        <v>5541</v>
      </c>
      <c r="E315" s="5" t="s">
        <v>5839</v>
      </c>
      <c r="F315" s="5" t="s">
        <v>5840</v>
      </c>
      <c r="G315" s="168" t="s">
        <v>3329</v>
      </c>
      <c r="H315" s="136">
        <v>15</v>
      </c>
      <c r="I315" s="5">
        <v>0.5</v>
      </c>
    </row>
    <row r="316" spans="2:9">
      <c r="B316" s="164" t="s">
        <v>2830</v>
      </c>
      <c r="C316" s="164" t="s">
        <v>5688</v>
      </c>
      <c r="D316" s="164" t="s">
        <v>3308</v>
      </c>
      <c r="E316" s="164" t="s">
        <v>5507</v>
      </c>
      <c r="F316" s="164" t="s">
        <v>5714</v>
      </c>
      <c r="G316" s="165"/>
      <c r="H316" s="165"/>
      <c r="I316" s="164"/>
    </row>
    <row r="317" spans="2:9">
      <c r="B317" s="166" t="s">
        <v>2830</v>
      </c>
      <c r="C317" s="166" t="s">
        <v>5688</v>
      </c>
      <c r="D317" s="166" t="s">
        <v>3308</v>
      </c>
      <c r="E317" s="166" t="s">
        <v>5509</v>
      </c>
      <c r="F317" s="166" t="s">
        <v>5715</v>
      </c>
      <c r="G317" s="167"/>
      <c r="H317" s="167"/>
      <c r="I317" s="166"/>
    </row>
    <row r="318" spans="2:9">
      <c r="B318" s="5" t="s">
        <v>2830</v>
      </c>
      <c r="C318" s="5" t="s">
        <v>5688</v>
      </c>
      <c r="D318" s="5" t="s">
        <v>3308</v>
      </c>
      <c r="E318" s="5" t="s">
        <v>5696</v>
      </c>
      <c r="F318" s="5" t="s">
        <v>5716</v>
      </c>
      <c r="I318" s="5">
        <v>0.99</v>
      </c>
    </row>
    <row r="319" spans="2:9">
      <c r="B319" s="5" t="s">
        <v>2830</v>
      </c>
      <c r="C319" s="5" t="s">
        <v>5688</v>
      </c>
      <c r="D319" s="5" t="s">
        <v>3308</v>
      </c>
      <c r="E319" s="5" t="s">
        <v>5698</v>
      </c>
      <c r="F319" s="5" t="s">
        <v>5841</v>
      </c>
      <c r="I319" s="5">
        <v>0.35</v>
      </c>
    </row>
    <row r="320" spans="2:9">
      <c r="B320" s="5" t="s">
        <v>2830</v>
      </c>
      <c r="C320" s="5" t="s">
        <v>5688</v>
      </c>
      <c r="D320" s="5" t="s">
        <v>3308</v>
      </c>
      <c r="E320" s="5" t="s">
        <v>5723</v>
      </c>
      <c r="F320" s="5" t="s">
        <v>5724</v>
      </c>
      <c r="I320" s="5">
        <v>0.65</v>
      </c>
    </row>
    <row r="321" spans="2:9">
      <c r="B321" s="5" t="s">
        <v>2830</v>
      </c>
      <c r="C321" s="5" t="s">
        <v>5688</v>
      </c>
      <c r="D321" s="5" t="s">
        <v>3308</v>
      </c>
      <c r="E321" s="5" t="s">
        <v>5725</v>
      </c>
      <c r="F321" s="5" t="s">
        <v>5726</v>
      </c>
      <c r="I321" s="5">
        <v>0</v>
      </c>
    </row>
    <row r="322" spans="2:9">
      <c r="B322" s="159" t="s">
        <v>2830</v>
      </c>
      <c r="C322" s="171" t="s">
        <v>2752</v>
      </c>
      <c r="D322" s="171" t="s">
        <v>5541</v>
      </c>
      <c r="E322" s="171" t="s">
        <v>5507</v>
      </c>
      <c r="F322" s="171" t="s">
        <v>5842</v>
      </c>
      <c r="G322" s="172"/>
      <c r="H322" s="172"/>
      <c r="I322" s="171"/>
    </row>
    <row r="323" spans="2:9">
      <c r="B323" s="164" t="s">
        <v>2827</v>
      </c>
      <c r="C323" s="164" t="s">
        <v>5688</v>
      </c>
      <c r="D323" s="164" t="s">
        <v>3308</v>
      </c>
      <c r="E323" s="164" t="s">
        <v>5507</v>
      </c>
      <c r="F323" s="164" t="s">
        <v>5843</v>
      </c>
      <c r="G323" s="165"/>
      <c r="H323" s="165"/>
      <c r="I323" s="164"/>
    </row>
    <row r="324" spans="2:9">
      <c r="B324" s="166" t="s">
        <v>2827</v>
      </c>
      <c r="C324" s="166" t="s">
        <v>5688</v>
      </c>
      <c r="D324" s="166" t="s">
        <v>3308</v>
      </c>
      <c r="E324" s="166" t="s">
        <v>5509</v>
      </c>
      <c r="F324" s="166" t="s">
        <v>5844</v>
      </c>
      <c r="G324" s="167"/>
      <c r="H324" s="167"/>
      <c r="I324" s="166"/>
    </row>
    <row r="325" spans="2:9">
      <c r="B325" s="5" t="s">
        <v>2827</v>
      </c>
      <c r="C325" s="5" t="s">
        <v>5688</v>
      </c>
      <c r="D325" s="5" t="s">
        <v>3308</v>
      </c>
      <c r="E325" s="5" t="s">
        <v>5696</v>
      </c>
      <c r="F325" s="5" t="s">
        <v>5716</v>
      </c>
      <c r="I325" s="5">
        <v>0.999</v>
      </c>
    </row>
    <row r="326" spans="2:9">
      <c r="B326" s="5" t="s">
        <v>2827</v>
      </c>
      <c r="C326" s="5" t="s">
        <v>5688</v>
      </c>
      <c r="D326" s="5" t="s">
        <v>3308</v>
      </c>
      <c r="E326" s="5" t="s">
        <v>5698</v>
      </c>
      <c r="F326" s="5" t="s">
        <v>5845</v>
      </c>
      <c r="I326" s="5">
        <v>0.4</v>
      </c>
    </row>
    <row r="327" spans="2:9">
      <c r="B327" s="5" t="s">
        <v>2827</v>
      </c>
      <c r="C327" s="5" t="s">
        <v>5688</v>
      </c>
      <c r="D327" s="5" t="s">
        <v>3308</v>
      </c>
      <c r="E327" s="5" t="s">
        <v>5723</v>
      </c>
      <c r="F327" s="5" t="s">
        <v>5724</v>
      </c>
      <c r="I327" s="5">
        <v>0.8</v>
      </c>
    </row>
    <row r="328" spans="2:9">
      <c r="B328" s="5" t="s">
        <v>2827</v>
      </c>
      <c r="C328" s="5" t="s">
        <v>5688</v>
      </c>
      <c r="D328" s="5" t="s">
        <v>3308</v>
      </c>
      <c r="E328" s="5" t="s">
        <v>5846</v>
      </c>
      <c r="F328" s="5" t="s">
        <v>5726</v>
      </c>
      <c r="G328" s="136">
        <v>25</v>
      </c>
      <c r="I328" s="5">
        <v>0</v>
      </c>
    </row>
    <row r="329" spans="2:9">
      <c r="B329" s="5" t="s">
        <v>2827</v>
      </c>
      <c r="C329" s="166" t="s">
        <v>2752</v>
      </c>
      <c r="D329" s="166" t="s">
        <v>5541</v>
      </c>
      <c r="E329" s="166" t="s">
        <v>5507</v>
      </c>
      <c r="F329" s="166" t="s">
        <v>5712</v>
      </c>
      <c r="G329" s="167"/>
      <c r="H329" s="167"/>
      <c r="I329" s="166"/>
    </row>
    <row r="330" spans="2:9">
      <c r="B330" s="5" t="s">
        <v>2827</v>
      </c>
      <c r="C330" s="166" t="s">
        <v>2752</v>
      </c>
      <c r="D330" s="166" t="s">
        <v>5541</v>
      </c>
      <c r="E330" s="166" t="s">
        <v>5509</v>
      </c>
      <c r="F330" s="166" t="s">
        <v>5847</v>
      </c>
      <c r="G330" s="167"/>
      <c r="H330" s="167"/>
      <c r="I330" s="166"/>
    </row>
    <row r="331" spans="2:9">
      <c r="B331" s="5" t="s">
        <v>2827</v>
      </c>
      <c r="C331" s="5" t="s">
        <v>2752</v>
      </c>
      <c r="D331" s="5" t="s">
        <v>5541</v>
      </c>
      <c r="E331" s="5" t="s">
        <v>5848</v>
      </c>
      <c r="F331" s="5" t="s">
        <v>5849</v>
      </c>
      <c r="G331" s="168" t="s">
        <v>3329</v>
      </c>
      <c r="H331" s="136">
        <v>24</v>
      </c>
      <c r="I331" s="5">
        <v>0</v>
      </c>
    </row>
    <row r="332" spans="2:9">
      <c r="B332" s="159" t="s">
        <v>2827</v>
      </c>
      <c r="C332" s="159" t="s">
        <v>2752</v>
      </c>
      <c r="D332" s="159" t="s">
        <v>5541</v>
      </c>
      <c r="E332" s="159" t="s">
        <v>5846</v>
      </c>
      <c r="F332" s="159" t="s">
        <v>5726</v>
      </c>
      <c r="G332" s="160"/>
      <c r="H332" s="160"/>
      <c r="I332" s="159">
        <v>0</v>
      </c>
    </row>
    <row r="333" spans="2:9">
      <c r="B333" s="164" t="s">
        <v>2546</v>
      </c>
      <c r="C333" s="164" t="s">
        <v>5688</v>
      </c>
      <c r="D333" s="164" t="s">
        <v>3308</v>
      </c>
      <c r="E333" s="164" t="s">
        <v>5507</v>
      </c>
      <c r="F333" s="164" t="s">
        <v>5850</v>
      </c>
      <c r="G333" s="165"/>
      <c r="H333" s="165"/>
      <c r="I333" s="164"/>
    </row>
    <row r="334" spans="2:9">
      <c r="B334" s="166" t="s">
        <v>2546</v>
      </c>
      <c r="C334" s="166" t="s">
        <v>5688</v>
      </c>
      <c r="D334" s="166" t="s">
        <v>3308</v>
      </c>
      <c r="E334" s="166" t="s">
        <v>5509</v>
      </c>
      <c r="F334" s="166" t="s">
        <v>5851</v>
      </c>
      <c r="G334" s="167"/>
      <c r="H334" s="167"/>
      <c r="I334" s="166"/>
    </row>
    <row r="335" spans="2:9">
      <c r="B335" s="5" t="s">
        <v>2546</v>
      </c>
      <c r="C335" s="5" t="s">
        <v>5688</v>
      </c>
      <c r="D335" s="5" t="s">
        <v>3308</v>
      </c>
      <c r="E335" s="5" t="s">
        <v>5696</v>
      </c>
      <c r="F335" s="5" t="s">
        <v>5852</v>
      </c>
      <c r="I335" s="5">
        <v>0.999</v>
      </c>
    </row>
    <row r="336" spans="2:9">
      <c r="B336" s="5" t="s">
        <v>2546</v>
      </c>
      <c r="C336" s="5" t="s">
        <v>5688</v>
      </c>
      <c r="D336" s="5" t="s">
        <v>3308</v>
      </c>
      <c r="E336" s="5" t="s">
        <v>5853</v>
      </c>
      <c r="F336" s="5" t="s">
        <v>5854</v>
      </c>
      <c r="I336" s="5">
        <v>0.15</v>
      </c>
    </row>
    <row r="337" spans="2:9">
      <c r="B337" s="5" t="s">
        <v>2546</v>
      </c>
      <c r="C337" s="5" t="s">
        <v>5688</v>
      </c>
      <c r="D337" s="5" t="s">
        <v>3308</v>
      </c>
      <c r="E337" s="5" t="s">
        <v>5855</v>
      </c>
      <c r="F337" s="5" t="s">
        <v>5856</v>
      </c>
      <c r="I337" s="5">
        <v>0.15</v>
      </c>
    </row>
    <row r="338" spans="2:9">
      <c r="B338" s="5" t="s">
        <v>2546</v>
      </c>
      <c r="C338" s="5" t="s">
        <v>5688</v>
      </c>
      <c r="D338" s="5" t="s">
        <v>3308</v>
      </c>
      <c r="E338" s="5" t="s">
        <v>5857</v>
      </c>
      <c r="F338" s="5" t="s">
        <v>5858</v>
      </c>
      <c r="I338" s="5">
        <v>0.15</v>
      </c>
    </row>
    <row r="339" spans="2:9">
      <c r="B339" s="5" t="s">
        <v>2546</v>
      </c>
      <c r="C339" s="5" t="s">
        <v>5688</v>
      </c>
      <c r="D339" s="5" t="s">
        <v>3308</v>
      </c>
      <c r="E339" s="5" t="s">
        <v>5859</v>
      </c>
      <c r="F339" s="5" t="s">
        <v>5860</v>
      </c>
      <c r="I339" s="5">
        <v>0.15</v>
      </c>
    </row>
    <row r="340" spans="2:9">
      <c r="B340" s="5" t="s">
        <v>2546</v>
      </c>
      <c r="C340" s="5" t="s">
        <v>5688</v>
      </c>
      <c r="D340" s="5" t="s">
        <v>3308</v>
      </c>
      <c r="E340" s="5" t="s">
        <v>5861</v>
      </c>
      <c r="F340" s="5" t="s">
        <v>5862</v>
      </c>
      <c r="I340" s="5">
        <v>0.25</v>
      </c>
    </row>
    <row r="341" spans="2:9">
      <c r="B341" s="5" t="s">
        <v>2546</v>
      </c>
      <c r="C341" s="5" t="s">
        <v>5688</v>
      </c>
      <c r="D341" s="5" t="s">
        <v>3308</v>
      </c>
      <c r="E341" s="5" t="s">
        <v>5863</v>
      </c>
      <c r="F341" s="5" t="s">
        <v>5864</v>
      </c>
      <c r="I341" s="5">
        <v>0.25</v>
      </c>
    </row>
    <row r="342" spans="2:9">
      <c r="B342" s="5" t="s">
        <v>2546</v>
      </c>
      <c r="C342" s="5" t="s">
        <v>5688</v>
      </c>
      <c r="D342" s="5" t="s">
        <v>3308</v>
      </c>
      <c r="E342" s="5" t="s">
        <v>5865</v>
      </c>
      <c r="F342" s="5" t="s">
        <v>5866</v>
      </c>
      <c r="I342" s="5">
        <v>0.25</v>
      </c>
    </row>
    <row r="343" spans="2:9">
      <c r="B343" s="5" t="s">
        <v>2546</v>
      </c>
      <c r="C343" s="5" t="s">
        <v>5688</v>
      </c>
      <c r="D343" s="5" t="s">
        <v>3308</v>
      </c>
      <c r="E343" s="5" t="s">
        <v>5867</v>
      </c>
      <c r="F343" s="5" t="s">
        <v>5868</v>
      </c>
      <c r="I343" s="5">
        <v>0.25</v>
      </c>
    </row>
    <row r="344" spans="2:9">
      <c r="B344" s="5" t="s">
        <v>2546</v>
      </c>
      <c r="C344" s="5" t="s">
        <v>5688</v>
      </c>
      <c r="D344" s="5" t="s">
        <v>3308</v>
      </c>
      <c r="E344" s="5" t="s">
        <v>5869</v>
      </c>
      <c r="F344" s="5" t="s">
        <v>5870</v>
      </c>
      <c r="I344" s="5">
        <v>7.4999999999999997E-2</v>
      </c>
    </row>
    <row r="345" spans="2:9">
      <c r="B345" s="5" t="s">
        <v>2546</v>
      </c>
      <c r="C345" s="5" t="s">
        <v>5688</v>
      </c>
      <c r="D345" s="5" t="s">
        <v>3308</v>
      </c>
      <c r="E345" s="5" t="s">
        <v>5871</v>
      </c>
      <c r="F345" s="5" t="s">
        <v>5872</v>
      </c>
      <c r="I345" s="5">
        <v>0.125</v>
      </c>
    </row>
    <row r="346" spans="2:9">
      <c r="B346" s="5" t="s">
        <v>2546</v>
      </c>
      <c r="C346" s="5" t="s">
        <v>5688</v>
      </c>
      <c r="D346" s="5" t="s">
        <v>3308</v>
      </c>
      <c r="E346" s="5" t="s">
        <v>5873</v>
      </c>
      <c r="F346" s="5" t="s">
        <v>5874</v>
      </c>
      <c r="I346" s="5">
        <v>0.8</v>
      </c>
    </row>
    <row r="347" spans="2:9">
      <c r="B347" s="5" t="s">
        <v>2546</v>
      </c>
      <c r="C347" s="5" t="s">
        <v>5688</v>
      </c>
      <c r="D347" s="5" t="s">
        <v>3308</v>
      </c>
      <c r="E347" s="5" t="s">
        <v>5875</v>
      </c>
      <c r="F347" s="5" t="s">
        <v>5876</v>
      </c>
      <c r="I347" s="5">
        <v>0.8</v>
      </c>
    </row>
    <row r="348" spans="2:9">
      <c r="B348" s="5" t="s">
        <v>2546</v>
      </c>
      <c r="C348" s="5" t="s">
        <v>5688</v>
      </c>
      <c r="D348" s="5" t="s">
        <v>3308</v>
      </c>
      <c r="E348" s="5" t="s">
        <v>5877</v>
      </c>
      <c r="F348" s="5" t="s">
        <v>5726</v>
      </c>
      <c r="I348" s="5"/>
    </row>
    <row r="349" spans="2:9">
      <c r="B349" s="5" t="s">
        <v>2546</v>
      </c>
      <c r="C349" s="166" t="s">
        <v>2752</v>
      </c>
      <c r="D349" s="166" t="s">
        <v>5541</v>
      </c>
      <c r="E349" s="166" t="s">
        <v>5507</v>
      </c>
      <c r="F349" s="166" t="s">
        <v>5712</v>
      </c>
      <c r="G349" s="167"/>
      <c r="H349" s="167"/>
      <c r="I349" s="166"/>
    </row>
    <row r="350" spans="2:9">
      <c r="B350" s="5" t="s">
        <v>2546</v>
      </c>
      <c r="C350" s="5" t="s">
        <v>2752</v>
      </c>
      <c r="D350" s="5" t="s">
        <v>5541</v>
      </c>
      <c r="E350" s="5" t="s">
        <v>5696</v>
      </c>
      <c r="F350" s="5" t="s">
        <v>5878</v>
      </c>
      <c r="I350" s="5">
        <v>0.45</v>
      </c>
    </row>
    <row r="351" spans="2:9">
      <c r="B351" s="5" t="s">
        <v>2546</v>
      </c>
      <c r="C351" s="5" t="s">
        <v>2752</v>
      </c>
      <c r="D351" s="5" t="s">
        <v>5541</v>
      </c>
      <c r="E351" s="5" t="s">
        <v>5879</v>
      </c>
      <c r="F351" s="5" t="s">
        <v>5880</v>
      </c>
      <c r="G351" s="168" t="s">
        <v>3329</v>
      </c>
      <c r="H351" s="136">
        <v>10</v>
      </c>
      <c r="I351" s="5">
        <v>0.15</v>
      </c>
    </row>
    <row r="352" spans="2:9">
      <c r="B352" s="5" t="s">
        <v>2546</v>
      </c>
      <c r="C352" s="5" t="s">
        <v>2752</v>
      </c>
      <c r="D352" s="5" t="s">
        <v>5541</v>
      </c>
      <c r="E352" s="5" t="s">
        <v>5881</v>
      </c>
      <c r="F352" s="5" t="s">
        <v>5882</v>
      </c>
      <c r="I352" s="5">
        <v>0</v>
      </c>
    </row>
    <row r="353" spans="2:9">
      <c r="B353" s="159" t="s">
        <v>2546</v>
      </c>
      <c r="C353" s="159" t="s">
        <v>2752</v>
      </c>
      <c r="D353" s="159" t="s">
        <v>5541</v>
      </c>
      <c r="E353" s="159" t="s">
        <v>5883</v>
      </c>
      <c r="F353" s="159" t="s">
        <v>5884</v>
      </c>
      <c r="G353" s="160">
        <v>12</v>
      </c>
      <c r="H353" s="160">
        <v>13</v>
      </c>
      <c r="I353" s="159">
        <v>0.75</v>
      </c>
    </row>
    <row r="354" spans="2:9">
      <c r="B354" s="164" t="s">
        <v>2552</v>
      </c>
      <c r="C354" s="164" t="s">
        <v>5688</v>
      </c>
      <c r="D354" s="164" t="s">
        <v>3308</v>
      </c>
      <c r="E354" s="164" t="s">
        <v>5507</v>
      </c>
      <c r="F354" s="164" t="s">
        <v>5885</v>
      </c>
      <c r="G354" s="165"/>
      <c r="H354" s="165"/>
      <c r="I354" s="164"/>
    </row>
    <row r="355" spans="2:9">
      <c r="B355" s="5" t="s">
        <v>2552</v>
      </c>
      <c r="C355" s="5" t="s">
        <v>5688</v>
      </c>
      <c r="D355" s="5" t="s">
        <v>3308</v>
      </c>
      <c r="E355" s="5" t="s">
        <v>5696</v>
      </c>
      <c r="F355" s="5" t="s">
        <v>5886</v>
      </c>
      <c r="I355" s="5">
        <v>0.999</v>
      </c>
    </row>
    <row r="356" spans="2:9">
      <c r="B356" s="5" t="s">
        <v>2552</v>
      </c>
      <c r="C356" s="5" t="s">
        <v>5688</v>
      </c>
      <c r="D356" s="5" t="s">
        <v>3308</v>
      </c>
      <c r="E356" s="5" t="s">
        <v>5853</v>
      </c>
      <c r="F356" s="5" t="s">
        <v>5887</v>
      </c>
      <c r="I356" s="5">
        <v>0.55000000000000004</v>
      </c>
    </row>
    <row r="357" spans="2:9">
      <c r="B357" s="5" t="s">
        <v>2552</v>
      </c>
      <c r="C357" s="5" t="s">
        <v>5688</v>
      </c>
      <c r="D357" s="5" t="s">
        <v>3308</v>
      </c>
      <c r="E357" s="5" t="s">
        <v>5855</v>
      </c>
      <c r="F357" s="5" t="s">
        <v>5888</v>
      </c>
      <c r="I357" s="5">
        <v>0.95</v>
      </c>
    </row>
    <row r="358" spans="2:9">
      <c r="B358" s="5" t="s">
        <v>2552</v>
      </c>
      <c r="C358" s="5" t="s">
        <v>5688</v>
      </c>
      <c r="D358" s="5" t="s">
        <v>3308</v>
      </c>
      <c r="E358" s="5" t="s">
        <v>5857</v>
      </c>
      <c r="F358" s="5" t="s">
        <v>5889</v>
      </c>
      <c r="I358" s="5">
        <v>0.4</v>
      </c>
    </row>
    <row r="359" spans="2:9">
      <c r="B359" s="5" t="s">
        <v>2552</v>
      </c>
      <c r="C359" s="5" t="s">
        <v>5688</v>
      </c>
      <c r="D359" s="5" t="s">
        <v>3308</v>
      </c>
      <c r="E359" s="5" t="s">
        <v>5859</v>
      </c>
      <c r="F359" s="5" t="s">
        <v>5890</v>
      </c>
      <c r="I359" s="5">
        <v>0.8</v>
      </c>
    </row>
    <row r="360" spans="2:9">
      <c r="B360" s="5" t="s">
        <v>2552</v>
      </c>
      <c r="C360" s="5" t="s">
        <v>5688</v>
      </c>
      <c r="D360" s="5" t="s">
        <v>3308</v>
      </c>
      <c r="E360" s="5" t="s">
        <v>5861</v>
      </c>
      <c r="F360" s="5" t="s">
        <v>5891</v>
      </c>
      <c r="I360" s="5">
        <v>0.6</v>
      </c>
    </row>
    <row r="361" spans="2:9">
      <c r="B361" s="5" t="s">
        <v>2552</v>
      </c>
      <c r="C361" s="5" t="s">
        <v>5688</v>
      </c>
      <c r="D361" s="5" t="s">
        <v>3308</v>
      </c>
      <c r="E361" s="5" t="s">
        <v>5863</v>
      </c>
      <c r="F361" s="5" t="s">
        <v>5892</v>
      </c>
      <c r="I361" s="5">
        <v>0.65</v>
      </c>
    </row>
    <row r="362" spans="2:9">
      <c r="B362" s="5" t="s">
        <v>2552</v>
      </c>
      <c r="C362" s="5" t="s">
        <v>5688</v>
      </c>
      <c r="D362" s="5" t="s">
        <v>3308</v>
      </c>
      <c r="E362" s="5" t="s">
        <v>5865</v>
      </c>
      <c r="F362" s="5" t="s">
        <v>5893</v>
      </c>
      <c r="I362" s="5">
        <v>0.55000000000000004</v>
      </c>
    </row>
    <row r="363" spans="2:9">
      <c r="B363" s="5" t="s">
        <v>2552</v>
      </c>
      <c r="C363" s="5" t="s">
        <v>5688</v>
      </c>
      <c r="D363" s="5" t="s">
        <v>3308</v>
      </c>
      <c r="E363" s="5" t="s">
        <v>5867</v>
      </c>
      <c r="F363" s="5" t="s">
        <v>5894</v>
      </c>
      <c r="I363" s="5">
        <v>0.45</v>
      </c>
    </row>
    <row r="364" spans="2:9">
      <c r="B364" s="5" t="s">
        <v>2552</v>
      </c>
      <c r="C364" s="5" t="s">
        <v>5688</v>
      </c>
      <c r="D364" s="5" t="s">
        <v>3308</v>
      </c>
      <c r="E364" s="5" t="s">
        <v>5869</v>
      </c>
      <c r="F364" s="5" t="s">
        <v>5895</v>
      </c>
      <c r="I364" s="5">
        <v>0.15</v>
      </c>
    </row>
    <row r="365" spans="2:9">
      <c r="B365" s="5" t="s">
        <v>2552</v>
      </c>
      <c r="C365" s="5" t="s">
        <v>5688</v>
      </c>
      <c r="D365" s="5" t="s">
        <v>3308</v>
      </c>
      <c r="E365" s="5" t="s">
        <v>5871</v>
      </c>
      <c r="F365" s="5" t="s">
        <v>5896</v>
      </c>
      <c r="I365" s="5">
        <v>0.4</v>
      </c>
    </row>
    <row r="366" spans="2:9">
      <c r="B366" s="5" t="s">
        <v>2552</v>
      </c>
      <c r="C366" s="5" t="s">
        <v>5688</v>
      </c>
      <c r="D366" s="5" t="s">
        <v>3308</v>
      </c>
      <c r="E366" s="5" t="s">
        <v>5897</v>
      </c>
      <c r="F366" s="5" t="s">
        <v>5898</v>
      </c>
      <c r="I366" s="5">
        <v>0.15</v>
      </c>
    </row>
    <row r="367" spans="2:9">
      <c r="B367" s="5" t="s">
        <v>2552</v>
      </c>
      <c r="C367" s="5" t="s">
        <v>5688</v>
      </c>
      <c r="D367" s="5" t="s">
        <v>3308</v>
      </c>
      <c r="E367" s="5" t="s">
        <v>5723</v>
      </c>
      <c r="F367" s="5" t="s">
        <v>5724</v>
      </c>
      <c r="I367" s="5">
        <v>0.99</v>
      </c>
    </row>
    <row r="368" spans="2:9">
      <c r="B368" s="5" t="s">
        <v>2552</v>
      </c>
      <c r="C368" s="166" t="s">
        <v>2752</v>
      </c>
      <c r="D368" s="166" t="s">
        <v>5541</v>
      </c>
      <c r="E368" s="166" t="s">
        <v>5507</v>
      </c>
      <c r="F368" s="166" t="s">
        <v>5712</v>
      </c>
      <c r="G368" s="167"/>
      <c r="H368" s="167"/>
      <c r="I368" s="166"/>
    </row>
    <row r="369" spans="2:9">
      <c r="B369" s="5" t="s">
        <v>2552</v>
      </c>
      <c r="C369" s="5" t="s">
        <v>2752</v>
      </c>
      <c r="D369" s="5" t="s">
        <v>5541</v>
      </c>
      <c r="E369" s="5" t="s">
        <v>5696</v>
      </c>
      <c r="F369" s="5" t="s">
        <v>5878</v>
      </c>
      <c r="G369" s="168" t="s">
        <v>3329</v>
      </c>
      <c r="H369" s="136">
        <v>10</v>
      </c>
      <c r="I369" s="5">
        <v>0.2</v>
      </c>
    </row>
    <row r="370" spans="2:9">
      <c r="B370" s="159" t="s">
        <v>2552</v>
      </c>
      <c r="C370" s="159" t="s">
        <v>2752</v>
      </c>
      <c r="D370" s="159" t="s">
        <v>5541</v>
      </c>
      <c r="E370" s="159" t="s">
        <v>5881</v>
      </c>
      <c r="F370" s="159" t="s">
        <v>5899</v>
      </c>
      <c r="G370" s="160"/>
      <c r="H370" s="160"/>
      <c r="I370" s="159">
        <v>0</v>
      </c>
    </row>
    <row r="371" spans="2:9">
      <c r="B371" s="164" t="s">
        <v>2548</v>
      </c>
      <c r="C371" s="164" t="s">
        <v>5688</v>
      </c>
      <c r="D371" s="164" t="s">
        <v>3308</v>
      </c>
      <c r="E371" s="164" t="s">
        <v>5507</v>
      </c>
      <c r="F371" s="164" t="s">
        <v>5900</v>
      </c>
      <c r="G371" s="165"/>
      <c r="H371" s="165"/>
      <c r="I371" s="164"/>
    </row>
    <row r="372" spans="2:9">
      <c r="B372" s="5" t="s">
        <v>2548</v>
      </c>
      <c r="C372" s="5" t="s">
        <v>5688</v>
      </c>
      <c r="D372" s="5" t="s">
        <v>3308</v>
      </c>
      <c r="E372" s="5" t="s">
        <v>5541</v>
      </c>
      <c r="I372" s="5">
        <v>0</v>
      </c>
    </row>
    <row r="373" spans="2:9">
      <c r="B373" s="166" t="s">
        <v>2548</v>
      </c>
      <c r="C373" s="166" t="s">
        <v>2752</v>
      </c>
      <c r="D373" s="166" t="s">
        <v>5541</v>
      </c>
      <c r="E373" s="166" t="s">
        <v>5507</v>
      </c>
      <c r="F373" s="166" t="s">
        <v>5712</v>
      </c>
      <c r="G373" s="167"/>
      <c r="H373" s="167"/>
      <c r="I373" s="166"/>
    </row>
    <row r="374" spans="2:9">
      <c r="B374" s="159" t="s">
        <v>2548</v>
      </c>
      <c r="C374" s="159" t="s">
        <v>2752</v>
      </c>
      <c r="D374" s="159" t="s">
        <v>5541</v>
      </c>
      <c r="E374" s="159" t="s">
        <v>5696</v>
      </c>
      <c r="F374" s="159" t="s">
        <v>5901</v>
      </c>
      <c r="G374" s="160"/>
      <c r="H374" s="160"/>
      <c r="I374" s="159">
        <v>0.6</v>
      </c>
    </row>
    <row r="375" spans="2:9">
      <c r="B375" s="164" t="s">
        <v>38</v>
      </c>
      <c r="C375" s="164" t="s">
        <v>5688</v>
      </c>
      <c r="D375" s="164" t="s">
        <v>3316</v>
      </c>
      <c r="E375" s="164" t="s">
        <v>5507</v>
      </c>
      <c r="F375" s="164" t="s">
        <v>5902</v>
      </c>
      <c r="G375" s="165"/>
      <c r="H375" s="165"/>
      <c r="I375" s="164"/>
    </row>
    <row r="376" spans="2:9">
      <c r="B376" s="171" t="s">
        <v>38</v>
      </c>
      <c r="C376" s="171" t="s">
        <v>2752</v>
      </c>
      <c r="D376" s="171" t="s">
        <v>3316</v>
      </c>
      <c r="E376" s="171" t="s">
        <v>5507</v>
      </c>
      <c r="F376" s="171" t="s">
        <v>5902</v>
      </c>
      <c r="G376" s="172"/>
      <c r="H376" s="172"/>
      <c r="I376" s="171"/>
    </row>
    <row r="377" spans="2:9">
      <c r="B377" s="166" t="s">
        <v>38</v>
      </c>
      <c r="C377" s="166" t="s">
        <v>5688</v>
      </c>
      <c r="D377" s="166" t="s">
        <v>3309</v>
      </c>
      <c r="E377" s="166" t="s">
        <v>5507</v>
      </c>
      <c r="F377" s="166" t="s">
        <v>5903</v>
      </c>
      <c r="G377" s="167"/>
      <c r="H377" s="167"/>
      <c r="I377" s="166"/>
    </row>
    <row r="378" spans="2:9">
      <c r="B378" s="166" t="s">
        <v>38</v>
      </c>
      <c r="C378" s="166" t="s">
        <v>5688</v>
      </c>
      <c r="D378" s="166" t="s">
        <v>3309</v>
      </c>
      <c r="E378" s="166" t="s">
        <v>5511</v>
      </c>
      <c r="F378" s="166" t="s">
        <v>5904</v>
      </c>
      <c r="G378" s="167"/>
      <c r="H378" s="167"/>
      <c r="I378" s="166"/>
    </row>
    <row r="379" spans="2:9">
      <c r="B379" s="166" t="s">
        <v>38</v>
      </c>
      <c r="C379" s="166" t="s">
        <v>5688</v>
      </c>
      <c r="D379" s="166" t="s">
        <v>3309</v>
      </c>
      <c r="E379" s="166" t="s">
        <v>5905</v>
      </c>
      <c r="F379" s="166"/>
      <c r="G379" s="167"/>
      <c r="H379" s="167"/>
      <c r="I379" s="166">
        <v>0.01</v>
      </c>
    </row>
    <row r="380" spans="2:9">
      <c r="B380" s="171" t="s">
        <v>38</v>
      </c>
      <c r="C380" s="171" t="s">
        <v>2752</v>
      </c>
      <c r="D380" s="171" t="s">
        <v>3309</v>
      </c>
      <c r="E380" s="171" t="s">
        <v>5507</v>
      </c>
      <c r="F380" s="171" t="s">
        <v>5906</v>
      </c>
      <c r="G380" s="172"/>
      <c r="H380" s="172"/>
      <c r="I380" s="17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1CA8-3147-4C42-94C5-DA9D67724C2B}">
  <dimension ref="A2:R94"/>
  <sheetViews>
    <sheetView tabSelected="1" zoomScaleNormal="100" workbookViewId="0">
      <pane ySplit="3" topLeftCell="A51" activePane="bottomLeft" state="frozen"/>
      <selection pane="bottomLeft" activeCell="I76" sqref="I76"/>
    </sheetView>
  </sheetViews>
  <sheetFormatPr defaultRowHeight="13.5"/>
  <cols>
    <col min="2" max="3" width="31.7109375" customWidth="1"/>
    <col min="4" max="10" width="9.140625" style="202"/>
    <col min="16" max="16" width="19.42578125" customWidth="1"/>
    <col min="17" max="17" width="18.140625" customWidth="1"/>
  </cols>
  <sheetData>
    <row r="2" spans="1:18">
      <c r="J2" s="431" t="s">
        <v>7412</v>
      </c>
      <c r="K2" s="431"/>
      <c r="L2" s="431"/>
      <c r="M2" s="431"/>
    </row>
    <row r="3" spans="1:18">
      <c r="A3" s="370" t="s">
        <v>7291</v>
      </c>
      <c r="B3" s="429" t="s">
        <v>775</v>
      </c>
      <c r="C3" s="429"/>
      <c r="D3" s="370" t="s">
        <v>4530</v>
      </c>
      <c r="E3" s="370" t="s">
        <v>4533</v>
      </c>
      <c r="F3" s="370" t="s">
        <v>4165</v>
      </c>
      <c r="G3" s="370" t="s">
        <v>5104</v>
      </c>
      <c r="H3" s="370" t="s">
        <v>6762</v>
      </c>
      <c r="I3" s="430" t="s">
        <v>7411</v>
      </c>
      <c r="J3" s="370" t="s">
        <v>4166</v>
      </c>
      <c r="K3" s="370" t="s">
        <v>4164</v>
      </c>
      <c r="L3" s="370" t="s">
        <v>7310</v>
      </c>
      <c r="M3" s="370" t="s">
        <v>7313</v>
      </c>
      <c r="O3" s="370" t="s">
        <v>7293</v>
      </c>
      <c r="P3" s="370" t="s">
        <v>7292</v>
      </c>
      <c r="Q3" s="370" t="s">
        <v>7294</v>
      </c>
      <c r="R3" s="373" t="s">
        <v>289</v>
      </c>
    </row>
    <row r="4" spans="1:18">
      <c r="A4" s="199">
        <v>1</v>
      </c>
      <c r="B4" s="199" t="s">
        <v>7217</v>
      </c>
      <c r="C4" s="199" t="s">
        <v>7216</v>
      </c>
      <c r="D4" s="205"/>
      <c r="E4" s="205"/>
      <c r="F4" s="371" t="s">
        <v>4527</v>
      </c>
      <c r="G4" s="371" t="s">
        <v>4527</v>
      </c>
      <c r="H4" s="371" t="s">
        <v>4527</v>
      </c>
      <c r="I4" s="371" t="s">
        <v>4527</v>
      </c>
      <c r="J4" s="205"/>
      <c r="K4" s="205"/>
      <c r="L4" s="205"/>
      <c r="M4" s="205"/>
      <c r="O4" s="372" t="s">
        <v>4530</v>
      </c>
      <c r="P4" s="199" t="s">
        <v>4532</v>
      </c>
      <c r="Q4" s="199" t="s">
        <v>7303</v>
      </c>
    </row>
    <row r="5" spans="1:18">
      <c r="A5" s="199">
        <v>2</v>
      </c>
      <c r="B5" s="199" t="s">
        <v>1103</v>
      </c>
      <c r="C5" s="199" t="s">
        <v>108</v>
      </c>
      <c r="D5" s="205"/>
      <c r="E5" s="205"/>
      <c r="F5" s="205"/>
      <c r="G5" s="371" t="s">
        <v>4527</v>
      </c>
      <c r="H5" s="371" t="s">
        <v>4527</v>
      </c>
      <c r="I5" s="371" t="s">
        <v>4527</v>
      </c>
      <c r="J5" s="205"/>
      <c r="K5" s="205"/>
      <c r="L5" s="205"/>
      <c r="M5" s="205"/>
      <c r="O5" s="372" t="s">
        <v>4533</v>
      </c>
      <c r="P5" s="199" t="s">
        <v>7304</v>
      </c>
      <c r="Q5" s="199" t="s">
        <v>7303</v>
      </c>
    </row>
    <row r="6" spans="1:18">
      <c r="A6" s="199">
        <v>3</v>
      </c>
      <c r="B6" s="199" t="s">
        <v>1118</v>
      </c>
      <c r="C6" s="199" t="s">
        <v>7218</v>
      </c>
      <c r="D6" s="205"/>
      <c r="E6" s="205"/>
      <c r="F6" s="371" t="s">
        <v>4527</v>
      </c>
      <c r="G6" s="205"/>
      <c r="H6" s="205"/>
      <c r="I6" s="205"/>
      <c r="J6" s="205"/>
      <c r="K6" s="205"/>
      <c r="L6" s="205"/>
      <c r="M6" s="205"/>
      <c r="O6" s="372" t="s">
        <v>4165</v>
      </c>
      <c r="P6" s="199" t="s">
        <v>7302</v>
      </c>
      <c r="Q6" s="199" t="s">
        <v>7311</v>
      </c>
      <c r="R6" t="s">
        <v>7312</v>
      </c>
    </row>
    <row r="7" spans="1:18">
      <c r="A7" s="199">
        <v>4</v>
      </c>
      <c r="B7" s="199" t="s">
        <v>1581</v>
      </c>
      <c r="C7" s="201" t="s">
        <v>717</v>
      </c>
      <c r="D7" s="371" t="s">
        <v>4527</v>
      </c>
      <c r="E7" s="371" t="s">
        <v>4527</v>
      </c>
      <c r="F7" s="371" t="s">
        <v>4527</v>
      </c>
      <c r="G7" s="371" t="s">
        <v>4527</v>
      </c>
      <c r="H7" s="371" t="s">
        <v>4527</v>
      </c>
      <c r="I7" s="371" t="s">
        <v>4527</v>
      </c>
      <c r="J7" s="371" t="s">
        <v>4527</v>
      </c>
      <c r="K7" s="371" t="s">
        <v>4527</v>
      </c>
      <c r="L7" s="371" t="s">
        <v>4527</v>
      </c>
      <c r="M7" s="371" t="s">
        <v>4527</v>
      </c>
      <c r="O7" s="372" t="s">
        <v>5104</v>
      </c>
      <c r="P7" s="199" t="s">
        <v>7300</v>
      </c>
      <c r="Q7" s="199" t="s">
        <v>7301</v>
      </c>
    </row>
    <row r="8" spans="1:18">
      <c r="A8" s="199">
        <v>5</v>
      </c>
      <c r="B8" s="199" t="s">
        <v>2485</v>
      </c>
      <c r="C8" s="199" t="s">
        <v>2512</v>
      </c>
      <c r="D8" s="371" t="s">
        <v>4527</v>
      </c>
      <c r="E8" s="371" t="s">
        <v>4527</v>
      </c>
      <c r="F8" s="205"/>
      <c r="G8" s="205"/>
      <c r="H8" s="205"/>
      <c r="I8" s="205"/>
      <c r="J8" s="205"/>
      <c r="K8" s="205"/>
      <c r="L8" s="205"/>
      <c r="M8" s="205"/>
      <c r="O8" s="372" t="s">
        <v>6762</v>
      </c>
      <c r="P8" s="199" t="s">
        <v>7308</v>
      </c>
      <c r="Q8" s="199" t="s">
        <v>7301</v>
      </c>
    </row>
    <row r="9" spans="1:18">
      <c r="A9" s="199">
        <v>6</v>
      </c>
      <c r="B9" s="199" t="s">
        <v>1582</v>
      </c>
      <c r="C9" s="199" t="s">
        <v>404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O9" s="374" t="s">
        <v>4530</v>
      </c>
      <c r="P9" s="199" t="s">
        <v>7307</v>
      </c>
      <c r="Q9" s="199" t="s">
        <v>7301</v>
      </c>
    </row>
    <row r="10" spans="1:18">
      <c r="A10" s="199">
        <v>7</v>
      </c>
      <c r="B10" s="199" t="s">
        <v>2486</v>
      </c>
      <c r="C10" s="199" t="s">
        <v>402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O10" s="372" t="s">
        <v>4166</v>
      </c>
      <c r="P10" s="199" t="s">
        <v>7305</v>
      </c>
      <c r="Q10" s="375" t="s">
        <v>7309</v>
      </c>
    </row>
    <row r="11" spans="1:18">
      <c r="A11" s="199">
        <v>8</v>
      </c>
      <c r="B11" s="199" t="s">
        <v>407</v>
      </c>
      <c r="C11" s="377" t="s">
        <v>109</v>
      </c>
      <c r="D11" s="205"/>
      <c r="E11" s="205"/>
      <c r="F11" s="371" t="s">
        <v>4527</v>
      </c>
      <c r="G11" s="205"/>
      <c r="H11" s="205"/>
      <c r="I11" s="205"/>
      <c r="J11" s="205"/>
      <c r="K11" s="205"/>
      <c r="L11" s="205"/>
      <c r="M11" s="205"/>
      <c r="O11" s="372" t="s">
        <v>4164</v>
      </c>
      <c r="P11" s="199" t="s">
        <v>7306</v>
      </c>
      <c r="Q11" s="376" t="s">
        <v>7309</v>
      </c>
    </row>
    <row r="12" spans="1:18">
      <c r="A12" s="199">
        <v>9</v>
      </c>
      <c r="B12" s="199" t="s">
        <v>408</v>
      </c>
      <c r="C12" s="199" t="s">
        <v>111</v>
      </c>
      <c r="D12" s="205"/>
      <c r="E12" s="205"/>
      <c r="F12" s="371" t="s">
        <v>4527</v>
      </c>
      <c r="G12" s="371" t="s">
        <v>4527</v>
      </c>
      <c r="H12" s="371" t="s">
        <v>4527</v>
      </c>
      <c r="I12" s="371" t="s">
        <v>4527</v>
      </c>
      <c r="J12" s="205"/>
      <c r="K12" s="205"/>
      <c r="L12" s="205"/>
      <c r="M12" s="205"/>
      <c r="O12" s="372" t="s">
        <v>7310</v>
      </c>
      <c r="P12" s="199" t="s">
        <v>7314</v>
      </c>
      <c r="Q12" s="376" t="s">
        <v>7309</v>
      </c>
    </row>
    <row r="13" spans="1:18">
      <c r="A13" s="199">
        <v>10</v>
      </c>
      <c r="B13" s="199" t="s">
        <v>7220</v>
      </c>
      <c r="C13" s="199" t="s">
        <v>7219</v>
      </c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O13" s="372" t="s">
        <v>7313</v>
      </c>
      <c r="P13" s="199" t="s">
        <v>7315</v>
      </c>
      <c r="Q13" s="376" t="s">
        <v>7309</v>
      </c>
    </row>
    <row r="14" spans="1:18">
      <c r="A14" s="199">
        <v>11</v>
      </c>
      <c r="B14" s="199" t="s">
        <v>1585</v>
      </c>
      <c r="C14" s="199" t="s">
        <v>1586</v>
      </c>
      <c r="D14" s="205"/>
      <c r="E14" s="205"/>
      <c r="F14" s="205"/>
      <c r="G14" s="371" t="s">
        <v>4527</v>
      </c>
      <c r="H14" s="371" t="s">
        <v>4527</v>
      </c>
      <c r="I14" s="371" t="s">
        <v>4527</v>
      </c>
      <c r="J14" s="205"/>
      <c r="K14" s="205"/>
      <c r="L14" s="205"/>
      <c r="M14" s="205"/>
    </row>
    <row r="15" spans="1:18">
      <c r="A15" s="199">
        <v>12</v>
      </c>
      <c r="B15" s="199" t="s">
        <v>2489</v>
      </c>
      <c r="C15" s="199" t="s">
        <v>2514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</row>
    <row r="16" spans="1:18">
      <c r="A16" s="199">
        <v>13</v>
      </c>
      <c r="B16" s="199" t="s">
        <v>505</v>
      </c>
      <c r="C16" s="199" t="s">
        <v>1104</v>
      </c>
      <c r="D16" s="205"/>
      <c r="E16" s="205"/>
      <c r="F16" s="205"/>
      <c r="G16" s="205"/>
      <c r="H16" s="205"/>
      <c r="I16" s="205"/>
      <c r="J16" s="205"/>
      <c r="K16" s="205"/>
      <c r="L16" s="205"/>
      <c r="M16" s="205"/>
    </row>
    <row r="17" spans="1:13">
      <c r="A17" s="199">
        <v>14</v>
      </c>
      <c r="B17" s="199" t="s">
        <v>7297</v>
      </c>
      <c r="C17" s="199" t="s">
        <v>7298</v>
      </c>
      <c r="D17" s="371" t="s">
        <v>4527</v>
      </c>
      <c r="E17" s="371" t="s">
        <v>4527</v>
      </c>
      <c r="F17" s="205"/>
      <c r="G17" s="205"/>
      <c r="H17" s="205"/>
      <c r="I17" s="205"/>
      <c r="J17" s="205"/>
      <c r="K17" s="205"/>
      <c r="L17" s="205"/>
      <c r="M17" s="205"/>
    </row>
    <row r="18" spans="1:13">
      <c r="A18" s="199">
        <v>15</v>
      </c>
      <c r="B18" s="201" t="s">
        <v>7222</v>
      </c>
      <c r="C18" s="201" t="s">
        <v>7221</v>
      </c>
      <c r="D18" s="371" t="s">
        <v>4527</v>
      </c>
      <c r="E18" s="371" t="s">
        <v>4527</v>
      </c>
      <c r="F18" s="371" t="s">
        <v>4527</v>
      </c>
      <c r="G18" s="371" t="s">
        <v>4527</v>
      </c>
      <c r="H18" s="371" t="s">
        <v>4527</v>
      </c>
      <c r="I18" s="371" t="s">
        <v>4527</v>
      </c>
      <c r="J18" s="371" t="s">
        <v>4527</v>
      </c>
      <c r="K18" s="371" t="s">
        <v>4527</v>
      </c>
      <c r="L18" s="371" t="s">
        <v>4527</v>
      </c>
      <c r="M18" s="371" t="s">
        <v>4527</v>
      </c>
    </row>
    <row r="19" spans="1:13">
      <c r="A19" s="199">
        <v>16</v>
      </c>
      <c r="B19" s="201" t="s">
        <v>1619</v>
      </c>
      <c r="C19" s="201" t="s">
        <v>1620</v>
      </c>
      <c r="D19" s="205"/>
      <c r="E19" s="205"/>
      <c r="F19" s="371" t="s">
        <v>4527</v>
      </c>
      <c r="G19" s="205"/>
      <c r="H19" s="371" t="s">
        <v>4527</v>
      </c>
      <c r="I19" s="205"/>
      <c r="J19" s="205"/>
      <c r="K19" s="205"/>
      <c r="L19" s="205"/>
      <c r="M19" s="205"/>
    </row>
    <row r="20" spans="1:13">
      <c r="A20" s="199">
        <v>17</v>
      </c>
      <c r="B20" s="199" t="s">
        <v>7224</v>
      </c>
      <c r="C20" s="199" t="s">
        <v>7223</v>
      </c>
      <c r="D20" s="205"/>
      <c r="E20" s="205"/>
      <c r="F20" s="371" t="s">
        <v>4527</v>
      </c>
      <c r="G20" s="205"/>
      <c r="H20" s="371" t="s">
        <v>4527</v>
      </c>
      <c r="I20" s="205"/>
      <c r="J20" s="205"/>
      <c r="K20" s="205"/>
      <c r="L20" s="205"/>
      <c r="M20" s="205"/>
    </row>
    <row r="21" spans="1:13">
      <c r="A21" s="199">
        <v>18</v>
      </c>
      <c r="B21" s="199" t="s">
        <v>7226</v>
      </c>
      <c r="C21" s="199" t="s">
        <v>7225</v>
      </c>
      <c r="D21" s="205"/>
      <c r="E21" s="205"/>
      <c r="F21" s="371" t="s">
        <v>4527</v>
      </c>
      <c r="G21" s="205"/>
      <c r="H21" s="205"/>
      <c r="I21" s="205"/>
      <c r="J21" s="205"/>
      <c r="K21" s="205"/>
      <c r="L21" s="205"/>
      <c r="M21" s="205"/>
    </row>
    <row r="22" spans="1:13">
      <c r="A22" s="199">
        <v>19</v>
      </c>
      <c r="B22" s="199" t="s">
        <v>7228</v>
      </c>
      <c r="C22" s="199" t="s">
        <v>7227</v>
      </c>
      <c r="D22" s="205"/>
      <c r="E22" s="205"/>
      <c r="F22" s="371" t="s">
        <v>4527</v>
      </c>
      <c r="G22" s="205"/>
      <c r="H22" s="205"/>
      <c r="I22" s="205"/>
      <c r="J22" s="205"/>
      <c r="K22" s="205"/>
      <c r="L22" s="205"/>
      <c r="M22" s="205"/>
    </row>
    <row r="23" spans="1:13">
      <c r="A23" s="199">
        <v>20</v>
      </c>
      <c r="B23" s="199" t="s">
        <v>7230</v>
      </c>
      <c r="C23" s="199" t="s">
        <v>7229</v>
      </c>
      <c r="D23" s="205"/>
      <c r="E23" s="205"/>
      <c r="F23" s="205"/>
      <c r="G23" s="205"/>
      <c r="H23" s="371" t="s">
        <v>4527</v>
      </c>
      <c r="I23" s="205"/>
      <c r="J23" s="205"/>
      <c r="K23" s="205"/>
      <c r="L23" s="205"/>
      <c r="M23" s="205"/>
    </row>
    <row r="24" spans="1:13">
      <c r="A24" s="199">
        <v>21</v>
      </c>
      <c r="B24" s="199" t="s">
        <v>7372</v>
      </c>
      <c r="C24" s="199" t="s">
        <v>7377</v>
      </c>
      <c r="D24" s="205"/>
      <c r="E24" s="205"/>
      <c r="F24" s="205"/>
      <c r="G24" s="205"/>
      <c r="H24" s="371" t="s">
        <v>4527</v>
      </c>
      <c r="I24" s="205"/>
      <c r="J24" s="205"/>
      <c r="K24" s="205"/>
      <c r="L24" s="205"/>
      <c r="M24" s="205"/>
    </row>
    <row r="25" spans="1:13">
      <c r="A25" s="199">
        <v>22</v>
      </c>
      <c r="B25" s="199" t="s">
        <v>7369</v>
      </c>
      <c r="C25" s="199" t="s">
        <v>7374</v>
      </c>
      <c r="D25" s="205"/>
      <c r="E25" s="205"/>
      <c r="F25" s="205"/>
      <c r="G25" s="205"/>
      <c r="H25" s="371" t="s">
        <v>4527</v>
      </c>
      <c r="I25" s="205"/>
      <c r="J25" s="205"/>
      <c r="K25" s="205"/>
      <c r="L25" s="205"/>
      <c r="M25" s="205"/>
    </row>
    <row r="26" spans="1:13">
      <c r="A26" s="199">
        <v>23</v>
      </c>
      <c r="B26" s="199" t="s">
        <v>7232</v>
      </c>
      <c r="C26" s="199" t="s">
        <v>7231</v>
      </c>
      <c r="D26" s="205"/>
      <c r="E26" s="205"/>
      <c r="F26" s="205"/>
      <c r="G26" s="205"/>
      <c r="H26" s="371" t="s">
        <v>4527</v>
      </c>
      <c r="I26" s="205"/>
      <c r="J26" s="205"/>
      <c r="K26" s="205"/>
      <c r="L26" s="205"/>
      <c r="M26" s="205"/>
    </row>
    <row r="27" spans="1:13">
      <c r="A27" s="199">
        <v>24</v>
      </c>
      <c r="B27" s="199" t="s">
        <v>7234</v>
      </c>
      <c r="C27" s="199" t="s">
        <v>7233</v>
      </c>
      <c r="D27" s="205"/>
      <c r="E27" s="205"/>
      <c r="F27" s="371" t="s">
        <v>4527</v>
      </c>
      <c r="G27" s="205"/>
      <c r="H27" s="371" t="s">
        <v>4527</v>
      </c>
      <c r="I27" s="205"/>
      <c r="J27" s="205"/>
      <c r="K27" s="205"/>
      <c r="L27" s="205"/>
      <c r="M27" s="205"/>
    </row>
    <row r="28" spans="1:13">
      <c r="A28" s="199">
        <v>25</v>
      </c>
      <c r="B28" s="199" t="s">
        <v>7410</v>
      </c>
      <c r="C28" s="199" t="s">
        <v>7409</v>
      </c>
      <c r="D28" s="205"/>
      <c r="E28" s="205"/>
      <c r="F28" s="371"/>
      <c r="G28" s="205"/>
      <c r="H28" s="371" t="s">
        <v>4527</v>
      </c>
      <c r="I28" s="205"/>
      <c r="J28" s="205"/>
      <c r="K28" s="205"/>
      <c r="L28" s="205"/>
      <c r="M28" s="205"/>
    </row>
    <row r="29" spans="1:13">
      <c r="A29" s="199">
        <v>26</v>
      </c>
      <c r="B29" s="199" t="s">
        <v>7236</v>
      </c>
      <c r="C29" s="199" t="s">
        <v>7235</v>
      </c>
      <c r="D29" s="205"/>
      <c r="E29" s="205"/>
      <c r="F29" s="205"/>
      <c r="G29" s="205"/>
      <c r="H29" s="371" t="s">
        <v>4527</v>
      </c>
      <c r="I29" s="205"/>
      <c r="J29" s="205"/>
      <c r="K29" s="205"/>
      <c r="L29" s="205"/>
      <c r="M29" s="205"/>
    </row>
    <row r="30" spans="1:13">
      <c r="A30" s="199">
        <v>27</v>
      </c>
      <c r="B30" s="201" t="s">
        <v>1593</v>
      </c>
      <c r="C30" s="201" t="s">
        <v>2518</v>
      </c>
      <c r="D30" s="371" t="s">
        <v>4527</v>
      </c>
      <c r="E30" s="371" t="s">
        <v>4527</v>
      </c>
      <c r="F30" s="371" t="s">
        <v>4527</v>
      </c>
      <c r="G30" s="371" t="s">
        <v>4527</v>
      </c>
      <c r="H30" s="371" t="s">
        <v>4527</v>
      </c>
      <c r="I30" s="371" t="s">
        <v>4527</v>
      </c>
      <c r="J30" s="371" t="s">
        <v>4527</v>
      </c>
      <c r="K30" s="371" t="s">
        <v>4527</v>
      </c>
      <c r="L30" s="371" t="s">
        <v>4527</v>
      </c>
      <c r="M30" s="371" t="s">
        <v>4527</v>
      </c>
    </row>
    <row r="31" spans="1:13">
      <c r="A31" s="199">
        <v>28</v>
      </c>
      <c r="B31" s="199" t="s">
        <v>7378</v>
      </c>
      <c r="C31" s="199" t="s">
        <v>7373</v>
      </c>
      <c r="D31" s="205"/>
      <c r="E31" s="205"/>
      <c r="F31" s="205"/>
      <c r="G31" s="371" t="s">
        <v>4527</v>
      </c>
      <c r="H31" s="371" t="s">
        <v>4527</v>
      </c>
      <c r="I31" s="205"/>
      <c r="J31" s="205"/>
      <c r="K31" s="205"/>
      <c r="L31" s="205"/>
      <c r="M31" s="205"/>
    </row>
    <row r="32" spans="1:13">
      <c r="A32" s="199">
        <v>29</v>
      </c>
      <c r="B32" s="199" t="s">
        <v>7375</v>
      </c>
      <c r="C32" s="199" t="s">
        <v>7376</v>
      </c>
      <c r="D32" s="205"/>
      <c r="E32" s="205"/>
      <c r="F32" s="205"/>
      <c r="G32" s="371" t="s">
        <v>4527</v>
      </c>
      <c r="H32" s="371" t="s">
        <v>4527</v>
      </c>
      <c r="I32" s="205"/>
      <c r="J32" s="205"/>
      <c r="K32" s="205"/>
      <c r="L32" s="205"/>
      <c r="M32" s="205"/>
    </row>
    <row r="33" spans="1:13">
      <c r="A33" s="199">
        <v>30</v>
      </c>
      <c r="B33" s="199" t="s">
        <v>7237</v>
      </c>
      <c r="C33" s="199" t="s">
        <v>2542</v>
      </c>
      <c r="D33" s="205"/>
      <c r="E33" s="205"/>
      <c r="F33" s="205"/>
      <c r="G33" s="371" t="s">
        <v>4527</v>
      </c>
      <c r="H33" s="371" t="s">
        <v>4527</v>
      </c>
      <c r="I33" s="205"/>
      <c r="J33" s="205"/>
      <c r="K33" s="205"/>
      <c r="L33" s="205"/>
      <c r="M33" s="205"/>
    </row>
    <row r="34" spans="1:13">
      <c r="A34" s="199">
        <v>31</v>
      </c>
      <c r="B34" s="199" t="s">
        <v>1106</v>
      </c>
      <c r="C34" s="199" t="s">
        <v>1107</v>
      </c>
      <c r="D34" s="205"/>
      <c r="E34" s="205"/>
      <c r="F34" s="205"/>
      <c r="G34" s="371" t="s">
        <v>4527</v>
      </c>
      <c r="H34" s="371" t="s">
        <v>4527</v>
      </c>
      <c r="I34" s="371" t="s">
        <v>4527</v>
      </c>
      <c r="J34" s="205"/>
      <c r="K34" s="205"/>
      <c r="L34" s="205"/>
      <c r="M34" s="205"/>
    </row>
    <row r="35" spans="1:13">
      <c r="A35" s="199">
        <v>32</v>
      </c>
      <c r="B35" s="199" t="s">
        <v>1108</v>
      </c>
      <c r="C35" s="199" t="s">
        <v>1109</v>
      </c>
      <c r="D35" s="205"/>
      <c r="E35" s="205"/>
      <c r="F35" s="205"/>
      <c r="G35" s="371" t="s">
        <v>4527</v>
      </c>
      <c r="H35" s="205"/>
      <c r="I35" s="205"/>
      <c r="J35" s="205"/>
      <c r="K35" s="205"/>
      <c r="L35" s="205"/>
      <c r="M35" s="205"/>
    </row>
    <row r="36" spans="1:13">
      <c r="A36" s="199">
        <v>33</v>
      </c>
      <c r="B36" s="199" t="s">
        <v>7238</v>
      </c>
      <c r="C36" s="199" t="s">
        <v>1110</v>
      </c>
      <c r="D36" s="205"/>
      <c r="E36" s="205"/>
      <c r="F36" s="205"/>
      <c r="G36" s="371" t="s">
        <v>4527</v>
      </c>
      <c r="H36" s="371" t="s">
        <v>4527</v>
      </c>
      <c r="I36" s="205"/>
      <c r="J36" s="205"/>
      <c r="K36" s="205"/>
      <c r="L36" s="205"/>
      <c r="M36" s="205"/>
    </row>
    <row r="37" spans="1:13">
      <c r="A37" s="199">
        <v>34</v>
      </c>
      <c r="B37" s="199" t="s">
        <v>7239</v>
      </c>
      <c r="C37" s="199" t="s">
        <v>7368</v>
      </c>
      <c r="D37" s="205"/>
      <c r="E37" s="205"/>
      <c r="F37" s="205"/>
      <c r="G37" s="371" t="s">
        <v>4527</v>
      </c>
      <c r="H37" s="371" t="s">
        <v>4527</v>
      </c>
      <c r="I37" s="205"/>
      <c r="J37" s="205"/>
      <c r="K37" s="205"/>
      <c r="L37" s="205"/>
      <c r="M37" s="205"/>
    </row>
    <row r="38" spans="1:13">
      <c r="A38" s="199">
        <v>35</v>
      </c>
      <c r="B38" s="199" t="s">
        <v>7241</v>
      </c>
      <c r="C38" s="199" t="s">
        <v>7240</v>
      </c>
      <c r="D38" s="205"/>
      <c r="E38" s="205"/>
      <c r="F38" s="205"/>
      <c r="G38" s="371" t="s">
        <v>4527</v>
      </c>
      <c r="H38" s="371" t="s">
        <v>4527</v>
      </c>
      <c r="I38" s="205"/>
      <c r="J38" s="205"/>
      <c r="K38" s="205"/>
      <c r="L38" s="205"/>
      <c r="M38" s="205"/>
    </row>
    <row r="39" spans="1:13">
      <c r="A39" s="199">
        <v>36</v>
      </c>
      <c r="B39" s="199" t="s">
        <v>1111</v>
      </c>
      <c r="C39" s="199" t="s">
        <v>1112</v>
      </c>
      <c r="D39" s="205"/>
      <c r="E39" s="205"/>
      <c r="F39" s="205"/>
      <c r="G39" s="371" t="s">
        <v>4527</v>
      </c>
      <c r="H39" s="371" t="s">
        <v>4527</v>
      </c>
      <c r="I39" s="205"/>
      <c r="J39" s="205"/>
      <c r="K39" s="205"/>
      <c r="L39" s="205"/>
      <c r="M39" s="205"/>
    </row>
    <row r="40" spans="1:13">
      <c r="A40" s="199">
        <v>37</v>
      </c>
      <c r="B40" s="199" t="s">
        <v>1113</v>
      </c>
      <c r="C40" s="199" t="s">
        <v>7242</v>
      </c>
      <c r="D40" s="205"/>
      <c r="E40" s="205"/>
      <c r="F40" s="371" t="s">
        <v>4527</v>
      </c>
      <c r="G40" s="371" t="s">
        <v>4527</v>
      </c>
      <c r="H40" s="371" t="s">
        <v>4527</v>
      </c>
      <c r="I40" s="371" t="s">
        <v>4527</v>
      </c>
      <c r="J40" s="205"/>
      <c r="K40" s="205"/>
      <c r="L40" s="205"/>
      <c r="M40" s="205"/>
    </row>
    <row r="41" spans="1:13">
      <c r="A41" s="199">
        <v>38</v>
      </c>
      <c r="B41" s="199" t="s">
        <v>1114</v>
      </c>
      <c r="C41" s="199" t="s">
        <v>1115</v>
      </c>
      <c r="D41" s="205"/>
      <c r="E41" s="205"/>
      <c r="F41" s="205"/>
      <c r="G41" s="205"/>
      <c r="H41" s="371" t="s">
        <v>4527</v>
      </c>
      <c r="I41" s="205"/>
      <c r="J41" s="205"/>
      <c r="K41" s="205"/>
      <c r="L41" s="205"/>
      <c r="M41" s="205"/>
    </row>
    <row r="42" spans="1:13">
      <c r="A42" s="199">
        <v>39</v>
      </c>
      <c r="B42" s="199" t="s">
        <v>7244</v>
      </c>
      <c r="C42" s="199" t="s">
        <v>7243</v>
      </c>
      <c r="D42" s="205"/>
      <c r="E42" s="205"/>
      <c r="F42" s="205"/>
      <c r="G42" s="205"/>
      <c r="H42" s="371" t="s">
        <v>4527</v>
      </c>
      <c r="I42" s="205"/>
      <c r="J42" s="205"/>
      <c r="K42" s="205"/>
      <c r="L42" s="205"/>
      <c r="M42" s="205"/>
    </row>
    <row r="43" spans="1:13">
      <c r="A43" s="199">
        <v>40</v>
      </c>
      <c r="B43" s="199" t="s">
        <v>7246</v>
      </c>
      <c r="C43" s="199" t="s">
        <v>7245</v>
      </c>
      <c r="D43" s="205"/>
      <c r="E43" s="205"/>
      <c r="F43" s="205"/>
      <c r="G43" s="205"/>
      <c r="H43" s="371" t="s">
        <v>4527</v>
      </c>
      <c r="I43" s="205"/>
      <c r="J43" s="205"/>
      <c r="K43" s="205"/>
      <c r="L43" s="205"/>
      <c r="M43" s="205"/>
    </row>
    <row r="44" spans="1:13">
      <c r="A44" s="199">
        <v>41</v>
      </c>
      <c r="B44" s="199" t="s">
        <v>7248</v>
      </c>
      <c r="C44" s="199" t="s">
        <v>7247</v>
      </c>
      <c r="D44" s="205"/>
      <c r="E44" s="205"/>
      <c r="F44" s="205"/>
      <c r="G44" s="205"/>
      <c r="H44" s="371" t="s">
        <v>4527</v>
      </c>
      <c r="I44" s="205"/>
      <c r="J44" s="205"/>
      <c r="K44" s="205"/>
      <c r="L44" s="205"/>
      <c r="M44" s="205"/>
    </row>
    <row r="45" spans="1:13">
      <c r="A45" s="199">
        <v>42</v>
      </c>
      <c r="B45" s="199" t="s">
        <v>6243</v>
      </c>
      <c r="C45" s="199" t="s">
        <v>7249</v>
      </c>
      <c r="D45" s="205"/>
      <c r="E45" s="205"/>
      <c r="F45" s="205"/>
      <c r="G45" s="205"/>
      <c r="H45" s="371" t="s">
        <v>4527</v>
      </c>
      <c r="I45" s="205"/>
      <c r="J45" s="205"/>
      <c r="K45" s="205"/>
      <c r="L45" s="205"/>
      <c r="M45" s="205"/>
    </row>
    <row r="46" spans="1:13">
      <c r="A46" s="199">
        <v>43</v>
      </c>
      <c r="B46" s="201" t="s">
        <v>7251</v>
      </c>
      <c r="C46" s="201" t="s">
        <v>7250</v>
      </c>
      <c r="D46" s="371" t="s">
        <v>4527</v>
      </c>
      <c r="E46" s="371" t="s">
        <v>4527</v>
      </c>
      <c r="F46" s="371" t="s">
        <v>4527</v>
      </c>
      <c r="G46" s="371" t="s">
        <v>4527</v>
      </c>
      <c r="H46" s="371" t="s">
        <v>4527</v>
      </c>
      <c r="I46" s="371" t="s">
        <v>4527</v>
      </c>
      <c r="J46" s="371" t="s">
        <v>4527</v>
      </c>
      <c r="K46" s="371" t="s">
        <v>4527</v>
      </c>
      <c r="L46" s="371" t="s">
        <v>4527</v>
      </c>
      <c r="M46" s="371" t="s">
        <v>4527</v>
      </c>
    </row>
    <row r="47" spans="1:13">
      <c r="A47" s="199">
        <v>44</v>
      </c>
      <c r="B47" s="199" t="s">
        <v>7253</v>
      </c>
      <c r="C47" s="199" t="s">
        <v>7252</v>
      </c>
      <c r="D47" s="371" t="s">
        <v>4527</v>
      </c>
      <c r="E47" s="371" t="s">
        <v>4527</v>
      </c>
      <c r="F47" s="205"/>
      <c r="G47" s="205"/>
      <c r="H47" s="205"/>
      <c r="I47" s="205"/>
      <c r="J47" s="205"/>
      <c r="K47" s="205"/>
      <c r="L47" s="205"/>
      <c r="M47" s="205"/>
    </row>
    <row r="48" spans="1:13">
      <c r="A48" s="199">
        <v>45</v>
      </c>
      <c r="B48" s="199" t="s">
        <v>7255</v>
      </c>
      <c r="C48" s="199" t="s">
        <v>7254</v>
      </c>
      <c r="D48" s="205"/>
      <c r="E48" s="205"/>
      <c r="F48" s="205"/>
      <c r="G48" s="205"/>
      <c r="H48" s="205"/>
      <c r="I48" s="205"/>
      <c r="J48" s="205"/>
      <c r="K48" s="205"/>
      <c r="L48" s="205"/>
      <c r="M48" s="205"/>
    </row>
    <row r="49" spans="1:13">
      <c r="A49" s="199">
        <v>46</v>
      </c>
      <c r="B49" s="199" t="s">
        <v>7257</v>
      </c>
      <c r="C49" s="199" t="s">
        <v>7256</v>
      </c>
      <c r="D49" s="205"/>
      <c r="E49" s="205"/>
      <c r="F49" s="205"/>
      <c r="G49" s="205"/>
      <c r="H49" s="205"/>
      <c r="I49" s="205"/>
      <c r="J49" s="205"/>
      <c r="K49" s="205"/>
      <c r="L49" s="205"/>
      <c r="M49" s="205"/>
    </row>
    <row r="50" spans="1:13">
      <c r="A50" s="199">
        <v>47</v>
      </c>
      <c r="B50" s="199" t="s">
        <v>7258</v>
      </c>
      <c r="C50" s="199" t="s">
        <v>7012</v>
      </c>
      <c r="D50" s="205"/>
      <c r="E50" s="205"/>
      <c r="F50" s="205"/>
      <c r="G50" s="371" t="s">
        <v>4527</v>
      </c>
      <c r="H50" s="371" t="s">
        <v>4527</v>
      </c>
      <c r="I50" s="371" t="s">
        <v>4527</v>
      </c>
      <c r="J50" s="205"/>
      <c r="K50" s="205"/>
      <c r="L50" s="205"/>
      <c r="M50" s="205"/>
    </row>
    <row r="51" spans="1:13">
      <c r="A51" s="199">
        <v>48</v>
      </c>
      <c r="B51" s="199" t="s">
        <v>7260</v>
      </c>
      <c r="C51" s="199" t="s">
        <v>7259</v>
      </c>
      <c r="D51" s="205"/>
      <c r="E51" s="205"/>
      <c r="F51" s="205"/>
      <c r="G51" s="371" t="s">
        <v>4527</v>
      </c>
      <c r="H51" s="371" t="s">
        <v>4527</v>
      </c>
      <c r="I51" s="371" t="s">
        <v>4527</v>
      </c>
      <c r="J51" s="205"/>
      <c r="K51" s="205"/>
      <c r="L51" s="205"/>
      <c r="M51" s="205"/>
    </row>
    <row r="52" spans="1:13">
      <c r="A52" s="199">
        <v>49</v>
      </c>
      <c r="B52" s="199" t="s">
        <v>7262</v>
      </c>
      <c r="C52" s="199" t="s">
        <v>7261</v>
      </c>
      <c r="D52" s="205"/>
      <c r="E52" s="205"/>
      <c r="F52" s="371" t="s">
        <v>4527</v>
      </c>
      <c r="G52" s="371" t="s">
        <v>4527</v>
      </c>
      <c r="H52" s="371" t="s">
        <v>4527</v>
      </c>
      <c r="I52" s="371" t="s">
        <v>4527</v>
      </c>
      <c r="J52" s="205"/>
      <c r="K52" s="205"/>
      <c r="L52" s="205"/>
      <c r="M52" s="205"/>
    </row>
    <row r="53" spans="1:13">
      <c r="A53" s="199">
        <v>50</v>
      </c>
      <c r="B53" s="199" t="s">
        <v>7264</v>
      </c>
      <c r="C53" s="199" t="s">
        <v>7263</v>
      </c>
      <c r="D53" s="205"/>
      <c r="E53" s="205"/>
      <c r="F53" s="205"/>
      <c r="G53" s="205"/>
      <c r="H53" s="205"/>
      <c r="I53" s="205"/>
      <c r="J53" s="205"/>
      <c r="K53" s="205"/>
      <c r="L53" s="205"/>
      <c r="M53" s="205"/>
    </row>
    <row r="54" spans="1:13">
      <c r="A54" s="199">
        <v>51</v>
      </c>
      <c r="B54" s="199" t="s">
        <v>7265</v>
      </c>
      <c r="C54" s="199" t="s">
        <v>131</v>
      </c>
      <c r="D54" s="205"/>
      <c r="E54" s="205"/>
      <c r="F54" s="205"/>
      <c r="G54" s="205"/>
      <c r="H54" s="205"/>
      <c r="I54" s="205"/>
      <c r="J54" s="205"/>
      <c r="K54" s="205"/>
      <c r="L54" s="205"/>
      <c r="M54" s="205"/>
    </row>
    <row r="55" spans="1:13">
      <c r="A55" s="199">
        <v>52</v>
      </c>
      <c r="B55" s="199" t="s">
        <v>7267</v>
      </c>
      <c r="C55" s="199" t="s">
        <v>7266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</row>
    <row r="56" spans="1:13">
      <c r="A56" s="199">
        <v>53</v>
      </c>
      <c r="B56" s="199" t="s">
        <v>7269</v>
      </c>
      <c r="C56" s="199" t="s">
        <v>7268</v>
      </c>
      <c r="D56" s="205"/>
      <c r="E56" s="205"/>
      <c r="F56" s="205"/>
      <c r="G56" s="205"/>
      <c r="H56" s="205"/>
      <c r="I56" s="205"/>
      <c r="J56" s="205"/>
      <c r="K56" s="205"/>
      <c r="L56" s="205"/>
      <c r="M56" s="205"/>
    </row>
    <row r="57" spans="1:13">
      <c r="A57" s="199">
        <v>54</v>
      </c>
      <c r="B57" s="199" t="s">
        <v>455</v>
      </c>
      <c r="C57" s="199" t="s">
        <v>7270</v>
      </c>
      <c r="D57" s="205"/>
      <c r="E57" s="205"/>
      <c r="F57" s="205"/>
      <c r="G57" s="205"/>
      <c r="H57" s="205"/>
      <c r="I57" s="205"/>
      <c r="J57" s="205"/>
      <c r="K57" s="205"/>
      <c r="L57" s="205"/>
      <c r="M57" s="205"/>
    </row>
    <row r="58" spans="1:13">
      <c r="A58" s="199">
        <v>55</v>
      </c>
      <c r="B58" s="199" t="s">
        <v>247</v>
      </c>
      <c r="C58" s="199" t="s">
        <v>7271</v>
      </c>
      <c r="D58" s="205"/>
      <c r="E58" s="205"/>
      <c r="F58" s="205"/>
      <c r="G58" s="205"/>
      <c r="H58" s="205"/>
      <c r="I58" s="205"/>
      <c r="J58" s="205"/>
      <c r="K58" s="205"/>
      <c r="L58" s="205"/>
      <c r="M58" s="205"/>
    </row>
    <row r="59" spans="1:13">
      <c r="A59" s="199">
        <v>56</v>
      </c>
      <c r="B59" s="199" t="s">
        <v>418</v>
      </c>
      <c r="C59" s="199" t="s">
        <v>417</v>
      </c>
      <c r="D59" s="205"/>
      <c r="E59" s="205"/>
      <c r="F59" s="205"/>
      <c r="G59" s="205"/>
      <c r="H59" s="205"/>
      <c r="I59" s="205"/>
      <c r="J59" s="205"/>
      <c r="K59" s="205"/>
      <c r="L59" s="205"/>
      <c r="M59" s="205"/>
    </row>
    <row r="60" spans="1:13">
      <c r="A60" s="199">
        <v>57</v>
      </c>
      <c r="B60" s="199" t="s">
        <v>7272</v>
      </c>
      <c r="C60" s="199" t="s">
        <v>7406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</row>
    <row r="61" spans="1:13">
      <c r="A61" s="199">
        <v>58</v>
      </c>
      <c r="B61" s="199" t="s">
        <v>7273</v>
      </c>
      <c r="C61" s="199" t="s">
        <v>7407</v>
      </c>
      <c r="D61" s="205"/>
      <c r="E61" s="205"/>
      <c r="F61" s="205"/>
      <c r="G61" s="205"/>
      <c r="H61" s="205"/>
      <c r="I61" s="205"/>
      <c r="J61" s="205"/>
      <c r="K61" s="205"/>
      <c r="L61" s="205"/>
      <c r="M61" s="205"/>
    </row>
    <row r="62" spans="1:13">
      <c r="A62" s="199">
        <v>59</v>
      </c>
      <c r="B62" s="199" t="s">
        <v>7274</v>
      </c>
      <c r="C62" s="199" t="s">
        <v>137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</row>
    <row r="63" spans="1:13">
      <c r="A63" s="199">
        <v>60</v>
      </c>
      <c r="B63" s="199" t="s">
        <v>7276</v>
      </c>
      <c r="C63" s="199" t="s">
        <v>7275</v>
      </c>
      <c r="D63" s="205"/>
      <c r="E63" s="205"/>
      <c r="F63" s="205"/>
      <c r="G63" s="205"/>
      <c r="H63" s="205"/>
      <c r="I63" s="205"/>
      <c r="J63" s="205"/>
      <c r="K63" s="205"/>
      <c r="L63" s="205"/>
      <c r="M63" s="205"/>
    </row>
    <row r="64" spans="1:13">
      <c r="A64" s="199">
        <v>61</v>
      </c>
      <c r="B64" s="199" t="s">
        <v>7277</v>
      </c>
      <c r="C64" s="199" t="s">
        <v>2531</v>
      </c>
      <c r="D64" s="205"/>
      <c r="E64" s="205"/>
      <c r="F64" s="205"/>
      <c r="G64" s="205"/>
      <c r="H64" s="205"/>
      <c r="I64" s="205"/>
      <c r="J64" s="205"/>
      <c r="K64" s="205"/>
      <c r="L64" s="205"/>
      <c r="M64" s="205"/>
    </row>
    <row r="65" spans="1:13">
      <c r="A65" s="199">
        <v>62</v>
      </c>
      <c r="B65" s="199" t="s">
        <v>7278</v>
      </c>
      <c r="C65" s="199" t="s">
        <v>2535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</row>
    <row r="66" spans="1:13">
      <c r="A66" s="199">
        <v>63</v>
      </c>
      <c r="B66" s="199" t="s">
        <v>7280</v>
      </c>
      <c r="C66" s="199" t="s">
        <v>7279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</row>
    <row r="67" spans="1:13">
      <c r="A67" s="199">
        <v>64</v>
      </c>
      <c r="B67" s="199" t="s">
        <v>7282</v>
      </c>
      <c r="C67" s="199" t="s">
        <v>7281</v>
      </c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68" spans="1:13">
      <c r="A68" s="199">
        <v>65</v>
      </c>
      <c r="B68" s="199" t="s">
        <v>7284</v>
      </c>
      <c r="C68" s="199" t="s">
        <v>7283</v>
      </c>
      <c r="D68" s="205"/>
      <c r="E68" s="205"/>
      <c r="F68" s="205"/>
      <c r="G68" s="205"/>
      <c r="H68" s="205"/>
      <c r="I68" s="205"/>
      <c r="J68" s="205"/>
      <c r="K68" s="205"/>
      <c r="L68" s="205"/>
      <c r="M68" s="205"/>
    </row>
    <row r="69" spans="1:13">
      <c r="A69" s="199">
        <v>66</v>
      </c>
      <c r="B69" s="199" t="s">
        <v>7286</v>
      </c>
      <c r="C69" s="199" t="s">
        <v>7285</v>
      </c>
      <c r="D69" s="205"/>
      <c r="E69" s="205"/>
      <c r="F69" s="205"/>
      <c r="G69" s="205"/>
      <c r="H69" s="205"/>
      <c r="I69" s="205"/>
      <c r="J69" s="205"/>
      <c r="K69" s="205"/>
      <c r="L69" s="205"/>
      <c r="M69" s="205"/>
    </row>
    <row r="70" spans="1:13">
      <c r="A70" s="199">
        <v>67</v>
      </c>
      <c r="B70" s="199" t="s">
        <v>7288</v>
      </c>
      <c r="C70" s="199" t="s">
        <v>7287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</row>
    <row r="71" spans="1:13">
      <c r="A71" s="199">
        <v>68</v>
      </c>
      <c r="B71" s="199" t="s">
        <v>7290</v>
      </c>
      <c r="C71" s="199" t="s">
        <v>7289</v>
      </c>
      <c r="D71" s="205"/>
      <c r="E71" s="205"/>
      <c r="F71" s="205"/>
      <c r="G71" s="371" t="s">
        <v>4527</v>
      </c>
      <c r="H71" s="371" t="s">
        <v>4527</v>
      </c>
      <c r="I71" s="371" t="s">
        <v>4527</v>
      </c>
      <c r="J71" s="205"/>
      <c r="K71" s="205"/>
      <c r="L71" s="205"/>
      <c r="M71" s="205"/>
    </row>
    <row r="72" spans="1:13">
      <c r="A72" s="370" t="s">
        <v>7291</v>
      </c>
      <c r="B72" s="429" t="s">
        <v>775</v>
      </c>
      <c r="C72" s="429"/>
      <c r="D72" s="370" t="s">
        <v>4530</v>
      </c>
      <c r="E72" s="370" t="s">
        <v>4533</v>
      </c>
      <c r="F72" s="370" t="s">
        <v>4165</v>
      </c>
      <c r="G72" s="370" t="s">
        <v>5104</v>
      </c>
      <c r="H72" s="370" t="s">
        <v>6762</v>
      </c>
      <c r="I72" s="430" t="s">
        <v>7411</v>
      </c>
      <c r="J72" s="370" t="s">
        <v>4166</v>
      </c>
      <c r="K72" s="370" t="s">
        <v>4164</v>
      </c>
      <c r="L72" s="370" t="s">
        <v>7310</v>
      </c>
      <c r="M72" s="370" t="s">
        <v>7313</v>
      </c>
    </row>
    <row r="73" spans="1:13">
      <c r="A73" s="199">
        <v>1</v>
      </c>
      <c r="B73" s="199" t="s">
        <v>7338</v>
      </c>
      <c r="C73" s="199" t="s">
        <v>7316</v>
      </c>
      <c r="D73" s="379" t="s">
        <v>7361</v>
      </c>
      <c r="E73" s="379" t="s">
        <v>7361</v>
      </c>
      <c r="F73" s="379" t="s">
        <v>7353</v>
      </c>
      <c r="G73" s="379" t="s">
        <v>7413</v>
      </c>
      <c r="H73" s="379" t="s">
        <v>7413</v>
      </c>
      <c r="I73" s="379" t="s">
        <v>7413</v>
      </c>
      <c r="J73" s="199"/>
      <c r="K73" s="199"/>
      <c r="L73" s="199"/>
      <c r="M73" s="199"/>
    </row>
    <row r="74" spans="1:13">
      <c r="A74" s="199">
        <v>2</v>
      </c>
      <c r="B74" s="199" t="s">
        <v>4381</v>
      </c>
      <c r="C74" s="378" t="s">
        <v>7337</v>
      </c>
      <c r="D74" s="199"/>
      <c r="E74" s="199"/>
      <c r="F74" s="379" t="s">
        <v>7354</v>
      </c>
      <c r="G74" s="379" t="s">
        <v>7362</v>
      </c>
      <c r="H74" s="379" t="s">
        <v>7362</v>
      </c>
      <c r="I74" s="379" t="s">
        <v>7362</v>
      </c>
      <c r="J74" s="199"/>
      <c r="K74" s="199"/>
      <c r="L74" s="199"/>
      <c r="M74" s="199"/>
    </row>
    <row r="75" spans="1:13">
      <c r="A75" s="199">
        <v>3</v>
      </c>
      <c r="B75" s="199" t="s">
        <v>4383</v>
      </c>
      <c r="C75" s="199" t="s">
        <v>7317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spans="1:13">
      <c r="A76" s="199">
        <v>4</v>
      </c>
      <c r="B76" s="199" t="s">
        <v>715</v>
      </c>
      <c r="C76" s="199" t="s">
        <v>7318</v>
      </c>
      <c r="D76" s="199"/>
      <c r="E76" s="199"/>
      <c r="F76" s="379" t="s">
        <v>7355</v>
      </c>
      <c r="G76" s="379" t="s">
        <v>7414</v>
      </c>
      <c r="H76" s="379" t="s">
        <v>7414</v>
      </c>
      <c r="I76" s="379" t="s">
        <v>7414</v>
      </c>
      <c r="J76" s="199"/>
      <c r="K76" s="199"/>
      <c r="L76" s="199"/>
      <c r="M76" s="199"/>
    </row>
    <row r="77" spans="1:13">
      <c r="A77" s="199">
        <v>5</v>
      </c>
      <c r="B77" s="199" t="s">
        <v>7339</v>
      </c>
      <c r="C77" s="199" t="s">
        <v>7319</v>
      </c>
      <c r="D77" s="199"/>
      <c r="E77" s="199"/>
      <c r="F77" s="379" t="s">
        <v>7356</v>
      </c>
      <c r="G77" s="379" t="s">
        <v>7415</v>
      </c>
      <c r="H77" s="379" t="s">
        <v>7415</v>
      </c>
      <c r="I77" s="379" t="s">
        <v>7415</v>
      </c>
      <c r="J77" s="199"/>
      <c r="K77" s="199"/>
      <c r="L77" s="199"/>
      <c r="M77" s="199"/>
    </row>
    <row r="78" spans="1:13">
      <c r="A78" s="199">
        <v>6</v>
      </c>
      <c r="B78" s="199" t="s">
        <v>7357</v>
      </c>
      <c r="C78" s="199" t="s">
        <v>7320</v>
      </c>
      <c r="D78" s="199"/>
      <c r="E78" s="199"/>
      <c r="F78" s="379" t="s">
        <v>7356</v>
      </c>
      <c r="G78" s="379" t="s">
        <v>7416</v>
      </c>
      <c r="H78" s="379" t="s">
        <v>7416</v>
      </c>
      <c r="I78" s="379" t="s">
        <v>7416</v>
      </c>
      <c r="J78" s="199"/>
      <c r="K78" s="199"/>
      <c r="L78" s="199"/>
      <c r="M78" s="199"/>
    </row>
    <row r="79" spans="1:13">
      <c r="A79" s="199">
        <v>7</v>
      </c>
      <c r="B79" s="199" t="s">
        <v>6805</v>
      </c>
      <c r="C79" s="199" t="s">
        <v>7321</v>
      </c>
      <c r="D79" s="199"/>
      <c r="E79" s="199"/>
      <c r="F79" s="199"/>
      <c r="G79" s="379" t="s">
        <v>7363</v>
      </c>
      <c r="H79" s="379" t="s">
        <v>7363</v>
      </c>
      <c r="I79" s="379" t="s">
        <v>7363</v>
      </c>
      <c r="J79" s="199"/>
      <c r="K79" s="199"/>
      <c r="L79" s="199"/>
      <c r="M79" s="199"/>
    </row>
    <row r="80" spans="1:13">
      <c r="A80" s="199">
        <v>8</v>
      </c>
      <c r="B80" s="199" t="s">
        <v>7034</v>
      </c>
      <c r="C80" s="199" t="s">
        <v>7322</v>
      </c>
      <c r="D80" s="199"/>
      <c r="E80" s="199"/>
      <c r="F80" s="379" t="s">
        <v>7358</v>
      </c>
      <c r="G80" s="379" t="s">
        <v>7364</v>
      </c>
      <c r="H80" s="379" t="s">
        <v>7364</v>
      </c>
      <c r="I80" s="379" t="s">
        <v>7364</v>
      </c>
      <c r="J80" s="199"/>
      <c r="K80" s="199"/>
      <c r="L80" s="199"/>
      <c r="M80" s="199"/>
    </row>
    <row r="81" spans="1:13">
      <c r="A81" s="199">
        <v>9</v>
      </c>
      <c r="B81" s="199" t="s">
        <v>7340</v>
      </c>
      <c r="C81" s="199" t="s">
        <v>7323</v>
      </c>
      <c r="D81" s="199"/>
      <c r="E81" s="199"/>
      <c r="F81" s="379" t="s">
        <v>7359</v>
      </c>
      <c r="G81" s="379" t="s">
        <v>7417</v>
      </c>
      <c r="H81" s="379" t="s">
        <v>7417</v>
      </c>
      <c r="I81" s="379" t="s">
        <v>7417</v>
      </c>
      <c r="J81" s="199"/>
      <c r="K81" s="199"/>
      <c r="L81" s="199"/>
      <c r="M81" s="199"/>
    </row>
    <row r="82" spans="1:13">
      <c r="A82" s="199">
        <v>10</v>
      </c>
      <c r="B82" s="199" t="s">
        <v>7341</v>
      </c>
      <c r="C82" s="199" t="s">
        <v>7324</v>
      </c>
      <c r="D82" s="199"/>
      <c r="E82" s="199"/>
      <c r="F82" s="199"/>
      <c r="G82" s="379" t="s">
        <v>7365</v>
      </c>
      <c r="H82" s="379" t="s">
        <v>7365</v>
      </c>
      <c r="I82" s="379" t="s">
        <v>7365</v>
      </c>
      <c r="J82" s="199"/>
      <c r="K82" s="199"/>
      <c r="L82" s="199"/>
      <c r="M82" s="199"/>
    </row>
    <row r="83" spans="1:13">
      <c r="A83" s="199">
        <v>11</v>
      </c>
      <c r="B83" s="199" t="s">
        <v>7342</v>
      </c>
      <c r="C83" s="199" t="s">
        <v>7325</v>
      </c>
      <c r="D83" s="199"/>
      <c r="E83" s="199"/>
      <c r="F83" s="199"/>
      <c r="G83" s="199"/>
      <c r="H83" s="199"/>
      <c r="I83" s="199"/>
      <c r="J83" s="199"/>
      <c r="K83" s="199"/>
      <c r="L83" s="199"/>
      <c r="M83" s="199"/>
    </row>
    <row r="84" spans="1:13">
      <c r="A84" s="199">
        <v>12</v>
      </c>
      <c r="B84" s="199" t="s">
        <v>7345</v>
      </c>
      <c r="C84" s="199" t="s">
        <v>7326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</row>
    <row r="85" spans="1:13">
      <c r="A85" s="199">
        <v>13</v>
      </c>
      <c r="B85" s="199" t="s">
        <v>7346</v>
      </c>
      <c r="C85" s="199" t="s">
        <v>7327</v>
      </c>
      <c r="D85" s="199"/>
      <c r="E85" s="199"/>
      <c r="F85" s="199"/>
      <c r="G85" s="199"/>
      <c r="H85" s="199"/>
      <c r="I85" s="199"/>
      <c r="J85" s="199"/>
      <c r="K85" s="199"/>
      <c r="L85" s="199"/>
      <c r="M85" s="199"/>
    </row>
    <row r="86" spans="1:13">
      <c r="A86" s="199">
        <v>14</v>
      </c>
      <c r="B86" s="199" t="s">
        <v>7343</v>
      </c>
      <c r="C86" s="199" t="s">
        <v>7328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</row>
    <row r="87" spans="1:13">
      <c r="A87" s="199">
        <v>15</v>
      </c>
      <c r="B87" s="199" t="s">
        <v>7344</v>
      </c>
      <c r="C87" s="199" t="s">
        <v>7329</v>
      </c>
      <c r="D87" s="199"/>
      <c r="E87" s="199"/>
      <c r="F87" s="199"/>
      <c r="G87" s="199"/>
      <c r="H87" s="199"/>
      <c r="I87" s="199"/>
      <c r="J87" s="199"/>
      <c r="K87" s="199"/>
      <c r="L87" s="199"/>
      <c r="M87" s="199"/>
    </row>
    <row r="88" spans="1:13">
      <c r="A88" s="199">
        <v>16</v>
      </c>
      <c r="B88" s="199" t="s">
        <v>7347</v>
      </c>
      <c r="C88" s="199" t="s">
        <v>7330</v>
      </c>
      <c r="D88" s="199"/>
      <c r="E88" s="199"/>
      <c r="F88" s="199"/>
      <c r="G88" s="199"/>
      <c r="H88" s="199"/>
      <c r="I88" s="199"/>
      <c r="J88" s="199"/>
      <c r="K88" s="199"/>
      <c r="L88" s="199"/>
      <c r="M88" s="199"/>
    </row>
    <row r="89" spans="1:13">
      <c r="A89" s="199">
        <v>17</v>
      </c>
      <c r="B89" s="199" t="s">
        <v>7348</v>
      </c>
      <c r="C89" s="199" t="s">
        <v>7331</v>
      </c>
      <c r="D89" s="199"/>
      <c r="E89" s="199"/>
      <c r="F89" s="199"/>
      <c r="G89" s="199"/>
      <c r="H89" s="199"/>
      <c r="I89" s="199"/>
      <c r="J89" s="199"/>
      <c r="K89" s="199"/>
      <c r="L89" s="199"/>
      <c r="M89" s="199"/>
    </row>
    <row r="90" spans="1:13">
      <c r="A90" s="199">
        <v>18</v>
      </c>
      <c r="B90" s="199" t="s">
        <v>7349</v>
      </c>
      <c r="C90" s="199" t="s">
        <v>7332</v>
      </c>
      <c r="D90" s="199"/>
      <c r="E90" s="199"/>
      <c r="F90" s="379" t="s">
        <v>7360</v>
      </c>
      <c r="G90" s="379" t="s">
        <v>7366</v>
      </c>
      <c r="H90" s="199"/>
      <c r="I90" s="199"/>
      <c r="J90" s="199"/>
      <c r="K90" s="199"/>
      <c r="L90" s="199"/>
      <c r="M90" s="199"/>
    </row>
    <row r="91" spans="1:13">
      <c r="A91" s="199">
        <v>19</v>
      </c>
      <c r="B91" s="199" t="s">
        <v>7350</v>
      </c>
      <c r="C91" s="199" t="s">
        <v>7333</v>
      </c>
      <c r="D91" s="199"/>
      <c r="E91" s="199"/>
      <c r="F91" s="199"/>
      <c r="G91" s="199"/>
      <c r="H91" s="199"/>
      <c r="I91" s="199"/>
      <c r="J91" s="199"/>
      <c r="K91" s="199"/>
      <c r="L91" s="199"/>
      <c r="M91" s="199"/>
    </row>
    <row r="92" spans="1:13">
      <c r="A92" s="199">
        <v>20</v>
      </c>
      <c r="B92" s="199" t="s">
        <v>7351</v>
      </c>
      <c r="C92" s="199" t="s">
        <v>7334</v>
      </c>
      <c r="D92" s="199"/>
      <c r="E92" s="199"/>
      <c r="F92" s="199"/>
      <c r="G92" s="199"/>
      <c r="H92" s="199"/>
      <c r="I92" s="199"/>
      <c r="J92" s="199"/>
      <c r="K92" s="199"/>
      <c r="L92" s="199"/>
      <c r="M92" s="199"/>
    </row>
    <row r="93" spans="1:13">
      <c r="A93" s="199">
        <v>21</v>
      </c>
      <c r="B93" s="199" t="s">
        <v>7352</v>
      </c>
      <c r="C93" s="199" t="s">
        <v>7335</v>
      </c>
      <c r="D93" s="199"/>
      <c r="E93" s="199"/>
      <c r="F93" s="199"/>
      <c r="G93" s="199"/>
      <c r="H93" s="199"/>
      <c r="I93" s="199"/>
      <c r="J93" s="199"/>
      <c r="K93" s="199"/>
      <c r="L93" s="199"/>
      <c r="M93" s="199"/>
    </row>
    <row r="94" spans="1:13">
      <c r="A94" s="199">
        <v>22</v>
      </c>
      <c r="B94" s="199" t="s">
        <v>1909</v>
      </c>
      <c r="C94" s="199" t="s">
        <v>7336</v>
      </c>
      <c r="D94" s="199"/>
      <c r="E94" s="199"/>
      <c r="F94" s="199"/>
      <c r="G94" s="199"/>
      <c r="H94" s="199"/>
      <c r="I94" s="199"/>
      <c r="J94" s="199"/>
      <c r="K94" s="199"/>
      <c r="L94" s="199"/>
      <c r="M94" s="199"/>
    </row>
  </sheetData>
  <mergeCells count="3">
    <mergeCell ref="B3:C3"/>
    <mergeCell ref="B72:C72"/>
    <mergeCell ref="J2:M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E201-E2DF-4506-9EBB-72214F7C31FD}">
  <sheetPr codeName="Sheet17"/>
  <dimension ref="B3:P246"/>
  <sheetViews>
    <sheetView workbookViewId="0">
      <selection activeCell="J39" sqref="J39"/>
    </sheetView>
  </sheetViews>
  <sheetFormatPr defaultRowHeight="13.5"/>
  <cols>
    <col min="2" max="2" width="13.140625" style="202" customWidth="1"/>
    <col min="3" max="3" width="10" bestFit="1" customWidth="1"/>
    <col min="4" max="4" width="9.28515625" bestFit="1" customWidth="1"/>
    <col min="5" max="5" width="28.7109375" customWidth="1"/>
    <col min="6" max="6" width="9.7109375" bestFit="1" customWidth="1"/>
    <col min="7" max="7" width="27.5703125" customWidth="1"/>
    <col min="8" max="8" width="19.85546875" customWidth="1"/>
    <col min="9" max="9" width="23.7109375" bestFit="1" customWidth="1"/>
    <col min="10" max="10" width="12.5703125" bestFit="1" customWidth="1"/>
    <col min="11" max="11" width="17" bestFit="1" customWidth="1"/>
    <col min="12" max="12" width="11.140625" customWidth="1"/>
    <col min="13" max="13" width="12.5703125" bestFit="1" customWidth="1"/>
    <col min="14" max="15" width="10.85546875" bestFit="1" customWidth="1"/>
    <col min="16" max="16" width="15.5703125" bestFit="1" customWidth="1"/>
  </cols>
  <sheetData>
    <row r="3" spans="2:16">
      <c r="B3" s="203" t="s">
        <v>6274</v>
      </c>
    </row>
    <row r="4" spans="2:16">
      <c r="B4" s="203"/>
    </row>
    <row r="5" spans="2:16">
      <c r="B5" s="206" t="s">
        <v>6373</v>
      </c>
    </row>
    <row r="6" spans="2:16">
      <c r="B6" s="207" t="s">
        <v>6261</v>
      </c>
      <c r="C6" s="208" t="s">
        <v>46</v>
      </c>
      <c r="D6" s="208" t="s">
        <v>47</v>
      </c>
      <c r="E6" s="208" t="s">
        <v>6262</v>
      </c>
      <c r="F6" s="208" t="s">
        <v>6263</v>
      </c>
      <c r="G6" s="208" t="s">
        <v>6264</v>
      </c>
      <c r="H6" s="208" t="s">
        <v>6265</v>
      </c>
      <c r="I6" s="208" t="s">
        <v>6266</v>
      </c>
      <c r="J6" s="208" t="s">
        <v>6267</v>
      </c>
      <c r="K6" s="208" t="s">
        <v>6268</v>
      </c>
      <c r="L6" s="208" t="s">
        <v>6269</v>
      </c>
      <c r="M6" s="208" t="s">
        <v>6270</v>
      </c>
      <c r="N6" s="208" t="s">
        <v>6271</v>
      </c>
      <c r="O6" s="208" t="s">
        <v>6272</v>
      </c>
      <c r="P6" s="208" t="s">
        <v>6273</v>
      </c>
    </row>
    <row r="7" spans="2:16">
      <c r="B7" s="205" t="s">
        <v>6208</v>
      </c>
      <c r="C7" s="199"/>
      <c r="D7" s="200">
        <v>45760.513136574074</v>
      </c>
      <c r="E7" s="199" t="s">
        <v>1666</v>
      </c>
      <c r="F7" s="204" t="s">
        <v>3064</v>
      </c>
      <c r="G7" s="199" t="s">
        <v>6209</v>
      </c>
      <c r="H7" s="199" t="s">
        <v>6210</v>
      </c>
      <c r="I7" s="199" t="s">
        <v>6211</v>
      </c>
      <c r="J7" s="199" t="s">
        <v>6212</v>
      </c>
      <c r="K7" s="199" t="s">
        <v>1667</v>
      </c>
      <c r="L7" s="201" t="s">
        <v>6213</v>
      </c>
      <c r="M7" s="199" t="s">
        <v>6214</v>
      </c>
      <c r="N7" s="199"/>
      <c r="O7" s="199"/>
      <c r="P7" s="199" t="s">
        <v>6215</v>
      </c>
    </row>
    <row r="8" spans="2:16">
      <c r="B8" s="205" t="s">
        <v>6216</v>
      </c>
      <c r="C8" s="199"/>
      <c r="D8" s="200">
        <v>45760.513136574074</v>
      </c>
      <c r="E8" s="199" t="s">
        <v>6217</v>
      </c>
      <c r="F8" s="204" t="s">
        <v>6218</v>
      </c>
      <c r="G8" s="199" t="s">
        <v>6219</v>
      </c>
      <c r="H8" s="199" t="s">
        <v>6210</v>
      </c>
      <c r="I8" s="199" t="s">
        <v>6211</v>
      </c>
      <c r="J8" s="199" t="s">
        <v>6212</v>
      </c>
      <c r="K8" s="199" t="s">
        <v>6220</v>
      </c>
      <c r="L8" s="201" t="s">
        <v>300</v>
      </c>
      <c r="M8" s="199"/>
      <c r="N8" s="199"/>
      <c r="O8" s="199"/>
      <c r="P8" s="199" t="s">
        <v>6215</v>
      </c>
    </row>
    <row r="9" spans="2:16">
      <c r="B9" s="205" t="s">
        <v>6221</v>
      </c>
      <c r="C9" s="199"/>
      <c r="D9" s="200">
        <v>45760.513136574074</v>
      </c>
      <c r="E9" s="199" t="s">
        <v>6222</v>
      </c>
      <c r="F9" s="204" t="s">
        <v>6218</v>
      </c>
      <c r="G9" s="199" t="s">
        <v>6223</v>
      </c>
      <c r="H9" s="199" t="s">
        <v>6210</v>
      </c>
      <c r="I9" s="199" t="s">
        <v>6211</v>
      </c>
      <c r="J9" s="199" t="s">
        <v>6212</v>
      </c>
      <c r="K9" s="199" t="s">
        <v>1732</v>
      </c>
      <c r="L9" s="201" t="s">
        <v>6224</v>
      </c>
      <c r="M9" s="199" t="s">
        <v>6225</v>
      </c>
      <c r="N9" s="199"/>
      <c r="O9" s="199"/>
      <c r="P9" s="199" t="s">
        <v>6215</v>
      </c>
    </row>
    <row r="10" spans="2:16">
      <c r="B10" s="205" t="s">
        <v>6226</v>
      </c>
      <c r="C10" s="199"/>
      <c r="D10" s="200">
        <v>45760.513136574074</v>
      </c>
      <c r="E10" s="199" t="s">
        <v>1619</v>
      </c>
      <c r="F10" s="204" t="s">
        <v>6218</v>
      </c>
      <c r="G10" s="199" t="s">
        <v>6227</v>
      </c>
      <c r="H10" s="199" t="s">
        <v>6210</v>
      </c>
      <c r="I10" s="199" t="s">
        <v>6228</v>
      </c>
      <c r="J10" s="199" t="s">
        <v>6229</v>
      </c>
      <c r="K10" s="199" t="s">
        <v>1620</v>
      </c>
      <c r="L10" s="201" t="s">
        <v>300</v>
      </c>
      <c r="M10" s="199"/>
      <c r="N10" s="199"/>
      <c r="O10" s="199"/>
      <c r="P10" s="199" t="s">
        <v>6215</v>
      </c>
    </row>
    <row r="11" spans="2:16">
      <c r="B11" s="205" t="s">
        <v>6230</v>
      </c>
      <c r="C11" s="199"/>
      <c r="D11" s="200">
        <v>45760.863020833334</v>
      </c>
      <c r="E11" s="199" t="s">
        <v>6231</v>
      </c>
      <c r="F11" s="204" t="s">
        <v>3064</v>
      </c>
      <c r="G11" s="199"/>
      <c r="H11" s="199" t="s">
        <v>6210</v>
      </c>
      <c r="I11" s="199" t="s">
        <v>6228</v>
      </c>
      <c r="J11" s="199" t="s">
        <v>6232</v>
      </c>
      <c r="K11" s="199" t="s">
        <v>720</v>
      </c>
      <c r="L11" s="201" t="s">
        <v>6213</v>
      </c>
      <c r="M11" s="199" t="s">
        <v>720</v>
      </c>
      <c r="N11" s="199"/>
      <c r="O11" s="199"/>
      <c r="P11" s="199" t="s">
        <v>6215</v>
      </c>
    </row>
    <row r="12" spans="2:16">
      <c r="B12" s="205" t="s">
        <v>6233</v>
      </c>
      <c r="C12" s="199"/>
      <c r="D12" s="200">
        <v>45760.863020833334</v>
      </c>
      <c r="E12" s="199" t="s">
        <v>6231</v>
      </c>
      <c r="F12" s="204" t="s">
        <v>3064</v>
      </c>
      <c r="G12" s="199"/>
      <c r="H12" s="199" t="s">
        <v>6210</v>
      </c>
      <c r="I12" s="199" t="s">
        <v>6234</v>
      </c>
      <c r="J12" s="199" t="s">
        <v>6235</v>
      </c>
      <c r="K12" s="199" t="s">
        <v>720</v>
      </c>
      <c r="L12" s="201" t="s">
        <v>6213</v>
      </c>
      <c r="M12" s="199" t="s">
        <v>720</v>
      </c>
      <c r="N12" s="199"/>
      <c r="O12" s="199"/>
      <c r="P12" s="199" t="s">
        <v>6215</v>
      </c>
    </row>
    <row r="13" spans="2:16">
      <c r="B13" s="205" t="s">
        <v>6236</v>
      </c>
      <c r="C13" s="199"/>
      <c r="D13" s="200">
        <v>45760.863020833334</v>
      </c>
      <c r="E13" s="199" t="s">
        <v>1603</v>
      </c>
      <c r="F13" s="204" t="s">
        <v>6218</v>
      </c>
      <c r="G13" s="199" t="s">
        <v>6237</v>
      </c>
      <c r="H13" s="199" t="s">
        <v>6210</v>
      </c>
      <c r="I13" s="199" t="s">
        <v>6238</v>
      </c>
      <c r="J13" s="199" t="s">
        <v>6239</v>
      </c>
      <c r="K13" s="199" t="s">
        <v>1605</v>
      </c>
      <c r="L13" s="201" t="s">
        <v>300</v>
      </c>
      <c r="M13" s="199"/>
      <c r="N13" s="199"/>
      <c r="O13" s="199"/>
      <c r="P13" s="199" t="s">
        <v>6215</v>
      </c>
    </row>
    <row r="14" spans="2:16">
      <c r="B14" s="205" t="s">
        <v>6240</v>
      </c>
      <c r="C14" s="199"/>
      <c r="D14" s="200">
        <v>45760.863020833334</v>
      </c>
      <c r="E14" s="199" t="s">
        <v>1608</v>
      </c>
      <c r="F14" s="204" t="s">
        <v>6218</v>
      </c>
      <c r="G14" s="199" t="s">
        <v>6241</v>
      </c>
      <c r="H14" s="199" t="s">
        <v>6210</v>
      </c>
      <c r="I14" s="199" t="s">
        <v>6238</v>
      </c>
      <c r="J14" s="199" t="s">
        <v>6239</v>
      </c>
      <c r="K14" s="199" t="s">
        <v>1610</v>
      </c>
      <c r="L14" s="201" t="s">
        <v>300</v>
      </c>
      <c r="M14" s="199"/>
      <c r="N14" s="199"/>
      <c r="O14" s="199"/>
      <c r="P14" s="199" t="s">
        <v>6215</v>
      </c>
    </row>
    <row r="15" spans="2:16">
      <c r="B15" s="205" t="s">
        <v>6242</v>
      </c>
      <c r="C15" s="199"/>
      <c r="D15" s="200">
        <v>45760.863020833334</v>
      </c>
      <c r="E15" s="199" t="s">
        <v>6243</v>
      </c>
      <c r="F15" s="204" t="s">
        <v>6218</v>
      </c>
      <c r="G15" s="199" t="s">
        <v>6237</v>
      </c>
      <c r="H15" s="199" t="s">
        <v>6210</v>
      </c>
      <c r="I15" s="199" t="s">
        <v>6238</v>
      </c>
      <c r="J15" s="199" t="s">
        <v>6239</v>
      </c>
      <c r="K15" s="199" t="s">
        <v>1612</v>
      </c>
      <c r="L15" s="201" t="s">
        <v>300</v>
      </c>
      <c r="M15" s="199"/>
      <c r="N15" s="199"/>
      <c r="O15" s="199"/>
      <c r="P15" s="199" t="s">
        <v>6215</v>
      </c>
    </row>
    <row r="16" spans="2:16">
      <c r="B16" s="205" t="s">
        <v>6244</v>
      </c>
      <c r="C16" s="199"/>
      <c r="D16" s="200">
        <v>45760.863020833334</v>
      </c>
      <c r="E16" s="199" t="s">
        <v>1625</v>
      </c>
      <c r="F16" s="204" t="s">
        <v>3064</v>
      </c>
      <c r="G16" s="199"/>
      <c r="H16" s="199" t="s">
        <v>6210</v>
      </c>
      <c r="I16" s="199" t="s">
        <v>6234</v>
      </c>
      <c r="J16" s="199" t="s">
        <v>6245</v>
      </c>
      <c r="K16" s="199" t="s">
        <v>1626</v>
      </c>
      <c r="L16" s="201" t="s">
        <v>6246</v>
      </c>
      <c r="M16" s="199"/>
      <c r="N16" s="199"/>
      <c r="O16" s="199"/>
      <c r="P16" s="199" t="s">
        <v>6215</v>
      </c>
    </row>
    <row r="17" spans="2:16">
      <c r="B17" s="205" t="s">
        <v>6247</v>
      </c>
      <c r="C17" s="199"/>
      <c r="D17" s="200">
        <v>45760.863020833334</v>
      </c>
      <c r="E17" s="199" t="s">
        <v>713</v>
      </c>
      <c r="F17" s="204" t="s">
        <v>3064</v>
      </c>
      <c r="G17" s="199"/>
      <c r="H17" s="199" t="s">
        <v>6210</v>
      </c>
      <c r="I17" s="199" t="s">
        <v>6234</v>
      </c>
      <c r="J17" s="199" t="s">
        <v>6248</v>
      </c>
      <c r="K17" s="199" t="s">
        <v>1628</v>
      </c>
      <c r="L17" s="201" t="s">
        <v>300</v>
      </c>
      <c r="M17" s="199"/>
      <c r="N17" s="199"/>
      <c r="O17" s="199"/>
      <c r="P17" s="199" t="s">
        <v>6215</v>
      </c>
    </row>
    <row r="18" spans="2:16">
      <c r="B18" s="205" t="s">
        <v>6249</v>
      </c>
      <c r="C18" s="199"/>
      <c r="D18" s="200">
        <v>45760.863020833334</v>
      </c>
      <c r="E18" s="199" t="s">
        <v>408</v>
      </c>
      <c r="F18" s="204" t="s">
        <v>3064</v>
      </c>
      <c r="G18" s="199" t="s">
        <v>6250</v>
      </c>
      <c r="H18" s="199" t="s">
        <v>6210</v>
      </c>
      <c r="I18" s="199" t="s">
        <v>6251</v>
      </c>
      <c r="J18" s="199" t="s">
        <v>6252</v>
      </c>
      <c r="K18" s="199" t="s">
        <v>1577</v>
      </c>
      <c r="L18" s="201" t="s">
        <v>6246</v>
      </c>
      <c r="M18" s="199"/>
      <c r="N18" s="199"/>
      <c r="O18" s="199"/>
      <c r="P18" s="199" t="s">
        <v>6215</v>
      </c>
    </row>
    <row r="19" spans="2:16">
      <c r="B19" s="205" t="s">
        <v>6253</v>
      </c>
      <c r="C19" s="199"/>
      <c r="D19" s="200">
        <v>45760.863020833334</v>
      </c>
      <c r="E19" s="199" t="s">
        <v>6254</v>
      </c>
      <c r="F19" s="204" t="s">
        <v>3064</v>
      </c>
      <c r="G19" s="199" t="s">
        <v>6250</v>
      </c>
      <c r="H19" s="199" t="s">
        <v>6210</v>
      </c>
      <c r="I19" s="199" t="s">
        <v>6251</v>
      </c>
      <c r="J19" s="199" t="s">
        <v>6252</v>
      </c>
      <c r="K19" s="199" t="s">
        <v>719</v>
      </c>
      <c r="L19" s="201" t="s">
        <v>6213</v>
      </c>
      <c r="M19" s="199" t="s">
        <v>719</v>
      </c>
      <c r="N19" s="199"/>
      <c r="O19" s="199"/>
      <c r="P19" s="199" t="s">
        <v>6215</v>
      </c>
    </row>
    <row r="20" spans="2:16">
      <c r="B20" s="205" t="s">
        <v>6255</v>
      </c>
      <c r="C20" s="199"/>
      <c r="D20" s="200">
        <v>45760.863020833334</v>
      </c>
      <c r="E20" s="199" t="s">
        <v>1600</v>
      </c>
      <c r="F20" s="204" t="s">
        <v>3064</v>
      </c>
      <c r="G20" s="199" t="s">
        <v>6250</v>
      </c>
      <c r="H20" s="199" t="s">
        <v>6210</v>
      </c>
      <c r="I20" s="199" t="s">
        <v>6251</v>
      </c>
      <c r="J20" s="199" t="s">
        <v>6252</v>
      </c>
      <c r="K20" s="199" t="s">
        <v>1601</v>
      </c>
      <c r="L20" s="201" t="s">
        <v>6246</v>
      </c>
      <c r="M20" s="199"/>
      <c r="N20" s="199"/>
      <c r="O20" s="199"/>
      <c r="P20" s="199" t="s">
        <v>6215</v>
      </c>
    </row>
    <row r="21" spans="2:16">
      <c r="B21" s="205" t="s">
        <v>6256</v>
      </c>
      <c r="C21" s="199"/>
      <c r="D21" s="200">
        <v>45760.863020833334</v>
      </c>
      <c r="E21" s="199" t="s">
        <v>2494</v>
      </c>
      <c r="F21" s="204" t="s">
        <v>6218</v>
      </c>
      <c r="G21" s="199" t="s">
        <v>6257</v>
      </c>
      <c r="H21" s="199" t="s">
        <v>6210</v>
      </c>
      <c r="I21" s="199" t="s">
        <v>6211</v>
      </c>
      <c r="J21" s="199" t="s">
        <v>6258</v>
      </c>
      <c r="K21" s="199" t="s">
        <v>1594</v>
      </c>
      <c r="L21" s="201" t="s">
        <v>6224</v>
      </c>
      <c r="M21" s="199" t="s">
        <v>6259</v>
      </c>
      <c r="N21" s="199"/>
      <c r="O21" s="199"/>
      <c r="P21" s="199" t="s">
        <v>6215</v>
      </c>
    </row>
    <row r="22" spans="2:16">
      <c r="B22" s="205" t="s">
        <v>6260</v>
      </c>
      <c r="C22" s="199"/>
      <c r="D22" s="200">
        <v>45760.863020833334</v>
      </c>
      <c r="E22" s="199" t="s">
        <v>406</v>
      </c>
      <c r="F22" s="204" t="s">
        <v>3064</v>
      </c>
      <c r="G22" s="199"/>
      <c r="H22" s="199" t="s">
        <v>6210</v>
      </c>
      <c r="I22" s="199" t="s">
        <v>6234</v>
      </c>
      <c r="J22" s="199" t="s">
        <v>6258</v>
      </c>
      <c r="K22" s="199" t="s">
        <v>108</v>
      </c>
      <c r="L22" s="201" t="s">
        <v>300</v>
      </c>
      <c r="M22" s="199"/>
      <c r="N22" s="199"/>
      <c r="O22" s="199"/>
      <c r="P22" s="199" t="s">
        <v>6215</v>
      </c>
    </row>
    <row r="23" spans="2:16">
      <c r="F23" s="210" t="s">
        <v>6376</v>
      </c>
      <c r="L23" s="211" t="s">
        <v>6377</v>
      </c>
    </row>
    <row r="26" spans="2:16">
      <c r="B26" s="206" t="s">
        <v>6372</v>
      </c>
    </row>
    <row r="27" spans="2:16">
      <c r="B27" s="207" t="s">
        <v>65</v>
      </c>
      <c r="C27" s="208" t="s">
        <v>6261</v>
      </c>
      <c r="D27" s="208" t="s">
        <v>6370</v>
      </c>
      <c r="E27" s="208" t="s">
        <v>46</v>
      </c>
      <c r="F27" s="208" t="s">
        <v>47</v>
      </c>
      <c r="G27" s="208" t="s">
        <v>6268</v>
      </c>
      <c r="H27" s="208" t="s">
        <v>6371</v>
      </c>
      <c r="J27" s="209" t="s">
        <v>6374</v>
      </c>
    </row>
    <row r="28" spans="2:16">
      <c r="B28" s="205">
        <v>20240930</v>
      </c>
      <c r="C28" s="199" t="s">
        <v>6208</v>
      </c>
      <c r="D28" s="199" t="s">
        <v>6275</v>
      </c>
      <c r="E28" s="199"/>
      <c r="F28" s="200">
        <v>45760.86309027778</v>
      </c>
      <c r="G28" s="199"/>
      <c r="H28" s="199"/>
      <c r="J28" t="s">
        <v>6375</v>
      </c>
    </row>
    <row r="29" spans="2:16">
      <c r="B29" s="205">
        <v>20240930</v>
      </c>
      <c r="C29" s="199" t="s">
        <v>6208</v>
      </c>
      <c r="D29" s="199" t="s">
        <v>6276</v>
      </c>
      <c r="E29" s="199"/>
      <c r="F29" s="200">
        <v>45760.86309027778</v>
      </c>
      <c r="G29" s="199"/>
      <c r="H29" s="199"/>
    </row>
    <row r="30" spans="2:16">
      <c r="B30" s="205">
        <v>20240930</v>
      </c>
      <c r="C30" s="199" t="s">
        <v>6208</v>
      </c>
      <c r="D30" s="199" t="s">
        <v>6277</v>
      </c>
      <c r="E30" s="199"/>
      <c r="F30" s="200">
        <v>45760.86309027778</v>
      </c>
      <c r="G30" s="199"/>
      <c r="H30" s="199"/>
    </row>
    <row r="31" spans="2:16">
      <c r="B31" s="205">
        <v>20240930</v>
      </c>
      <c r="C31" s="199" t="s">
        <v>6208</v>
      </c>
      <c r="D31" s="199" t="s">
        <v>6278</v>
      </c>
      <c r="E31" s="199"/>
      <c r="F31" s="200">
        <v>45760.86309027778</v>
      </c>
      <c r="G31" s="199"/>
      <c r="H31" s="199"/>
      <c r="J31" t="s">
        <v>6378</v>
      </c>
    </row>
    <row r="32" spans="2:16">
      <c r="B32" s="205">
        <v>20240930</v>
      </c>
      <c r="C32" s="199" t="s">
        <v>6208</v>
      </c>
      <c r="D32" s="199" t="s">
        <v>6279</v>
      </c>
      <c r="E32" s="199"/>
      <c r="F32" s="200">
        <v>45760.86309027778</v>
      </c>
      <c r="G32" s="199"/>
      <c r="H32" s="199"/>
    </row>
    <row r="33" spans="2:8">
      <c r="B33" s="205">
        <v>20240930</v>
      </c>
      <c r="C33" s="199" t="s">
        <v>6208</v>
      </c>
      <c r="D33" s="199" t="s">
        <v>6280</v>
      </c>
      <c r="E33" s="199"/>
      <c r="F33" s="200">
        <v>45760.86309027778</v>
      </c>
      <c r="G33" s="199"/>
      <c r="H33" s="199"/>
    </row>
    <row r="34" spans="2:8">
      <c r="B34" s="205">
        <v>20240930</v>
      </c>
      <c r="C34" s="199" t="s">
        <v>6208</v>
      </c>
      <c r="D34" s="199" t="s">
        <v>6281</v>
      </c>
      <c r="E34" s="199"/>
      <c r="F34" s="200">
        <v>45760.86309027778</v>
      </c>
      <c r="G34" s="199"/>
      <c r="H34" s="199"/>
    </row>
    <row r="35" spans="2:8">
      <c r="B35" s="205">
        <v>20240930</v>
      </c>
      <c r="C35" s="199" t="s">
        <v>6208</v>
      </c>
      <c r="D35" s="199" t="s">
        <v>6282</v>
      </c>
      <c r="E35" s="199"/>
      <c r="F35" s="200">
        <v>45760.86309027778</v>
      </c>
      <c r="G35" s="199"/>
      <c r="H35" s="199"/>
    </row>
    <row r="36" spans="2:8">
      <c r="B36" s="205">
        <v>20240930</v>
      </c>
      <c r="C36" s="199" t="s">
        <v>6208</v>
      </c>
      <c r="D36" s="199" t="s">
        <v>6283</v>
      </c>
      <c r="E36" s="199"/>
      <c r="F36" s="200">
        <v>45760.86309027778</v>
      </c>
      <c r="G36" s="199"/>
      <c r="H36" s="199"/>
    </row>
    <row r="37" spans="2:8">
      <c r="B37" s="205">
        <v>20240930</v>
      </c>
      <c r="C37" s="199" t="s">
        <v>6208</v>
      </c>
      <c r="D37" s="199" t="s">
        <v>6284</v>
      </c>
      <c r="E37" s="199"/>
      <c r="F37" s="200">
        <v>45760.86309027778</v>
      </c>
      <c r="G37" s="199"/>
      <c r="H37" s="199"/>
    </row>
    <row r="38" spans="2:8">
      <c r="B38" s="205">
        <v>20240930</v>
      </c>
      <c r="C38" s="199" t="s">
        <v>6208</v>
      </c>
      <c r="D38" s="199" t="s">
        <v>6285</v>
      </c>
      <c r="E38" s="199"/>
      <c r="F38" s="200">
        <v>45760.86309027778</v>
      </c>
      <c r="G38" s="199"/>
      <c r="H38" s="199"/>
    </row>
    <row r="39" spans="2:8">
      <c r="B39" s="205">
        <v>20240930</v>
      </c>
      <c r="C39" s="199" t="s">
        <v>6208</v>
      </c>
      <c r="D39" s="199" t="s">
        <v>6286</v>
      </c>
      <c r="E39" s="199"/>
      <c r="F39" s="200">
        <v>45760.86309027778</v>
      </c>
      <c r="G39" s="199"/>
      <c r="H39" s="199"/>
    </row>
    <row r="40" spans="2:8">
      <c r="B40" s="205">
        <v>20240930</v>
      </c>
      <c r="C40" s="199" t="s">
        <v>6208</v>
      </c>
      <c r="D40" s="199" t="s">
        <v>6287</v>
      </c>
      <c r="E40" s="199"/>
      <c r="F40" s="200">
        <v>45760.86309027778</v>
      </c>
      <c r="G40" s="199"/>
      <c r="H40" s="199"/>
    </row>
    <row r="41" spans="2:8">
      <c r="B41" s="205">
        <v>20240930</v>
      </c>
      <c r="C41" s="199" t="s">
        <v>6208</v>
      </c>
      <c r="D41" s="199" t="s">
        <v>6288</v>
      </c>
      <c r="E41" s="199"/>
      <c r="F41" s="200">
        <v>45760.86309027778</v>
      </c>
      <c r="G41" s="199"/>
      <c r="H41" s="199"/>
    </row>
    <row r="42" spans="2:8">
      <c r="B42" s="205">
        <v>20240930</v>
      </c>
      <c r="C42" s="199" t="s">
        <v>6208</v>
      </c>
      <c r="D42" s="199" t="s">
        <v>6289</v>
      </c>
      <c r="E42" s="199"/>
      <c r="F42" s="200">
        <v>45760.86309027778</v>
      </c>
      <c r="G42" s="199"/>
      <c r="H42" s="199"/>
    </row>
    <row r="43" spans="2:8">
      <c r="B43" s="205">
        <v>20240930</v>
      </c>
      <c r="C43" s="199" t="s">
        <v>6208</v>
      </c>
      <c r="D43" s="199" t="s">
        <v>6290</v>
      </c>
      <c r="E43" s="199"/>
      <c r="F43" s="200">
        <v>45760.86309027778</v>
      </c>
      <c r="G43" s="199"/>
      <c r="H43" s="199"/>
    </row>
    <row r="44" spans="2:8">
      <c r="B44" s="205">
        <v>20240930</v>
      </c>
      <c r="C44" s="199" t="s">
        <v>6208</v>
      </c>
      <c r="D44" s="199" t="s">
        <v>6291</v>
      </c>
      <c r="E44" s="199"/>
      <c r="F44" s="200">
        <v>45760.86309027778</v>
      </c>
      <c r="G44" s="199"/>
      <c r="H44" s="199"/>
    </row>
    <row r="45" spans="2:8">
      <c r="B45" s="205">
        <v>20240930</v>
      </c>
      <c r="C45" s="199" t="s">
        <v>6208</v>
      </c>
      <c r="D45" s="199" t="s">
        <v>6292</v>
      </c>
      <c r="E45" s="199"/>
      <c r="F45" s="200">
        <v>45760.86309027778</v>
      </c>
      <c r="G45" s="199"/>
      <c r="H45" s="199"/>
    </row>
    <row r="46" spans="2:8">
      <c r="B46" s="205">
        <v>20240930</v>
      </c>
      <c r="C46" s="199" t="s">
        <v>6208</v>
      </c>
      <c r="D46" s="199" t="s">
        <v>6293</v>
      </c>
      <c r="E46" s="199"/>
      <c r="F46" s="200">
        <v>45760.86309027778</v>
      </c>
      <c r="G46" s="199"/>
      <c r="H46" s="199"/>
    </row>
    <row r="47" spans="2:8">
      <c r="B47" s="205">
        <v>20240930</v>
      </c>
      <c r="C47" s="199" t="s">
        <v>6208</v>
      </c>
      <c r="D47" s="199" t="s">
        <v>6294</v>
      </c>
      <c r="E47" s="199"/>
      <c r="F47" s="200">
        <v>45760.86309027778</v>
      </c>
      <c r="G47" s="199"/>
      <c r="H47" s="199"/>
    </row>
    <row r="48" spans="2:8">
      <c r="B48" s="205">
        <v>20240930</v>
      </c>
      <c r="C48" s="199" t="s">
        <v>6208</v>
      </c>
      <c r="D48" s="199" t="s">
        <v>6295</v>
      </c>
      <c r="E48" s="199"/>
      <c r="F48" s="200">
        <v>45760.86309027778</v>
      </c>
      <c r="G48" s="199"/>
      <c r="H48" s="199"/>
    </row>
    <row r="49" spans="2:8">
      <c r="B49" s="205">
        <v>20240930</v>
      </c>
      <c r="C49" s="199" t="s">
        <v>6208</v>
      </c>
      <c r="D49" s="199" t="s">
        <v>6296</v>
      </c>
      <c r="E49" s="199"/>
      <c r="F49" s="200">
        <v>45760.86309027778</v>
      </c>
      <c r="G49" s="199"/>
      <c r="H49" s="199"/>
    </row>
    <row r="50" spans="2:8">
      <c r="B50" s="205">
        <v>20240930</v>
      </c>
      <c r="C50" s="199" t="s">
        <v>6208</v>
      </c>
      <c r="D50" s="199" t="s">
        <v>6297</v>
      </c>
      <c r="E50" s="199"/>
      <c r="F50" s="200">
        <v>45760.86309027778</v>
      </c>
      <c r="G50" s="199"/>
      <c r="H50" s="199"/>
    </row>
    <row r="51" spans="2:8">
      <c r="B51" s="205">
        <v>20240930</v>
      </c>
      <c r="C51" s="199" t="s">
        <v>6208</v>
      </c>
      <c r="D51" s="199" t="s">
        <v>6298</v>
      </c>
      <c r="E51" s="199"/>
      <c r="F51" s="200">
        <v>45760.86309027778</v>
      </c>
      <c r="G51" s="199"/>
      <c r="H51" s="199"/>
    </row>
    <row r="52" spans="2:8">
      <c r="B52" s="205">
        <v>20240930</v>
      </c>
      <c r="C52" s="199" t="s">
        <v>6208</v>
      </c>
      <c r="D52" s="199" t="s">
        <v>6299</v>
      </c>
      <c r="E52" s="199"/>
      <c r="F52" s="200">
        <v>45760.86309027778</v>
      </c>
      <c r="G52" s="199"/>
      <c r="H52" s="199"/>
    </row>
    <row r="53" spans="2:8">
      <c r="B53" s="205">
        <v>20240930</v>
      </c>
      <c r="C53" s="199" t="s">
        <v>6208</v>
      </c>
      <c r="D53" s="199" t="s">
        <v>6300</v>
      </c>
      <c r="E53" s="199"/>
      <c r="F53" s="200">
        <v>45760.86309027778</v>
      </c>
      <c r="G53" s="199"/>
      <c r="H53" s="199"/>
    </row>
    <row r="54" spans="2:8">
      <c r="B54" s="205">
        <v>20240930</v>
      </c>
      <c r="C54" s="199" t="s">
        <v>6208</v>
      </c>
      <c r="D54" s="199" t="s">
        <v>6301</v>
      </c>
      <c r="E54" s="199"/>
      <c r="F54" s="200">
        <v>45760.86309027778</v>
      </c>
      <c r="G54" s="199"/>
      <c r="H54" s="199"/>
    </row>
    <row r="55" spans="2:8">
      <c r="B55" s="205">
        <v>20240930</v>
      </c>
      <c r="C55" s="199" t="s">
        <v>6208</v>
      </c>
      <c r="D55" s="199" t="s">
        <v>6302</v>
      </c>
      <c r="E55" s="199"/>
      <c r="F55" s="200">
        <v>45760.86309027778</v>
      </c>
      <c r="G55" s="199"/>
      <c r="H55" s="199"/>
    </row>
    <row r="56" spans="2:8">
      <c r="B56" s="205">
        <v>20240930</v>
      </c>
      <c r="C56" s="199" t="s">
        <v>6208</v>
      </c>
      <c r="D56" s="199" t="s">
        <v>6303</v>
      </c>
      <c r="E56" s="199"/>
      <c r="F56" s="200">
        <v>45760.86309027778</v>
      </c>
      <c r="G56" s="199"/>
      <c r="H56" s="199"/>
    </row>
    <row r="57" spans="2:8">
      <c r="B57" s="205">
        <v>20240930</v>
      </c>
      <c r="C57" s="199" t="s">
        <v>6208</v>
      </c>
      <c r="D57" s="199" t="s">
        <v>6304</v>
      </c>
      <c r="E57" s="199"/>
      <c r="F57" s="200">
        <v>45760.86309027778</v>
      </c>
      <c r="G57" s="199"/>
      <c r="H57" s="199"/>
    </row>
    <row r="58" spans="2:8">
      <c r="B58" s="205">
        <v>20240930</v>
      </c>
      <c r="C58" s="199" t="s">
        <v>6208</v>
      </c>
      <c r="D58" s="199" t="s">
        <v>6305</v>
      </c>
      <c r="E58" s="199"/>
      <c r="F58" s="200">
        <v>45760.86309027778</v>
      </c>
      <c r="G58" s="199"/>
      <c r="H58" s="199"/>
    </row>
    <row r="59" spans="2:8">
      <c r="B59" s="205">
        <v>20240930</v>
      </c>
      <c r="C59" s="199" t="s">
        <v>6208</v>
      </c>
      <c r="D59" s="199" t="s">
        <v>6306</v>
      </c>
      <c r="E59" s="199"/>
      <c r="F59" s="200">
        <v>45760.86309027778</v>
      </c>
      <c r="G59" s="199"/>
      <c r="H59" s="199"/>
    </row>
    <row r="60" spans="2:8">
      <c r="B60" s="205">
        <v>20240930</v>
      </c>
      <c r="C60" s="199" t="s">
        <v>6208</v>
      </c>
      <c r="D60" s="199" t="s">
        <v>6307</v>
      </c>
      <c r="E60" s="199"/>
      <c r="F60" s="200">
        <v>45760.86309027778</v>
      </c>
      <c r="G60" s="199"/>
      <c r="H60" s="199"/>
    </row>
    <row r="61" spans="2:8">
      <c r="B61" s="205">
        <v>20240930</v>
      </c>
      <c r="C61" s="199" t="s">
        <v>6208</v>
      </c>
      <c r="D61" s="199" t="s">
        <v>6308</v>
      </c>
      <c r="E61" s="199"/>
      <c r="F61" s="200">
        <v>45760.86309027778</v>
      </c>
      <c r="G61" s="199"/>
      <c r="H61" s="199"/>
    </row>
    <row r="62" spans="2:8">
      <c r="B62" s="205">
        <v>20240930</v>
      </c>
      <c r="C62" s="199" t="s">
        <v>6208</v>
      </c>
      <c r="D62" s="199" t="s">
        <v>6309</v>
      </c>
      <c r="E62" s="199"/>
      <c r="F62" s="200">
        <v>45760.86309027778</v>
      </c>
      <c r="G62" s="199"/>
      <c r="H62" s="199"/>
    </row>
    <row r="63" spans="2:8">
      <c r="B63" s="205">
        <v>20240930</v>
      </c>
      <c r="C63" s="199" t="s">
        <v>6208</v>
      </c>
      <c r="D63" s="199" t="s">
        <v>6310</v>
      </c>
      <c r="E63" s="199"/>
      <c r="F63" s="200">
        <v>45760.86309027778</v>
      </c>
      <c r="G63" s="199"/>
      <c r="H63" s="199"/>
    </row>
    <row r="64" spans="2:8">
      <c r="B64" s="205">
        <v>20240930</v>
      </c>
      <c r="C64" s="199" t="s">
        <v>6208</v>
      </c>
      <c r="D64" s="199" t="s">
        <v>6311</v>
      </c>
      <c r="E64" s="199"/>
      <c r="F64" s="200">
        <v>45760.86309027778</v>
      </c>
      <c r="G64" s="199"/>
      <c r="H64" s="199"/>
    </row>
    <row r="65" spans="2:8">
      <c r="B65" s="205">
        <v>20240930</v>
      </c>
      <c r="C65" s="199" t="s">
        <v>6208</v>
      </c>
      <c r="D65" s="199" t="s">
        <v>6312</v>
      </c>
      <c r="E65" s="199"/>
      <c r="F65" s="200">
        <v>45760.86309027778</v>
      </c>
      <c r="G65" s="199"/>
      <c r="H65" s="199"/>
    </row>
    <row r="66" spans="2:8">
      <c r="B66" s="205">
        <v>20240930</v>
      </c>
      <c r="C66" s="199" t="s">
        <v>6208</v>
      </c>
      <c r="D66" s="199" t="s">
        <v>6313</v>
      </c>
      <c r="E66" s="199"/>
      <c r="F66" s="200">
        <v>45760.86309027778</v>
      </c>
      <c r="G66" s="199"/>
      <c r="H66" s="199"/>
    </row>
    <row r="67" spans="2:8">
      <c r="B67" s="205">
        <v>20240930</v>
      </c>
      <c r="C67" s="199" t="s">
        <v>6208</v>
      </c>
      <c r="D67" s="199" t="s">
        <v>6314</v>
      </c>
      <c r="E67" s="199"/>
      <c r="F67" s="200">
        <v>45760.86309027778</v>
      </c>
      <c r="G67" s="199"/>
      <c r="H67" s="199"/>
    </row>
    <row r="68" spans="2:8">
      <c r="B68" s="205">
        <v>20240930</v>
      </c>
      <c r="C68" s="199" t="s">
        <v>6208</v>
      </c>
      <c r="D68" s="199" t="s">
        <v>6315</v>
      </c>
      <c r="E68" s="199"/>
      <c r="F68" s="200">
        <v>45760.86309027778</v>
      </c>
      <c r="G68" s="199"/>
      <c r="H68" s="199"/>
    </row>
    <row r="69" spans="2:8">
      <c r="B69" s="205">
        <v>20240930</v>
      </c>
      <c r="C69" s="199" t="s">
        <v>6208</v>
      </c>
      <c r="D69" s="199" t="s">
        <v>6316</v>
      </c>
      <c r="E69" s="199"/>
      <c r="F69" s="200">
        <v>45760.86309027778</v>
      </c>
      <c r="G69" s="199"/>
      <c r="H69" s="199"/>
    </row>
    <row r="70" spans="2:8">
      <c r="B70" s="205">
        <v>20240930</v>
      </c>
      <c r="C70" s="199" t="s">
        <v>6208</v>
      </c>
      <c r="D70" s="199" t="s">
        <v>6317</v>
      </c>
      <c r="E70" s="199"/>
      <c r="F70" s="200">
        <v>45760.86309027778</v>
      </c>
      <c r="G70" s="199"/>
      <c r="H70" s="199"/>
    </row>
    <row r="71" spans="2:8">
      <c r="B71" s="205">
        <v>20240930</v>
      </c>
      <c r="C71" s="199" t="s">
        <v>6208</v>
      </c>
      <c r="D71" s="199" t="s">
        <v>6318</v>
      </c>
      <c r="E71" s="199"/>
      <c r="F71" s="200">
        <v>45760.86309027778</v>
      </c>
      <c r="G71" s="199"/>
      <c r="H71" s="199"/>
    </row>
    <row r="72" spans="2:8">
      <c r="B72" s="205">
        <v>20240930</v>
      </c>
      <c r="C72" s="199" t="s">
        <v>6208</v>
      </c>
      <c r="D72" s="199" t="s">
        <v>6319</v>
      </c>
      <c r="E72" s="199"/>
      <c r="F72" s="200">
        <v>45760.86309027778</v>
      </c>
      <c r="G72" s="199"/>
      <c r="H72" s="199"/>
    </row>
    <row r="73" spans="2:8">
      <c r="B73" s="205">
        <v>20240930</v>
      </c>
      <c r="C73" s="199" t="s">
        <v>6208</v>
      </c>
      <c r="D73" s="199" t="s">
        <v>6320</v>
      </c>
      <c r="E73" s="199"/>
      <c r="F73" s="200">
        <v>45760.86309027778</v>
      </c>
      <c r="G73" s="199"/>
      <c r="H73" s="199"/>
    </row>
    <row r="74" spans="2:8">
      <c r="B74" s="205">
        <v>20240930</v>
      </c>
      <c r="C74" s="199" t="s">
        <v>6208</v>
      </c>
      <c r="D74" s="199" t="s">
        <v>6321</v>
      </c>
      <c r="E74" s="199"/>
      <c r="F74" s="200">
        <v>45760.86309027778</v>
      </c>
      <c r="G74" s="199"/>
      <c r="H74" s="199"/>
    </row>
    <row r="75" spans="2:8">
      <c r="B75" s="205">
        <v>20240930</v>
      </c>
      <c r="C75" s="199" t="s">
        <v>6208</v>
      </c>
      <c r="D75" s="199" t="s">
        <v>6322</v>
      </c>
      <c r="E75" s="199"/>
      <c r="F75" s="200">
        <v>45760.86309027778</v>
      </c>
      <c r="G75" s="199"/>
      <c r="H75" s="199"/>
    </row>
    <row r="76" spans="2:8">
      <c r="B76" s="205">
        <v>20240930</v>
      </c>
      <c r="C76" s="199" t="s">
        <v>6208</v>
      </c>
      <c r="D76" s="199" t="s">
        <v>6323</v>
      </c>
      <c r="E76" s="199"/>
      <c r="F76" s="200">
        <v>45760.86309027778</v>
      </c>
      <c r="G76" s="199"/>
      <c r="H76" s="199"/>
    </row>
    <row r="77" spans="2:8">
      <c r="B77" s="205">
        <v>20240930</v>
      </c>
      <c r="C77" s="199" t="s">
        <v>6208</v>
      </c>
      <c r="D77" s="199" t="s">
        <v>6324</v>
      </c>
      <c r="E77" s="199"/>
      <c r="F77" s="200">
        <v>45760.86309027778</v>
      </c>
      <c r="G77" s="199"/>
      <c r="H77" s="199"/>
    </row>
    <row r="78" spans="2:8">
      <c r="B78" s="205">
        <v>20240930</v>
      </c>
      <c r="C78" s="199" t="s">
        <v>6208</v>
      </c>
      <c r="D78" s="199" t="s">
        <v>6325</v>
      </c>
      <c r="E78" s="199"/>
      <c r="F78" s="200">
        <v>45760.86309027778</v>
      </c>
      <c r="G78" s="199"/>
      <c r="H78" s="199"/>
    </row>
    <row r="79" spans="2:8">
      <c r="B79" s="205">
        <v>20240930</v>
      </c>
      <c r="C79" s="199" t="s">
        <v>6208</v>
      </c>
      <c r="D79" s="199" t="s">
        <v>6326</v>
      </c>
      <c r="E79" s="199"/>
      <c r="F79" s="200">
        <v>45760.86309027778</v>
      </c>
      <c r="G79" s="199"/>
      <c r="H79" s="199"/>
    </row>
    <row r="80" spans="2:8">
      <c r="B80" s="205">
        <v>20240930</v>
      </c>
      <c r="C80" s="199" t="s">
        <v>6208</v>
      </c>
      <c r="D80" s="199" t="s">
        <v>6327</v>
      </c>
      <c r="E80" s="199"/>
      <c r="F80" s="200">
        <v>45760.86309027778</v>
      </c>
      <c r="G80" s="199"/>
      <c r="H80" s="199"/>
    </row>
    <row r="81" spans="2:8">
      <c r="B81" s="205">
        <v>20240930</v>
      </c>
      <c r="C81" s="199" t="s">
        <v>6208</v>
      </c>
      <c r="D81" s="199" t="s">
        <v>6328</v>
      </c>
      <c r="E81" s="199"/>
      <c r="F81" s="200">
        <v>45760.86309027778</v>
      </c>
      <c r="G81" s="199"/>
      <c r="H81" s="199"/>
    </row>
    <row r="82" spans="2:8">
      <c r="B82" s="205">
        <v>20240930</v>
      </c>
      <c r="C82" s="199" t="s">
        <v>6208</v>
      </c>
      <c r="D82" s="199" t="s">
        <v>6329</v>
      </c>
      <c r="E82" s="199"/>
      <c r="F82" s="200">
        <v>45760.86309027778</v>
      </c>
      <c r="G82" s="199"/>
      <c r="H82" s="199"/>
    </row>
    <row r="83" spans="2:8">
      <c r="B83" s="205">
        <v>20240930</v>
      </c>
      <c r="C83" s="199" t="s">
        <v>6208</v>
      </c>
      <c r="D83" s="199" t="s">
        <v>6330</v>
      </c>
      <c r="E83" s="199"/>
      <c r="F83" s="200">
        <v>45760.86309027778</v>
      </c>
      <c r="G83" s="199"/>
      <c r="H83" s="199"/>
    </row>
    <row r="84" spans="2:8">
      <c r="B84" s="205">
        <v>20240930</v>
      </c>
      <c r="C84" s="199" t="s">
        <v>6208</v>
      </c>
      <c r="D84" s="199" t="s">
        <v>6331</v>
      </c>
      <c r="E84" s="199"/>
      <c r="F84" s="200">
        <v>45760.86309027778</v>
      </c>
      <c r="G84" s="199"/>
      <c r="H84" s="199"/>
    </row>
    <row r="85" spans="2:8">
      <c r="B85" s="205">
        <v>20240930</v>
      </c>
      <c r="C85" s="199" t="s">
        <v>6208</v>
      </c>
      <c r="D85" s="199" t="s">
        <v>6332</v>
      </c>
      <c r="E85" s="199"/>
      <c r="F85" s="200">
        <v>45760.86309027778</v>
      </c>
      <c r="G85" s="199"/>
      <c r="H85" s="199"/>
    </row>
    <row r="86" spans="2:8">
      <c r="B86" s="205">
        <v>20240930</v>
      </c>
      <c r="C86" s="199" t="s">
        <v>6208</v>
      </c>
      <c r="D86" s="199" t="s">
        <v>6333</v>
      </c>
      <c r="E86" s="199"/>
      <c r="F86" s="200">
        <v>45760.86309027778</v>
      </c>
      <c r="G86" s="199"/>
      <c r="H86" s="199"/>
    </row>
    <row r="87" spans="2:8">
      <c r="B87" s="205">
        <v>20240930</v>
      </c>
      <c r="C87" s="199" t="s">
        <v>6208</v>
      </c>
      <c r="D87" s="199" t="s">
        <v>6334</v>
      </c>
      <c r="E87" s="199"/>
      <c r="F87" s="200">
        <v>45760.86309027778</v>
      </c>
      <c r="G87" s="199"/>
      <c r="H87" s="199"/>
    </row>
    <row r="88" spans="2:8">
      <c r="B88" s="205">
        <v>20240930</v>
      </c>
      <c r="C88" s="199" t="s">
        <v>6208</v>
      </c>
      <c r="D88" s="199" t="s">
        <v>6335</v>
      </c>
      <c r="E88" s="199"/>
      <c r="F88" s="200">
        <v>45760.86309027778</v>
      </c>
      <c r="G88" s="199"/>
      <c r="H88" s="199"/>
    </row>
    <row r="89" spans="2:8">
      <c r="B89" s="205">
        <v>20240930</v>
      </c>
      <c r="C89" s="199" t="s">
        <v>6208</v>
      </c>
      <c r="D89" s="199" t="s">
        <v>6336</v>
      </c>
      <c r="E89" s="199"/>
      <c r="F89" s="200">
        <v>45760.86309027778</v>
      </c>
      <c r="G89" s="199"/>
      <c r="H89" s="199"/>
    </row>
    <row r="90" spans="2:8">
      <c r="B90" s="205">
        <v>20240930</v>
      </c>
      <c r="C90" s="199" t="s">
        <v>6216</v>
      </c>
      <c r="D90" s="199" t="s">
        <v>6275</v>
      </c>
      <c r="E90" s="199"/>
      <c r="F90" s="200">
        <v>45760.86309027778</v>
      </c>
      <c r="G90" s="199"/>
      <c r="H90" s="199"/>
    </row>
    <row r="91" spans="2:8">
      <c r="B91" s="205">
        <v>20240930</v>
      </c>
      <c r="C91" s="199" t="s">
        <v>6216</v>
      </c>
      <c r="D91" s="199" t="s">
        <v>6276</v>
      </c>
      <c r="E91" s="199"/>
      <c r="F91" s="200">
        <v>45760.86309027778</v>
      </c>
      <c r="G91" s="199"/>
      <c r="H91" s="199"/>
    </row>
    <row r="92" spans="2:8">
      <c r="B92" s="205">
        <v>20240930</v>
      </c>
      <c r="C92" s="199" t="s">
        <v>6216</v>
      </c>
      <c r="D92" s="199" t="s">
        <v>6277</v>
      </c>
      <c r="E92" s="199"/>
      <c r="F92" s="200">
        <v>45760.86309027778</v>
      </c>
      <c r="G92" s="199"/>
      <c r="H92" s="199"/>
    </row>
    <row r="93" spans="2:8">
      <c r="B93" s="205">
        <v>20240930</v>
      </c>
      <c r="C93" s="199" t="s">
        <v>6216</v>
      </c>
      <c r="D93" s="199" t="s">
        <v>6278</v>
      </c>
      <c r="E93" s="199"/>
      <c r="F93" s="200">
        <v>45760.86309027778</v>
      </c>
      <c r="G93" s="199"/>
      <c r="H93" s="199"/>
    </row>
    <row r="94" spans="2:8">
      <c r="B94" s="205">
        <v>20240930</v>
      </c>
      <c r="C94" s="199" t="s">
        <v>6216</v>
      </c>
      <c r="D94" s="199" t="s">
        <v>6279</v>
      </c>
      <c r="E94" s="199"/>
      <c r="F94" s="200">
        <v>45760.86309027778</v>
      </c>
      <c r="G94" s="199"/>
      <c r="H94" s="199"/>
    </row>
    <row r="95" spans="2:8">
      <c r="B95" s="205">
        <v>20240930</v>
      </c>
      <c r="C95" s="199" t="s">
        <v>6216</v>
      </c>
      <c r="D95" s="199" t="s">
        <v>6280</v>
      </c>
      <c r="E95" s="199"/>
      <c r="F95" s="200">
        <v>45760.86309027778</v>
      </c>
      <c r="G95" s="199"/>
      <c r="H95" s="199"/>
    </row>
    <row r="96" spans="2:8">
      <c r="B96" s="205">
        <v>20240930</v>
      </c>
      <c r="C96" s="199" t="s">
        <v>6216</v>
      </c>
      <c r="D96" s="199" t="s">
        <v>6281</v>
      </c>
      <c r="E96" s="199"/>
      <c r="F96" s="200">
        <v>45760.86309027778</v>
      </c>
      <c r="G96" s="199"/>
      <c r="H96" s="199"/>
    </row>
    <row r="97" spans="2:8">
      <c r="B97" s="205">
        <v>20240930</v>
      </c>
      <c r="C97" s="199" t="s">
        <v>6216</v>
      </c>
      <c r="D97" s="199" t="s">
        <v>6282</v>
      </c>
      <c r="E97" s="199"/>
      <c r="F97" s="200">
        <v>45760.86309027778</v>
      </c>
      <c r="G97" s="199"/>
      <c r="H97" s="199"/>
    </row>
    <row r="98" spans="2:8">
      <c r="B98" s="205">
        <v>20240930</v>
      </c>
      <c r="C98" s="199" t="s">
        <v>6216</v>
      </c>
      <c r="D98" s="199" t="s">
        <v>6283</v>
      </c>
      <c r="E98" s="199"/>
      <c r="F98" s="200">
        <v>45760.86309027778</v>
      </c>
      <c r="G98" s="199"/>
      <c r="H98" s="199"/>
    </row>
    <row r="99" spans="2:8">
      <c r="B99" s="205">
        <v>20240930</v>
      </c>
      <c r="C99" s="199" t="s">
        <v>6216</v>
      </c>
      <c r="D99" s="199" t="s">
        <v>6284</v>
      </c>
      <c r="E99" s="199"/>
      <c r="F99" s="200">
        <v>45760.86309027778</v>
      </c>
      <c r="G99" s="199"/>
      <c r="H99" s="199"/>
    </row>
    <row r="100" spans="2:8">
      <c r="B100" s="205">
        <v>20240930</v>
      </c>
      <c r="C100" s="199" t="s">
        <v>6216</v>
      </c>
      <c r="D100" s="199" t="s">
        <v>6285</v>
      </c>
      <c r="E100" s="199"/>
      <c r="F100" s="200">
        <v>45760.86309027778</v>
      </c>
      <c r="G100" s="199"/>
      <c r="H100" s="199"/>
    </row>
    <row r="101" spans="2:8">
      <c r="B101" s="205">
        <v>20240930</v>
      </c>
      <c r="C101" s="199" t="s">
        <v>6216</v>
      </c>
      <c r="D101" s="199" t="s">
        <v>6286</v>
      </c>
      <c r="E101" s="199"/>
      <c r="F101" s="200">
        <v>45760.86309027778</v>
      </c>
      <c r="G101" s="199"/>
      <c r="H101" s="199"/>
    </row>
    <row r="102" spans="2:8">
      <c r="B102" s="205">
        <v>20240930</v>
      </c>
      <c r="C102" s="199" t="s">
        <v>6216</v>
      </c>
      <c r="D102" s="199" t="s">
        <v>6287</v>
      </c>
      <c r="E102" s="199"/>
      <c r="F102" s="200">
        <v>45760.86309027778</v>
      </c>
      <c r="G102" s="199"/>
      <c r="H102" s="199"/>
    </row>
    <row r="103" spans="2:8">
      <c r="B103" s="205">
        <v>20240930</v>
      </c>
      <c r="C103" s="199" t="s">
        <v>6216</v>
      </c>
      <c r="D103" s="199" t="s">
        <v>6288</v>
      </c>
      <c r="E103" s="199"/>
      <c r="F103" s="200">
        <v>45760.86309027778</v>
      </c>
      <c r="G103" s="199"/>
      <c r="H103" s="199"/>
    </row>
    <row r="104" spans="2:8">
      <c r="B104" s="205">
        <v>20240930</v>
      </c>
      <c r="C104" s="199" t="s">
        <v>6216</v>
      </c>
      <c r="D104" s="199" t="s">
        <v>6289</v>
      </c>
      <c r="E104" s="199"/>
      <c r="F104" s="200">
        <v>45760.86309027778</v>
      </c>
      <c r="G104" s="199"/>
      <c r="H104" s="199"/>
    </row>
    <row r="105" spans="2:8">
      <c r="B105" s="205">
        <v>20240930</v>
      </c>
      <c r="C105" s="199" t="s">
        <v>6216</v>
      </c>
      <c r="D105" s="199" t="s">
        <v>6290</v>
      </c>
      <c r="E105" s="199"/>
      <c r="F105" s="200">
        <v>45760.86309027778</v>
      </c>
      <c r="G105" s="199"/>
      <c r="H105" s="199"/>
    </row>
    <row r="106" spans="2:8">
      <c r="B106" s="205">
        <v>20240930</v>
      </c>
      <c r="C106" s="199" t="s">
        <v>6216</v>
      </c>
      <c r="D106" s="199" t="s">
        <v>6291</v>
      </c>
      <c r="E106" s="199"/>
      <c r="F106" s="200">
        <v>45760.86309027778</v>
      </c>
      <c r="G106" s="199"/>
      <c r="H106" s="199"/>
    </row>
    <row r="107" spans="2:8">
      <c r="B107" s="205">
        <v>20240930</v>
      </c>
      <c r="C107" s="199" t="s">
        <v>6216</v>
      </c>
      <c r="D107" s="199" t="s">
        <v>6292</v>
      </c>
      <c r="E107" s="199"/>
      <c r="F107" s="200">
        <v>45760.86309027778</v>
      </c>
      <c r="G107" s="199"/>
      <c r="H107" s="199"/>
    </row>
    <row r="108" spans="2:8">
      <c r="B108" s="205">
        <v>20240930</v>
      </c>
      <c r="C108" s="199" t="s">
        <v>6216</v>
      </c>
      <c r="D108" s="199" t="s">
        <v>6293</v>
      </c>
      <c r="E108" s="199"/>
      <c r="F108" s="200">
        <v>45760.86309027778</v>
      </c>
      <c r="G108" s="199"/>
      <c r="H108" s="199"/>
    </row>
    <row r="109" spans="2:8">
      <c r="B109" s="205">
        <v>20240930</v>
      </c>
      <c r="C109" s="199" t="s">
        <v>6216</v>
      </c>
      <c r="D109" s="199" t="s">
        <v>6294</v>
      </c>
      <c r="E109" s="199"/>
      <c r="F109" s="200">
        <v>45760.86309027778</v>
      </c>
      <c r="G109" s="199"/>
      <c r="H109" s="199"/>
    </row>
    <row r="110" spans="2:8">
      <c r="B110" s="205">
        <v>20240930</v>
      </c>
      <c r="C110" s="199" t="s">
        <v>6216</v>
      </c>
      <c r="D110" s="199" t="s">
        <v>6295</v>
      </c>
      <c r="E110" s="199"/>
      <c r="F110" s="200">
        <v>45760.86309027778</v>
      </c>
      <c r="G110" s="199"/>
      <c r="H110" s="199"/>
    </row>
    <row r="111" spans="2:8">
      <c r="B111" s="205">
        <v>20240930</v>
      </c>
      <c r="C111" s="199" t="s">
        <v>6216</v>
      </c>
      <c r="D111" s="199" t="s">
        <v>6296</v>
      </c>
      <c r="E111" s="199"/>
      <c r="F111" s="200">
        <v>45760.86309027778</v>
      </c>
      <c r="G111" s="199"/>
      <c r="H111" s="199"/>
    </row>
    <row r="112" spans="2:8">
      <c r="B112" s="205">
        <v>20240930</v>
      </c>
      <c r="C112" s="199" t="s">
        <v>6216</v>
      </c>
      <c r="D112" s="199" t="s">
        <v>6297</v>
      </c>
      <c r="E112" s="199"/>
      <c r="F112" s="200">
        <v>45760.86309027778</v>
      </c>
      <c r="G112" s="199"/>
      <c r="H112" s="199"/>
    </row>
    <row r="113" spans="2:8">
      <c r="B113" s="205">
        <v>20240930</v>
      </c>
      <c r="C113" s="199" t="s">
        <v>6216</v>
      </c>
      <c r="D113" s="199" t="s">
        <v>6298</v>
      </c>
      <c r="E113" s="199"/>
      <c r="F113" s="200">
        <v>45760.86309027778</v>
      </c>
      <c r="G113" s="199"/>
      <c r="H113" s="199"/>
    </row>
    <row r="114" spans="2:8">
      <c r="B114" s="205">
        <v>20240930</v>
      </c>
      <c r="C114" s="199" t="s">
        <v>6216</v>
      </c>
      <c r="D114" s="199" t="s">
        <v>6299</v>
      </c>
      <c r="E114" s="199"/>
      <c r="F114" s="200">
        <v>45760.86309027778</v>
      </c>
      <c r="G114" s="199"/>
      <c r="H114" s="199"/>
    </row>
    <row r="115" spans="2:8">
      <c r="B115" s="205">
        <v>20240930</v>
      </c>
      <c r="C115" s="199" t="s">
        <v>6216</v>
      </c>
      <c r="D115" s="199" t="s">
        <v>6300</v>
      </c>
      <c r="E115" s="199"/>
      <c r="F115" s="200">
        <v>45760.86309027778</v>
      </c>
      <c r="G115" s="199"/>
      <c r="H115" s="199"/>
    </row>
    <row r="116" spans="2:8">
      <c r="B116" s="205">
        <v>20240930</v>
      </c>
      <c r="C116" s="199" t="s">
        <v>6216</v>
      </c>
      <c r="D116" s="199" t="s">
        <v>6301</v>
      </c>
      <c r="E116" s="199"/>
      <c r="F116" s="200">
        <v>45760.86309027778</v>
      </c>
      <c r="G116" s="199"/>
      <c r="H116" s="199"/>
    </row>
    <row r="117" spans="2:8">
      <c r="B117" s="205">
        <v>20240930</v>
      </c>
      <c r="C117" s="199" t="s">
        <v>6216</v>
      </c>
      <c r="D117" s="199" t="s">
        <v>6302</v>
      </c>
      <c r="E117" s="199"/>
      <c r="F117" s="200">
        <v>45760.86309027778</v>
      </c>
      <c r="G117" s="199"/>
      <c r="H117" s="199"/>
    </row>
    <row r="118" spans="2:8">
      <c r="B118" s="205">
        <v>20240930</v>
      </c>
      <c r="C118" s="199" t="s">
        <v>6216</v>
      </c>
      <c r="D118" s="199" t="s">
        <v>6303</v>
      </c>
      <c r="E118" s="199"/>
      <c r="F118" s="200">
        <v>45760.86309027778</v>
      </c>
      <c r="G118" s="199"/>
      <c r="H118" s="199"/>
    </row>
    <row r="119" spans="2:8">
      <c r="B119" s="205">
        <v>20240930</v>
      </c>
      <c r="C119" s="199" t="s">
        <v>6216</v>
      </c>
      <c r="D119" s="199" t="s">
        <v>6304</v>
      </c>
      <c r="E119" s="199"/>
      <c r="F119" s="200">
        <v>45760.86309027778</v>
      </c>
      <c r="G119" s="199"/>
      <c r="H119" s="199"/>
    </row>
    <row r="120" spans="2:8">
      <c r="B120" s="205">
        <v>20240930</v>
      </c>
      <c r="C120" s="199" t="s">
        <v>6216</v>
      </c>
      <c r="D120" s="199" t="s">
        <v>6305</v>
      </c>
      <c r="E120" s="199"/>
      <c r="F120" s="200">
        <v>45760.86309027778</v>
      </c>
      <c r="G120" s="199"/>
      <c r="H120" s="199"/>
    </row>
    <row r="121" spans="2:8">
      <c r="B121" s="205">
        <v>20240930</v>
      </c>
      <c r="C121" s="199" t="s">
        <v>6216</v>
      </c>
      <c r="D121" s="199" t="s">
        <v>6306</v>
      </c>
      <c r="E121" s="199"/>
      <c r="F121" s="200">
        <v>45760.86309027778</v>
      </c>
      <c r="G121" s="199"/>
      <c r="H121" s="199"/>
    </row>
    <row r="122" spans="2:8">
      <c r="B122" s="205">
        <v>20240930</v>
      </c>
      <c r="C122" s="199" t="s">
        <v>6216</v>
      </c>
      <c r="D122" s="199" t="s">
        <v>6307</v>
      </c>
      <c r="E122" s="199"/>
      <c r="F122" s="200">
        <v>45760.86309027778</v>
      </c>
      <c r="G122" s="199"/>
      <c r="H122" s="199"/>
    </row>
    <row r="123" spans="2:8">
      <c r="B123" s="205">
        <v>20240930</v>
      </c>
      <c r="C123" s="199" t="s">
        <v>6216</v>
      </c>
      <c r="D123" s="199" t="s">
        <v>6308</v>
      </c>
      <c r="E123" s="199"/>
      <c r="F123" s="200">
        <v>45760.86309027778</v>
      </c>
      <c r="G123" s="199"/>
      <c r="H123" s="199"/>
    </row>
    <row r="124" spans="2:8">
      <c r="B124" s="205">
        <v>20240930</v>
      </c>
      <c r="C124" s="199" t="s">
        <v>6216</v>
      </c>
      <c r="D124" s="199" t="s">
        <v>6309</v>
      </c>
      <c r="E124" s="199"/>
      <c r="F124" s="200">
        <v>45760.86309027778</v>
      </c>
      <c r="G124" s="199"/>
      <c r="H124" s="199"/>
    </row>
    <row r="125" spans="2:8">
      <c r="B125" s="205">
        <v>20240930</v>
      </c>
      <c r="C125" s="199" t="s">
        <v>6216</v>
      </c>
      <c r="D125" s="199" t="s">
        <v>6310</v>
      </c>
      <c r="E125" s="199"/>
      <c r="F125" s="200">
        <v>45760.86309027778</v>
      </c>
      <c r="G125" s="199"/>
      <c r="H125" s="199"/>
    </row>
    <row r="126" spans="2:8">
      <c r="B126" s="205">
        <v>20240930</v>
      </c>
      <c r="C126" s="199" t="s">
        <v>6216</v>
      </c>
      <c r="D126" s="199" t="s">
        <v>6311</v>
      </c>
      <c r="E126" s="199"/>
      <c r="F126" s="200">
        <v>45760.86309027778</v>
      </c>
      <c r="G126" s="199"/>
      <c r="H126" s="199"/>
    </row>
    <row r="127" spans="2:8">
      <c r="B127" s="205">
        <v>20240930</v>
      </c>
      <c r="C127" s="199" t="s">
        <v>6216</v>
      </c>
      <c r="D127" s="199" t="s">
        <v>6312</v>
      </c>
      <c r="E127" s="199"/>
      <c r="F127" s="200">
        <v>45760.86309027778</v>
      </c>
      <c r="G127" s="199"/>
      <c r="H127" s="199"/>
    </row>
    <row r="128" spans="2:8">
      <c r="B128" s="205">
        <v>20240930</v>
      </c>
      <c r="C128" s="199" t="s">
        <v>6216</v>
      </c>
      <c r="D128" s="199" t="s">
        <v>6313</v>
      </c>
      <c r="E128" s="199"/>
      <c r="F128" s="200">
        <v>45760.86309027778</v>
      </c>
      <c r="G128" s="199"/>
      <c r="H128" s="199"/>
    </row>
    <row r="129" spans="2:8">
      <c r="B129" s="205">
        <v>20240930</v>
      </c>
      <c r="C129" s="199" t="s">
        <v>6216</v>
      </c>
      <c r="D129" s="199" t="s">
        <v>6314</v>
      </c>
      <c r="E129" s="199"/>
      <c r="F129" s="200">
        <v>45760.86309027778</v>
      </c>
      <c r="G129" s="199"/>
      <c r="H129" s="199"/>
    </row>
    <row r="130" spans="2:8">
      <c r="B130" s="205">
        <v>20240930</v>
      </c>
      <c r="C130" s="199" t="s">
        <v>6216</v>
      </c>
      <c r="D130" s="199" t="s">
        <v>6315</v>
      </c>
      <c r="E130" s="199"/>
      <c r="F130" s="200">
        <v>45760.86309027778</v>
      </c>
      <c r="G130" s="199"/>
      <c r="H130" s="199"/>
    </row>
    <row r="131" spans="2:8">
      <c r="B131" s="205">
        <v>20240930</v>
      </c>
      <c r="C131" s="199" t="s">
        <v>6216</v>
      </c>
      <c r="D131" s="199" t="s">
        <v>6316</v>
      </c>
      <c r="E131" s="199"/>
      <c r="F131" s="200">
        <v>45760.86309027778</v>
      </c>
      <c r="G131" s="199"/>
      <c r="H131" s="199"/>
    </row>
    <row r="132" spans="2:8">
      <c r="B132" s="205">
        <v>20240930</v>
      </c>
      <c r="C132" s="199" t="s">
        <v>6216</v>
      </c>
      <c r="D132" s="199" t="s">
        <v>6317</v>
      </c>
      <c r="E132" s="199"/>
      <c r="F132" s="200">
        <v>45760.86309027778</v>
      </c>
      <c r="G132" s="199"/>
      <c r="H132" s="199"/>
    </row>
    <row r="133" spans="2:8">
      <c r="B133" s="205">
        <v>20240930</v>
      </c>
      <c r="C133" s="199" t="s">
        <v>6216</v>
      </c>
      <c r="D133" s="199" t="s">
        <v>6318</v>
      </c>
      <c r="E133" s="199"/>
      <c r="F133" s="200">
        <v>45760.86309027778</v>
      </c>
      <c r="G133" s="199"/>
      <c r="H133" s="199"/>
    </row>
    <row r="134" spans="2:8">
      <c r="B134" s="205">
        <v>20240930</v>
      </c>
      <c r="C134" s="199" t="s">
        <v>6216</v>
      </c>
      <c r="D134" s="199" t="s">
        <v>6319</v>
      </c>
      <c r="E134" s="199"/>
      <c r="F134" s="200">
        <v>45760.86309027778</v>
      </c>
      <c r="G134" s="199"/>
      <c r="H134" s="199"/>
    </row>
    <row r="135" spans="2:8">
      <c r="B135" s="205">
        <v>20240930</v>
      </c>
      <c r="C135" s="199" t="s">
        <v>6216</v>
      </c>
      <c r="D135" s="199" t="s">
        <v>6320</v>
      </c>
      <c r="E135" s="199"/>
      <c r="F135" s="200">
        <v>45760.86309027778</v>
      </c>
      <c r="G135" s="199"/>
      <c r="H135" s="199"/>
    </row>
    <row r="136" spans="2:8">
      <c r="B136" s="205">
        <v>20240930</v>
      </c>
      <c r="C136" s="199" t="s">
        <v>6216</v>
      </c>
      <c r="D136" s="199" t="s">
        <v>6321</v>
      </c>
      <c r="E136" s="199"/>
      <c r="F136" s="200">
        <v>45760.86309027778</v>
      </c>
      <c r="G136" s="199"/>
      <c r="H136" s="199"/>
    </row>
    <row r="137" spans="2:8">
      <c r="B137" s="205">
        <v>20240930</v>
      </c>
      <c r="C137" s="199" t="s">
        <v>6216</v>
      </c>
      <c r="D137" s="199" t="s">
        <v>6322</v>
      </c>
      <c r="E137" s="199"/>
      <c r="F137" s="200">
        <v>45760.86309027778</v>
      </c>
      <c r="G137" s="199"/>
      <c r="H137" s="199"/>
    </row>
    <row r="138" spans="2:8">
      <c r="B138" s="205">
        <v>20240930</v>
      </c>
      <c r="C138" s="199" t="s">
        <v>6216</v>
      </c>
      <c r="D138" s="199" t="s">
        <v>6323</v>
      </c>
      <c r="E138" s="199"/>
      <c r="F138" s="200">
        <v>45760.86309027778</v>
      </c>
      <c r="G138" s="199"/>
      <c r="H138" s="199"/>
    </row>
    <row r="139" spans="2:8">
      <c r="B139" s="205">
        <v>20240930</v>
      </c>
      <c r="C139" s="199" t="s">
        <v>6216</v>
      </c>
      <c r="D139" s="199" t="s">
        <v>6324</v>
      </c>
      <c r="E139" s="199"/>
      <c r="F139" s="200">
        <v>45760.86309027778</v>
      </c>
      <c r="G139" s="199"/>
      <c r="H139" s="199"/>
    </row>
    <row r="140" spans="2:8">
      <c r="B140" s="205">
        <v>20240930</v>
      </c>
      <c r="C140" s="199" t="s">
        <v>6216</v>
      </c>
      <c r="D140" s="199" t="s">
        <v>6325</v>
      </c>
      <c r="E140" s="199"/>
      <c r="F140" s="200">
        <v>45760.86309027778</v>
      </c>
      <c r="G140" s="199"/>
      <c r="H140" s="199"/>
    </row>
    <row r="141" spans="2:8">
      <c r="B141" s="205">
        <v>20240930</v>
      </c>
      <c r="C141" s="199" t="s">
        <v>6216</v>
      </c>
      <c r="D141" s="199" t="s">
        <v>6326</v>
      </c>
      <c r="E141" s="199"/>
      <c r="F141" s="200">
        <v>45760.86309027778</v>
      </c>
      <c r="G141" s="199"/>
      <c r="H141" s="199"/>
    </row>
    <row r="142" spans="2:8">
      <c r="B142" s="205">
        <v>20240930</v>
      </c>
      <c r="C142" s="199" t="s">
        <v>6216</v>
      </c>
      <c r="D142" s="199" t="s">
        <v>6327</v>
      </c>
      <c r="E142" s="199"/>
      <c r="F142" s="200">
        <v>45760.86309027778</v>
      </c>
      <c r="G142" s="199"/>
      <c r="H142" s="199"/>
    </row>
    <row r="143" spans="2:8">
      <c r="B143" s="205">
        <v>20240930</v>
      </c>
      <c r="C143" s="199" t="s">
        <v>6216</v>
      </c>
      <c r="D143" s="199" t="s">
        <v>6328</v>
      </c>
      <c r="E143" s="199"/>
      <c r="F143" s="200">
        <v>45760.86309027778</v>
      </c>
      <c r="G143" s="199"/>
      <c r="H143" s="199"/>
    </row>
    <row r="144" spans="2:8">
      <c r="B144" s="205">
        <v>20240930</v>
      </c>
      <c r="C144" s="199" t="s">
        <v>6216</v>
      </c>
      <c r="D144" s="199" t="s">
        <v>6329</v>
      </c>
      <c r="E144" s="199"/>
      <c r="F144" s="200">
        <v>45760.86309027778</v>
      </c>
      <c r="G144" s="199"/>
      <c r="H144" s="199"/>
    </row>
    <row r="145" spans="2:8">
      <c r="B145" s="205">
        <v>20240930</v>
      </c>
      <c r="C145" s="199" t="s">
        <v>6216</v>
      </c>
      <c r="D145" s="199" t="s">
        <v>6330</v>
      </c>
      <c r="E145" s="199"/>
      <c r="F145" s="200">
        <v>45760.86309027778</v>
      </c>
      <c r="G145" s="199"/>
      <c r="H145" s="199"/>
    </row>
    <row r="146" spans="2:8">
      <c r="B146" s="205">
        <v>20240930</v>
      </c>
      <c r="C146" s="199" t="s">
        <v>6216</v>
      </c>
      <c r="D146" s="199" t="s">
        <v>6331</v>
      </c>
      <c r="E146" s="199"/>
      <c r="F146" s="200">
        <v>45760.86309027778</v>
      </c>
      <c r="G146" s="199"/>
      <c r="H146" s="199"/>
    </row>
    <row r="147" spans="2:8">
      <c r="B147" s="205">
        <v>20240930</v>
      </c>
      <c r="C147" s="199" t="s">
        <v>6216</v>
      </c>
      <c r="D147" s="199" t="s">
        <v>6332</v>
      </c>
      <c r="E147" s="199"/>
      <c r="F147" s="200">
        <v>45760.86309027778</v>
      </c>
      <c r="G147" s="199"/>
      <c r="H147" s="199"/>
    </row>
    <row r="148" spans="2:8">
      <c r="B148" s="205">
        <v>20240930</v>
      </c>
      <c r="C148" s="199" t="s">
        <v>6216</v>
      </c>
      <c r="D148" s="199" t="s">
        <v>6333</v>
      </c>
      <c r="E148" s="199"/>
      <c r="F148" s="200">
        <v>45760.86309027778</v>
      </c>
      <c r="G148" s="199"/>
      <c r="H148" s="199"/>
    </row>
    <row r="149" spans="2:8">
      <c r="B149" s="205">
        <v>20240930</v>
      </c>
      <c r="C149" s="199" t="s">
        <v>6216</v>
      </c>
      <c r="D149" s="199" t="s">
        <v>6334</v>
      </c>
      <c r="E149" s="199"/>
      <c r="F149" s="200">
        <v>45760.86309027778</v>
      </c>
      <c r="G149" s="199"/>
      <c r="H149" s="199"/>
    </row>
    <row r="150" spans="2:8">
      <c r="B150" s="205">
        <v>20240930</v>
      </c>
      <c r="C150" s="199" t="s">
        <v>6216</v>
      </c>
      <c r="D150" s="199" t="s">
        <v>6335</v>
      </c>
      <c r="E150" s="199"/>
      <c r="F150" s="200">
        <v>45760.86309027778</v>
      </c>
      <c r="G150" s="199"/>
      <c r="H150" s="199"/>
    </row>
    <row r="151" spans="2:8">
      <c r="B151" s="205">
        <v>20240930</v>
      </c>
      <c r="C151" s="199" t="s">
        <v>6216</v>
      </c>
      <c r="D151" s="199" t="s">
        <v>6336</v>
      </c>
      <c r="E151" s="199"/>
      <c r="F151" s="200">
        <v>45760.86309027778</v>
      </c>
      <c r="G151" s="199"/>
      <c r="H151" s="199"/>
    </row>
    <row r="152" spans="2:8">
      <c r="B152" s="205">
        <v>20240930</v>
      </c>
      <c r="C152" s="199" t="s">
        <v>6221</v>
      </c>
      <c r="D152" s="199" t="s">
        <v>6275</v>
      </c>
      <c r="E152" s="199"/>
      <c r="F152" s="200">
        <v>45760.86309027778</v>
      </c>
      <c r="G152" s="199"/>
      <c r="H152" s="199"/>
    </row>
    <row r="153" spans="2:8">
      <c r="B153" s="205">
        <v>20240930</v>
      </c>
      <c r="C153" s="199" t="s">
        <v>6221</v>
      </c>
      <c r="D153" s="199" t="s">
        <v>6276</v>
      </c>
      <c r="E153" s="199"/>
      <c r="F153" s="200">
        <v>45760.86309027778</v>
      </c>
      <c r="G153" s="199"/>
      <c r="H153" s="199"/>
    </row>
    <row r="154" spans="2:8">
      <c r="B154" s="205">
        <v>20240930</v>
      </c>
      <c r="C154" s="199" t="s">
        <v>6221</v>
      </c>
      <c r="D154" s="199" t="s">
        <v>6277</v>
      </c>
      <c r="E154" s="199"/>
      <c r="F154" s="200">
        <v>45760.86309027778</v>
      </c>
      <c r="G154" s="199"/>
      <c r="H154" s="199"/>
    </row>
    <row r="155" spans="2:8">
      <c r="B155" s="205">
        <v>20240930</v>
      </c>
      <c r="C155" s="199" t="s">
        <v>6221</v>
      </c>
      <c r="D155" s="199" t="s">
        <v>6278</v>
      </c>
      <c r="E155" s="199"/>
      <c r="F155" s="200">
        <v>45760.86309027778</v>
      </c>
      <c r="G155" s="199"/>
      <c r="H155" s="199"/>
    </row>
    <row r="156" spans="2:8">
      <c r="B156" s="205">
        <v>20240930</v>
      </c>
      <c r="C156" s="199" t="s">
        <v>6221</v>
      </c>
      <c r="D156" s="199" t="s">
        <v>6279</v>
      </c>
      <c r="E156" s="199"/>
      <c r="F156" s="200">
        <v>45760.86309027778</v>
      </c>
      <c r="G156" s="199"/>
      <c r="H156" s="199"/>
    </row>
    <row r="157" spans="2:8">
      <c r="B157" s="205">
        <v>20240930</v>
      </c>
      <c r="C157" s="199" t="s">
        <v>6221</v>
      </c>
      <c r="D157" s="199" t="s">
        <v>6280</v>
      </c>
      <c r="E157" s="199"/>
      <c r="F157" s="200">
        <v>45760.86309027778</v>
      </c>
      <c r="G157" s="199"/>
      <c r="H157" s="199"/>
    </row>
    <row r="158" spans="2:8">
      <c r="B158" s="205">
        <v>20240930</v>
      </c>
      <c r="C158" s="199" t="s">
        <v>6221</v>
      </c>
      <c r="D158" s="199" t="s">
        <v>6281</v>
      </c>
      <c r="E158" s="199"/>
      <c r="F158" s="200">
        <v>45760.86309027778</v>
      </c>
      <c r="G158" s="199"/>
      <c r="H158" s="199"/>
    </row>
    <row r="159" spans="2:8">
      <c r="B159" s="205">
        <v>20240930</v>
      </c>
      <c r="C159" s="199" t="s">
        <v>6221</v>
      </c>
      <c r="D159" s="199" t="s">
        <v>6282</v>
      </c>
      <c r="E159" s="199"/>
      <c r="F159" s="200">
        <v>45760.86309027778</v>
      </c>
      <c r="G159" s="199"/>
      <c r="H159" s="199"/>
    </row>
    <row r="160" spans="2:8">
      <c r="B160" s="205">
        <v>20240930</v>
      </c>
      <c r="C160" s="199" t="s">
        <v>6221</v>
      </c>
      <c r="D160" s="199" t="s">
        <v>6283</v>
      </c>
      <c r="E160" s="199"/>
      <c r="F160" s="200">
        <v>45760.86309027778</v>
      </c>
      <c r="G160" s="199"/>
      <c r="H160" s="199"/>
    </row>
    <row r="161" spans="2:8">
      <c r="B161" s="205">
        <v>20240930</v>
      </c>
      <c r="C161" s="199" t="s">
        <v>6221</v>
      </c>
      <c r="D161" s="199" t="s">
        <v>6284</v>
      </c>
      <c r="E161" s="199"/>
      <c r="F161" s="200">
        <v>45760.86309027778</v>
      </c>
      <c r="G161" s="199"/>
      <c r="H161" s="199"/>
    </row>
    <row r="162" spans="2:8">
      <c r="B162" s="205">
        <v>20240930</v>
      </c>
      <c r="C162" s="199" t="s">
        <v>6221</v>
      </c>
      <c r="D162" s="199" t="s">
        <v>6285</v>
      </c>
      <c r="E162" s="199"/>
      <c r="F162" s="200">
        <v>45760.86309027778</v>
      </c>
      <c r="G162" s="199"/>
      <c r="H162" s="199"/>
    </row>
    <row r="163" spans="2:8">
      <c r="B163" s="205">
        <v>20240930</v>
      </c>
      <c r="C163" s="199" t="s">
        <v>6221</v>
      </c>
      <c r="D163" s="199" t="s">
        <v>6286</v>
      </c>
      <c r="E163" s="199"/>
      <c r="F163" s="200">
        <v>45760.86309027778</v>
      </c>
      <c r="G163" s="199"/>
      <c r="H163" s="199"/>
    </row>
    <row r="164" spans="2:8">
      <c r="B164" s="205">
        <v>20240930</v>
      </c>
      <c r="C164" s="199" t="s">
        <v>6221</v>
      </c>
      <c r="D164" s="199" t="s">
        <v>6287</v>
      </c>
      <c r="E164" s="199"/>
      <c r="F164" s="200">
        <v>45760.86309027778</v>
      </c>
      <c r="G164" s="199"/>
      <c r="H164" s="199"/>
    </row>
    <row r="165" spans="2:8">
      <c r="B165" s="205">
        <v>20240930</v>
      </c>
      <c r="C165" s="199" t="s">
        <v>6221</v>
      </c>
      <c r="D165" s="199" t="s">
        <v>6288</v>
      </c>
      <c r="E165" s="199"/>
      <c r="F165" s="200">
        <v>45760.86309027778</v>
      </c>
      <c r="G165" s="199"/>
      <c r="H165" s="199"/>
    </row>
    <row r="166" spans="2:8">
      <c r="B166" s="205">
        <v>20240930</v>
      </c>
      <c r="C166" s="199" t="s">
        <v>6221</v>
      </c>
      <c r="D166" s="199" t="s">
        <v>6289</v>
      </c>
      <c r="E166" s="199"/>
      <c r="F166" s="200">
        <v>45760.86309027778</v>
      </c>
      <c r="G166" s="199"/>
      <c r="H166" s="199"/>
    </row>
    <row r="167" spans="2:8">
      <c r="B167" s="205">
        <v>20240930</v>
      </c>
      <c r="C167" s="199" t="s">
        <v>6221</v>
      </c>
      <c r="D167" s="199" t="s">
        <v>6290</v>
      </c>
      <c r="E167" s="199"/>
      <c r="F167" s="200">
        <v>45760.86309027778</v>
      </c>
      <c r="G167" s="199"/>
      <c r="H167" s="199"/>
    </row>
    <row r="168" spans="2:8">
      <c r="B168" s="205">
        <v>20240930</v>
      </c>
      <c r="C168" s="199" t="s">
        <v>6221</v>
      </c>
      <c r="D168" s="199" t="s">
        <v>6291</v>
      </c>
      <c r="E168" s="199"/>
      <c r="F168" s="200">
        <v>45760.86309027778</v>
      </c>
      <c r="G168" s="199"/>
      <c r="H168" s="199"/>
    </row>
    <row r="169" spans="2:8">
      <c r="B169" s="205">
        <v>20240930</v>
      </c>
      <c r="C169" s="199" t="s">
        <v>6221</v>
      </c>
      <c r="D169" s="199" t="s">
        <v>6292</v>
      </c>
      <c r="E169" s="199"/>
      <c r="F169" s="200">
        <v>45760.86309027778</v>
      </c>
      <c r="G169" s="199"/>
      <c r="H169" s="199"/>
    </row>
    <row r="170" spans="2:8">
      <c r="B170" s="205">
        <v>20240930</v>
      </c>
      <c r="C170" s="199" t="s">
        <v>6221</v>
      </c>
      <c r="D170" s="199" t="s">
        <v>6293</v>
      </c>
      <c r="E170" s="199"/>
      <c r="F170" s="200">
        <v>45760.86309027778</v>
      </c>
      <c r="G170" s="199"/>
      <c r="H170" s="199"/>
    </row>
    <row r="171" spans="2:8">
      <c r="B171" s="205">
        <v>20240930</v>
      </c>
      <c r="C171" s="199" t="s">
        <v>6221</v>
      </c>
      <c r="D171" s="199" t="s">
        <v>6294</v>
      </c>
      <c r="E171" s="199"/>
      <c r="F171" s="200">
        <v>45760.86309027778</v>
      </c>
      <c r="G171" s="199"/>
      <c r="H171" s="199"/>
    </row>
    <row r="172" spans="2:8">
      <c r="B172" s="205">
        <v>20240930</v>
      </c>
      <c r="C172" s="199" t="s">
        <v>6221</v>
      </c>
      <c r="D172" s="199" t="s">
        <v>6295</v>
      </c>
      <c r="E172" s="199"/>
      <c r="F172" s="200">
        <v>45760.86309027778</v>
      </c>
      <c r="G172" s="199"/>
      <c r="H172" s="199"/>
    </row>
    <row r="173" spans="2:8">
      <c r="B173" s="205">
        <v>20240930</v>
      </c>
      <c r="C173" s="199" t="s">
        <v>6221</v>
      </c>
      <c r="D173" s="199" t="s">
        <v>6296</v>
      </c>
      <c r="E173" s="199"/>
      <c r="F173" s="200">
        <v>45760.86309027778</v>
      </c>
      <c r="G173" s="199"/>
      <c r="H173" s="199"/>
    </row>
    <row r="174" spans="2:8">
      <c r="B174" s="205">
        <v>20240930</v>
      </c>
      <c r="C174" s="199" t="s">
        <v>6221</v>
      </c>
      <c r="D174" s="199" t="s">
        <v>6297</v>
      </c>
      <c r="E174" s="199"/>
      <c r="F174" s="200">
        <v>45760.86309027778</v>
      </c>
      <c r="G174" s="199"/>
      <c r="H174" s="199"/>
    </row>
    <row r="175" spans="2:8">
      <c r="B175" s="205">
        <v>20240930</v>
      </c>
      <c r="C175" s="199" t="s">
        <v>6221</v>
      </c>
      <c r="D175" s="199" t="s">
        <v>6298</v>
      </c>
      <c r="E175" s="199"/>
      <c r="F175" s="200">
        <v>45760.86309027778</v>
      </c>
      <c r="G175" s="199"/>
      <c r="H175" s="199"/>
    </row>
    <row r="176" spans="2:8">
      <c r="B176" s="205">
        <v>20240930</v>
      </c>
      <c r="C176" s="199" t="s">
        <v>6221</v>
      </c>
      <c r="D176" s="199" t="s">
        <v>6299</v>
      </c>
      <c r="E176" s="199"/>
      <c r="F176" s="200">
        <v>45760.86309027778</v>
      </c>
      <c r="G176" s="199"/>
      <c r="H176" s="199"/>
    </row>
    <row r="177" spans="2:8">
      <c r="B177" s="205">
        <v>20240930</v>
      </c>
      <c r="C177" s="199" t="s">
        <v>6221</v>
      </c>
      <c r="D177" s="199" t="s">
        <v>6300</v>
      </c>
      <c r="E177" s="199"/>
      <c r="F177" s="200">
        <v>45760.86309027778</v>
      </c>
      <c r="G177" s="199"/>
      <c r="H177" s="199"/>
    </row>
    <row r="178" spans="2:8">
      <c r="B178" s="205">
        <v>20240930</v>
      </c>
      <c r="C178" s="199" t="s">
        <v>6221</v>
      </c>
      <c r="D178" s="199" t="s">
        <v>6301</v>
      </c>
      <c r="E178" s="199"/>
      <c r="F178" s="200">
        <v>45760.86309027778</v>
      </c>
      <c r="G178" s="199"/>
      <c r="H178" s="199"/>
    </row>
    <row r="179" spans="2:8">
      <c r="B179" s="205">
        <v>20240930</v>
      </c>
      <c r="C179" s="199" t="s">
        <v>6221</v>
      </c>
      <c r="D179" s="199" t="s">
        <v>6302</v>
      </c>
      <c r="E179" s="199"/>
      <c r="F179" s="200">
        <v>45760.86309027778</v>
      </c>
      <c r="G179" s="199"/>
      <c r="H179" s="199"/>
    </row>
    <row r="180" spans="2:8">
      <c r="B180" s="205">
        <v>20240930</v>
      </c>
      <c r="C180" s="199" t="s">
        <v>6221</v>
      </c>
      <c r="D180" s="199" t="s">
        <v>6303</v>
      </c>
      <c r="E180" s="199"/>
      <c r="F180" s="200">
        <v>45760.86309027778</v>
      </c>
      <c r="G180" s="199"/>
      <c r="H180" s="199"/>
    </row>
    <row r="181" spans="2:8">
      <c r="B181" s="205">
        <v>20240930</v>
      </c>
      <c r="C181" s="199" t="s">
        <v>6221</v>
      </c>
      <c r="D181" s="199" t="s">
        <v>6304</v>
      </c>
      <c r="E181" s="199"/>
      <c r="F181" s="200">
        <v>45760.86309027778</v>
      </c>
      <c r="G181" s="199"/>
      <c r="H181" s="199"/>
    </row>
    <row r="182" spans="2:8">
      <c r="B182" s="205">
        <v>20240930</v>
      </c>
      <c r="C182" s="199" t="s">
        <v>6221</v>
      </c>
      <c r="D182" s="199" t="s">
        <v>6305</v>
      </c>
      <c r="E182" s="199"/>
      <c r="F182" s="200">
        <v>45760.86309027778</v>
      </c>
      <c r="G182" s="199"/>
      <c r="H182" s="199"/>
    </row>
    <row r="183" spans="2:8">
      <c r="B183" s="205">
        <v>20240930</v>
      </c>
      <c r="C183" s="199" t="s">
        <v>6221</v>
      </c>
      <c r="D183" s="199" t="s">
        <v>6306</v>
      </c>
      <c r="E183" s="199"/>
      <c r="F183" s="200">
        <v>45760.86309027778</v>
      </c>
      <c r="G183" s="199"/>
      <c r="H183" s="199"/>
    </row>
    <row r="184" spans="2:8">
      <c r="B184" s="205">
        <v>20240930</v>
      </c>
      <c r="C184" s="199" t="s">
        <v>6221</v>
      </c>
      <c r="D184" s="199" t="s">
        <v>6307</v>
      </c>
      <c r="E184" s="199"/>
      <c r="F184" s="200">
        <v>45760.86309027778</v>
      </c>
      <c r="G184" s="199"/>
      <c r="H184" s="199"/>
    </row>
    <row r="185" spans="2:8">
      <c r="B185" s="205">
        <v>20240930</v>
      </c>
      <c r="C185" s="199" t="s">
        <v>6221</v>
      </c>
      <c r="D185" s="199" t="s">
        <v>6308</v>
      </c>
      <c r="E185" s="199"/>
      <c r="F185" s="200">
        <v>45760.86309027778</v>
      </c>
      <c r="G185" s="199"/>
      <c r="H185" s="199"/>
    </row>
    <row r="186" spans="2:8">
      <c r="B186" s="205">
        <v>20240930</v>
      </c>
      <c r="C186" s="199" t="s">
        <v>6221</v>
      </c>
      <c r="D186" s="199" t="s">
        <v>6309</v>
      </c>
      <c r="E186" s="199"/>
      <c r="F186" s="200">
        <v>45760.86309027778</v>
      </c>
      <c r="G186" s="199"/>
      <c r="H186" s="199"/>
    </row>
    <row r="187" spans="2:8">
      <c r="B187" s="205">
        <v>20240930</v>
      </c>
      <c r="C187" s="199" t="s">
        <v>6221</v>
      </c>
      <c r="D187" s="199" t="s">
        <v>6310</v>
      </c>
      <c r="E187" s="199"/>
      <c r="F187" s="200">
        <v>45760.86309027778</v>
      </c>
      <c r="G187" s="199"/>
      <c r="H187" s="199"/>
    </row>
    <row r="188" spans="2:8">
      <c r="B188" s="205">
        <v>20240930</v>
      </c>
      <c r="C188" s="199" t="s">
        <v>6221</v>
      </c>
      <c r="D188" s="199" t="s">
        <v>6311</v>
      </c>
      <c r="E188" s="199"/>
      <c r="F188" s="200">
        <v>45760.86309027778</v>
      </c>
      <c r="G188" s="199"/>
      <c r="H188" s="199"/>
    </row>
    <row r="189" spans="2:8">
      <c r="B189" s="205">
        <v>20240930</v>
      </c>
      <c r="C189" s="199" t="s">
        <v>6221</v>
      </c>
      <c r="D189" s="199" t="s">
        <v>6312</v>
      </c>
      <c r="E189" s="199"/>
      <c r="F189" s="200">
        <v>45760.86309027778</v>
      </c>
      <c r="G189" s="199"/>
      <c r="H189" s="199"/>
    </row>
    <row r="190" spans="2:8">
      <c r="B190" s="205">
        <v>20240930</v>
      </c>
      <c r="C190" s="199" t="s">
        <v>6221</v>
      </c>
      <c r="D190" s="199" t="s">
        <v>6313</v>
      </c>
      <c r="E190" s="199"/>
      <c r="F190" s="200">
        <v>45760.86309027778</v>
      </c>
      <c r="G190" s="199"/>
      <c r="H190" s="199"/>
    </row>
    <row r="191" spans="2:8">
      <c r="B191" s="205">
        <v>20240930</v>
      </c>
      <c r="C191" s="199" t="s">
        <v>6221</v>
      </c>
      <c r="D191" s="199" t="s">
        <v>6314</v>
      </c>
      <c r="E191" s="199"/>
      <c r="F191" s="200">
        <v>45760.86309027778</v>
      </c>
      <c r="G191" s="199"/>
      <c r="H191" s="199"/>
    </row>
    <row r="192" spans="2:8">
      <c r="B192" s="205">
        <v>20240930</v>
      </c>
      <c r="C192" s="199" t="s">
        <v>6221</v>
      </c>
      <c r="D192" s="199" t="s">
        <v>6315</v>
      </c>
      <c r="E192" s="199"/>
      <c r="F192" s="200">
        <v>45760.86309027778</v>
      </c>
      <c r="G192" s="199"/>
      <c r="H192" s="199"/>
    </row>
    <row r="193" spans="2:8">
      <c r="B193" s="205">
        <v>20240930</v>
      </c>
      <c r="C193" s="199" t="s">
        <v>6221</v>
      </c>
      <c r="D193" s="199" t="s">
        <v>6316</v>
      </c>
      <c r="E193" s="199"/>
      <c r="F193" s="200">
        <v>45760.86309027778</v>
      </c>
      <c r="G193" s="199"/>
      <c r="H193" s="199"/>
    </row>
    <row r="194" spans="2:8">
      <c r="B194" s="205">
        <v>20240930</v>
      </c>
      <c r="C194" s="199" t="s">
        <v>6221</v>
      </c>
      <c r="D194" s="199" t="s">
        <v>6317</v>
      </c>
      <c r="E194" s="199"/>
      <c r="F194" s="200">
        <v>45760.86309027778</v>
      </c>
      <c r="G194" s="199"/>
      <c r="H194" s="199"/>
    </row>
    <row r="195" spans="2:8">
      <c r="B195" s="205">
        <v>20240930</v>
      </c>
      <c r="C195" s="199" t="s">
        <v>6221</v>
      </c>
      <c r="D195" s="199" t="s">
        <v>6318</v>
      </c>
      <c r="E195" s="199"/>
      <c r="F195" s="200">
        <v>45760.86309027778</v>
      </c>
      <c r="G195" s="199"/>
      <c r="H195" s="199"/>
    </row>
    <row r="196" spans="2:8">
      <c r="B196" s="205">
        <v>20240930</v>
      </c>
      <c r="C196" s="199" t="s">
        <v>6221</v>
      </c>
      <c r="D196" s="199" t="s">
        <v>6319</v>
      </c>
      <c r="E196" s="199"/>
      <c r="F196" s="200">
        <v>45760.86309027778</v>
      </c>
      <c r="G196" s="199"/>
      <c r="H196" s="199"/>
    </row>
    <row r="197" spans="2:8">
      <c r="B197" s="205">
        <v>20240930</v>
      </c>
      <c r="C197" s="199" t="s">
        <v>6221</v>
      </c>
      <c r="D197" s="199" t="s">
        <v>6320</v>
      </c>
      <c r="E197" s="199"/>
      <c r="F197" s="200">
        <v>45760.86309027778</v>
      </c>
      <c r="G197" s="199"/>
      <c r="H197" s="199"/>
    </row>
    <row r="198" spans="2:8">
      <c r="B198" s="205">
        <v>20240930</v>
      </c>
      <c r="C198" s="199" t="s">
        <v>6221</v>
      </c>
      <c r="D198" s="199" t="s">
        <v>6321</v>
      </c>
      <c r="E198" s="199"/>
      <c r="F198" s="200">
        <v>45760.86309027778</v>
      </c>
      <c r="G198" s="199"/>
      <c r="H198" s="199"/>
    </row>
    <row r="199" spans="2:8">
      <c r="B199" s="205">
        <v>20240930</v>
      </c>
      <c r="C199" s="199" t="s">
        <v>6221</v>
      </c>
      <c r="D199" s="199" t="s">
        <v>6322</v>
      </c>
      <c r="E199" s="199"/>
      <c r="F199" s="200">
        <v>45760.86309027778</v>
      </c>
      <c r="G199" s="199"/>
      <c r="H199" s="199"/>
    </row>
    <row r="200" spans="2:8">
      <c r="B200" s="205">
        <v>20240930</v>
      </c>
      <c r="C200" s="199" t="s">
        <v>6221</v>
      </c>
      <c r="D200" s="199" t="s">
        <v>6323</v>
      </c>
      <c r="E200" s="199"/>
      <c r="F200" s="200">
        <v>45760.86309027778</v>
      </c>
      <c r="G200" s="199"/>
      <c r="H200" s="199"/>
    </row>
    <row r="201" spans="2:8">
      <c r="B201" s="205">
        <v>20240930</v>
      </c>
      <c r="C201" s="199" t="s">
        <v>6221</v>
      </c>
      <c r="D201" s="199" t="s">
        <v>6324</v>
      </c>
      <c r="E201" s="199"/>
      <c r="F201" s="200">
        <v>45760.86309027778</v>
      </c>
      <c r="G201" s="199"/>
      <c r="H201" s="199"/>
    </row>
    <row r="202" spans="2:8">
      <c r="B202" s="205">
        <v>20240930</v>
      </c>
      <c r="C202" s="199" t="s">
        <v>6221</v>
      </c>
      <c r="D202" s="199" t="s">
        <v>6325</v>
      </c>
      <c r="E202" s="199"/>
      <c r="F202" s="200">
        <v>45760.86309027778</v>
      </c>
      <c r="G202" s="199"/>
      <c r="H202" s="199"/>
    </row>
    <row r="203" spans="2:8">
      <c r="B203" s="205">
        <v>20240930</v>
      </c>
      <c r="C203" s="199" t="s">
        <v>6221</v>
      </c>
      <c r="D203" s="199" t="s">
        <v>6326</v>
      </c>
      <c r="E203" s="199"/>
      <c r="F203" s="200">
        <v>45760.86309027778</v>
      </c>
      <c r="G203" s="199"/>
      <c r="H203" s="199"/>
    </row>
    <row r="204" spans="2:8">
      <c r="B204" s="205">
        <v>20240930</v>
      </c>
      <c r="C204" s="199" t="s">
        <v>6221</v>
      </c>
      <c r="D204" s="199" t="s">
        <v>6327</v>
      </c>
      <c r="E204" s="199"/>
      <c r="F204" s="200">
        <v>45760.86309027778</v>
      </c>
      <c r="G204" s="199"/>
      <c r="H204" s="199"/>
    </row>
    <row r="205" spans="2:8">
      <c r="B205" s="205">
        <v>20240930</v>
      </c>
      <c r="C205" s="199" t="s">
        <v>6221</v>
      </c>
      <c r="D205" s="199" t="s">
        <v>6328</v>
      </c>
      <c r="E205" s="199"/>
      <c r="F205" s="200">
        <v>45760.86309027778</v>
      </c>
      <c r="G205" s="199"/>
      <c r="H205" s="199"/>
    </row>
    <row r="206" spans="2:8">
      <c r="B206" s="205">
        <v>20240930</v>
      </c>
      <c r="C206" s="199" t="s">
        <v>6221</v>
      </c>
      <c r="D206" s="199" t="s">
        <v>6329</v>
      </c>
      <c r="E206" s="199"/>
      <c r="F206" s="200">
        <v>45760.86309027778</v>
      </c>
      <c r="G206" s="199"/>
      <c r="H206" s="199"/>
    </row>
    <row r="207" spans="2:8">
      <c r="B207" s="205">
        <v>20240930</v>
      </c>
      <c r="C207" s="199" t="s">
        <v>6221</v>
      </c>
      <c r="D207" s="199" t="s">
        <v>6330</v>
      </c>
      <c r="E207" s="199"/>
      <c r="F207" s="200">
        <v>45760.86309027778</v>
      </c>
      <c r="G207" s="199"/>
      <c r="H207" s="199"/>
    </row>
    <row r="208" spans="2:8">
      <c r="B208" s="205">
        <v>20240930</v>
      </c>
      <c r="C208" s="199" t="s">
        <v>6221</v>
      </c>
      <c r="D208" s="199" t="s">
        <v>6331</v>
      </c>
      <c r="E208" s="199"/>
      <c r="F208" s="200">
        <v>45760.86309027778</v>
      </c>
      <c r="G208" s="199"/>
      <c r="H208" s="199"/>
    </row>
    <row r="209" spans="2:8">
      <c r="B209" s="205">
        <v>20240930</v>
      </c>
      <c r="C209" s="199" t="s">
        <v>6221</v>
      </c>
      <c r="D209" s="199" t="s">
        <v>6332</v>
      </c>
      <c r="E209" s="199"/>
      <c r="F209" s="200">
        <v>45760.86309027778</v>
      </c>
      <c r="G209" s="199"/>
      <c r="H209" s="199"/>
    </row>
    <row r="210" spans="2:8">
      <c r="B210" s="205">
        <v>20240930</v>
      </c>
      <c r="C210" s="199" t="s">
        <v>6221</v>
      </c>
      <c r="D210" s="199" t="s">
        <v>6333</v>
      </c>
      <c r="E210" s="199"/>
      <c r="F210" s="200">
        <v>45760.86309027778</v>
      </c>
      <c r="G210" s="199"/>
      <c r="H210" s="199"/>
    </row>
    <row r="211" spans="2:8">
      <c r="B211" s="205">
        <v>20240930</v>
      </c>
      <c r="C211" s="199" t="s">
        <v>6221</v>
      </c>
      <c r="D211" s="199" t="s">
        <v>6334</v>
      </c>
      <c r="E211" s="199"/>
      <c r="F211" s="200">
        <v>45760.86309027778</v>
      </c>
      <c r="G211" s="199"/>
      <c r="H211" s="199"/>
    </row>
    <row r="212" spans="2:8">
      <c r="B212" s="205">
        <v>20240930</v>
      </c>
      <c r="C212" s="199" t="s">
        <v>6221</v>
      </c>
      <c r="D212" s="199" t="s">
        <v>6335</v>
      </c>
      <c r="E212" s="199"/>
      <c r="F212" s="200">
        <v>45760.86309027778</v>
      </c>
      <c r="G212" s="199"/>
      <c r="H212" s="199"/>
    </row>
    <row r="213" spans="2:8">
      <c r="B213" s="205">
        <v>20240930</v>
      </c>
      <c r="C213" s="199" t="s">
        <v>6221</v>
      </c>
      <c r="D213" s="199" t="s">
        <v>6336</v>
      </c>
      <c r="E213" s="199"/>
      <c r="F213" s="200">
        <v>45760.86309027778</v>
      </c>
      <c r="G213" s="199"/>
      <c r="H213" s="199"/>
    </row>
    <row r="214" spans="2:8">
      <c r="B214" s="205">
        <v>20240930</v>
      </c>
      <c r="C214" s="199" t="s">
        <v>6255</v>
      </c>
      <c r="D214" s="199" t="s">
        <v>6337</v>
      </c>
      <c r="E214" s="199"/>
      <c r="F214" s="200">
        <v>45760.86310185185</v>
      </c>
      <c r="G214" s="199"/>
      <c r="H214" s="199"/>
    </row>
    <row r="215" spans="2:8">
      <c r="B215" s="205">
        <v>20240930</v>
      </c>
      <c r="C215" s="199" t="s">
        <v>6255</v>
      </c>
      <c r="D215" s="199" t="s">
        <v>6338</v>
      </c>
      <c r="E215" s="199"/>
      <c r="F215" s="200">
        <v>45760.86310185185</v>
      </c>
      <c r="G215" s="199"/>
      <c r="H215" s="199"/>
    </row>
    <row r="216" spans="2:8">
      <c r="B216" s="205">
        <v>20240930</v>
      </c>
      <c r="C216" s="199" t="s">
        <v>6255</v>
      </c>
      <c r="D216" s="199" t="s">
        <v>6339</v>
      </c>
      <c r="E216" s="199"/>
      <c r="F216" s="200">
        <v>45760.86310185185</v>
      </c>
      <c r="G216" s="199"/>
      <c r="H216" s="199"/>
    </row>
    <row r="217" spans="2:8">
      <c r="B217" s="205">
        <v>20240930</v>
      </c>
      <c r="C217" s="199" t="s">
        <v>6255</v>
      </c>
      <c r="D217" s="199" t="s">
        <v>6340</v>
      </c>
      <c r="E217" s="199"/>
      <c r="F217" s="200">
        <v>45760.86310185185</v>
      </c>
      <c r="G217" s="199"/>
      <c r="H217" s="199"/>
    </row>
    <row r="218" spans="2:8">
      <c r="B218" s="205">
        <v>20240930</v>
      </c>
      <c r="C218" s="199" t="s">
        <v>6255</v>
      </c>
      <c r="D218" s="199" t="s">
        <v>6341</v>
      </c>
      <c r="E218" s="199"/>
      <c r="F218" s="200">
        <v>45760.86310185185</v>
      </c>
      <c r="G218" s="199"/>
      <c r="H218" s="199"/>
    </row>
    <row r="219" spans="2:8">
      <c r="B219" s="205">
        <v>20240930</v>
      </c>
      <c r="C219" s="199" t="s">
        <v>6255</v>
      </c>
      <c r="D219" s="199" t="s">
        <v>6342</v>
      </c>
      <c r="E219" s="199"/>
      <c r="F219" s="200">
        <v>45760.86310185185</v>
      </c>
      <c r="G219" s="199"/>
      <c r="H219" s="199"/>
    </row>
    <row r="220" spans="2:8">
      <c r="B220" s="205">
        <v>20240930</v>
      </c>
      <c r="C220" s="199" t="s">
        <v>6255</v>
      </c>
      <c r="D220" s="199" t="s">
        <v>6343</v>
      </c>
      <c r="E220" s="199"/>
      <c r="F220" s="200">
        <v>45760.86310185185</v>
      </c>
      <c r="G220" s="199"/>
      <c r="H220" s="199"/>
    </row>
    <row r="221" spans="2:8">
      <c r="B221" s="205">
        <v>20240930</v>
      </c>
      <c r="C221" s="199" t="s">
        <v>6255</v>
      </c>
      <c r="D221" s="199" t="s">
        <v>6344</v>
      </c>
      <c r="E221" s="199"/>
      <c r="F221" s="200">
        <v>45760.86310185185</v>
      </c>
      <c r="G221" s="199"/>
      <c r="H221" s="199"/>
    </row>
    <row r="222" spans="2:8">
      <c r="B222" s="205">
        <v>20240930</v>
      </c>
      <c r="C222" s="199" t="s">
        <v>6255</v>
      </c>
      <c r="D222" s="199" t="s">
        <v>6345</v>
      </c>
      <c r="E222" s="199"/>
      <c r="F222" s="200">
        <v>45760.86310185185</v>
      </c>
      <c r="G222" s="199"/>
      <c r="H222" s="199"/>
    </row>
    <row r="223" spans="2:8">
      <c r="B223" s="205">
        <v>20240930</v>
      </c>
      <c r="C223" s="199" t="s">
        <v>6255</v>
      </c>
      <c r="D223" s="199" t="s">
        <v>6346</v>
      </c>
      <c r="E223" s="199"/>
      <c r="F223" s="200">
        <v>45760.86310185185</v>
      </c>
      <c r="G223" s="199"/>
      <c r="H223" s="199"/>
    </row>
    <row r="224" spans="2:8">
      <c r="B224" s="205">
        <v>20240930</v>
      </c>
      <c r="C224" s="199" t="s">
        <v>6255</v>
      </c>
      <c r="D224" s="199" t="s">
        <v>6347</v>
      </c>
      <c r="E224" s="199"/>
      <c r="F224" s="200">
        <v>45760.86310185185</v>
      </c>
      <c r="G224" s="199"/>
      <c r="H224" s="199"/>
    </row>
    <row r="225" spans="2:8">
      <c r="B225" s="205">
        <v>20240930</v>
      </c>
      <c r="C225" s="199" t="s">
        <v>6255</v>
      </c>
      <c r="D225" s="199" t="s">
        <v>6348</v>
      </c>
      <c r="E225" s="199"/>
      <c r="F225" s="200">
        <v>45760.86310185185</v>
      </c>
      <c r="G225" s="199"/>
      <c r="H225" s="199"/>
    </row>
    <row r="226" spans="2:8">
      <c r="B226" s="205">
        <v>20240930</v>
      </c>
      <c r="C226" s="199" t="s">
        <v>6255</v>
      </c>
      <c r="D226" s="199" t="s">
        <v>6349</v>
      </c>
      <c r="E226" s="199"/>
      <c r="F226" s="200">
        <v>45760.86310185185</v>
      </c>
      <c r="G226" s="199"/>
      <c r="H226" s="199"/>
    </row>
    <row r="227" spans="2:8">
      <c r="B227" s="205">
        <v>20240930</v>
      </c>
      <c r="C227" s="199" t="s">
        <v>6255</v>
      </c>
      <c r="D227" s="199" t="s">
        <v>6350</v>
      </c>
      <c r="E227" s="199"/>
      <c r="F227" s="200">
        <v>45760.86310185185</v>
      </c>
      <c r="G227" s="199"/>
      <c r="H227" s="199"/>
    </row>
    <row r="228" spans="2:8">
      <c r="B228" s="205">
        <v>20240930</v>
      </c>
      <c r="C228" s="199" t="s">
        <v>6255</v>
      </c>
      <c r="D228" s="199" t="s">
        <v>6351</v>
      </c>
      <c r="E228" s="199"/>
      <c r="F228" s="200">
        <v>45760.86310185185</v>
      </c>
      <c r="G228" s="199"/>
      <c r="H228" s="199"/>
    </row>
    <row r="229" spans="2:8">
      <c r="B229" s="205">
        <v>20240930</v>
      </c>
      <c r="C229" s="199" t="s">
        <v>6255</v>
      </c>
      <c r="D229" s="199" t="s">
        <v>6352</v>
      </c>
      <c r="E229" s="199"/>
      <c r="F229" s="200">
        <v>45760.86310185185</v>
      </c>
      <c r="G229" s="199"/>
      <c r="H229" s="199"/>
    </row>
    <row r="230" spans="2:8">
      <c r="B230" s="205">
        <v>20240930</v>
      </c>
      <c r="C230" s="199" t="s">
        <v>6255</v>
      </c>
      <c r="D230" s="199" t="s">
        <v>6353</v>
      </c>
      <c r="E230" s="199"/>
      <c r="F230" s="200">
        <v>45760.86310185185</v>
      </c>
      <c r="G230" s="199"/>
      <c r="H230" s="199"/>
    </row>
    <row r="231" spans="2:8">
      <c r="B231" s="205">
        <v>20240930</v>
      </c>
      <c r="C231" s="199" t="s">
        <v>6255</v>
      </c>
      <c r="D231" s="199" t="s">
        <v>6354</v>
      </c>
      <c r="E231" s="199"/>
      <c r="F231" s="200">
        <v>45760.86310185185</v>
      </c>
      <c r="G231" s="199"/>
      <c r="H231" s="199"/>
    </row>
    <row r="232" spans="2:8">
      <c r="B232" s="205">
        <v>20240930</v>
      </c>
      <c r="C232" s="199" t="s">
        <v>6255</v>
      </c>
      <c r="D232" s="199" t="s">
        <v>6355</v>
      </c>
      <c r="E232" s="199"/>
      <c r="F232" s="200">
        <v>45760.86310185185</v>
      </c>
      <c r="G232" s="199"/>
      <c r="H232" s="199"/>
    </row>
    <row r="233" spans="2:8">
      <c r="B233" s="205">
        <v>20240930</v>
      </c>
      <c r="C233" s="199" t="s">
        <v>6255</v>
      </c>
      <c r="D233" s="199" t="s">
        <v>6356</v>
      </c>
      <c r="E233" s="199"/>
      <c r="F233" s="200">
        <v>45760.86310185185</v>
      </c>
      <c r="G233" s="199"/>
      <c r="H233" s="199"/>
    </row>
    <row r="234" spans="2:8">
      <c r="B234" s="205">
        <v>20240930</v>
      </c>
      <c r="C234" s="199" t="s">
        <v>6255</v>
      </c>
      <c r="D234" s="199" t="s">
        <v>6357</v>
      </c>
      <c r="E234" s="199"/>
      <c r="F234" s="200">
        <v>45760.86310185185</v>
      </c>
      <c r="G234" s="199"/>
      <c r="H234" s="199"/>
    </row>
    <row r="235" spans="2:8">
      <c r="B235" s="205">
        <v>20240930</v>
      </c>
      <c r="C235" s="199" t="s">
        <v>6255</v>
      </c>
      <c r="D235" s="199" t="s">
        <v>6358</v>
      </c>
      <c r="E235" s="199"/>
      <c r="F235" s="200">
        <v>45760.86310185185</v>
      </c>
      <c r="G235" s="199"/>
      <c r="H235" s="199"/>
    </row>
    <row r="236" spans="2:8">
      <c r="B236" s="205">
        <v>20240930</v>
      </c>
      <c r="C236" s="199" t="s">
        <v>6255</v>
      </c>
      <c r="D236" s="199" t="s">
        <v>6359</v>
      </c>
      <c r="E236" s="199"/>
      <c r="F236" s="200">
        <v>45760.86310185185</v>
      </c>
      <c r="G236" s="199">
        <v>0</v>
      </c>
      <c r="H236" s="199"/>
    </row>
    <row r="237" spans="2:8">
      <c r="B237" s="205">
        <v>20240930</v>
      </c>
      <c r="C237" s="199" t="s">
        <v>6255</v>
      </c>
      <c r="D237" s="199" t="s">
        <v>6360</v>
      </c>
      <c r="E237" s="199"/>
      <c r="F237" s="200">
        <v>45760.86310185185</v>
      </c>
      <c r="G237" s="199">
        <v>0</v>
      </c>
      <c r="H237" s="199"/>
    </row>
    <row r="238" spans="2:8">
      <c r="B238" s="205">
        <v>20240930</v>
      </c>
      <c r="C238" s="199" t="s">
        <v>6255</v>
      </c>
      <c r="D238" s="199" t="s">
        <v>6361</v>
      </c>
      <c r="E238" s="199"/>
      <c r="F238" s="200">
        <v>45760.86310185185</v>
      </c>
      <c r="G238" s="199"/>
      <c r="H238" s="199"/>
    </row>
    <row r="239" spans="2:8">
      <c r="B239" s="205">
        <v>20240930</v>
      </c>
      <c r="C239" s="199" t="s">
        <v>6255</v>
      </c>
      <c r="D239" s="199" t="s">
        <v>6362</v>
      </c>
      <c r="E239" s="199"/>
      <c r="F239" s="200">
        <v>45760.86310185185</v>
      </c>
      <c r="G239" s="199"/>
      <c r="H239" s="199"/>
    </row>
    <row r="240" spans="2:8">
      <c r="B240" s="205">
        <v>20240930</v>
      </c>
      <c r="C240" s="199" t="s">
        <v>6255</v>
      </c>
      <c r="D240" s="199" t="s">
        <v>6363</v>
      </c>
      <c r="E240" s="199"/>
      <c r="F240" s="200">
        <v>45760.86310185185</v>
      </c>
      <c r="G240" s="199">
        <v>0</v>
      </c>
      <c r="H240" s="199"/>
    </row>
    <row r="241" spans="2:8">
      <c r="B241" s="205">
        <v>20240930</v>
      </c>
      <c r="C241" s="199" t="s">
        <v>6255</v>
      </c>
      <c r="D241" s="199" t="s">
        <v>6364</v>
      </c>
      <c r="E241" s="199"/>
      <c r="F241" s="200">
        <v>45760.86310185185</v>
      </c>
      <c r="G241" s="199">
        <v>0</v>
      </c>
      <c r="H241" s="199"/>
    </row>
    <row r="242" spans="2:8">
      <c r="B242" s="205">
        <v>20240930</v>
      </c>
      <c r="C242" s="199" t="s">
        <v>6255</v>
      </c>
      <c r="D242" s="199" t="s">
        <v>6365</v>
      </c>
      <c r="E242" s="199"/>
      <c r="F242" s="200">
        <v>45760.86310185185</v>
      </c>
      <c r="G242" s="199"/>
      <c r="H242" s="199"/>
    </row>
    <row r="243" spans="2:8">
      <c r="B243" s="205">
        <v>20240930</v>
      </c>
      <c r="C243" s="199" t="s">
        <v>6255</v>
      </c>
      <c r="D243" s="199" t="s">
        <v>6366</v>
      </c>
      <c r="E243" s="199"/>
      <c r="F243" s="200">
        <v>45760.86310185185</v>
      </c>
      <c r="G243" s="199"/>
      <c r="H243" s="199"/>
    </row>
    <row r="244" spans="2:8">
      <c r="B244" s="205">
        <v>20240930</v>
      </c>
      <c r="C244" s="199" t="s">
        <v>6255</v>
      </c>
      <c r="D244" s="199" t="s">
        <v>6367</v>
      </c>
      <c r="E244" s="199"/>
      <c r="F244" s="200">
        <v>45760.86310185185</v>
      </c>
      <c r="G244" s="199">
        <v>0</v>
      </c>
      <c r="H244" s="199"/>
    </row>
    <row r="245" spans="2:8">
      <c r="B245" s="205">
        <v>20240930</v>
      </c>
      <c r="C245" s="199" t="s">
        <v>6255</v>
      </c>
      <c r="D245" s="199" t="s">
        <v>6368</v>
      </c>
      <c r="E245" s="199"/>
      <c r="F245" s="200">
        <v>45760.86310185185</v>
      </c>
      <c r="G245" s="199"/>
      <c r="H245" s="199"/>
    </row>
    <row r="246" spans="2:8">
      <c r="B246" s="205">
        <v>20240930</v>
      </c>
      <c r="C246" s="199" t="s">
        <v>6255</v>
      </c>
      <c r="D246" s="199" t="s">
        <v>6369</v>
      </c>
      <c r="E246" s="199"/>
      <c r="F246" s="200">
        <v>45760.86310185185</v>
      </c>
      <c r="G246" s="199"/>
      <c r="H246" s="199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BC14-8807-481C-8C8E-FA1430D1320E}">
  <sheetPr codeName="Sheet4"/>
  <dimension ref="A1:T664"/>
  <sheetViews>
    <sheetView topLeftCell="A343" workbookViewId="0">
      <selection activeCell="N18" sqref="N18"/>
    </sheetView>
  </sheetViews>
  <sheetFormatPr defaultRowHeight="13.5"/>
  <cols>
    <col min="1" max="1" width="22.140625" customWidth="1"/>
    <col min="2" max="2" width="17.140625" customWidth="1"/>
    <col min="6" max="6" width="15.140625" customWidth="1"/>
    <col min="9" max="9" width="16.85546875" customWidth="1"/>
    <col min="14" max="14" width="21.140625" customWidth="1"/>
    <col min="15" max="15" width="16.85546875" customWidth="1"/>
    <col min="16" max="16" width="22.5703125" customWidth="1"/>
  </cols>
  <sheetData>
    <row r="1" spans="1:10">
      <c r="A1" t="s">
        <v>292</v>
      </c>
      <c r="B1" t="s">
        <v>293</v>
      </c>
    </row>
    <row r="3" spans="1:10">
      <c r="A3" t="s">
        <v>294</v>
      </c>
      <c r="B3" t="s">
        <v>58</v>
      </c>
      <c r="C3" t="s">
        <v>295</v>
      </c>
      <c r="F3" t="s">
        <v>58</v>
      </c>
      <c r="G3" t="s">
        <v>290</v>
      </c>
    </row>
    <row r="4" spans="1:10">
      <c r="A4" t="s">
        <v>44</v>
      </c>
      <c r="B4" t="s">
        <v>59</v>
      </c>
      <c r="C4" t="s">
        <v>296</v>
      </c>
      <c r="D4" t="s">
        <v>297</v>
      </c>
      <c r="F4" t="s">
        <v>58</v>
      </c>
      <c r="G4" t="s">
        <v>290</v>
      </c>
      <c r="I4" t="s">
        <v>44</v>
      </c>
      <c r="J4" t="s">
        <v>337</v>
      </c>
    </row>
    <row r="5" spans="1:10">
      <c r="A5" t="s">
        <v>45</v>
      </c>
      <c r="B5" t="s">
        <v>59</v>
      </c>
      <c r="C5" t="s">
        <v>296</v>
      </c>
      <c r="D5" t="s">
        <v>297</v>
      </c>
      <c r="F5" t="s">
        <v>58</v>
      </c>
      <c r="G5" t="s">
        <v>290</v>
      </c>
      <c r="I5" t="s">
        <v>45</v>
      </c>
      <c r="J5" t="s">
        <v>338</v>
      </c>
    </row>
    <row r="6" spans="1:10">
      <c r="A6" t="s">
        <v>46</v>
      </c>
      <c r="B6" t="s">
        <v>60</v>
      </c>
      <c r="C6" t="s">
        <v>298</v>
      </c>
      <c r="D6" t="s">
        <v>297</v>
      </c>
      <c r="F6" t="s">
        <v>58</v>
      </c>
      <c r="G6" t="s">
        <v>290</v>
      </c>
      <c r="I6" t="s">
        <v>46</v>
      </c>
      <c r="J6" t="s">
        <v>339</v>
      </c>
    </row>
    <row r="7" spans="1:10">
      <c r="A7" t="s">
        <v>47</v>
      </c>
      <c r="B7" t="s">
        <v>299</v>
      </c>
      <c r="C7" t="s">
        <v>296</v>
      </c>
      <c r="D7" t="s">
        <v>300</v>
      </c>
      <c r="F7" t="s">
        <v>58</v>
      </c>
      <c r="G7" t="s">
        <v>290</v>
      </c>
      <c r="I7" t="s">
        <v>47</v>
      </c>
      <c r="J7" t="s">
        <v>286</v>
      </c>
    </row>
    <row r="8" spans="1:10">
      <c r="A8" t="s">
        <v>48</v>
      </c>
      <c r="B8" t="s">
        <v>61</v>
      </c>
      <c r="C8" t="s">
        <v>298</v>
      </c>
      <c r="D8" t="s">
        <v>297</v>
      </c>
      <c r="F8" t="s">
        <v>58</v>
      </c>
      <c r="G8" t="s">
        <v>290</v>
      </c>
      <c r="I8" t="s">
        <v>48</v>
      </c>
      <c r="J8" t="s">
        <v>340</v>
      </c>
    </row>
    <row r="9" spans="1:10" ht="16.5">
      <c r="A9" t="s">
        <v>49</v>
      </c>
      <c r="B9" t="s">
        <v>62</v>
      </c>
      <c r="C9" t="s">
        <v>298</v>
      </c>
      <c r="D9" t="s">
        <v>297</v>
      </c>
      <c r="F9" s="1" t="s">
        <v>58</v>
      </c>
      <c r="G9" s="2" t="s">
        <v>290</v>
      </c>
      <c r="H9" s="2"/>
      <c r="I9" s="2" t="s">
        <v>341</v>
      </c>
      <c r="J9" s="2" t="s">
        <v>342</v>
      </c>
    </row>
    <row r="10" spans="1:10">
      <c r="A10" t="s">
        <v>50</v>
      </c>
      <c r="B10" t="s">
        <v>62</v>
      </c>
      <c r="C10" t="s">
        <v>298</v>
      </c>
      <c r="D10" t="s">
        <v>297</v>
      </c>
      <c r="F10" t="s">
        <v>58</v>
      </c>
      <c r="G10" t="s">
        <v>290</v>
      </c>
      <c r="I10" t="s">
        <v>49</v>
      </c>
      <c r="J10" t="s">
        <v>343</v>
      </c>
    </row>
    <row r="11" spans="1:10">
      <c r="A11" t="s">
        <v>51</v>
      </c>
      <c r="B11" t="s">
        <v>63</v>
      </c>
      <c r="C11" t="s">
        <v>298</v>
      </c>
      <c r="D11" t="s">
        <v>297</v>
      </c>
      <c r="F11" t="s">
        <v>58</v>
      </c>
      <c r="G11" t="s">
        <v>290</v>
      </c>
      <c r="I11" t="s">
        <v>50</v>
      </c>
      <c r="J11" t="s">
        <v>344</v>
      </c>
    </row>
    <row r="12" spans="1:10">
      <c r="A12" t="s">
        <v>52</v>
      </c>
      <c r="B12" t="s">
        <v>63</v>
      </c>
      <c r="C12" t="s">
        <v>298</v>
      </c>
      <c r="D12" t="s">
        <v>297</v>
      </c>
      <c r="F12" t="s">
        <v>58</v>
      </c>
      <c r="G12" t="s">
        <v>290</v>
      </c>
      <c r="I12" t="s">
        <v>51</v>
      </c>
      <c r="J12" t="s">
        <v>345</v>
      </c>
    </row>
    <row r="13" spans="1:10">
      <c r="A13" t="s">
        <v>53</v>
      </c>
      <c r="B13" t="s">
        <v>60</v>
      </c>
      <c r="C13" t="s">
        <v>298</v>
      </c>
      <c r="D13" t="s">
        <v>297</v>
      </c>
      <c r="F13" t="s">
        <v>58</v>
      </c>
      <c r="G13" t="s">
        <v>290</v>
      </c>
      <c r="I13" t="s">
        <v>52</v>
      </c>
      <c r="J13" t="s">
        <v>346</v>
      </c>
    </row>
    <row r="14" spans="1:10">
      <c r="A14" t="s">
        <v>54</v>
      </c>
      <c r="B14" t="s">
        <v>60</v>
      </c>
      <c r="C14" t="s">
        <v>298</v>
      </c>
      <c r="D14" t="s">
        <v>297</v>
      </c>
      <c r="F14" t="s">
        <v>58</v>
      </c>
      <c r="G14" t="s">
        <v>290</v>
      </c>
      <c r="I14" t="s">
        <v>53</v>
      </c>
      <c r="J14" t="s">
        <v>347</v>
      </c>
    </row>
    <row r="15" spans="1:10">
      <c r="A15" t="s">
        <v>55</v>
      </c>
      <c r="B15" t="s">
        <v>59</v>
      </c>
      <c r="C15" t="s">
        <v>298</v>
      </c>
      <c r="D15" t="s">
        <v>297</v>
      </c>
      <c r="F15" t="s">
        <v>58</v>
      </c>
      <c r="G15" t="s">
        <v>290</v>
      </c>
      <c r="I15" t="s">
        <v>54</v>
      </c>
      <c r="J15" t="s">
        <v>348</v>
      </c>
    </row>
    <row r="16" spans="1:10">
      <c r="A16" t="s">
        <v>56</v>
      </c>
      <c r="B16" t="s">
        <v>62</v>
      </c>
      <c r="C16" t="s">
        <v>298</v>
      </c>
      <c r="D16" t="s">
        <v>297</v>
      </c>
      <c r="F16" t="s">
        <v>58</v>
      </c>
      <c r="G16" t="s">
        <v>290</v>
      </c>
      <c r="I16" t="s">
        <v>55</v>
      </c>
      <c r="J16" t="s">
        <v>349</v>
      </c>
    </row>
    <row r="17" spans="1:10">
      <c r="A17" t="s">
        <v>57</v>
      </c>
      <c r="B17" t="s">
        <v>301</v>
      </c>
      <c r="C17" t="s">
        <v>298</v>
      </c>
      <c r="D17" t="s">
        <v>297</v>
      </c>
      <c r="F17" t="s">
        <v>58</v>
      </c>
      <c r="G17" t="s">
        <v>290</v>
      </c>
      <c r="I17" t="s">
        <v>56</v>
      </c>
      <c r="J17" t="s">
        <v>350</v>
      </c>
    </row>
    <row r="18" spans="1:10">
      <c r="A18" t="s">
        <v>302</v>
      </c>
      <c r="B18" t="s">
        <v>303</v>
      </c>
      <c r="C18" t="s">
        <v>351</v>
      </c>
      <c r="F18" t="s">
        <v>58</v>
      </c>
      <c r="G18" t="s">
        <v>290</v>
      </c>
      <c r="I18" t="s">
        <v>57</v>
      </c>
      <c r="J18" t="s">
        <v>352</v>
      </c>
    </row>
    <row r="19" spans="1:10">
      <c r="A19" t="s">
        <v>353</v>
      </c>
    </row>
    <row r="22" spans="1:10">
      <c r="A22" t="s">
        <v>304</v>
      </c>
      <c r="B22" t="s">
        <v>293</v>
      </c>
    </row>
    <row r="24" spans="1:10">
      <c r="A24" t="s">
        <v>294</v>
      </c>
      <c r="B24" t="s">
        <v>64</v>
      </c>
      <c r="C24" t="s">
        <v>295</v>
      </c>
      <c r="F24" t="s">
        <v>64</v>
      </c>
      <c r="G24" t="s">
        <v>354</v>
      </c>
    </row>
    <row r="25" spans="1:10">
      <c r="A25" t="s">
        <v>65</v>
      </c>
      <c r="B25" t="s">
        <v>66</v>
      </c>
      <c r="C25" t="s">
        <v>296</v>
      </c>
      <c r="D25" t="s">
        <v>297</v>
      </c>
      <c r="F25" t="s">
        <v>64</v>
      </c>
      <c r="G25" t="s">
        <v>354</v>
      </c>
      <c r="I25" t="s">
        <v>65</v>
      </c>
      <c r="J25" t="s">
        <v>355</v>
      </c>
    </row>
    <row r="26" spans="1:10">
      <c r="A26" t="s">
        <v>67</v>
      </c>
      <c r="B26" t="s">
        <v>68</v>
      </c>
      <c r="C26" t="s">
        <v>296</v>
      </c>
      <c r="D26" t="s">
        <v>297</v>
      </c>
      <c r="F26" t="s">
        <v>64</v>
      </c>
      <c r="G26" t="s">
        <v>354</v>
      </c>
      <c r="I26" t="s">
        <v>67</v>
      </c>
      <c r="J26" t="s">
        <v>356</v>
      </c>
    </row>
    <row r="27" spans="1:10">
      <c r="A27" t="s">
        <v>69</v>
      </c>
      <c r="B27" t="s">
        <v>68</v>
      </c>
      <c r="C27" t="s">
        <v>296</v>
      </c>
      <c r="D27" t="s">
        <v>297</v>
      </c>
      <c r="F27" t="s">
        <v>64</v>
      </c>
      <c r="G27" t="s">
        <v>354</v>
      </c>
      <c r="I27" t="s">
        <v>69</v>
      </c>
      <c r="J27" t="s">
        <v>357</v>
      </c>
    </row>
    <row r="28" spans="1:10">
      <c r="A28" t="s">
        <v>70</v>
      </c>
      <c r="B28" t="s">
        <v>71</v>
      </c>
      <c r="C28" t="s">
        <v>296</v>
      </c>
      <c r="D28" t="s">
        <v>297</v>
      </c>
      <c r="F28" t="s">
        <v>64</v>
      </c>
      <c r="G28" t="s">
        <v>354</v>
      </c>
      <c r="I28" t="s">
        <v>70</v>
      </c>
      <c r="J28" t="s">
        <v>358</v>
      </c>
    </row>
    <row r="29" spans="1:10">
      <c r="A29" t="s">
        <v>72</v>
      </c>
      <c r="B29" t="s">
        <v>60</v>
      </c>
      <c r="C29" t="s">
        <v>296</v>
      </c>
      <c r="D29" t="s">
        <v>297</v>
      </c>
      <c r="F29" t="s">
        <v>64</v>
      </c>
      <c r="G29" t="s">
        <v>354</v>
      </c>
      <c r="I29" t="s">
        <v>72</v>
      </c>
      <c r="J29" t="s">
        <v>359</v>
      </c>
    </row>
    <row r="30" spans="1:10">
      <c r="A30" t="s">
        <v>46</v>
      </c>
      <c r="B30" t="s">
        <v>60</v>
      </c>
      <c r="C30" t="s">
        <v>298</v>
      </c>
      <c r="D30" t="s">
        <v>297</v>
      </c>
      <c r="F30" t="s">
        <v>64</v>
      </c>
      <c r="G30" t="s">
        <v>354</v>
      </c>
      <c r="I30" t="s">
        <v>46</v>
      </c>
      <c r="J30" t="s">
        <v>339</v>
      </c>
    </row>
    <row r="31" spans="1:10">
      <c r="A31" t="s">
        <v>47</v>
      </c>
      <c r="B31" t="s">
        <v>299</v>
      </c>
      <c r="C31" t="s">
        <v>296</v>
      </c>
      <c r="D31" t="s">
        <v>300</v>
      </c>
      <c r="F31" t="s">
        <v>64</v>
      </c>
      <c r="G31" t="s">
        <v>354</v>
      </c>
      <c r="I31" t="s">
        <v>47</v>
      </c>
      <c r="J31" t="s">
        <v>286</v>
      </c>
    </row>
    <row r="32" spans="1:10">
      <c r="A32" t="s">
        <v>73</v>
      </c>
      <c r="B32" t="s">
        <v>62</v>
      </c>
      <c r="C32" t="s">
        <v>298</v>
      </c>
      <c r="D32" t="s">
        <v>297</v>
      </c>
      <c r="F32" t="s">
        <v>64</v>
      </c>
      <c r="G32" t="s">
        <v>354</v>
      </c>
      <c r="I32" t="s">
        <v>73</v>
      </c>
      <c r="J32" t="s">
        <v>360</v>
      </c>
    </row>
    <row r="33" spans="1:10">
      <c r="A33" t="s">
        <v>74</v>
      </c>
      <c r="B33" t="s">
        <v>68</v>
      </c>
      <c r="C33" t="s">
        <v>298</v>
      </c>
      <c r="D33" t="s">
        <v>297</v>
      </c>
      <c r="F33" t="s">
        <v>64</v>
      </c>
      <c r="G33" t="s">
        <v>354</v>
      </c>
      <c r="I33" t="s">
        <v>74</v>
      </c>
      <c r="J33" t="s">
        <v>361</v>
      </c>
    </row>
    <row r="34" spans="1:10">
      <c r="A34" t="s">
        <v>75</v>
      </c>
      <c r="B34" t="s">
        <v>68</v>
      </c>
      <c r="C34" t="s">
        <v>298</v>
      </c>
      <c r="D34" t="s">
        <v>297</v>
      </c>
      <c r="F34" t="s">
        <v>64</v>
      </c>
      <c r="G34" t="s">
        <v>354</v>
      </c>
      <c r="I34" t="s">
        <v>75</v>
      </c>
      <c r="J34" t="s">
        <v>362</v>
      </c>
    </row>
    <row r="35" spans="1:10">
      <c r="A35" t="s">
        <v>76</v>
      </c>
      <c r="B35" t="s">
        <v>77</v>
      </c>
      <c r="C35" t="s">
        <v>298</v>
      </c>
      <c r="D35" t="s">
        <v>297</v>
      </c>
      <c r="F35" t="s">
        <v>64</v>
      </c>
      <c r="G35" t="s">
        <v>354</v>
      </c>
      <c r="I35" t="s">
        <v>76</v>
      </c>
      <c r="J35" t="s">
        <v>363</v>
      </c>
    </row>
    <row r="36" spans="1:10">
      <c r="A36" t="s">
        <v>78</v>
      </c>
      <c r="B36" t="s">
        <v>66</v>
      </c>
      <c r="C36" t="s">
        <v>298</v>
      </c>
      <c r="D36" t="s">
        <v>297</v>
      </c>
      <c r="F36" t="s">
        <v>64</v>
      </c>
      <c r="G36" t="s">
        <v>354</v>
      </c>
      <c r="I36" t="s">
        <v>78</v>
      </c>
      <c r="J36" t="s">
        <v>364</v>
      </c>
    </row>
    <row r="37" spans="1:10">
      <c r="A37" t="s">
        <v>302</v>
      </c>
      <c r="B37" t="s">
        <v>303</v>
      </c>
      <c r="C37" t="s">
        <v>365</v>
      </c>
    </row>
    <row r="38" spans="1:10">
      <c r="A38" t="s">
        <v>353</v>
      </c>
    </row>
    <row r="41" spans="1:10">
      <c r="A41" t="s">
        <v>305</v>
      </c>
      <c r="B41" t="s">
        <v>293</v>
      </c>
    </row>
    <row r="43" spans="1:10">
      <c r="A43" t="s">
        <v>294</v>
      </c>
      <c r="B43" t="s">
        <v>79</v>
      </c>
      <c r="C43" t="s">
        <v>295</v>
      </c>
      <c r="F43" t="s">
        <v>79</v>
      </c>
      <c r="G43" t="s">
        <v>366</v>
      </c>
    </row>
    <row r="44" spans="1:10">
      <c r="A44" t="s">
        <v>65</v>
      </c>
      <c r="B44" t="s">
        <v>66</v>
      </c>
      <c r="C44" t="s">
        <v>296</v>
      </c>
      <c r="D44" t="s">
        <v>297</v>
      </c>
      <c r="F44" t="s">
        <v>79</v>
      </c>
      <c r="G44" t="s">
        <v>366</v>
      </c>
      <c r="I44" t="s">
        <v>65</v>
      </c>
      <c r="J44" t="s">
        <v>355</v>
      </c>
    </row>
    <row r="45" spans="1:10">
      <c r="A45" t="s">
        <v>80</v>
      </c>
      <c r="B45" t="s">
        <v>68</v>
      </c>
      <c r="C45" t="s">
        <v>296</v>
      </c>
      <c r="D45" t="s">
        <v>297</v>
      </c>
      <c r="F45" t="s">
        <v>79</v>
      </c>
      <c r="G45" t="s">
        <v>366</v>
      </c>
      <c r="I45" t="s">
        <v>80</v>
      </c>
      <c r="J45" t="s">
        <v>367</v>
      </c>
    </row>
    <row r="46" spans="1:10">
      <c r="A46" t="s">
        <v>81</v>
      </c>
      <c r="B46" t="s">
        <v>62</v>
      </c>
      <c r="C46" t="s">
        <v>296</v>
      </c>
      <c r="D46" t="s">
        <v>297</v>
      </c>
      <c r="F46" t="s">
        <v>79</v>
      </c>
      <c r="G46" t="s">
        <v>366</v>
      </c>
      <c r="I46" t="s">
        <v>81</v>
      </c>
      <c r="J46" t="s">
        <v>368</v>
      </c>
    </row>
    <row r="47" spans="1:10">
      <c r="A47" t="s">
        <v>46</v>
      </c>
      <c r="B47" t="s">
        <v>60</v>
      </c>
      <c r="C47" t="s">
        <v>298</v>
      </c>
      <c r="D47" t="s">
        <v>297</v>
      </c>
      <c r="F47" t="s">
        <v>79</v>
      </c>
      <c r="G47" t="s">
        <v>366</v>
      </c>
      <c r="I47" t="s">
        <v>46</v>
      </c>
      <c r="J47" t="s">
        <v>339</v>
      </c>
    </row>
    <row r="48" spans="1:10">
      <c r="A48" t="s">
        <v>47</v>
      </c>
      <c r="B48" t="s">
        <v>299</v>
      </c>
      <c r="C48" t="s">
        <v>296</v>
      </c>
      <c r="D48" t="s">
        <v>300</v>
      </c>
      <c r="F48" t="s">
        <v>79</v>
      </c>
      <c r="G48" t="s">
        <v>366</v>
      </c>
      <c r="I48" t="s">
        <v>47</v>
      </c>
      <c r="J48" t="s">
        <v>286</v>
      </c>
    </row>
    <row r="49" spans="1:10">
      <c r="A49" t="s">
        <v>82</v>
      </c>
      <c r="B49" t="s">
        <v>59</v>
      </c>
      <c r="C49" t="s">
        <v>298</v>
      </c>
      <c r="D49" t="s">
        <v>297</v>
      </c>
      <c r="F49" t="s">
        <v>79</v>
      </c>
      <c r="G49" t="s">
        <v>366</v>
      </c>
      <c r="I49" t="s">
        <v>82</v>
      </c>
      <c r="J49" t="s">
        <v>369</v>
      </c>
    </row>
    <row r="50" spans="1:10">
      <c r="A50" t="s">
        <v>83</v>
      </c>
      <c r="B50" t="s">
        <v>62</v>
      </c>
      <c r="C50" t="s">
        <v>298</v>
      </c>
      <c r="D50" t="s">
        <v>297</v>
      </c>
      <c r="F50" t="s">
        <v>79</v>
      </c>
      <c r="G50" t="s">
        <v>366</v>
      </c>
      <c r="I50" t="s">
        <v>83</v>
      </c>
      <c r="J50" t="s">
        <v>370</v>
      </c>
    </row>
    <row r="51" spans="1:10">
      <c r="A51" t="s">
        <v>84</v>
      </c>
      <c r="B51" t="s">
        <v>85</v>
      </c>
      <c r="C51" t="s">
        <v>298</v>
      </c>
      <c r="D51" t="s">
        <v>297</v>
      </c>
      <c r="F51" t="s">
        <v>79</v>
      </c>
      <c r="G51" t="s">
        <v>366</v>
      </c>
      <c r="I51" t="s">
        <v>84</v>
      </c>
      <c r="J51" t="s">
        <v>371</v>
      </c>
    </row>
    <row r="52" spans="1:10">
      <c r="A52" t="s">
        <v>86</v>
      </c>
      <c r="B52" t="s">
        <v>62</v>
      </c>
      <c r="C52" t="s">
        <v>298</v>
      </c>
      <c r="D52" t="s">
        <v>297</v>
      </c>
      <c r="F52" t="s">
        <v>79</v>
      </c>
      <c r="G52" t="s">
        <v>366</v>
      </c>
      <c r="I52" t="s">
        <v>86</v>
      </c>
      <c r="J52" t="s">
        <v>372</v>
      </c>
    </row>
    <row r="53" spans="1:10">
      <c r="A53" t="s">
        <v>87</v>
      </c>
      <c r="B53" t="s">
        <v>306</v>
      </c>
      <c r="C53" t="s">
        <v>298</v>
      </c>
      <c r="D53" t="s">
        <v>307</v>
      </c>
      <c r="F53" t="s">
        <v>79</v>
      </c>
      <c r="G53" t="s">
        <v>366</v>
      </c>
      <c r="I53" t="s">
        <v>87</v>
      </c>
      <c r="J53" t="s">
        <v>373</v>
      </c>
    </row>
    <row r="54" spans="1:10">
      <c r="A54" t="s">
        <v>88</v>
      </c>
      <c r="B54" t="s">
        <v>301</v>
      </c>
      <c r="C54" t="s">
        <v>298</v>
      </c>
      <c r="D54" t="s">
        <v>297</v>
      </c>
      <c r="F54" t="s">
        <v>79</v>
      </c>
      <c r="G54" t="s">
        <v>366</v>
      </c>
      <c r="I54" t="s">
        <v>88</v>
      </c>
      <c r="J54" t="s">
        <v>374</v>
      </c>
    </row>
    <row r="55" spans="1:10">
      <c r="A55" t="s">
        <v>89</v>
      </c>
      <c r="B55" t="s">
        <v>301</v>
      </c>
      <c r="C55" t="s">
        <v>298</v>
      </c>
      <c r="D55" t="s">
        <v>297</v>
      </c>
      <c r="F55" t="s">
        <v>79</v>
      </c>
      <c r="G55" t="s">
        <v>366</v>
      </c>
      <c r="I55" t="s">
        <v>89</v>
      </c>
      <c r="J55" t="s">
        <v>375</v>
      </c>
    </row>
    <row r="56" spans="1:10">
      <c r="A56" t="s">
        <v>90</v>
      </c>
      <c r="B56" t="s">
        <v>301</v>
      </c>
      <c r="C56" t="s">
        <v>298</v>
      </c>
      <c r="D56" t="s">
        <v>297</v>
      </c>
      <c r="F56" t="s">
        <v>79</v>
      </c>
      <c r="G56" t="s">
        <v>366</v>
      </c>
      <c r="I56" t="s">
        <v>90</v>
      </c>
      <c r="J56" t="s">
        <v>376</v>
      </c>
    </row>
    <row r="57" spans="1:10">
      <c r="A57" t="s">
        <v>78</v>
      </c>
      <c r="B57" t="s">
        <v>66</v>
      </c>
      <c r="C57" t="s">
        <v>296</v>
      </c>
      <c r="D57" t="s">
        <v>297</v>
      </c>
      <c r="F57" t="s">
        <v>79</v>
      </c>
      <c r="G57" t="s">
        <v>366</v>
      </c>
      <c r="I57" t="s">
        <v>78</v>
      </c>
      <c r="J57" t="s">
        <v>377</v>
      </c>
    </row>
    <row r="58" spans="1:10">
      <c r="A58" t="s">
        <v>302</v>
      </c>
      <c r="B58" t="s">
        <v>303</v>
      </c>
      <c r="C58" t="s">
        <v>378</v>
      </c>
    </row>
    <row r="59" spans="1:10">
      <c r="A59" t="s">
        <v>353</v>
      </c>
    </row>
    <row r="62" spans="1:10">
      <c r="A62" t="s">
        <v>308</v>
      </c>
      <c r="B62" t="s">
        <v>293</v>
      </c>
    </row>
    <row r="64" spans="1:10">
      <c r="A64" t="s">
        <v>294</v>
      </c>
      <c r="B64" t="s">
        <v>91</v>
      </c>
      <c r="C64" t="s">
        <v>295</v>
      </c>
      <c r="F64" t="s">
        <v>91</v>
      </c>
      <c r="G64" t="s">
        <v>379</v>
      </c>
    </row>
    <row r="65" spans="1:10">
      <c r="A65" t="s">
        <v>80</v>
      </c>
      <c r="B65" t="s">
        <v>68</v>
      </c>
      <c r="C65" t="s">
        <v>296</v>
      </c>
      <c r="D65" t="s">
        <v>300</v>
      </c>
      <c r="F65" t="s">
        <v>91</v>
      </c>
      <c r="G65" t="s">
        <v>379</v>
      </c>
      <c r="I65" t="s">
        <v>80</v>
      </c>
      <c r="J65" t="s">
        <v>367</v>
      </c>
    </row>
    <row r="66" spans="1:10">
      <c r="A66" t="s">
        <v>46</v>
      </c>
      <c r="B66" t="s">
        <v>60</v>
      </c>
      <c r="C66" t="s">
        <v>298</v>
      </c>
      <c r="D66" t="s">
        <v>300</v>
      </c>
      <c r="F66" t="s">
        <v>91</v>
      </c>
      <c r="G66" t="s">
        <v>379</v>
      </c>
      <c r="I66" t="s">
        <v>46</v>
      </c>
      <c r="J66" t="s">
        <v>339</v>
      </c>
    </row>
    <row r="67" spans="1:10">
      <c r="A67" t="s">
        <v>47</v>
      </c>
      <c r="B67" t="s">
        <v>299</v>
      </c>
      <c r="C67" t="s">
        <v>296</v>
      </c>
      <c r="D67" t="s">
        <v>300</v>
      </c>
      <c r="F67" t="s">
        <v>91</v>
      </c>
      <c r="G67" t="s">
        <v>379</v>
      </c>
      <c r="I67" t="s">
        <v>47</v>
      </c>
      <c r="J67" t="s">
        <v>286</v>
      </c>
    </row>
    <row r="68" spans="1:10">
      <c r="A68" t="s">
        <v>92</v>
      </c>
      <c r="B68" t="s">
        <v>63</v>
      </c>
      <c r="C68" t="s">
        <v>298</v>
      </c>
      <c r="D68" t="s">
        <v>300</v>
      </c>
      <c r="F68" t="s">
        <v>91</v>
      </c>
      <c r="G68" t="s">
        <v>379</v>
      </c>
      <c r="I68" t="s">
        <v>92</v>
      </c>
      <c r="J68" t="s">
        <v>380</v>
      </c>
    </row>
    <row r="69" spans="1:10">
      <c r="A69" t="s">
        <v>93</v>
      </c>
      <c r="B69" t="s">
        <v>71</v>
      </c>
      <c r="C69" t="s">
        <v>298</v>
      </c>
      <c r="D69" t="s">
        <v>300</v>
      </c>
      <c r="F69" t="s">
        <v>91</v>
      </c>
      <c r="G69" t="s">
        <v>379</v>
      </c>
      <c r="I69" t="s">
        <v>93</v>
      </c>
      <c r="J69" t="s">
        <v>381</v>
      </c>
    </row>
    <row r="70" spans="1:10">
      <c r="A70" t="s">
        <v>94</v>
      </c>
      <c r="B70" t="s">
        <v>71</v>
      </c>
      <c r="C70" t="s">
        <v>298</v>
      </c>
      <c r="D70" t="s">
        <v>300</v>
      </c>
      <c r="F70" t="s">
        <v>91</v>
      </c>
      <c r="G70" t="s">
        <v>379</v>
      </c>
      <c r="I70" t="s">
        <v>94</v>
      </c>
      <c r="J70" t="s">
        <v>382</v>
      </c>
    </row>
    <row r="71" spans="1:10">
      <c r="A71" t="s">
        <v>95</v>
      </c>
      <c r="B71" t="s">
        <v>71</v>
      </c>
      <c r="C71" t="s">
        <v>298</v>
      </c>
      <c r="D71" t="s">
        <v>300</v>
      </c>
      <c r="F71" t="s">
        <v>91</v>
      </c>
      <c r="G71" t="s">
        <v>379</v>
      </c>
      <c r="I71" t="s">
        <v>95</v>
      </c>
      <c r="J71" t="s">
        <v>383</v>
      </c>
    </row>
    <row r="72" spans="1:10">
      <c r="A72" t="s">
        <v>96</v>
      </c>
      <c r="B72" t="s">
        <v>71</v>
      </c>
      <c r="C72" t="s">
        <v>298</v>
      </c>
      <c r="D72" t="s">
        <v>300</v>
      </c>
      <c r="F72" t="s">
        <v>91</v>
      </c>
      <c r="G72" t="s">
        <v>379</v>
      </c>
      <c r="I72" t="s">
        <v>96</v>
      </c>
      <c r="J72" t="s">
        <v>384</v>
      </c>
    </row>
    <row r="73" spans="1:10">
      <c r="A73" t="s">
        <v>97</v>
      </c>
      <c r="B73" t="s">
        <v>71</v>
      </c>
      <c r="C73" t="s">
        <v>298</v>
      </c>
      <c r="D73" t="s">
        <v>300</v>
      </c>
      <c r="F73" t="s">
        <v>91</v>
      </c>
      <c r="G73" t="s">
        <v>379</v>
      </c>
      <c r="I73" t="s">
        <v>97</v>
      </c>
      <c r="J73" t="s">
        <v>385</v>
      </c>
    </row>
    <row r="74" spans="1:10">
      <c r="A74" t="s">
        <v>98</v>
      </c>
      <c r="B74" t="s">
        <v>71</v>
      </c>
      <c r="C74" t="s">
        <v>298</v>
      </c>
      <c r="D74" t="s">
        <v>300</v>
      </c>
      <c r="F74" t="s">
        <v>91</v>
      </c>
      <c r="G74" t="s">
        <v>379</v>
      </c>
      <c r="I74" t="s">
        <v>98</v>
      </c>
      <c r="J74" t="s">
        <v>386</v>
      </c>
    </row>
    <row r="75" spans="1:10">
      <c r="A75" t="s">
        <v>99</v>
      </c>
      <c r="B75" t="s">
        <v>100</v>
      </c>
      <c r="C75" t="s">
        <v>298</v>
      </c>
      <c r="D75" t="s">
        <v>300</v>
      </c>
      <c r="F75" t="s">
        <v>91</v>
      </c>
      <c r="G75" t="s">
        <v>379</v>
      </c>
      <c r="I75" t="s">
        <v>99</v>
      </c>
      <c r="J75" t="s">
        <v>387</v>
      </c>
    </row>
    <row r="76" spans="1:10">
      <c r="A76" t="s">
        <v>101</v>
      </c>
      <c r="B76" t="s">
        <v>102</v>
      </c>
      <c r="C76" t="s">
        <v>298</v>
      </c>
      <c r="D76" t="s">
        <v>300</v>
      </c>
      <c r="F76" t="s">
        <v>91</v>
      </c>
      <c r="G76" t="s">
        <v>379</v>
      </c>
      <c r="I76" t="s">
        <v>101</v>
      </c>
      <c r="J76" t="s">
        <v>388</v>
      </c>
    </row>
    <row r="77" spans="1:10">
      <c r="A77" t="s">
        <v>103</v>
      </c>
      <c r="B77" t="s">
        <v>102</v>
      </c>
      <c r="C77" t="s">
        <v>298</v>
      </c>
      <c r="D77" t="s">
        <v>300</v>
      </c>
      <c r="F77" t="s">
        <v>91</v>
      </c>
      <c r="G77" t="s">
        <v>379</v>
      </c>
      <c r="I77" t="s">
        <v>103</v>
      </c>
      <c r="J77" t="s">
        <v>389</v>
      </c>
    </row>
    <row r="78" spans="1:10">
      <c r="A78" t="s">
        <v>104</v>
      </c>
      <c r="B78" t="s">
        <v>68</v>
      </c>
      <c r="C78" t="s">
        <v>298</v>
      </c>
      <c r="D78" t="s">
        <v>300</v>
      </c>
      <c r="E78" t="s">
        <v>309</v>
      </c>
      <c r="F78" t="s">
        <v>91</v>
      </c>
      <c r="G78" t="s">
        <v>379</v>
      </c>
      <c r="I78" t="s">
        <v>104</v>
      </c>
      <c r="J78" t="s">
        <v>390</v>
      </c>
    </row>
    <row r="79" spans="1:10" ht="16.5">
      <c r="A79" s="1" t="s">
        <v>391</v>
      </c>
      <c r="B79" s="2" t="s">
        <v>102</v>
      </c>
      <c r="C79" s="2" t="s">
        <v>298</v>
      </c>
      <c r="D79" s="2" t="s">
        <v>300</v>
      </c>
      <c r="G79" s="2" t="s">
        <v>392</v>
      </c>
    </row>
    <row r="80" spans="1:10" ht="16.5">
      <c r="A80" s="2" t="s">
        <v>393</v>
      </c>
      <c r="B80" s="2" t="s">
        <v>68</v>
      </c>
      <c r="C80" s="2" t="s">
        <v>298</v>
      </c>
      <c r="D80" s="2" t="s">
        <v>300</v>
      </c>
      <c r="G80" s="2" t="s">
        <v>394</v>
      </c>
      <c r="I80" t="s">
        <v>395</v>
      </c>
    </row>
    <row r="81" spans="1:10">
      <c r="A81" t="s">
        <v>302</v>
      </c>
      <c r="B81" t="s">
        <v>303</v>
      </c>
      <c r="C81" t="s">
        <v>396</v>
      </c>
    </row>
    <row r="82" spans="1:10">
      <c r="A82" t="s">
        <v>353</v>
      </c>
    </row>
    <row r="85" spans="1:10" ht="16.5">
      <c r="A85" t="s">
        <v>311</v>
      </c>
      <c r="B85" t="s">
        <v>293</v>
      </c>
      <c r="F85" s="1" t="s">
        <v>397</v>
      </c>
    </row>
    <row r="87" spans="1:10">
      <c r="A87" t="s">
        <v>294</v>
      </c>
      <c r="B87" t="s">
        <v>105</v>
      </c>
      <c r="C87" t="s">
        <v>295</v>
      </c>
      <c r="F87" t="s">
        <v>105</v>
      </c>
      <c r="G87" t="s">
        <v>398</v>
      </c>
    </row>
    <row r="88" spans="1:10">
      <c r="A88" t="s">
        <v>65</v>
      </c>
      <c r="B88" t="s">
        <v>66</v>
      </c>
      <c r="C88" t="s">
        <v>296</v>
      </c>
      <c r="D88" t="s">
        <v>300</v>
      </c>
      <c r="F88" t="s">
        <v>105</v>
      </c>
      <c r="G88" t="s">
        <v>398</v>
      </c>
      <c r="I88" t="s">
        <v>65</v>
      </c>
      <c r="J88" t="s">
        <v>355</v>
      </c>
    </row>
    <row r="89" spans="1:10">
      <c r="A89" t="s">
        <v>106</v>
      </c>
      <c r="B89" t="s">
        <v>68</v>
      </c>
      <c r="C89" t="s">
        <v>296</v>
      </c>
      <c r="D89" t="s">
        <v>300</v>
      </c>
      <c r="F89" t="s">
        <v>105</v>
      </c>
      <c r="G89" t="s">
        <v>398</v>
      </c>
      <c r="I89" t="s">
        <v>106</v>
      </c>
      <c r="J89" t="s">
        <v>399</v>
      </c>
    </row>
    <row r="90" spans="1:10">
      <c r="A90" t="s">
        <v>107</v>
      </c>
      <c r="B90" t="s">
        <v>85</v>
      </c>
      <c r="C90" t="s">
        <v>296</v>
      </c>
      <c r="D90" t="s">
        <v>300</v>
      </c>
      <c r="F90" t="s">
        <v>105</v>
      </c>
      <c r="G90" t="s">
        <v>398</v>
      </c>
      <c r="I90" t="s">
        <v>107</v>
      </c>
      <c r="J90" t="s">
        <v>400</v>
      </c>
    </row>
    <row r="91" spans="1:10">
      <c r="A91" t="s">
        <v>46</v>
      </c>
      <c r="B91" t="s">
        <v>60</v>
      </c>
      <c r="C91" t="s">
        <v>298</v>
      </c>
      <c r="D91" t="s">
        <v>297</v>
      </c>
      <c r="F91" t="s">
        <v>105</v>
      </c>
      <c r="G91" t="s">
        <v>398</v>
      </c>
      <c r="I91" t="s">
        <v>46</v>
      </c>
      <c r="J91" t="s">
        <v>339</v>
      </c>
    </row>
    <row r="92" spans="1:10">
      <c r="A92" t="s">
        <v>47</v>
      </c>
      <c r="B92" t="s">
        <v>299</v>
      </c>
      <c r="C92" t="s">
        <v>296</v>
      </c>
      <c r="D92" t="s">
        <v>300</v>
      </c>
      <c r="F92" t="s">
        <v>105</v>
      </c>
      <c r="G92" t="s">
        <v>398</v>
      </c>
      <c r="I92" t="s">
        <v>47</v>
      </c>
      <c r="J92" t="s">
        <v>286</v>
      </c>
    </row>
    <row r="93" spans="1:10">
      <c r="A93" t="s">
        <v>135</v>
      </c>
      <c r="B93" t="s">
        <v>63</v>
      </c>
      <c r="C93" t="s">
        <v>298</v>
      </c>
      <c r="D93" t="s">
        <v>300</v>
      </c>
      <c r="F93" t="s">
        <v>105</v>
      </c>
      <c r="G93" t="s">
        <v>398</v>
      </c>
      <c r="I93" t="s">
        <v>401</v>
      </c>
      <c r="J93" t="s">
        <v>279</v>
      </c>
    </row>
    <row r="94" spans="1:10">
      <c r="A94" t="s">
        <v>108</v>
      </c>
      <c r="B94" t="s">
        <v>66</v>
      </c>
      <c r="C94" t="s">
        <v>298</v>
      </c>
      <c r="D94" t="s">
        <v>300</v>
      </c>
      <c r="F94" t="s">
        <v>105</v>
      </c>
      <c r="G94" t="s">
        <v>398</v>
      </c>
      <c r="I94" t="s">
        <v>402</v>
      </c>
      <c r="J94" t="s">
        <v>403</v>
      </c>
    </row>
    <row r="95" spans="1:10">
      <c r="A95" t="s">
        <v>109</v>
      </c>
      <c r="B95" t="s">
        <v>110</v>
      </c>
      <c r="C95" t="s">
        <v>298</v>
      </c>
      <c r="D95" t="s">
        <v>300</v>
      </c>
      <c r="F95" t="s">
        <v>105</v>
      </c>
      <c r="G95" t="s">
        <v>398</v>
      </c>
      <c r="I95" t="s">
        <v>404</v>
      </c>
      <c r="J95" t="s">
        <v>405</v>
      </c>
    </row>
    <row r="96" spans="1:10">
      <c r="A96" t="s">
        <v>111</v>
      </c>
      <c r="B96" t="s">
        <v>301</v>
      </c>
      <c r="C96" t="s">
        <v>298</v>
      </c>
      <c r="D96" t="s">
        <v>300</v>
      </c>
      <c r="F96" t="s">
        <v>105</v>
      </c>
      <c r="G96" t="s">
        <v>398</v>
      </c>
      <c r="I96" t="s">
        <v>108</v>
      </c>
      <c r="J96" t="s">
        <v>406</v>
      </c>
    </row>
    <row r="97" spans="1:10">
      <c r="A97" t="s">
        <v>112</v>
      </c>
      <c r="B97" t="s">
        <v>301</v>
      </c>
      <c r="C97" t="s">
        <v>298</v>
      </c>
      <c r="D97" t="s">
        <v>300</v>
      </c>
      <c r="F97" t="s">
        <v>105</v>
      </c>
      <c r="G97" t="s">
        <v>398</v>
      </c>
      <c r="I97" t="s">
        <v>109</v>
      </c>
      <c r="J97" t="s">
        <v>407</v>
      </c>
    </row>
    <row r="98" spans="1:10">
      <c r="A98" t="s">
        <v>139</v>
      </c>
      <c r="B98" t="s">
        <v>68</v>
      </c>
      <c r="C98" t="s">
        <v>298</v>
      </c>
      <c r="D98" t="s">
        <v>300</v>
      </c>
      <c r="E98" t="s">
        <v>313</v>
      </c>
      <c r="F98" t="s">
        <v>105</v>
      </c>
      <c r="G98" t="s">
        <v>398</v>
      </c>
      <c r="I98" t="s">
        <v>111</v>
      </c>
      <c r="J98" t="s">
        <v>408</v>
      </c>
    </row>
    <row r="99" spans="1:10">
      <c r="A99" t="s">
        <v>140</v>
      </c>
      <c r="B99" t="s">
        <v>68</v>
      </c>
      <c r="C99" t="s">
        <v>298</v>
      </c>
      <c r="D99" t="s">
        <v>300</v>
      </c>
      <c r="F99" t="s">
        <v>105</v>
      </c>
      <c r="G99" t="s">
        <v>398</v>
      </c>
      <c r="I99" t="s">
        <v>112</v>
      </c>
      <c r="J99" t="s">
        <v>409</v>
      </c>
    </row>
    <row r="100" spans="1:10">
      <c r="A100" t="s">
        <v>137</v>
      </c>
      <c r="B100" t="s">
        <v>138</v>
      </c>
      <c r="C100" t="s">
        <v>298</v>
      </c>
      <c r="D100" t="s">
        <v>300</v>
      </c>
      <c r="E100" t="s">
        <v>312</v>
      </c>
      <c r="F100" t="s">
        <v>105</v>
      </c>
      <c r="G100" t="s">
        <v>398</v>
      </c>
      <c r="I100" t="s">
        <v>410</v>
      </c>
      <c r="J100" t="s">
        <v>411</v>
      </c>
    </row>
    <row r="101" spans="1:10">
      <c r="A101" t="s">
        <v>412</v>
      </c>
      <c r="B101" t="s">
        <v>102</v>
      </c>
      <c r="C101" t="s">
        <v>298</v>
      </c>
      <c r="D101" t="s">
        <v>300</v>
      </c>
      <c r="F101" t="s">
        <v>105</v>
      </c>
      <c r="G101" t="s">
        <v>398</v>
      </c>
      <c r="I101" t="s">
        <v>413</v>
      </c>
      <c r="J101" t="s">
        <v>414</v>
      </c>
    </row>
    <row r="102" spans="1:10">
      <c r="A102" t="s">
        <v>415</v>
      </c>
      <c r="B102" t="s">
        <v>59</v>
      </c>
      <c r="C102" t="s">
        <v>298</v>
      </c>
      <c r="D102" t="s">
        <v>300</v>
      </c>
      <c r="F102" t="s">
        <v>105</v>
      </c>
      <c r="G102" t="s">
        <v>398</v>
      </c>
      <c r="I102" t="s">
        <v>114</v>
      </c>
      <c r="J102" t="s">
        <v>416</v>
      </c>
    </row>
    <row r="103" spans="1:10">
      <c r="A103" t="s">
        <v>113</v>
      </c>
      <c r="B103" t="s">
        <v>60</v>
      </c>
      <c r="C103" t="s">
        <v>298</v>
      </c>
      <c r="D103" t="s">
        <v>300</v>
      </c>
      <c r="F103" t="s">
        <v>105</v>
      </c>
      <c r="G103" t="s">
        <v>398</v>
      </c>
      <c r="I103" t="s">
        <v>417</v>
      </c>
      <c r="J103" t="s">
        <v>418</v>
      </c>
    </row>
    <row r="104" spans="1:10">
      <c r="A104" t="s">
        <v>114</v>
      </c>
      <c r="B104" t="s">
        <v>63</v>
      </c>
      <c r="C104" t="s">
        <v>298</v>
      </c>
      <c r="D104" t="s">
        <v>300</v>
      </c>
      <c r="F104" t="s">
        <v>105</v>
      </c>
      <c r="G104" t="s">
        <v>398</v>
      </c>
      <c r="I104" t="s">
        <v>419</v>
      </c>
      <c r="J104" t="s">
        <v>420</v>
      </c>
    </row>
    <row r="105" spans="1:10">
      <c r="A105" t="s">
        <v>115</v>
      </c>
      <c r="B105" t="s">
        <v>314</v>
      </c>
      <c r="C105" t="s">
        <v>298</v>
      </c>
      <c r="D105" t="s">
        <v>300</v>
      </c>
      <c r="F105" t="s">
        <v>105</v>
      </c>
      <c r="G105" t="s">
        <v>398</v>
      </c>
      <c r="I105" t="s">
        <v>117</v>
      </c>
      <c r="J105" t="s">
        <v>421</v>
      </c>
    </row>
    <row r="106" spans="1:10">
      <c r="A106" t="s">
        <v>422</v>
      </c>
      <c r="B106" t="s">
        <v>60</v>
      </c>
      <c r="C106" t="s">
        <v>298</v>
      </c>
      <c r="D106" t="s">
        <v>300</v>
      </c>
      <c r="F106" t="s">
        <v>105</v>
      </c>
      <c r="G106" t="s">
        <v>398</v>
      </c>
      <c r="I106" t="s">
        <v>118</v>
      </c>
      <c r="J106" t="s">
        <v>423</v>
      </c>
    </row>
    <row r="107" spans="1:10">
      <c r="A107" t="s">
        <v>424</v>
      </c>
      <c r="B107" t="s">
        <v>60</v>
      </c>
      <c r="C107" t="s">
        <v>298</v>
      </c>
      <c r="D107" t="s">
        <v>300</v>
      </c>
      <c r="F107" t="s">
        <v>105</v>
      </c>
      <c r="G107" t="s">
        <v>398</v>
      </c>
      <c r="I107" t="s">
        <v>119</v>
      </c>
      <c r="J107" t="s">
        <v>248</v>
      </c>
    </row>
    <row r="108" spans="1:10">
      <c r="A108" t="s">
        <v>425</v>
      </c>
      <c r="B108" t="s">
        <v>60</v>
      </c>
      <c r="C108" t="s">
        <v>298</v>
      </c>
      <c r="D108" t="s">
        <v>300</v>
      </c>
      <c r="F108" t="s">
        <v>105</v>
      </c>
      <c r="G108" t="s">
        <v>398</v>
      </c>
      <c r="I108" t="s">
        <v>120</v>
      </c>
      <c r="J108" t="s">
        <v>249</v>
      </c>
    </row>
    <row r="109" spans="1:10">
      <c r="A109" t="s">
        <v>426</v>
      </c>
      <c r="B109" t="s">
        <v>60</v>
      </c>
      <c r="C109" t="s">
        <v>298</v>
      </c>
      <c r="D109" t="s">
        <v>300</v>
      </c>
      <c r="F109" t="s">
        <v>105</v>
      </c>
      <c r="G109" t="s">
        <v>398</v>
      </c>
      <c r="I109" t="s">
        <v>121</v>
      </c>
      <c r="J109" t="s">
        <v>250</v>
      </c>
    </row>
    <row r="110" spans="1:10">
      <c r="A110" t="s">
        <v>117</v>
      </c>
      <c r="B110" t="s">
        <v>60</v>
      </c>
      <c r="C110" t="s">
        <v>298</v>
      </c>
      <c r="D110" t="s">
        <v>300</v>
      </c>
      <c r="F110" t="s">
        <v>105</v>
      </c>
      <c r="G110" t="s">
        <v>398</v>
      </c>
      <c r="I110" t="s">
        <v>122</v>
      </c>
      <c r="J110" t="s">
        <v>251</v>
      </c>
    </row>
    <row r="111" spans="1:10">
      <c r="A111" t="s">
        <v>118</v>
      </c>
      <c r="B111" t="s">
        <v>60</v>
      </c>
      <c r="C111" t="s">
        <v>298</v>
      </c>
      <c r="D111" t="s">
        <v>297</v>
      </c>
      <c r="F111" t="s">
        <v>105</v>
      </c>
      <c r="G111" t="s">
        <v>398</v>
      </c>
      <c r="I111" t="s">
        <v>123</v>
      </c>
      <c r="J111" t="s">
        <v>252</v>
      </c>
    </row>
    <row r="112" spans="1:10">
      <c r="A112" t="s">
        <v>119</v>
      </c>
      <c r="B112" t="s">
        <v>60</v>
      </c>
      <c r="C112" t="s">
        <v>298</v>
      </c>
      <c r="D112" t="s">
        <v>297</v>
      </c>
      <c r="F112" t="s">
        <v>105</v>
      </c>
      <c r="G112" t="s">
        <v>398</v>
      </c>
      <c r="I112" t="s">
        <v>124</v>
      </c>
      <c r="J112" t="s">
        <v>253</v>
      </c>
    </row>
    <row r="113" spans="1:11">
      <c r="A113" t="s">
        <v>120</v>
      </c>
      <c r="B113" t="s">
        <v>60</v>
      </c>
      <c r="C113" t="s">
        <v>298</v>
      </c>
      <c r="D113" t="s">
        <v>297</v>
      </c>
      <c r="F113" t="s">
        <v>105</v>
      </c>
      <c r="G113" t="s">
        <v>398</v>
      </c>
      <c r="I113" t="s">
        <v>125</v>
      </c>
      <c r="J113" t="s">
        <v>254</v>
      </c>
      <c r="K113" t="s">
        <v>310</v>
      </c>
    </row>
    <row r="114" spans="1:11">
      <c r="A114" t="s">
        <v>121</v>
      </c>
      <c r="B114" t="s">
        <v>60</v>
      </c>
      <c r="C114" t="s">
        <v>298</v>
      </c>
      <c r="D114" t="s">
        <v>297</v>
      </c>
      <c r="F114" t="s">
        <v>105</v>
      </c>
      <c r="G114" t="s">
        <v>398</v>
      </c>
      <c r="I114" t="s">
        <v>126</v>
      </c>
      <c r="J114" t="s">
        <v>427</v>
      </c>
    </row>
    <row r="115" spans="1:11">
      <c r="A115" t="s">
        <v>122</v>
      </c>
      <c r="B115" t="s">
        <v>60</v>
      </c>
      <c r="C115" t="s">
        <v>298</v>
      </c>
      <c r="D115" t="s">
        <v>297</v>
      </c>
    </row>
    <row r="116" spans="1:11">
      <c r="A116" t="s">
        <v>123</v>
      </c>
      <c r="B116" t="s">
        <v>60</v>
      </c>
      <c r="C116" t="s">
        <v>298</v>
      </c>
      <c r="D116" t="s">
        <v>297</v>
      </c>
    </row>
    <row r="117" spans="1:11">
      <c r="A117" t="s">
        <v>124</v>
      </c>
      <c r="B117" t="s">
        <v>60</v>
      </c>
      <c r="C117" t="s">
        <v>298</v>
      </c>
      <c r="D117" t="s">
        <v>297</v>
      </c>
    </row>
    <row r="118" spans="1:11">
      <c r="A118" t="s">
        <v>125</v>
      </c>
      <c r="B118" t="s">
        <v>60</v>
      </c>
      <c r="C118" t="s">
        <v>298</v>
      </c>
      <c r="D118" t="s">
        <v>297</v>
      </c>
    </row>
    <row r="119" spans="1:11">
      <c r="A119" t="s">
        <v>126</v>
      </c>
      <c r="B119" t="s">
        <v>60</v>
      </c>
      <c r="C119" t="s">
        <v>298</v>
      </c>
      <c r="D119" t="s">
        <v>297</v>
      </c>
    </row>
    <row r="120" spans="1:11">
      <c r="A120" t="s">
        <v>428</v>
      </c>
      <c r="B120" t="s">
        <v>59</v>
      </c>
      <c r="C120" t="s">
        <v>298</v>
      </c>
      <c r="D120" t="s">
        <v>297</v>
      </c>
    </row>
    <row r="121" spans="1:11">
      <c r="A121" t="s">
        <v>302</v>
      </c>
      <c r="B121" t="s">
        <v>303</v>
      </c>
      <c r="C121" t="s">
        <v>429</v>
      </c>
    </row>
    <row r="122" spans="1:11">
      <c r="A122" t="s">
        <v>353</v>
      </c>
    </row>
    <row r="125" spans="1:11">
      <c r="A125" t="s">
        <v>315</v>
      </c>
      <c r="B125" t="s">
        <v>293</v>
      </c>
    </row>
    <row r="127" spans="1:11">
      <c r="A127" t="s">
        <v>294</v>
      </c>
      <c r="B127" t="s">
        <v>430</v>
      </c>
      <c r="C127" t="s">
        <v>295</v>
      </c>
    </row>
    <row r="128" spans="1:11">
      <c r="A128" t="s">
        <v>106</v>
      </c>
      <c r="B128" t="s">
        <v>68</v>
      </c>
      <c r="C128" t="s">
        <v>296</v>
      </c>
      <c r="D128" t="s">
        <v>297</v>
      </c>
    </row>
    <row r="129" spans="1:4">
      <c r="A129" t="s">
        <v>431</v>
      </c>
      <c r="B129" t="s">
        <v>59</v>
      </c>
      <c r="C129" t="s">
        <v>296</v>
      </c>
      <c r="D129" t="s">
        <v>297</v>
      </c>
    </row>
    <row r="130" spans="1:4">
      <c r="A130" t="s">
        <v>46</v>
      </c>
      <c r="B130" t="s">
        <v>60</v>
      </c>
      <c r="C130" t="s">
        <v>298</v>
      </c>
      <c r="D130" t="s">
        <v>297</v>
      </c>
    </row>
    <row r="131" spans="1:4">
      <c r="A131" t="s">
        <v>47</v>
      </c>
      <c r="B131" t="s">
        <v>299</v>
      </c>
      <c r="C131" t="s">
        <v>296</v>
      </c>
      <c r="D131" t="s">
        <v>300</v>
      </c>
    </row>
    <row r="132" spans="1:4">
      <c r="A132" t="s">
        <v>432</v>
      </c>
      <c r="B132" t="s">
        <v>102</v>
      </c>
      <c r="C132" t="s">
        <v>298</v>
      </c>
      <c r="D132" t="s">
        <v>297</v>
      </c>
    </row>
    <row r="133" spans="1:4">
      <c r="A133" t="s">
        <v>433</v>
      </c>
      <c r="B133" t="s">
        <v>68</v>
      </c>
      <c r="C133" t="s">
        <v>298</v>
      </c>
      <c r="D133" t="s">
        <v>297</v>
      </c>
    </row>
    <row r="134" spans="1:4">
      <c r="A134" t="s">
        <v>434</v>
      </c>
      <c r="B134" t="s">
        <v>62</v>
      </c>
      <c r="C134" t="s">
        <v>298</v>
      </c>
      <c r="D134" t="s">
        <v>297</v>
      </c>
    </row>
    <row r="135" spans="1:4">
      <c r="A135" t="s">
        <v>302</v>
      </c>
      <c r="B135" t="s">
        <v>303</v>
      </c>
      <c r="C135" t="s">
        <v>435</v>
      </c>
    </row>
    <row r="136" spans="1:4">
      <c r="A136" t="s">
        <v>353</v>
      </c>
    </row>
    <row r="139" spans="1:4">
      <c r="A139" t="s">
        <v>316</v>
      </c>
      <c r="B139" t="s">
        <v>293</v>
      </c>
    </row>
    <row r="141" spans="1:4">
      <c r="A141" t="s">
        <v>294</v>
      </c>
      <c r="B141" t="s">
        <v>436</v>
      </c>
      <c r="C141" t="s">
        <v>295</v>
      </c>
    </row>
    <row r="142" spans="1:4">
      <c r="A142" t="s">
        <v>106</v>
      </c>
      <c r="B142" t="s">
        <v>68</v>
      </c>
      <c r="C142" t="s">
        <v>296</v>
      </c>
      <c r="D142" t="s">
        <v>297</v>
      </c>
    </row>
    <row r="143" spans="1:4">
      <c r="A143" t="s">
        <v>46</v>
      </c>
      <c r="B143" t="s">
        <v>60</v>
      </c>
      <c r="C143" t="s">
        <v>298</v>
      </c>
      <c r="D143" t="s">
        <v>297</v>
      </c>
    </row>
    <row r="144" spans="1:4">
      <c r="A144" t="s">
        <v>47</v>
      </c>
      <c r="B144" t="s">
        <v>299</v>
      </c>
      <c r="C144" t="s">
        <v>296</v>
      </c>
      <c r="D144" t="s">
        <v>300</v>
      </c>
    </row>
    <row r="145" spans="1:10">
      <c r="A145" t="s">
        <v>437</v>
      </c>
      <c r="B145" t="s">
        <v>62</v>
      </c>
      <c r="C145" t="s">
        <v>298</v>
      </c>
      <c r="D145" t="s">
        <v>297</v>
      </c>
    </row>
    <row r="146" spans="1:10">
      <c r="A146" t="s">
        <v>438</v>
      </c>
      <c r="B146" t="s">
        <v>102</v>
      </c>
      <c r="C146" t="s">
        <v>298</v>
      </c>
      <c r="D146" t="s">
        <v>297</v>
      </c>
    </row>
    <row r="147" spans="1:10">
      <c r="A147" t="s">
        <v>439</v>
      </c>
      <c r="B147" t="s">
        <v>68</v>
      </c>
      <c r="C147" t="s">
        <v>298</v>
      </c>
      <c r="D147" t="s">
        <v>297</v>
      </c>
    </row>
    <row r="148" spans="1:10">
      <c r="A148" t="s">
        <v>440</v>
      </c>
      <c r="B148" t="s">
        <v>133</v>
      </c>
      <c r="C148" t="s">
        <v>298</v>
      </c>
      <c r="D148" t="s">
        <v>297</v>
      </c>
    </row>
    <row r="149" spans="1:10">
      <c r="A149" t="s">
        <v>441</v>
      </c>
      <c r="B149" t="s">
        <v>133</v>
      </c>
      <c r="C149" t="s">
        <v>298</v>
      </c>
      <c r="D149" t="s">
        <v>297</v>
      </c>
    </row>
    <row r="150" spans="1:10">
      <c r="A150" t="s">
        <v>442</v>
      </c>
      <c r="B150" t="s">
        <v>100</v>
      </c>
      <c r="C150" t="s">
        <v>298</v>
      </c>
      <c r="D150" t="s">
        <v>297</v>
      </c>
    </row>
    <row r="151" spans="1:10">
      <c r="A151" t="s">
        <v>302</v>
      </c>
      <c r="B151" t="s">
        <v>303</v>
      </c>
      <c r="C151" t="s">
        <v>443</v>
      </c>
    </row>
    <row r="152" spans="1:10">
      <c r="A152" t="s">
        <v>353</v>
      </c>
    </row>
    <row r="155" spans="1:10">
      <c r="A155" t="s">
        <v>317</v>
      </c>
      <c r="B155" t="s">
        <v>293</v>
      </c>
    </row>
    <row r="157" spans="1:10">
      <c r="A157" t="s">
        <v>294</v>
      </c>
      <c r="B157" t="s">
        <v>127</v>
      </c>
      <c r="C157" t="s">
        <v>295</v>
      </c>
      <c r="F157" t="s">
        <v>127</v>
      </c>
      <c r="G157" t="s">
        <v>444</v>
      </c>
    </row>
    <row r="158" spans="1:10">
      <c r="A158" t="s">
        <v>65</v>
      </c>
      <c r="B158" t="s">
        <v>66</v>
      </c>
      <c r="C158" t="s">
        <v>296</v>
      </c>
      <c r="D158" t="s">
        <v>300</v>
      </c>
      <c r="F158" t="s">
        <v>127</v>
      </c>
      <c r="G158" t="s">
        <v>444</v>
      </c>
      <c r="I158" t="s">
        <v>65</v>
      </c>
      <c r="J158" t="s">
        <v>355</v>
      </c>
    </row>
    <row r="159" spans="1:10">
      <c r="A159" t="s">
        <v>106</v>
      </c>
      <c r="B159" t="s">
        <v>68</v>
      </c>
      <c r="C159" t="s">
        <v>296</v>
      </c>
      <c r="D159" t="s">
        <v>300</v>
      </c>
      <c r="F159" t="s">
        <v>127</v>
      </c>
      <c r="G159" t="s">
        <v>444</v>
      </c>
      <c r="I159" t="s">
        <v>106</v>
      </c>
      <c r="J159" t="s">
        <v>399</v>
      </c>
    </row>
    <row r="160" spans="1:10">
      <c r="A160" t="s">
        <v>107</v>
      </c>
      <c r="B160" t="s">
        <v>85</v>
      </c>
      <c r="C160" t="s">
        <v>296</v>
      </c>
      <c r="D160" t="s">
        <v>300</v>
      </c>
      <c r="F160" t="s">
        <v>127</v>
      </c>
      <c r="G160" t="s">
        <v>444</v>
      </c>
      <c r="I160" t="s">
        <v>107</v>
      </c>
      <c r="J160" t="s">
        <v>400</v>
      </c>
    </row>
    <row r="161" spans="1:10">
      <c r="A161" t="s">
        <v>69</v>
      </c>
      <c r="B161" t="s">
        <v>68</v>
      </c>
      <c r="C161" t="s">
        <v>296</v>
      </c>
      <c r="D161" t="s">
        <v>300</v>
      </c>
      <c r="F161" t="s">
        <v>127</v>
      </c>
      <c r="G161" t="s">
        <v>444</v>
      </c>
      <c r="I161" t="s">
        <v>69</v>
      </c>
      <c r="J161" t="s">
        <v>357</v>
      </c>
    </row>
    <row r="162" spans="1:10">
      <c r="A162" t="s">
        <v>70</v>
      </c>
      <c r="B162" t="s">
        <v>71</v>
      </c>
      <c r="C162" t="s">
        <v>296</v>
      </c>
      <c r="D162" t="s">
        <v>300</v>
      </c>
      <c r="F162" t="s">
        <v>127</v>
      </c>
      <c r="G162" t="s">
        <v>444</v>
      </c>
      <c r="I162" t="s">
        <v>70</v>
      </c>
      <c r="J162" t="s">
        <v>358</v>
      </c>
    </row>
    <row r="163" spans="1:10">
      <c r="A163" t="s">
        <v>128</v>
      </c>
      <c r="B163" t="s">
        <v>63</v>
      </c>
      <c r="C163" t="s">
        <v>296</v>
      </c>
      <c r="D163" t="s">
        <v>300</v>
      </c>
      <c r="F163" t="s">
        <v>127</v>
      </c>
      <c r="G163" t="s">
        <v>444</v>
      </c>
      <c r="I163" t="s">
        <v>128</v>
      </c>
      <c r="J163" t="s">
        <v>445</v>
      </c>
    </row>
    <row r="164" spans="1:10">
      <c r="A164" t="s">
        <v>129</v>
      </c>
      <c r="B164" t="s">
        <v>61</v>
      </c>
      <c r="C164" t="s">
        <v>296</v>
      </c>
      <c r="D164" t="s">
        <v>300</v>
      </c>
      <c r="F164" t="s">
        <v>127</v>
      </c>
      <c r="G164" t="s">
        <v>444</v>
      </c>
      <c r="I164" t="s">
        <v>129</v>
      </c>
      <c r="J164" t="s">
        <v>446</v>
      </c>
    </row>
    <row r="165" spans="1:10">
      <c r="A165" t="s">
        <v>130</v>
      </c>
      <c r="B165" t="s">
        <v>61</v>
      </c>
      <c r="C165" t="s">
        <v>296</v>
      </c>
      <c r="D165" t="s">
        <v>300</v>
      </c>
      <c r="E165" t="s">
        <v>318</v>
      </c>
      <c r="F165" t="s">
        <v>127</v>
      </c>
      <c r="G165" t="s">
        <v>444</v>
      </c>
      <c r="I165" t="s">
        <v>130</v>
      </c>
      <c r="J165" t="s">
        <v>447</v>
      </c>
    </row>
    <row r="166" spans="1:10">
      <c r="A166" t="s">
        <v>46</v>
      </c>
      <c r="B166" t="s">
        <v>60</v>
      </c>
      <c r="C166" t="s">
        <v>298</v>
      </c>
      <c r="D166" t="s">
        <v>297</v>
      </c>
      <c r="F166" t="s">
        <v>127</v>
      </c>
      <c r="G166" t="s">
        <v>444</v>
      </c>
      <c r="I166" t="s">
        <v>46</v>
      </c>
      <c r="J166" t="s">
        <v>339</v>
      </c>
    </row>
    <row r="167" spans="1:10">
      <c r="A167" t="s">
        <v>47</v>
      </c>
      <c r="B167" t="s">
        <v>299</v>
      </c>
      <c r="C167" t="s">
        <v>296</v>
      </c>
      <c r="D167" t="s">
        <v>300</v>
      </c>
      <c r="F167" t="s">
        <v>127</v>
      </c>
      <c r="G167" t="s">
        <v>444</v>
      </c>
      <c r="I167" t="s">
        <v>47</v>
      </c>
      <c r="J167" t="s">
        <v>286</v>
      </c>
    </row>
    <row r="168" spans="1:10">
      <c r="A168" t="s">
        <v>131</v>
      </c>
      <c r="B168" t="s">
        <v>59</v>
      </c>
      <c r="C168" t="s">
        <v>298</v>
      </c>
      <c r="D168" t="s">
        <v>300</v>
      </c>
      <c r="F168" t="s">
        <v>127</v>
      </c>
      <c r="G168" t="s">
        <v>444</v>
      </c>
      <c r="I168" t="s">
        <v>131</v>
      </c>
      <c r="J168" t="s">
        <v>448</v>
      </c>
    </row>
    <row r="169" spans="1:10">
      <c r="A169" t="s">
        <v>132</v>
      </c>
      <c r="B169" t="s">
        <v>133</v>
      </c>
      <c r="C169" t="s">
        <v>298</v>
      </c>
      <c r="D169" t="s">
        <v>300</v>
      </c>
      <c r="F169" t="s">
        <v>127</v>
      </c>
      <c r="G169" t="s">
        <v>444</v>
      </c>
      <c r="I169" t="s">
        <v>132</v>
      </c>
      <c r="J169" t="s">
        <v>255</v>
      </c>
    </row>
    <row r="170" spans="1:10">
      <c r="A170" t="s">
        <v>134</v>
      </c>
      <c r="B170" t="s">
        <v>301</v>
      </c>
      <c r="C170" t="s">
        <v>298</v>
      </c>
      <c r="D170" t="s">
        <v>300</v>
      </c>
      <c r="F170" t="s">
        <v>127</v>
      </c>
      <c r="G170" t="s">
        <v>444</v>
      </c>
      <c r="I170" t="s">
        <v>134</v>
      </c>
      <c r="J170" t="s">
        <v>449</v>
      </c>
    </row>
    <row r="171" spans="1:10">
      <c r="A171" t="s">
        <v>450</v>
      </c>
      <c r="B171" t="s">
        <v>61</v>
      </c>
      <c r="C171" t="s">
        <v>298</v>
      </c>
      <c r="D171" t="s">
        <v>300</v>
      </c>
      <c r="F171" t="s">
        <v>127</v>
      </c>
      <c r="G171" t="s">
        <v>444</v>
      </c>
      <c r="I171" t="s">
        <v>135</v>
      </c>
      <c r="J171" t="s">
        <v>451</v>
      </c>
    </row>
    <row r="172" spans="1:10">
      <c r="A172" t="s">
        <v>42</v>
      </c>
      <c r="B172" t="s">
        <v>61</v>
      </c>
      <c r="C172" t="s">
        <v>298</v>
      </c>
      <c r="D172" t="s">
        <v>297</v>
      </c>
      <c r="F172" t="s">
        <v>127</v>
      </c>
      <c r="G172" t="s">
        <v>444</v>
      </c>
      <c r="I172" t="s">
        <v>136</v>
      </c>
      <c r="J172" t="s">
        <v>452</v>
      </c>
    </row>
    <row r="173" spans="1:10">
      <c r="A173" t="s">
        <v>135</v>
      </c>
      <c r="B173" t="s">
        <v>59</v>
      </c>
      <c r="C173" t="s">
        <v>298</v>
      </c>
      <c r="D173" t="s">
        <v>297</v>
      </c>
      <c r="F173" t="s">
        <v>127</v>
      </c>
      <c r="G173" t="s">
        <v>444</v>
      </c>
      <c r="I173" t="s">
        <v>113</v>
      </c>
      <c r="J173" t="s">
        <v>453</v>
      </c>
    </row>
    <row r="174" spans="1:10">
      <c r="A174" t="s">
        <v>136</v>
      </c>
      <c r="B174" t="s">
        <v>102</v>
      </c>
      <c r="C174" t="s">
        <v>298</v>
      </c>
      <c r="D174" t="s">
        <v>297</v>
      </c>
      <c r="F174" t="s">
        <v>127</v>
      </c>
      <c r="G174" t="s">
        <v>444</v>
      </c>
      <c r="I174" t="s">
        <v>137</v>
      </c>
      <c r="J174" t="s">
        <v>454</v>
      </c>
    </row>
    <row r="175" spans="1:10">
      <c r="A175" t="s">
        <v>137</v>
      </c>
      <c r="B175" t="s">
        <v>138</v>
      </c>
      <c r="C175" t="s">
        <v>298</v>
      </c>
      <c r="D175" t="s">
        <v>297</v>
      </c>
      <c r="F175" t="s">
        <v>127</v>
      </c>
      <c r="G175" t="s">
        <v>444</v>
      </c>
      <c r="I175" t="s">
        <v>115</v>
      </c>
      <c r="J175" t="s">
        <v>247</v>
      </c>
    </row>
    <row r="176" spans="1:10">
      <c r="A176" t="s">
        <v>139</v>
      </c>
      <c r="B176" t="s">
        <v>68</v>
      </c>
      <c r="C176" t="s">
        <v>298</v>
      </c>
      <c r="D176" t="s">
        <v>297</v>
      </c>
      <c r="F176" t="s">
        <v>127</v>
      </c>
      <c r="G176" t="s">
        <v>444</v>
      </c>
      <c r="I176" t="s">
        <v>139</v>
      </c>
      <c r="J176" t="s">
        <v>455</v>
      </c>
    </row>
    <row r="177" spans="1:20">
      <c r="A177" t="s">
        <v>140</v>
      </c>
      <c r="B177" t="s">
        <v>68</v>
      </c>
      <c r="C177" t="s">
        <v>298</v>
      </c>
      <c r="D177" t="s">
        <v>297</v>
      </c>
      <c r="F177" t="s">
        <v>127</v>
      </c>
      <c r="G177" t="s">
        <v>444</v>
      </c>
      <c r="I177" t="s">
        <v>140</v>
      </c>
      <c r="J177" t="s">
        <v>456</v>
      </c>
    </row>
    <row r="178" spans="1:20">
      <c r="A178" t="s">
        <v>302</v>
      </c>
      <c r="B178" t="s">
        <v>303</v>
      </c>
      <c r="C178" t="s">
        <v>457</v>
      </c>
      <c r="F178" t="s">
        <v>127</v>
      </c>
      <c r="G178" t="s">
        <v>444</v>
      </c>
      <c r="I178" t="s">
        <v>42</v>
      </c>
      <c r="J178" t="s">
        <v>458</v>
      </c>
    </row>
    <row r="179" spans="1:20">
      <c r="A179" t="s">
        <v>353</v>
      </c>
      <c r="P179" t="s">
        <v>459</v>
      </c>
      <c r="Q179" t="s">
        <v>460</v>
      </c>
    </row>
    <row r="180" spans="1:20">
      <c r="P180" t="s">
        <v>459</v>
      </c>
      <c r="Q180" t="s">
        <v>460</v>
      </c>
      <c r="S180" t="s">
        <v>65</v>
      </c>
      <c r="T180" t="s">
        <v>355</v>
      </c>
    </row>
    <row r="181" spans="1:20">
      <c r="P181" t="s">
        <v>459</v>
      </c>
      <c r="Q181" t="s">
        <v>460</v>
      </c>
      <c r="S181" t="s">
        <v>401</v>
      </c>
      <c r="T181" t="s">
        <v>279</v>
      </c>
    </row>
    <row r="182" spans="1:20" ht="16.5">
      <c r="A182" s="1" t="s">
        <v>319</v>
      </c>
      <c r="B182" s="1" t="s">
        <v>293</v>
      </c>
      <c r="C182" s="1"/>
      <c r="D182" s="1"/>
      <c r="E182" s="1"/>
      <c r="P182" t="s">
        <v>459</v>
      </c>
      <c r="Q182" t="s">
        <v>460</v>
      </c>
      <c r="S182" t="s">
        <v>461</v>
      </c>
      <c r="T182" t="s">
        <v>462</v>
      </c>
    </row>
    <row r="183" spans="1:20" ht="16.5">
      <c r="A183" s="1"/>
      <c r="B183" s="1"/>
      <c r="C183" s="1"/>
      <c r="D183" s="1"/>
      <c r="E183" s="1"/>
      <c r="G183" t="s">
        <v>463</v>
      </c>
      <c r="P183" t="s">
        <v>459</v>
      </c>
      <c r="Q183" t="s">
        <v>460</v>
      </c>
      <c r="S183" t="s">
        <v>402</v>
      </c>
      <c r="T183" t="s">
        <v>464</v>
      </c>
    </row>
    <row r="184" spans="1:20" ht="16.5">
      <c r="A184" s="1" t="s">
        <v>294</v>
      </c>
      <c r="B184" s="1" t="s">
        <v>465</v>
      </c>
      <c r="C184" s="1" t="s">
        <v>295</v>
      </c>
      <c r="D184" s="1"/>
      <c r="E184" s="1"/>
      <c r="P184" t="s">
        <v>459</v>
      </c>
      <c r="Q184" t="s">
        <v>460</v>
      </c>
      <c r="S184" t="s">
        <v>46</v>
      </c>
      <c r="T184" t="s">
        <v>339</v>
      </c>
    </row>
    <row r="185" spans="1:20" ht="16.5">
      <c r="A185" s="1" t="s">
        <v>466</v>
      </c>
      <c r="B185" s="1" t="s">
        <v>59</v>
      </c>
      <c r="C185" s="1" t="s">
        <v>296</v>
      </c>
      <c r="D185" s="1" t="s">
        <v>297</v>
      </c>
      <c r="E185" s="1"/>
      <c r="P185" t="s">
        <v>459</v>
      </c>
      <c r="Q185" t="s">
        <v>460</v>
      </c>
      <c r="S185" t="s">
        <v>47</v>
      </c>
      <c r="T185" t="s">
        <v>286</v>
      </c>
    </row>
    <row r="186" spans="1:20" ht="16.5">
      <c r="A186" s="1" t="s">
        <v>467</v>
      </c>
      <c r="B186" s="1" t="s">
        <v>62</v>
      </c>
      <c r="C186" s="1" t="s">
        <v>296</v>
      </c>
      <c r="D186" s="1" t="s">
        <v>297</v>
      </c>
      <c r="E186" s="1"/>
      <c r="P186" t="s">
        <v>459</v>
      </c>
      <c r="Q186" t="s">
        <v>460</v>
      </c>
      <c r="S186" t="s">
        <v>401</v>
      </c>
      <c r="T186" t="s">
        <v>468</v>
      </c>
    </row>
    <row r="187" spans="1:20" ht="16.5">
      <c r="A187" s="1" t="s">
        <v>469</v>
      </c>
      <c r="B187" s="1" t="s">
        <v>287</v>
      </c>
      <c r="C187" s="1" t="s">
        <v>298</v>
      </c>
      <c r="D187" s="1" t="s">
        <v>297</v>
      </c>
      <c r="E187" s="1"/>
      <c r="P187" t="s">
        <v>459</v>
      </c>
      <c r="Q187" t="s">
        <v>460</v>
      </c>
      <c r="S187" t="s">
        <v>404</v>
      </c>
      <c r="T187" t="s">
        <v>470</v>
      </c>
    </row>
    <row r="188" spans="1:20" ht="16.5">
      <c r="A188" s="1" t="s">
        <v>471</v>
      </c>
      <c r="B188" s="1" t="s">
        <v>287</v>
      </c>
      <c r="C188" s="1" t="s">
        <v>298</v>
      </c>
      <c r="D188" s="1" t="s">
        <v>297</v>
      </c>
      <c r="E188" s="1"/>
      <c r="P188" t="s">
        <v>459</v>
      </c>
      <c r="Q188" t="s">
        <v>460</v>
      </c>
      <c r="S188" t="s">
        <v>472</v>
      </c>
      <c r="T188" t="s">
        <v>473</v>
      </c>
    </row>
    <row r="189" spans="1:20" ht="16.5">
      <c r="A189" s="1" t="s">
        <v>474</v>
      </c>
      <c r="B189" s="1" t="s">
        <v>320</v>
      </c>
      <c r="C189" s="1" t="s">
        <v>298</v>
      </c>
      <c r="D189" s="1" t="s">
        <v>297</v>
      </c>
      <c r="E189" s="1"/>
      <c r="P189" t="s">
        <v>459</v>
      </c>
      <c r="Q189" t="s">
        <v>460</v>
      </c>
      <c r="S189" t="s">
        <v>475</v>
      </c>
      <c r="T189" t="s">
        <v>476</v>
      </c>
    </row>
    <row r="190" spans="1:20" ht="16.5">
      <c r="A190" s="1" t="s">
        <v>477</v>
      </c>
      <c r="B190" s="1" t="s">
        <v>85</v>
      </c>
      <c r="C190" s="1" t="s">
        <v>298</v>
      </c>
      <c r="D190" s="1" t="s">
        <v>297</v>
      </c>
      <c r="E190" s="1"/>
      <c r="P190" t="s">
        <v>459</v>
      </c>
      <c r="Q190" t="s">
        <v>460</v>
      </c>
      <c r="S190" t="s">
        <v>478</v>
      </c>
      <c r="T190" t="s">
        <v>479</v>
      </c>
    </row>
    <row r="191" spans="1:20" ht="16.5">
      <c r="A191" s="1" t="s">
        <v>480</v>
      </c>
      <c r="B191" s="1" t="s">
        <v>68</v>
      </c>
      <c r="C191" s="1" t="s">
        <v>298</v>
      </c>
      <c r="D191" s="1" t="s">
        <v>297</v>
      </c>
      <c r="E191" s="1"/>
      <c r="P191" t="s">
        <v>459</v>
      </c>
      <c r="Q191" t="s">
        <v>460</v>
      </c>
      <c r="S191" t="s">
        <v>481</v>
      </c>
      <c r="T191" t="s">
        <v>482</v>
      </c>
    </row>
    <row r="192" spans="1:20" ht="16.5">
      <c r="A192" s="1" t="s">
        <v>483</v>
      </c>
      <c r="B192" s="1" t="s">
        <v>66</v>
      </c>
      <c r="C192" s="1" t="s">
        <v>298</v>
      </c>
      <c r="D192" s="1" t="s">
        <v>297</v>
      </c>
      <c r="E192" s="1"/>
      <c r="P192" t="s">
        <v>484</v>
      </c>
      <c r="Q192" t="s">
        <v>485</v>
      </c>
    </row>
    <row r="193" spans="1:20" ht="16.5">
      <c r="A193" s="1" t="s">
        <v>486</v>
      </c>
      <c r="B193" s="1" t="s">
        <v>321</v>
      </c>
      <c r="C193" s="1" t="s">
        <v>298</v>
      </c>
      <c r="D193" s="1" t="s">
        <v>297</v>
      </c>
      <c r="E193" s="1"/>
      <c r="P193" t="s">
        <v>484</v>
      </c>
      <c r="Q193" t="s">
        <v>485</v>
      </c>
      <c r="S193" t="s">
        <v>65</v>
      </c>
      <c r="T193" t="s">
        <v>355</v>
      </c>
    </row>
    <row r="194" spans="1:20" ht="16.5">
      <c r="A194" s="1" t="s">
        <v>487</v>
      </c>
      <c r="B194" s="1" t="s">
        <v>321</v>
      </c>
      <c r="C194" s="1" t="s">
        <v>298</v>
      </c>
      <c r="D194" s="1" t="s">
        <v>297</v>
      </c>
      <c r="E194" s="1"/>
      <c r="P194" t="s">
        <v>484</v>
      </c>
      <c r="Q194" t="s">
        <v>485</v>
      </c>
      <c r="S194" t="s">
        <v>488</v>
      </c>
      <c r="T194" t="s">
        <v>489</v>
      </c>
    </row>
    <row r="195" spans="1:20" ht="16.5">
      <c r="A195" s="1" t="s">
        <v>302</v>
      </c>
      <c r="B195" s="1" t="s">
        <v>303</v>
      </c>
      <c r="C195" s="1" t="s">
        <v>490</v>
      </c>
      <c r="D195" s="1"/>
      <c r="E195" s="1"/>
      <c r="P195" t="s">
        <v>484</v>
      </c>
      <c r="Q195" t="s">
        <v>485</v>
      </c>
      <c r="S195" t="s">
        <v>491</v>
      </c>
      <c r="T195" t="s">
        <v>492</v>
      </c>
    </row>
    <row r="196" spans="1:20">
      <c r="A196" t="s">
        <v>353</v>
      </c>
      <c r="P196" t="s">
        <v>484</v>
      </c>
      <c r="Q196" t="s">
        <v>485</v>
      </c>
      <c r="S196" t="s">
        <v>46</v>
      </c>
      <c r="T196" t="s">
        <v>339</v>
      </c>
    </row>
    <row r="197" spans="1:20">
      <c r="P197" t="s">
        <v>484</v>
      </c>
      <c r="Q197" t="s">
        <v>485</v>
      </c>
      <c r="S197" t="s">
        <v>47</v>
      </c>
      <c r="T197" t="s">
        <v>286</v>
      </c>
    </row>
    <row r="198" spans="1:20">
      <c r="P198" t="s">
        <v>484</v>
      </c>
      <c r="Q198" t="s">
        <v>485</v>
      </c>
      <c r="S198" t="s">
        <v>493</v>
      </c>
      <c r="T198" t="s">
        <v>494</v>
      </c>
    </row>
    <row r="199" spans="1:20">
      <c r="A199" t="s">
        <v>322</v>
      </c>
      <c r="B199" t="s">
        <v>293</v>
      </c>
      <c r="P199" t="s">
        <v>484</v>
      </c>
      <c r="Q199" t="s">
        <v>485</v>
      </c>
      <c r="S199" t="s">
        <v>495</v>
      </c>
      <c r="T199" t="s">
        <v>496</v>
      </c>
    </row>
    <row r="200" spans="1:20">
      <c r="P200" t="s">
        <v>497</v>
      </c>
      <c r="Q200" t="s">
        <v>498</v>
      </c>
    </row>
    <row r="201" spans="1:20">
      <c r="A201" t="s">
        <v>294</v>
      </c>
      <c r="B201" t="s">
        <v>141</v>
      </c>
      <c r="C201" t="s">
        <v>295</v>
      </c>
      <c r="F201" t="s">
        <v>141</v>
      </c>
      <c r="G201" t="s">
        <v>499</v>
      </c>
      <c r="P201" t="s">
        <v>497</v>
      </c>
      <c r="Q201" t="s">
        <v>498</v>
      </c>
      <c r="S201" t="s">
        <v>65</v>
      </c>
      <c r="T201" t="s">
        <v>355</v>
      </c>
    </row>
    <row r="202" spans="1:20">
      <c r="A202" t="s">
        <v>65</v>
      </c>
      <c r="B202" t="s">
        <v>66</v>
      </c>
      <c r="C202" t="s">
        <v>296</v>
      </c>
      <c r="D202" t="s">
        <v>297</v>
      </c>
      <c r="F202" t="s">
        <v>141</v>
      </c>
      <c r="G202" t="s">
        <v>499</v>
      </c>
      <c r="I202" t="s">
        <v>65</v>
      </c>
      <c r="J202" t="s">
        <v>355</v>
      </c>
      <c r="P202" t="s">
        <v>497</v>
      </c>
      <c r="Q202" t="s">
        <v>498</v>
      </c>
      <c r="S202" t="s">
        <v>500</v>
      </c>
      <c r="T202" t="s">
        <v>501</v>
      </c>
    </row>
    <row r="203" spans="1:20">
      <c r="A203" t="s">
        <v>80</v>
      </c>
      <c r="B203" t="s">
        <v>68</v>
      </c>
      <c r="C203" t="s">
        <v>296</v>
      </c>
      <c r="D203" t="s">
        <v>297</v>
      </c>
      <c r="F203" t="s">
        <v>141</v>
      </c>
      <c r="G203" t="s">
        <v>499</v>
      </c>
      <c r="I203" t="s">
        <v>80</v>
      </c>
      <c r="J203" t="s">
        <v>399</v>
      </c>
      <c r="P203" t="s">
        <v>497</v>
      </c>
      <c r="Q203" t="s">
        <v>498</v>
      </c>
      <c r="S203" t="s">
        <v>502</v>
      </c>
      <c r="T203" t="s">
        <v>503</v>
      </c>
    </row>
    <row r="204" spans="1:20">
      <c r="A204" t="s">
        <v>107</v>
      </c>
      <c r="B204" t="s">
        <v>85</v>
      </c>
      <c r="C204" t="s">
        <v>296</v>
      </c>
      <c r="D204" t="s">
        <v>297</v>
      </c>
      <c r="F204" t="s">
        <v>141</v>
      </c>
      <c r="G204" t="s">
        <v>499</v>
      </c>
      <c r="I204" t="s">
        <v>107</v>
      </c>
      <c r="J204" t="s">
        <v>400</v>
      </c>
      <c r="P204" t="s">
        <v>497</v>
      </c>
      <c r="Q204" t="s">
        <v>498</v>
      </c>
      <c r="S204" t="s">
        <v>46</v>
      </c>
      <c r="T204" t="s">
        <v>339</v>
      </c>
    </row>
    <row r="205" spans="1:20">
      <c r="A205" t="s">
        <v>46</v>
      </c>
      <c r="B205" t="s">
        <v>60</v>
      </c>
      <c r="C205" t="s">
        <v>298</v>
      </c>
      <c r="D205" t="s">
        <v>297</v>
      </c>
      <c r="F205" t="s">
        <v>141</v>
      </c>
      <c r="G205" t="s">
        <v>499</v>
      </c>
      <c r="I205" t="s">
        <v>46</v>
      </c>
      <c r="J205" t="s">
        <v>339</v>
      </c>
      <c r="P205" t="s">
        <v>497</v>
      </c>
      <c r="Q205" t="s">
        <v>498</v>
      </c>
      <c r="S205" t="s">
        <v>47</v>
      </c>
      <c r="T205" t="s">
        <v>286</v>
      </c>
    </row>
    <row r="206" spans="1:20">
      <c r="A206" t="s">
        <v>47</v>
      </c>
      <c r="B206" t="s">
        <v>299</v>
      </c>
      <c r="C206" t="s">
        <v>296</v>
      </c>
      <c r="D206" t="s">
        <v>300</v>
      </c>
      <c r="F206" t="s">
        <v>141</v>
      </c>
      <c r="G206" t="s">
        <v>499</v>
      </c>
      <c r="I206" t="s">
        <v>47</v>
      </c>
      <c r="J206" t="s">
        <v>286</v>
      </c>
      <c r="P206" t="s">
        <v>497</v>
      </c>
      <c r="Q206" t="s">
        <v>498</v>
      </c>
      <c r="S206" t="s">
        <v>504</v>
      </c>
      <c r="T206" t="s">
        <v>505</v>
      </c>
    </row>
    <row r="207" spans="1:20">
      <c r="A207" t="s">
        <v>81</v>
      </c>
      <c r="B207" t="s">
        <v>62</v>
      </c>
      <c r="C207" t="s">
        <v>296</v>
      </c>
      <c r="D207" t="s">
        <v>297</v>
      </c>
      <c r="F207" t="s">
        <v>141</v>
      </c>
      <c r="G207" t="s">
        <v>499</v>
      </c>
      <c r="I207" t="s">
        <v>81</v>
      </c>
      <c r="J207" t="s">
        <v>400</v>
      </c>
      <c r="P207" t="s">
        <v>506</v>
      </c>
      <c r="Q207" t="s">
        <v>507</v>
      </c>
    </row>
    <row r="208" spans="1:20">
      <c r="A208" t="s">
        <v>302</v>
      </c>
      <c r="B208" t="s">
        <v>303</v>
      </c>
      <c r="C208" t="s">
        <v>508</v>
      </c>
      <c r="P208" t="s">
        <v>506</v>
      </c>
      <c r="Q208" t="s">
        <v>507</v>
      </c>
      <c r="S208" t="s">
        <v>65</v>
      </c>
      <c r="T208" t="s">
        <v>355</v>
      </c>
    </row>
    <row r="209" spans="1:20">
      <c r="A209" t="s">
        <v>353</v>
      </c>
      <c r="P209" t="s">
        <v>506</v>
      </c>
      <c r="Q209" t="s">
        <v>507</v>
      </c>
      <c r="S209" t="s">
        <v>509</v>
      </c>
      <c r="T209" t="s">
        <v>510</v>
      </c>
    </row>
    <row r="210" spans="1:20">
      <c r="P210" t="s">
        <v>506</v>
      </c>
      <c r="Q210" t="s">
        <v>507</v>
      </c>
      <c r="S210" t="s">
        <v>417</v>
      </c>
      <c r="T210" t="s">
        <v>511</v>
      </c>
    </row>
    <row r="211" spans="1:20">
      <c r="P211" t="s">
        <v>506</v>
      </c>
      <c r="Q211" t="s">
        <v>507</v>
      </c>
      <c r="S211" t="s">
        <v>46</v>
      </c>
      <c r="T211" t="s">
        <v>339</v>
      </c>
    </row>
    <row r="212" spans="1:20">
      <c r="A212" t="s">
        <v>323</v>
      </c>
      <c r="B212" t="s">
        <v>293</v>
      </c>
      <c r="P212" t="s">
        <v>506</v>
      </c>
      <c r="Q212" t="s">
        <v>507</v>
      </c>
      <c r="S212" t="s">
        <v>47</v>
      </c>
      <c r="T212" t="s">
        <v>286</v>
      </c>
    </row>
    <row r="213" spans="1:20">
      <c r="P213" t="s">
        <v>506</v>
      </c>
      <c r="Q213" t="s">
        <v>507</v>
      </c>
      <c r="S213" t="s">
        <v>512</v>
      </c>
      <c r="T213" t="s">
        <v>513</v>
      </c>
    </row>
    <row r="214" spans="1:20">
      <c r="A214" t="s">
        <v>294</v>
      </c>
      <c r="B214" t="s">
        <v>142</v>
      </c>
      <c r="C214" t="s">
        <v>295</v>
      </c>
      <c r="F214" t="s">
        <v>142</v>
      </c>
      <c r="G214" t="s">
        <v>514</v>
      </c>
      <c r="P214" t="s">
        <v>506</v>
      </c>
      <c r="Q214" t="s">
        <v>507</v>
      </c>
      <c r="S214" t="s">
        <v>515</v>
      </c>
      <c r="T214" t="s">
        <v>516</v>
      </c>
    </row>
    <row r="215" spans="1:20">
      <c r="A215" t="s">
        <v>65</v>
      </c>
      <c r="B215" t="s">
        <v>66</v>
      </c>
      <c r="C215" t="s">
        <v>296</v>
      </c>
      <c r="D215" t="s">
        <v>297</v>
      </c>
      <c r="F215" t="s">
        <v>142</v>
      </c>
      <c r="G215" t="s">
        <v>514</v>
      </c>
      <c r="I215" t="s">
        <v>65</v>
      </c>
      <c r="J215" t="s">
        <v>355</v>
      </c>
    </row>
    <row r="216" spans="1:20">
      <c r="A216" t="s">
        <v>80</v>
      </c>
      <c r="B216" t="s">
        <v>68</v>
      </c>
      <c r="C216" t="s">
        <v>296</v>
      </c>
      <c r="D216" t="s">
        <v>297</v>
      </c>
      <c r="F216" t="s">
        <v>142</v>
      </c>
      <c r="G216" t="s">
        <v>514</v>
      </c>
      <c r="I216" t="s">
        <v>80</v>
      </c>
      <c r="J216" t="s">
        <v>367</v>
      </c>
    </row>
    <row r="217" spans="1:20">
      <c r="A217" t="s">
        <v>81</v>
      </c>
      <c r="B217" t="s">
        <v>62</v>
      </c>
      <c r="C217" t="s">
        <v>296</v>
      </c>
      <c r="D217" t="s">
        <v>297</v>
      </c>
      <c r="F217" t="s">
        <v>142</v>
      </c>
      <c r="G217" t="s">
        <v>514</v>
      </c>
      <c r="I217" t="s">
        <v>81</v>
      </c>
      <c r="J217" t="s">
        <v>368</v>
      </c>
    </row>
    <row r="218" spans="1:20">
      <c r="A218" t="s">
        <v>46</v>
      </c>
      <c r="B218" t="s">
        <v>60</v>
      </c>
      <c r="C218" t="s">
        <v>298</v>
      </c>
      <c r="D218" t="s">
        <v>297</v>
      </c>
      <c r="F218" t="s">
        <v>142</v>
      </c>
      <c r="G218" t="s">
        <v>514</v>
      </c>
      <c r="I218" t="s">
        <v>46</v>
      </c>
      <c r="J218" t="s">
        <v>339</v>
      </c>
    </row>
    <row r="219" spans="1:20">
      <c r="A219" t="s">
        <v>47</v>
      </c>
      <c r="B219" t="s">
        <v>299</v>
      </c>
      <c r="C219" t="s">
        <v>296</v>
      </c>
      <c r="D219" t="s">
        <v>300</v>
      </c>
      <c r="F219" t="s">
        <v>142</v>
      </c>
      <c r="G219" t="s">
        <v>514</v>
      </c>
      <c r="I219" t="s">
        <v>47</v>
      </c>
      <c r="J219" t="s">
        <v>286</v>
      </c>
    </row>
    <row r="220" spans="1:20">
      <c r="A220" t="s">
        <v>82</v>
      </c>
      <c r="B220" t="s">
        <v>59</v>
      </c>
      <c r="C220" t="s">
        <v>298</v>
      </c>
      <c r="D220" t="s">
        <v>297</v>
      </c>
      <c r="F220" t="s">
        <v>142</v>
      </c>
      <c r="G220" t="s">
        <v>514</v>
      </c>
      <c r="I220" t="s">
        <v>82</v>
      </c>
      <c r="J220" t="s">
        <v>369</v>
      </c>
    </row>
    <row r="221" spans="1:20">
      <c r="A221" t="s">
        <v>83</v>
      </c>
      <c r="B221" t="s">
        <v>62</v>
      </c>
      <c r="C221" t="s">
        <v>298</v>
      </c>
      <c r="D221" t="s">
        <v>297</v>
      </c>
      <c r="F221" t="s">
        <v>142</v>
      </c>
      <c r="G221" t="s">
        <v>514</v>
      </c>
      <c r="I221" t="s">
        <v>83</v>
      </c>
      <c r="J221" t="s">
        <v>370</v>
      </c>
    </row>
    <row r="222" spans="1:20">
      <c r="A222" t="s">
        <v>84</v>
      </c>
      <c r="B222" t="s">
        <v>85</v>
      </c>
      <c r="C222" t="s">
        <v>298</v>
      </c>
      <c r="D222" t="s">
        <v>297</v>
      </c>
      <c r="F222" t="s">
        <v>142</v>
      </c>
      <c r="G222" t="s">
        <v>514</v>
      </c>
      <c r="I222" t="s">
        <v>84</v>
      </c>
      <c r="J222" t="s">
        <v>517</v>
      </c>
    </row>
    <row r="223" spans="1:20">
      <c r="A223" t="s">
        <v>86</v>
      </c>
      <c r="B223" t="s">
        <v>62</v>
      </c>
      <c r="C223" t="s">
        <v>298</v>
      </c>
      <c r="D223" t="s">
        <v>297</v>
      </c>
      <c r="F223" t="s">
        <v>142</v>
      </c>
      <c r="G223" t="s">
        <v>514</v>
      </c>
      <c r="I223" t="s">
        <v>86</v>
      </c>
      <c r="J223" t="s">
        <v>518</v>
      </c>
    </row>
    <row r="224" spans="1:20">
      <c r="A224" t="s">
        <v>87</v>
      </c>
      <c r="B224" t="s">
        <v>306</v>
      </c>
      <c r="C224" t="s">
        <v>298</v>
      </c>
      <c r="D224" t="s">
        <v>307</v>
      </c>
      <c r="F224" t="s">
        <v>142</v>
      </c>
      <c r="G224" t="s">
        <v>514</v>
      </c>
      <c r="I224" t="s">
        <v>87</v>
      </c>
      <c r="J224" t="s">
        <v>373</v>
      </c>
    </row>
    <row r="225" spans="1:10">
      <c r="A225" t="s">
        <v>88</v>
      </c>
      <c r="B225" t="s">
        <v>301</v>
      </c>
      <c r="C225" t="s">
        <v>298</v>
      </c>
      <c r="D225" t="s">
        <v>297</v>
      </c>
      <c r="F225" t="s">
        <v>142</v>
      </c>
      <c r="G225" t="s">
        <v>514</v>
      </c>
      <c r="I225" t="s">
        <v>88</v>
      </c>
      <c r="J225" t="s">
        <v>519</v>
      </c>
    </row>
    <row r="226" spans="1:10">
      <c r="A226" t="s">
        <v>89</v>
      </c>
      <c r="B226" t="s">
        <v>301</v>
      </c>
      <c r="C226" t="s">
        <v>298</v>
      </c>
      <c r="D226" t="s">
        <v>297</v>
      </c>
      <c r="F226" t="s">
        <v>142</v>
      </c>
      <c r="G226" t="s">
        <v>514</v>
      </c>
      <c r="I226" t="s">
        <v>89</v>
      </c>
      <c r="J226" t="s">
        <v>520</v>
      </c>
    </row>
    <row r="227" spans="1:10">
      <c r="A227" t="s">
        <v>90</v>
      </c>
      <c r="B227" t="s">
        <v>301</v>
      </c>
      <c r="C227" t="s">
        <v>298</v>
      </c>
      <c r="D227" t="s">
        <v>297</v>
      </c>
      <c r="F227" t="s">
        <v>142</v>
      </c>
      <c r="G227" t="s">
        <v>514</v>
      </c>
      <c r="I227" t="s">
        <v>90</v>
      </c>
      <c r="J227" t="s">
        <v>520</v>
      </c>
    </row>
    <row r="228" spans="1:10" ht="16.5">
      <c r="A228" s="1" t="s">
        <v>521</v>
      </c>
      <c r="B228" t="s">
        <v>301</v>
      </c>
      <c r="C228" t="s">
        <v>298</v>
      </c>
      <c r="D228" t="s">
        <v>297</v>
      </c>
    </row>
    <row r="229" spans="1:10" ht="16.5">
      <c r="A229" s="2" t="s">
        <v>522</v>
      </c>
      <c r="B229" t="s">
        <v>301</v>
      </c>
      <c r="C229" t="s">
        <v>298</v>
      </c>
      <c r="D229" t="s">
        <v>297</v>
      </c>
    </row>
    <row r="230" spans="1:10" ht="16.5">
      <c r="A230" s="2" t="s">
        <v>523</v>
      </c>
      <c r="B230" t="s">
        <v>301</v>
      </c>
      <c r="C230" t="s">
        <v>298</v>
      </c>
      <c r="D230" t="s">
        <v>297</v>
      </c>
    </row>
    <row r="231" spans="1:10" ht="16.5">
      <c r="A231" s="2" t="s">
        <v>524</v>
      </c>
      <c r="B231" t="s">
        <v>301</v>
      </c>
      <c r="C231" t="s">
        <v>298</v>
      </c>
      <c r="D231" t="s">
        <v>297</v>
      </c>
    </row>
    <row r="232" spans="1:10" ht="16.5">
      <c r="A232" s="2" t="s">
        <v>525</v>
      </c>
      <c r="B232" t="s">
        <v>301</v>
      </c>
      <c r="C232" t="s">
        <v>298</v>
      </c>
      <c r="D232" t="s">
        <v>297</v>
      </c>
    </row>
    <row r="233" spans="1:10">
      <c r="A233" t="s">
        <v>302</v>
      </c>
      <c r="B233" t="s">
        <v>303</v>
      </c>
      <c r="C233" t="s">
        <v>378</v>
      </c>
    </row>
    <row r="234" spans="1:10">
      <c r="A234" t="s">
        <v>353</v>
      </c>
    </row>
    <row r="237" spans="1:10">
      <c r="A237" t="s">
        <v>324</v>
      </c>
      <c r="B237" t="s">
        <v>293</v>
      </c>
    </row>
    <row r="239" spans="1:10">
      <c r="A239" t="s">
        <v>294</v>
      </c>
      <c r="B239" t="s">
        <v>143</v>
      </c>
      <c r="C239" t="s">
        <v>295</v>
      </c>
      <c r="F239" t="s">
        <v>143</v>
      </c>
      <c r="G239" t="s">
        <v>526</v>
      </c>
    </row>
    <row r="240" spans="1:10">
      <c r="A240" t="s">
        <v>65</v>
      </c>
      <c r="B240" t="s">
        <v>66</v>
      </c>
      <c r="C240" t="s">
        <v>296</v>
      </c>
      <c r="D240" t="s">
        <v>297</v>
      </c>
      <c r="F240" t="s">
        <v>143</v>
      </c>
      <c r="G240" t="s">
        <v>526</v>
      </c>
      <c r="I240" t="s">
        <v>65</v>
      </c>
      <c r="J240" t="s">
        <v>355</v>
      </c>
    </row>
    <row r="241" spans="1:10">
      <c r="A241" t="s">
        <v>106</v>
      </c>
      <c r="B241" t="s">
        <v>68</v>
      </c>
      <c r="C241" t="s">
        <v>296</v>
      </c>
      <c r="D241" t="s">
        <v>297</v>
      </c>
      <c r="F241" t="s">
        <v>143</v>
      </c>
      <c r="G241" t="s">
        <v>526</v>
      </c>
      <c r="I241" t="s">
        <v>106</v>
      </c>
      <c r="J241" t="s">
        <v>399</v>
      </c>
    </row>
    <row r="242" spans="1:10">
      <c r="A242" t="s">
        <v>81</v>
      </c>
      <c r="B242" t="s">
        <v>62</v>
      </c>
      <c r="C242" t="s">
        <v>296</v>
      </c>
      <c r="D242" t="s">
        <v>297</v>
      </c>
      <c r="F242" t="s">
        <v>143</v>
      </c>
      <c r="G242" t="s">
        <v>526</v>
      </c>
      <c r="I242" t="s">
        <v>81</v>
      </c>
      <c r="J242" t="s">
        <v>368</v>
      </c>
    </row>
    <row r="243" spans="1:10">
      <c r="A243" t="s">
        <v>69</v>
      </c>
      <c r="B243" t="s">
        <v>68</v>
      </c>
      <c r="C243" t="s">
        <v>296</v>
      </c>
      <c r="D243" t="s">
        <v>297</v>
      </c>
      <c r="F243" t="s">
        <v>143</v>
      </c>
      <c r="G243" t="s">
        <v>526</v>
      </c>
      <c r="I243" t="s">
        <v>69</v>
      </c>
      <c r="J243" t="s">
        <v>357</v>
      </c>
    </row>
    <row r="244" spans="1:10">
      <c r="A244" t="s">
        <v>70</v>
      </c>
      <c r="B244" t="s">
        <v>71</v>
      </c>
      <c r="C244" t="s">
        <v>296</v>
      </c>
      <c r="D244" t="s">
        <v>297</v>
      </c>
      <c r="F244" t="s">
        <v>143</v>
      </c>
      <c r="G244" t="s">
        <v>526</v>
      </c>
      <c r="I244" t="s">
        <v>70</v>
      </c>
      <c r="J244" t="s">
        <v>358</v>
      </c>
    </row>
    <row r="245" spans="1:10">
      <c r="A245" t="s">
        <v>131</v>
      </c>
      <c r="B245" t="s">
        <v>59</v>
      </c>
      <c r="C245" t="s">
        <v>296</v>
      </c>
      <c r="D245" t="s">
        <v>297</v>
      </c>
      <c r="F245" t="s">
        <v>143</v>
      </c>
      <c r="G245" t="s">
        <v>526</v>
      </c>
      <c r="I245" t="s">
        <v>131</v>
      </c>
      <c r="J245" t="s">
        <v>448</v>
      </c>
    </row>
    <row r="246" spans="1:10">
      <c r="A246" t="s">
        <v>144</v>
      </c>
      <c r="B246" t="s">
        <v>62</v>
      </c>
      <c r="C246" t="s">
        <v>296</v>
      </c>
      <c r="D246" t="s">
        <v>297</v>
      </c>
      <c r="F246" t="s">
        <v>143</v>
      </c>
      <c r="G246" t="s">
        <v>526</v>
      </c>
      <c r="I246" t="s">
        <v>144</v>
      </c>
      <c r="J246" t="s">
        <v>527</v>
      </c>
    </row>
    <row r="247" spans="1:10">
      <c r="A247" t="s">
        <v>145</v>
      </c>
      <c r="B247" t="s">
        <v>62</v>
      </c>
      <c r="C247" t="s">
        <v>296</v>
      </c>
      <c r="D247" t="s">
        <v>297</v>
      </c>
      <c r="F247" t="s">
        <v>143</v>
      </c>
      <c r="G247" t="s">
        <v>526</v>
      </c>
      <c r="I247" t="s">
        <v>145</v>
      </c>
      <c r="J247" t="s">
        <v>528</v>
      </c>
    </row>
    <row r="248" spans="1:10">
      <c r="A248" t="s">
        <v>46</v>
      </c>
      <c r="B248" t="s">
        <v>60</v>
      </c>
      <c r="C248" t="s">
        <v>298</v>
      </c>
      <c r="D248" t="s">
        <v>297</v>
      </c>
      <c r="F248" t="s">
        <v>143</v>
      </c>
      <c r="G248" t="s">
        <v>526</v>
      </c>
      <c r="I248" t="s">
        <v>46</v>
      </c>
      <c r="J248" t="s">
        <v>339</v>
      </c>
    </row>
    <row r="249" spans="1:10">
      <c r="A249" t="s">
        <v>47</v>
      </c>
      <c r="B249" t="s">
        <v>299</v>
      </c>
      <c r="C249" t="s">
        <v>296</v>
      </c>
      <c r="D249" t="s">
        <v>300</v>
      </c>
      <c r="F249" t="s">
        <v>143</v>
      </c>
      <c r="G249" t="s">
        <v>526</v>
      </c>
      <c r="I249" t="s">
        <v>47</v>
      </c>
      <c r="J249" t="s">
        <v>286</v>
      </c>
    </row>
    <row r="250" spans="1:10">
      <c r="A250" t="s">
        <v>146</v>
      </c>
      <c r="B250" t="s">
        <v>301</v>
      </c>
      <c r="C250" t="s">
        <v>298</v>
      </c>
      <c r="D250" t="s">
        <v>297</v>
      </c>
      <c r="F250" t="s">
        <v>143</v>
      </c>
      <c r="G250" t="s">
        <v>526</v>
      </c>
      <c r="I250" t="s">
        <v>146</v>
      </c>
      <c r="J250" t="s">
        <v>529</v>
      </c>
    </row>
    <row r="251" spans="1:10">
      <c r="A251" t="s">
        <v>147</v>
      </c>
      <c r="B251" t="s">
        <v>301</v>
      </c>
      <c r="C251" t="s">
        <v>298</v>
      </c>
      <c r="D251" t="s">
        <v>297</v>
      </c>
      <c r="F251" t="s">
        <v>143</v>
      </c>
      <c r="G251" t="s">
        <v>526</v>
      </c>
      <c r="I251" t="s">
        <v>147</v>
      </c>
      <c r="J251" t="s">
        <v>530</v>
      </c>
    </row>
    <row r="252" spans="1:10">
      <c r="A252" t="s">
        <v>148</v>
      </c>
      <c r="B252" t="s">
        <v>301</v>
      </c>
      <c r="C252" t="s">
        <v>298</v>
      </c>
      <c r="D252" t="s">
        <v>297</v>
      </c>
      <c r="F252" t="s">
        <v>143</v>
      </c>
      <c r="G252" t="s">
        <v>526</v>
      </c>
      <c r="I252" t="s">
        <v>148</v>
      </c>
      <c r="J252" t="s">
        <v>531</v>
      </c>
    </row>
    <row r="253" spans="1:10">
      <c r="A253" t="s">
        <v>149</v>
      </c>
      <c r="B253" t="s">
        <v>301</v>
      </c>
      <c r="C253" t="s">
        <v>298</v>
      </c>
      <c r="D253" t="s">
        <v>297</v>
      </c>
      <c r="F253" t="s">
        <v>143</v>
      </c>
      <c r="G253" t="s">
        <v>526</v>
      </c>
      <c r="I253" t="s">
        <v>149</v>
      </c>
      <c r="J253" t="s">
        <v>532</v>
      </c>
    </row>
    <row r="254" spans="1:10">
      <c r="A254" t="s">
        <v>150</v>
      </c>
      <c r="B254" t="s">
        <v>301</v>
      </c>
      <c r="C254" t="s">
        <v>298</v>
      </c>
      <c r="D254" t="s">
        <v>297</v>
      </c>
      <c r="F254" t="s">
        <v>143</v>
      </c>
      <c r="G254" t="s">
        <v>526</v>
      </c>
      <c r="I254" t="s">
        <v>150</v>
      </c>
      <c r="J254" t="s">
        <v>533</v>
      </c>
    </row>
    <row r="255" spans="1:10">
      <c r="A255" t="s">
        <v>151</v>
      </c>
      <c r="B255" t="s">
        <v>61</v>
      </c>
      <c r="C255" t="s">
        <v>298</v>
      </c>
      <c r="D255" t="s">
        <v>297</v>
      </c>
      <c r="F255" t="s">
        <v>143</v>
      </c>
      <c r="G255" t="s">
        <v>526</v>
      </c>
      <c r="I255" t="s">
        <v>151</v>
      </c>
      <c r="J255" t="s">
        <v>534</v>
      </c>
    </row>
    <row r="256" spans="1:10">
      <c r="A256" t="s">
        <v>152</v>
      </c>
      <c r="B256" t="s">
        <v>61</v>
      </c>
      <c r="C256" t="s">
        <v>298</v>
      </c>
      <c r="D256" t="s">
        <v>297</v>
      </c>
      <c r="F256" t="s">
        <v>143</v>
      </c>
      <c r="G256" t="s">
        <v>526</v>
      </c>
      <c r="I256" t="s">
        <v>152</v>
      </c>
      <c r="J256" t="s">
        <v>535</v>
      </c>
    </row>
    <row r="257" spans="1:10">
      <c r="A257" t="s">
        <v>153</v>
      </c>
      <c r="B257" t="s">
        <v>61</v>
      </c>
      <c r="C257" t="s">
        <v>298</v>
      </c>
      <c r="D257" t="s">
        <v>297</v>
      </c>
      <c r="F257" t="s">
        <v>143</v>
      </c>
      <c r="G257" t="s">
        <v>526</v>
      </c>
      <c r="I257" t="s">
        <v>153</v>
      </c>
      <c r="J257" t="s">
        <v>536</v>
      </c>
    </row>
    <row r="258" spans="1:10">
      <c r="A258" t="s">
        <v>154</v>
      </c>
      <c r="B258" t="s">
        <v>61</v>
      </c>
      <c r="C258" t="s">
        <v>298</v>
      </c>
      <c r="D258" t="s">
        <v>297</v>
      </c>
      <c r="F258" t="s">
        <v>143</v>
      </c>
      <c r="G258" t="s">
        <v>526</v>
      </c>
      <c r="I258" t="s">
        <v>154</v>
      </c>
      <c r="J258" t="s">
        <v>537</v>
      </c>
    </row>
    <row r="259" spans="1:10">
      <c r="A259" t="s">
        <v>155</v>
      </c>
      <c r="B259" t="s">
        <v>61</v>
      </c>
      <c r="C259" t="s">
        <v>298</v>
      </c>
      <c r="D259" t="s">
        <v>297</v>
      </c>
      <c r="F259" t="s">
        <v>143</v>
      </c>
      <c r="G259" t="s">
        <v>526</v>
      </c>
      <c r="I259" t="s">
        <v>155</v>
      </c>
      <c r="J259" t="s">
        <v>538</v>
      </c>
    </row>
    <row r="260" spans="1:10">
      <c r="A260" t="s">
        <v>156</v>
      </c>
      <c r="B260" t="s">
        <v>61</v>
      </c>
      <c r="C260" t="s">
        <v>298</v>
      </c>
      <c r="D260" t="s">
        <v>297</v>
      </c>
      <c r="F260" t="s">
        <v>143</v>
      </c>
      <c r="G260" t="s">
        <v>526</v>
      </c>
      <c r="I260" t="s">
        <v>156</v>
      </c>
      <c r="J260" t="s">
        <v>539</v>
      </c>
    </row>
    <row r="261" spans="1:10">
      <c r="A261" t="s">
        <v>157</v>
      </c>
      <c r="B261" t="s">
        <v>61</v>
      </c>
      <c r="C261" t="s">
        <v>298</v>
      </c>
      <c r="D261" t="s">
        <v>297</v>
      </c>
      <c r="F261" t="s">
        <v>143</v>
      </c>
      <c r="G261" t="s">
        <v>526</v>
      </c>
      <c r="I261" t="s">
        <v>157</v>
      </c>
      <c r="J261" t="s">
        <v>540</v>
      </c>
    </row>
    <row r="262" spans="1:10" ht="16.5">
      <c r="A262" t="s">
        <v>159</v>
      </c>
      <c r="B262" t="s">
        <v>60</v>
      </c>
      <c r="C262" t="s">
        <v>298</v>
      </c>
      <c r="D262" t="s">
        <v>297</v>
      </c>
      <c r="F262" s="1" t="s">
        <v>143</v>
      </c>
      <c r="G262" s="2" t="s">
        <v>526</v>
      </c>
      <c r="H262" s="2"/>
      <c r="I262" s="2" t="s">
        <v>541</v>
      </c>
      <c r="J262" s="2" t="s">
        <v>542</v>
      </c>
    </row>
    <row r="263" spans="1:10">
      <c r="A263" t="s">
        <v>160</v>
      </c>
      <c r="B263" t="s">
        <v>60</v>
      </c>
      <c r="C263" t="s">
        <v>298</v>
      </c>
      <c r="D263" t="s">
        <v>297</v>
      </c>
      <c r="F263" t="s">
        <v>143</v>
      </c>
      <c r="G263" t="s">
        <v>526</v>
      </c>
      <c r="I263" t="s">
        <v>159</v>
      </c>
      <c r="J263" t="s">
        <v>543</v>
      </c>
    </row>
    <row r="264" spans="1:10">
      <c r="A264" t="s">
        <v>161</v>
      </c>
      <c r="B264" t="s">
        <v>60</v>
      </c>
      <c r="C264" t="s">
        <v>298</v>
      </c>
      <c r="D264" t="s">
        <v>297</v>
      </c>
      <c r="F264" t="s">
        <v>143</v>
      </c>
      <c r="G264" t="s">
        <v>526</v>
      </c>
      <c r="I264" t="s">
        <v>160</v>
      </c>
      <c r="J264" t="s">
        <v>544</v>
      </c>
    </row>
    <row r="265" spans="1:10">
      <c r="A265" t="s">
        <v>162</v>
      </c>
      <c r="B265" t="s">
        <v>60</v>
      </c>
      <c r="C265" t="s">
        <v>298</v>
      </c>
      <c r="D265" t="s">
        <v>297</v>
      </c>
      <c r="F265" t="s">
        <v>143</v>
      </c>
      <c r="G265" t="s">
        <v>526</v>
      </c>
      <c r="I265" t="s">
        <v>161</v>
      </c>
      <c r="J265" t="s">
        <v>545</v>
      </c>
    </row>
    <row r="266" spans="1:10" ht="16.5">
      <c r="A266" s="1" t="s">
        <v>129</v>
      </c>
      <c r="B266" s="2" t="s">
        <v>229</v>
      </c>
      <c r="C266" s="2" t="s">
        <v>298</v>
      </c>
      <c r="D266" t="s">
        <v>297</v>
      </c>
      <c r="F266" t="s">
        <v>143</v>
      </c>
      <c r="G266" t="s">
        <v>526</v>
      </c>
      <c r="I266" t="s">
        <v>162</v>
      </c>
      <c r="J266" t="s">
        <v>546</v>
      </c>
    </row>
    <row r="267" spans="1:10" ht="16.5">
      <c r="A267" s="2" t="s">
        <v>130</v>
      </c>
      <c r="B267" s="2" t="s">
        <v>229</v>
      </c>
      <c r="C267" s="2" t="s">
        <v>298</v>
      </c>
      <c r="D267" t="s">
        <v>297</v>
      </c>
    </row>
    <row r="268" spans="1:10">
      <c r="A268" t="s">
        <v>302</v>
      </c>
      <c r="B268" t="s">
        <v>303</v>
      </c>
      <c r="C268" t="s">
        <v>547</v>
      </c>
    </row>
    <row r="269" spans="1:10">
      <c r="A269" t="s">
        <v>353</v>
      </c>
    </row>
    <row r="272" spans="1:10">
      <c r="A272" t="s">
        <v>325</v>
      </c>
      <c r="B272" t="s">
        <v>293</v>
      </c>
    </row>
    <row r="274" spans="1:10">
      <c r="A274" t="s">
        <v>294</v>
      </c>
      <c r="B274" t="s">
        <v>163</v>
      </c>
      <c r="C274" t="s">
        <v>295</v>
      </c>
      <c r="F274" t="s">
        <v>163</v>
      </c>
      <c r="G274" t="s">
        <v>548</v>
      </c>
    </row>
    <row r="275" spans="1:10">
      <c r="A275" t="s">
        <v>65</v>
      </c>
      <c r="B275" t="s">
        <v>66</v>
      </c>
      <c r="C275" t="s">
        <v>296</v>
      </c>
      <c r="D275" t="s">
        <v>297</v>
      </c>
      <c r="F275" t="s">
        <v>163</v>
      </c>
      <c r="G275" t="s">
        <v>548</v>
      </c>
      <c r="I275" t="s">
        <v>65</v>
      </c>
      <c r="J275" t="s">
        <v>355</v>
      </c>
    </row>
    <row r="276" spans="1:10">
      <c r="A276" t="s">
        <v>106</v>
      </c>
      <c r="B276" t="s">
        <v>68</v>
      </c>
      <c r="C276" t="s">
        <v>296</v>
      </c>
      <c r="D276" t="s">
        <v>297</v>
      </c>
      <c r="F276" t="s">
        <v>163</v>
      </c>
      <c r="G276" t="s">
        <v>548</v>
      </c>
      <c r="I276" t="s">
        <v>106</v>
      </c>
      <c r="J276" t="s">
        <v>399</v>
      </c>
    </row>
    <row r="277" spans="1:10">
      <c r="A277" t="s">
        <v>81</v>
      </c>
      <c r="B277" t="s">
        <v>62</v>
      </c>
      <c r="C277" t="s">
        <v>296</v>
      </c>
      <c r="D277" t="s">
        <v>297</v>
      </c>
      <c r="F277" t="s">
        <v>163</v>
      </c>
      <c r="G277" t="s">
        <v>548</v>
      </c>
      <c r="I277" t="s">
        <v>81</v>
      </c>
      <c r="J277" t="s">
        <v>368</v>
      </c>
    </row>
    <row r="278" spans="1:10">
      <c r="A278" t="s">
        <v>69</v>
      </c>
      <c r="B278" t="s">
        <v>68</v>
      </c>
      <c r="C278" t="s">
        <v>296</v>
      </c>
      <c r="D278" t="s">
        <v>297</v>
      </c>
      <c r="F278" t="s">
        <v>163</v>
      </c>
      <c r="G278" t="s">
        <v>548</v>
      </c>
      <c r="I278" t="s">
        <v>69</v>
      </c>
      <c r="J278" t="s">
        <v>357</v>
      </c>
    </row>
    <row r="279" spans="1:10">
      <c r="A279" t="s">
        <v>70</v>
      </c>
      <c r="B279" t="s">
        <v>71</v>
      </c>
      <c r="C279" t="s">
        <v>296</v>
      </c>
      <c r="D279" t="s">
        <v>297</v>
      </c>
      <c r="F279" t="s">
        <v>163</v>
      </c>
      <c r="G279" t="s">
        <v>548</v>
      </c>
      <c r="I279" t="s">
        <v>70</v>
      </c>
      <c r="J279" t="s">
        <v>358</v>
      </c>
    </row>
    <row r="280" spans="1:10">
      <c r="A280" t="s">
        <v>164</v>
      </c>
      <c r="B280" t="s">
        <v>59</v>
      </c>
      <c r="C280" t="s">
        <v>296</v>
      </c>
      <c r="D280" t="s">
        <v>297</v>
      </c>
      <c r="F280" t="s">
        <v>163</v>
      </c>
      <c r="G280" t="s">
        <v>548</v>
      </c>
      <c r="I280" t="s">
        <v>164</v>
      </c>
      <c r="J280" t="s">
        <v>549</v>
      </c>
    </row>
    <row r="281" spans="1:10">
      <c r="A281" t="s">
        <v>165</v>
      </c>
      <c r="B281" t="s">
        <v>59</v>
      </c>
      <c r="C281" t="s">
        <v>296</v>
      </c>
      <c r="D281" t="s">
        <v>297</v>
      </c>
      <c r="F281" t="s">
        <v>163</v>
      </c>
      <c r="G281" t="s">
        <v>548</v>
      </c>
      <c r="I281" t="s">
        <v>165</v>
      </c>
      <c r="J281" t="s">
        <v>550</v>
      </c>
    </row>
    <row r="282" spans="1:10">
      <c r="A282" t="s">
        <v>46</v>
      </c>
      <c r="B282" t="s">
        <v>60</v>
      </c>
      <c r="C282" t="s">
        <v>298</v>
      </c>
      <c r="D282" t="s">
        <v>297</v>
      </c>
      <c r="F282" t="s">
        <v>163</v>
      </c>
      <c r="G282" t="s">
        <v>548</v>
      </c>
      <c r="I282" t="s">
        <v>46</v>
      </c>
      <c r="J282" t="s">
        <v>339</v>
      </c>
    </row>
    <row r="283" spans="1:10">
      <c r="A283" t="s">
        <v>47</v>
      </c>
      <c r="B283" t="s">
        <v>299</v>
      </c>
      <c r="C283" t="s">
        <v>296</v>
      </c>
      <c r="D283" t="s">
        <v>300</v>
      </c>
      <c r="F283" t="s">
        <v>163</v>
      </c>
      <c r="G283" t="s">
        <v>548</v>
      </c>
      <c r="I283" t="s">
        <v>47</v>
      </c>
      <c r="J283" t="s">
        <v>286</v>
      </c>
    </row>
    <row r="284" spans="1:10">
      <c r="A284" t="s">
        <v>166</v>
      </c>
      <c r="B284" t="s">
        <v>301</v>
      </c>
      <c r="C284" t="s">
        <v>298</v>
      </c>
      <c r="D284" t="s">
        <v>297</v>
      </c>
      <c r="F284" t="s">
        <v>163</v>
      </c>
      <c r="G284" t="s">
        <v>548</v>
      </c>
      <c r="I284" t="s">
        <v>166</v>
      </c>
      <c r="J284" t="s">
        <v>551</v>
      </c>
    </row>
    <row r="285" spans="1:10">
      <c r="A285" t="s">
        <v>167</v>
      </c>
      <c r="B285" t="s">
        <v>301</v>
      </c>
      <c r="C285" t="s">
        <v>298</v>
      </c>
      <c r="D285" t="s">
        <v>297</v>
      </c>
      <c r="F285" t="s">
        <v>163</v>
      </c>
      <c r="G285" t="s">
        <v>548</v>
      </c>
      <c r="I285" t="s">
        <v>167</v>
      </c>
      <c r="J285" t="s">
        <v>552</v>
      </c>
    </row>
    <row r="286" spans="1:10">
      <c r="A286" t="s">
        <v>168</v>
      </c>
      <c r="B286" t="s">
        <v>301</v>
      </c>
      <c r="C286" t="s">
        <v>298</v>
      </c>
      <c r="D286" t="s">
        <v>297</v>
      </c>
      <c r="F286" t="s">
        <v>163</v>
      </c>
      <c r="G286" t="s">
        <v>548</v>
      </c>
      <c r="I286" t="s">
        <v>168</v>
      </c>
      <c r="J286" t="s">
        <v>531</v>
      </c>
    </row>
    <row r="287" spans="1:10">
      <c r="A287" t="s">
        <v>169</v>
      </c>
      <c r="B287" t="s">
        <v>301</v>
      </c>
      <c r="C287" t="s">
        <v>298</v>
      </c>
      <c r="D287" t="s">
        <v>297</v>
      </c>
      <c r="F287" t="s">
        <v>163</v>
      </c>
      <c r="G287" t="s">
        <v>548</v>
      </c>
      <c r="I287" t="s">
        <v>169</v>
      </c>
      <c r="J287" t="s">
        <v>532</v>
      </c>
    </row>
    <row r="288" spans="1:10">
      <c r="A288" t="s">
        <v>170</v>
      </c>
      <c r="B288" t="s">
        <v>301</v>
      </c>
      <c r="C288" t="s">
        <v>298</v>
      </c>
      <c r="D288" t="s">
        <v>297</v>
      </c>
      <c r="F288" t="s">
        <v>163</v>
      </c>
      <c r="G288" t="s">
        <v>548</v>
      </c>
      <c r="I288" t="s">
        <v>170</v>
      </c>
      <c r="J288" t="s">
        <v>533</v>
      </c>
    </row>
    <row r="289" spans="1:10">
      <c r="A289" t="s">
        <v>171</v>
      </c>
      <c r="B289" t="s">
        <v>61</v>
      </c>
      <c r="C289" t="s">
        <v>298</v>
      </c>
      <c r="D289" t="s">
        <v>297</v>
      </c>
      <c r="F289" t="s">
        <v>163</v>
      </c>
      <c r="G289" t="s">
        <v>548</v>
      </c>
      <c r="I289" t="s">
        <v>171</v>
      </c>
      <c r="J289" t="s">
        <v>534</v>
      </c>
    </row>
    <row r="290" spans="1:10">
      <c r="A290" t="s">
        <v>172</v>
      </c>
      <c r="B290" t="s">
        <v>61</v>
      </c>
      <c r="C290" t="s">
        <v>298</v>
      </c>
      <c r="D290" t="s">
        <v>297</v>
      </c>
      <c r="F290" t="s">
        <v>163</v>
      </c>
      <c r="G290" t="s">
        <v>548</v>
      </c>
      <c r="I290" t="s">
        <v>172</v>
      </c>
      <c r="J290" t="s">
        <v>535</v>
      </c>
    </row>
    <row r="291" spans="1:10">
      <c r="A291" t="s">
        <v>173</v>
      </c>
      <c r="B291" t="s">
        <v>61</v>
      </c>
      <c r="C291" t="s">
        <v>298</v>
      </c>
      <c r="D291" t="s">
        <v>297</v>
      </c>
      <c r="F291" t="s">
        <v>163</v>
      </c>
      <c r="G291" t="s">
        <v>548</v>
      </c>
      <c r="I291" t="s">
        <v>173</v>
      </c>
      <c r="J291" t="s">
        <v>536</v>
      </c>
    </row>
    <row r="292" spans="1:10">
      <c r="A292" t="s">
        <v>174</v>
      </c>
      <c r="B292" t="s">
        <v>301</v>
      </c>
      <c r="C292" t="s">
        <v>298</v>
      </c>
      <c r="D292" t="s">
        <v>297</v>
      </c>
      <c r="F292" t="s">
        <v>163</v>
      </c>
      <c r="G292" t="s">
        <v>548</v>
      </c>
      <c r="I292" t="s">
        <v>174</v>
      </c>
      <c r="J292" t="s">
        <v>553</v>
      </c>
    </row>
    <row r="293" spans="1:10">
      <c r="A293" t="s">
        <v>175</v>
      </c>
      <c r="B293" t="s">
        <v>301</v>
      </c>
      <c r="C293" t="s">
        <v>298</v>
      </c>
      <c r="D293" t="s">
        <v>297</v>
      </c>
      <c r="F293" t="s">
        <v>163</v>
      </c>
      <c r="G293" t="s">
        <v>548</v>
      </c>
      <c r="I293" t="s">
        <v>175</v>
      </c>
      <c r="J293" t="s">
        <v>554</v>
      </c>
    </row>
    <row r="294" spans="1:10">
      <c r="A294" t="s">
        <v>176</v>
      </c>
      <c r="B294" t="s">
        <v>301</v>
      </c>
      <c r="C294" t="s">
        <v>298</v>
      </c>
      <c r="D294" t="s">
        <v>297</v>
      </c>
      <c r="F294" t="s">
        <v>163</v>
      </c>
      <c r="G294" t="s">
        <v>548</v>
      </c>
      <c r="I294" t="s">
        <v>176</v>
      </c>
      <c r="J294" t="s">
        <v>555</v>
      </c>
    </row>
    <row r="295" spans="1:10">
      <c r="A295" t="s">
        <v>177</v>
      </c>
      <c r="B295" t="s">
        <v>301</v>
      </c>
      <c r="C295" t="s">
        <v>298</v>
      </c>
      <c r="D295" t="s">
        <v>297</v>
      </c>
      <c r="F295" t="s">
        <v>163</v>
      </c>
      <c r="G295" t="s">
        <v>548</v>
      </c>
      <c r="I295" t="s">
        <v>178</v>
      </c>
      <c r="J295" t="s">
        <v>556</v>
      </c>
    </row>
    <row r="296" spans="1:10">
      <c r="A296" t="s">
        <v>178</v>
      </c>
      <c r="B296" t="s">
        <v>301</v>
      </c>
      <c r="C296" t="s">
        <v>298</v>
      </c>
      <c r="D296" t="s">
        <v>297</v>
      </c>
      <c r="F296" t="s">
        <v>163</v>
      </c>
      <c r="G296" t="s">
        <v>548</v>
      </c>
      <c r="I296" t="s">
        <v>177</v>
      </c>
      <c r="J296" t="s">
        <v>557</v>
      </c>
    </row>
    <row r="297" spans="1:10">
      <c r="A297" t="s">
        <v>179</v>
      </c>
      <c r="B297" t="s">
        <v>301</v>
      </c>
      <c r="C297" t="s">
        <v>298</v>
      </c>
      <c r="D297" t="s">
        <v>297</v>
      </c>
      <c r="F297" t="s">
        <v>163</v>
      </c>
      <c r="G297" t="s">
        <v>548</v>
      </c>
      <c r="I297" t="s">
        <v>179</v>
      </c>
      <c r="J297" t="s">
        <v>558</v>
      </c>
    </row>
    <row r="298" spans="1:10">
      <c r="A298" t="s">
        <v>180</v>
      </c>
      <c r="B298" t="s">
        <v>60</v>
      </c>
      <c r="C298" t="s">
        <v>298</v>
      </c>
      <c r="D298" t="s">
        <v>297</v>
      </c>
      <c r="F298" t="s">
        <v>163</v>
      </c>
      <c r="G298" t="s">
        <v>548</v>
      </c>
      <c r="I298" t="s">
        <v>180</v>
      </c>
      <c r="J298" t="s">
        <v>559</v>
      </c>
    </row>
    <row r="299" spans="1:10">
      <c r="A299" t="s">
        <v>181</v>
      </c>
      <c r="B299" t="s">
        <v>61</v>
      </c>
      <c r="C299" t="s">
        <v>298</v>
      </c>
      <c r="D299" t="s">
        <v>297</v>
      </c>
      <c r="F299" t="s">
        <v>163</v>
      </c>
      <c r="G299" t="s">
        <v>548</v>
      </c>
      <c r="I299" t="s">
        <v>181</v>
      </c>
      <c r="J299" t="s">
        <v>559</v>
      </c>
    </row>
    <row r="300" spans="1:10">
      <c r="A300" t="s">
        <v>162</v>
      </c>
      <c r="B300" t="s">
        <v>60</v>
      </c>
      <c r="C300" t="s">
        <v>298</v>
      </c>
      <c r="D300" t="s">
        <v>297</v>
      </c>
      <c r="F300" t="s">
        <v>163</v>
      </c>
      <c r="G300" t="s">
        <v>548</v>
      </c>
      <c r="I300" t="s">
        <v>162</v>
      </c>
      <c r="J300" t="s">
        <v>560</v>
      </c>
    </row>
    <row r="301" spans="1:10">
      <c r="A301" t="s">
        <v>156</v>
      </c>
      <c r="B301" t="s">
        <v>61</v>
      </c>
      <c r="C301" t="s">
        <v>298</v>
      </c>
      <c r="D301" t="s">
        <v>297</v>
      </c>
      <c r="F301" t="s">
        <v>163</v>
      </c>
      <c r="G301" t="s">
        <v>548</v>
      </c>
      <c r="I301" t="s">
        <v>156</v>
      </c>
      <c r="J301" t="s">
        <v>561</v>
      </c>
    </row>
    <row r="302" spans="1:10">
      <c r="A302" t="s">
        <v>182</v>
      </c>
      <c r="B302" t="s">
        <v>301</v>
      </c>
      <c r="C302" t="s">
        <v>298</v>
      </c>
      <c r="D302" t="s">
        <v>297</v>
      </c>
      <c r="F302" t="s">
        <v>163</v>
      </c>
      <c r="G302" t="s">
        <v>548</v>
      </c>
      <c r="I302" t="s">
        <v>182</v>
      </c>
      <c r="J302" t="s">
        <v>562</v>
      </c>
    </row>
    <row r="303" spans="1:10">
      <c r="A303" t="s">
        <v>183</v>
      </c>
      <c r="B303" t="s">
        <v>301</v>
      </c>
      <c r="C303" t="s">
        <v>298</v>
      </c>
      <c r="D303" t="s">
        <v>297</v>
      </c>
      <c r="F303" t="s">
        <v>163</v>
      </c>
      <c r="G303" t="s">
        <v>548</v>
      </c>
      <c r="I303" t="s">
        <v>183</v>
      </c>
      <c r="J303" t="s">
        <v>563</v>
      </c>
    </row>
    <row r="304" spans="1:10">
      <c r="A304" t="s">
        <v>184</v>
      </c>
      <c r="B304" t="s">
        <v>301</v>
      </c>
      <c r="C304" t="s">
        <v>298</v>
      </c>
      <c r="D304" t="s">
        <v>297</v>
      </c>
      <c r="F304" t="s">
        <v>163</v>
      </c>
      <c r="G304" t="s">
        <v>548</v>
      </c>
      <c r="I304" t="s">
        <v>184</v>
      </c>
      <c r="J304" t="s">
        <v>564</v>
      </c>
    </row>
    <row r="305" spans="1:10">
      <c r="A305" t="s">
        <v>302</v>
      </c>
      <c r="B305" t="s">
        <v>303</v>
      </c>
      <c r="C305" t="s">
        <v>565</v>
      </c>
    </row>
    <row r="306" spans="1:10">
      <c r="A306" t="s">
        <v>353</v>
      </c>
    </row>
    <row r="309" spans="1:10">
      <c r="A309" t="s">
        <v>326</v>
      </c>
      <c r="B309" t="s">
        <v>293</v>
      </c>
    </row>
    <row r="311" spans="1:10">
      <c r="A311" t="s">
        <v>294</v>
      </c>
      <c r="B311" t="s">
        <v>185</v>
      </c>
      <c r="C311" t="s">
        <v>295</v>
      </c>
      <c r="F311" t="s">
        <v>185</v>
      </c>
      <c r="G311" t="s">
        <v>566</v>
      </c>
    </row>
    <row r="312" spans="1:10">
      <c r="A312" t="s">
        <v>65</v>
      </c>
      <c r="B312" t="s">
        <v>66</v>
      </c>
      <c r="C312" t="s">
        <v>296</v>
      </c>
      <c r="D312" t="s">
        <v>297</v>
      </c>
      <c r="F312" t="s">
        <v>185</v>
      </c>
      <c r="G312" t="s">
        <v>566</v>
      </c>
      <c r="I312" t="s">
        <v>65</v>
      </c>
      <c r="J312" t="s">
        <v>355</v>
      </c>
    </row>
    <row r="313" spans="1:10">
      <c r="A313" t="s">
        <v>106</v>
      </c>
      <c r="B313" t="s">
        <v>68</v>
      </c>
      <c r="C313" t="s">
        <v>296</v>
      </c>
      <c r="D313" t="s">
        <v>297</v>
      </c>
      <c r="F313" t="s">
        <v>185</v>
      </c>
      <c r="G313" t="s">
        <v>566</v>
      </c>
      <c r="I313" t="s">
        <v>106</v>
      </c>
      <c r="J313" t="s">
        <v>399</v>
      </c>
    </row>
    <row r="314" spans="1:10">
      <c r="A314" t="s">
        <v>81</v>
      </c>
      <c r="B314" t="s">
        <v>62</v>
      </c>
      <c r="C314" t="s">
        <v>296</v>
      </c>
      <c r="D314" t="s">
        <v>297</v>
      </c>
      <c r="F314" t="s">
        <v>185</v>
      </c>
      <c r="G314" t="s">
        <v>566</v>
      </c>
      <c r="I314" t="s">
        <v>81</v>
      </c>
      <c r="J314" t="s">
        <v>368</v>
      </c>
    </row>
    <row r="315" spans="1:10">
      <c r="A315" t="s">
        <v>131</v>
      </c>
      <c r="B315" t="s">
        <v>59</v>
      </c>
      <c r="C315" t="s">
        <v>296</v>
      </c>
      <c r="D315" t="s">
        <v>297</v>
      </c>
      <c r="F315" t="s">
        <v>185</v>
      </c>
      <c r="G315" t="s">
        <v>566</v>
      </c>
      <c r="I315" t="s">
        <v>131</v>
      </c>
      <c r="J315" t="s">
        <v>448</v>
      </c>
    </row>
    <row r="316" spans="1:10">
      <c r="A316" t="s">
        <v>128</v>
      </c>
      <c r="B316" t="s">
        <v>62</v>
      </c>
      <c r="C316" t="s">
        <v>296</v>
      </c>
      <c r="D316" t="s">
        <v>297</v>
      </c>
      <c r="F316" t="s">
        <v>185</v>
      </c>
      <c r="G316" t="s">
        <v>566</v>
      </c>
      <c r="I316" t="s">
        <v>128</v>
      </c>
      <c r="J316" t="s">
        <v>445</v>
      </c>
    </row>
    <row r="317" spans="1:10">
      <c r="A317" t="s">
        <v>115</v>
      </c>
      <c r="B317" t="s">
        <v>314</v>
      </c>
      <c r="C317" t="s">
        <v>296</v>
      </c>
      <c r="D317" t="s">
        <v>297</v>
      </c>
      <c r="F317" t="s">
        <v>185</v>
      </c>
      <c r="G317" t="s">
        <v>566</v>
      </c>
      <c r="I317" t="s">
        <v>115</v>
      </c>
      <c r="J317" t="s">
        <v>247</v>
      </c>
    </row>
    <row r="318" spans="1:10">
      <c r="A318" t="s">
        <v>46</v>
      </c>
      <c r="B318" t="s">
        <v>60</v>
      </c>
      <c r="C318" t="s">
        <v>298</v>
      </c>
      <c r="D318" t="s">
        <v>297</v>
      </c>
      <c r="F318" t="s">
        <v>185</v>
      </c>
      <c r="G318" t="s">
        <v>566</v>
      </c>
      <c r="I318" t="s">
        <v>46</v>
      </c>
      <c r="J318" t="s">
        <v>339</v>
      </c>
    </row>
    <row r="319" spans="1:10">
      <c r="A319" t="s">
        <v>47</v>
      </c>
      <c r="B319" t="s">
        <v>299</v>
      </c>
      <c r="C319" t="s">
        <v>296</v>
      </c>
      <c r="D319" t="s">
        <v>300</v>
      </c>
      <c r="F319" t="s">
        <v>185</v>
      </c>
      <c r="G319" t="s">
        <v>566</v>
      </c>
      <c r="I319" t="s">
        <v>47</v>
      </c>
      <c r="J319" t="s">
        <v>286</v>
      </c>
    </row>
    <row r="320" spans="1:10">
      <c r="A320" t="s">
        <v>186</v>
      </c>
      <c r="B320" t="s">
        <v>301</v>
      </c>
      <c r="C320" t="s">
        <v>298</v>
      </c>
      <c r="D320" t="s">
        <v>297</v>
      </c>
      <c r="F320" t="s">
        <v>185</v>
      </c>
      <c r="G320" t="s">
        <v>566</v>
      </c>
      <c r="I320" t="s">
        <v>186</v>
      </c>
      <c r="J320" t="s">
        <v>567</v>
      </c>
    </row>
    <row r="321" spans="1:10">
      <c r="A321" t="s">
        <v>187</v>
      </c>
      <c r="B321" t="s">
        <v>301</v>
      </c>
      <c r="C321" t="s">
        <v>298</v>
      </c>
      <c r="D321" t="s">
        <v>297</v>
      </c>
      <c r="F321" t="s">
        <v>185</v>
      </c>
      <c r="G321" t="s">
        <v>566</v>
      </c>
      <c r="I321" t="s">
        <v>187</v>
      </c>
      <c r="J321" t="s">
        <v>568</v>
      </c>
    </row>
    <row r="322" spans="1:10">
      <c r="A322" t="s">
        <v>188</v>
      </c>
      <c r="B322" t="s">
        <v>301</v>
      </c>
      <c r="C322" t="s">
        <v>298</v>
      </c>
      <c r="D322" t="s">
        <v>297</v>
      </c>
      <c r="F322" t="s">
        <v>185</v>
      </c>
      <c r="G322" t="s">
        <v>566</v>
      </c>
      <c r="I322" t="s">
        <v>188</v>
      </c>
      <c r="J322" t="s">
        <v>569</v>
      </c>
    </row>
    <row r="323" spans="1:10">
      <c r="A323" t="s">
        <v>189</v>
      </c>
      <c r="B323" t="s">
        <v>301</v>
      </c>
      <c r="C323" t="s">
        <v>298</v>
      </c>
      <c r="D323" t="s">
        <v>297</v>
      </c>
      <c r="F323" t="s">
        <v>185</v>
      </c>
      <c r="G323" t="s">
        <v>566</v>
      </c>
      <c r="I323" t="s">
        <v>189</v>
      </c>
      <c r="J323" t="s">
        <v>570</v>
      </c>
    </row>
    <row r="324" spans="1:10">
      <c r="A324" t="s">
        <v>190</v>
      </c>
      <c r="B324" t="s">
        <v>301</v>
      </c>
      <c r="C324" t="s">
        <v>298</v>
      </c>
      <c r="D324" t="s">
        <v>297</v>
      </c>
      <c r="F324" t="s">
        <v>185</v>
      </c>
      <c r="G324" t="s">
        <v>566</v>
      </c>
      <c r="I324" t="s">
        <v>190</v>
      </c>
      <c r="J324" t="s">
        <v>571</v>
      </c>
    </row>
    <row r="325" spans="1:10">
      <c r="A325" t="s">
        <v>191</v>
      </c>
      <c r="B325" t="s">
        <v>301</v>
      </c>
      <c r="C325" t="s">
        <v>298</v>
      </c>
      <c r="D325" t="s">
        <v>297</v>
      </c>
      <c r="F325" t="s">
        <v>185</v>
      </c>
      <c r="G325" t="s">
        <v>566</v>
      </c>
      <c r="I325" t="s">
        <v>191</v>
      </c>
      <c r="J325" t="s">
        <v>572</v>
      </c>
    </row>
    <row r="326" spans="1:10">
      <c r="A326" t="s">
        <v>302</v>
      </c>
      <c r="B326" t="s">
        <v>303</v>
      </c>
      <c r="C326" t="s">
        <v>573</v>
      </c>
    </row>
    <row r="327" spans="1:10">
      <c r="A327" t="s">
        <v>353</v>
      </c>
    </row>
    <row r="330" spans="1:10">
      <c r="A330" t="s">
        <v>327</v>
      </c>
      <c r="B330" t="s">
        <v>293</v>
      </c>
    </row>
    <row r="332" spans="1:10">
      <c r="A332" t="s">
        <v>294</v>
      </c>
      <c r="B332" t="s">
        <v>192</v>
      </c>
      <c r="C332" t="s">
        <v>295</v>
      </c>
      <c r="F332" t="s">
        <v>192</v>
      </c>
      <c r="G332" t="s">
        <v>574</v>
      </c>
    </row>
    <row r="333" spans="1:10">
      <c r="A333" t="s">
        <v>65</v>
      </c>
      <c r="B333" t="s">
        <v>66</v>
      </c>
      <c r="C333" t="s">
        <v>296</v>
      </c>
      <c r="D333" t="s">
        <v>297</v>
      </c>
      <c r="F333" t="s">
        <v>192</v>
      </c>
      <c r="G333" t="s">
        <v>574</v>
      </c>
      <c r="I333" t="s">
        <v>65</v>
      </c>
      <c r="J333" t="s">
        <v>355</v>
      </c>
    </row>
    <row r="334" spans="1:10">
      <c r="A334" t="s">
        <v>106</v>
      </c>
      <c r="B334" t="s">
        <v>68</v>
      </c>
      <c r="C334" t="s">
        <v>296</v>
      </c>
      <c r="D334" t="s">
        <v>297</v>
      </c>
      <c r="F334" t="s">
        <v>192</v>
      </c>
      <c r="G334" t="s">
        <v>574</v>
      </c>
      <c r="I334" t="s">
        <v>106</v>
      </c>
      <c r="J334" t="s">
        <v>399</v>
      </c>
    </row>
    <row r="335" spans="1:10">
      <c r="A335" t="s">
        <v>81</v>
      </c>
      <c r="B335" t="s">
        <v>62</v>
      </c>
      <c r="C335" t="s">
        <v>296</v>
      </c>
      <c r="D335" t="s">
        <v>297</v>
      </c>
      <c r="F335" t="s">
        <v>192</v>
      </c>
      <c r="G335" t="s">
        <v>574</v>
      </c>
      <c r="I335" t="s">
        <v>81</v>
      </c>
      <c r="J335" t="s">
        <v>368</v>
      </c>
    </row>
    <row r="336" spans="1:10">
      <c r="A336" t="s">
        <v>69</v>
      </c>
      <c r="B336" t="s">
        <v>68</v>
      </c>
      <c r="C336" t="s">
        <v>296</v>
      </c>
      <c r="D336" t="s">
        <v>297</v>
      </c>
      <c r="F336" t="s">
        <v>192</v>
      </c>
      <c r="G336" t="s">
        <v>574</v>
      </c>
      <c r="I336" t="s">
        <v>69</v>
      </c>
      <c r="J336" t="s">
        <v>357</v>
      </c>
    </row>
    <row r="337" spans="1:10">
      <c r="A337" t="s">
        <v>131</v>
      </c>
      <c r="B337" t="s">
        <v>59</v>
      </c>
      <c r="C337" t="s">
        <v>296</v>
      </c>
      <c r="D337" t="s">
        <v>297</v>
      </c>
      <c r="F337" t="s">
        <v>192</v>
      </c>
      <c r="G337" t="s">
        <v>574</v>
      </c>
      <c r="I337" t="s">
        <v>131</v>
      </c>
      <c r="J337" t="s">
        <v>448</v>
      </c>
    </row>
    <row r="338" spans="1:10">
      <c r="A338" t="s">
        <v>128</v>
      </c>
      <c r="B338" t="s">
        <v>62</v>
      </c>
      <c r="C338" t="s">
        <v>296</v>
      </c>
      <c r="D338" t="s">
        <v>297</v>
      </c>
      <c r="F338" t="s">
        <v>192</v>
      </c>
      <c r="G338" t="s">
        <v>574</v>
      </c>
      <c r="I338" t="s">
        <v>128</v>
      </c>
      <c r="J338" t="s">
        <v>445</v>
      </c>
    </row>
    <row r="339" spans="1:10">
      <c r="A339" t="s">
        <v>70</v>
      </c>
      <c r="B339" t="s">
        <v>68</v>
      </c>
      <c r="C339" t="s">
        <v>296</v>
      </c>
      <c r="D339" t="s">
        <v>297</v>
      </c>
      <c r="F339" t="s">
        <v>192</v>
      </c>
      <c r="G339" t="s">
        <v>574</v>
      </c>
      <c r="I339" t="s">
        <v>70</v>
      </c>
      <c r="J339" t="s">
        <v>358</v>
      </c>
    </row>
    <row r="340" spans="1:10">
      <c r="A340" t="s">
        <v>46</v>
      </c>
      <c r="B340" t="s">
        <v>60</v>
      </c>
      <c r="C340" t="s">
        <v>298</v>
      </c>
      <c r="D340" t="s">
        <v>297</v>
      </c>
      <c r="F340" t="s">
        <v>192</v>
      </c>
      <c r="G340" t="s">
        <v>574</v>
      </c>
      <c r="I340" t="s">
        <v>46</v>
      </c>
      <c r="J340" t="s">
        <v>339</v>
      </c>
    </row>
    <row r="341" spans="1:10">
      <c r="A341" t="s">
        <v>47</v>
      </c>
      <c r="B341" t="s">
        <v>299</v>
      </c>
      <c r="C341" t="s">
        <v>296</v>
      </c>
      <c r="D341" t="s">
        <v>300</v>
      </c>
      <c r="F341" t="s">
        <v>192</v>
      </c>
      <c r="G341" t="s">
        <v>574</v>
      </c>
      <c r="I341" t="s">
        <v>47</v>
      </c>
      <c r="J341" t="s">
        <v>286</v>
      </c>
    </row>
    <row r="342" spans="1:10">
      <c r="A342" t="s">
        <v>38</v>
      </c>
      <c r="B342" t="s">
        <v>301</v>
      </c>
      <c r="C342" t="s">
        <v>298</v>
      </c>
      <c r="D342" t="s">
        <v>297</v>
      </c>
      <c r="F342" t="s">
        <v>192</v>
      </c>
      <c r="G342" t="s">
        <v>574</v>
      </c>
      <c r="I342" t="s">
        <v>38</v>
      </c>
      <c r="J342" t="s">
        <v>575</v>
      </c>
    </row>
    <row r="343" spans="1:10">
      <c r="A343" t="s">
        <v>193</v>
      </c>
      <c r="B343" t="s">
        <v>301</v>
      </c>
      <c r="C343" t="s">
        <v>298</v>
      </c>
      <c r="D343" t="s">
        <v>297</v>
      </c>
      <c r="F343" t="s">
        <v>192</v>
      </c>
      <c r="G343" t="s">
        <v>574</v>
      </c>
      <c r="I343" t="s">
        <v>193</v>
      </c>
      <c r="J343" t="s">
        <v>576</v>
      </c>
    </row>
    <row r="344" spans="1:10">
      <c r="A344" t="s">
        <v>116</v>
      </c>
      <c r="B344" t="s">
        <v>301</v>
      </c>
      <c r="C344" t="s">
        <v>298</v>
      </c>
      <c r="D344" t="s">
        <v>297</v>
      </c>
      <c r="F344" t="s">
        <v>192</v>
      </c>
      <c r="G344" t="s">
        <v>574</v>
      </c>
      <c r="I344" t="s">
        <v>116</v>
      </c>
      <c r="J344" t="s">
        <v>577</v>
      </c>
    </row>
    <row r="345" spans="1:10">
      <c r="A345" t="s">
        <v>194</v>
      </c>
      <c r="B345" t="s">
        <v>301</v>
      </c>
      <c r="C345" t="s">
        <v>298</v>
      </c>
      <c r="D345" t="s">
        <v>297</v>
      </c>
      <c r="F345" t="s">
        <v>192</v>
      </c>
      <c r="G345" t="s">
        <v>574</v>
      </c>
      <c r="I345" t="s">
        <v>194</v>
      </c>
      <c r="J345" t="s">
        <v>578</v>
      </c>
    </row>
    <row r="346" spans="1:10">
      <c r="A346" t="s">
        <v>195</v>
      </c>
      <c r="B346" t="s">
        <v>102</v>
      </c>
      <c r="C346" t="s">
        <v>298</v>
      </c>
      <c r="D346" t="s">
        <v>297</v>
      </c>
      <c r="F346" t="s">
        <v>192</v>
      </c>
      <c r="G346" t="s">
        <v>574</v>
      </c>
      <c r="I346" t="s">
        <v>195</v>
      </c>
      <c r="J346" t="s">
        <v>579</v>
      </c>
    </row>
    <row r="347" spans="1:10">
      <c r="A347" t="s">
        <v>196</v>
      </c>
      <c r="B347" t="s">
        <v>301</v>
      </c>
      <c r="C347" t="s">
        <v>298</v>
      </c>
      <c r="D347" t="s">
        <v>297</v>
      </c>
      <c r="F347" t="s">
        <v>192</v>
      </c>
      <c r="G347" t="s">
        <v>574</v>
      </c>
      <c r="I347" t="s">
        <v>196</v>
      </c>
      <c r="J347" t="s">
        <v>580</v>
      </c>
    </row>
    <row r="348" spans="1:10">
      <c r="A348" t="s">
        <v>197</v>
      </c>
      <c r="B348" t="s">
        <v>301</v>
      </c>
      <c r="C348" t="s">
        <v>298</v>
      </c>
      <c r="D348" t="s">
        <v>297</v>
      </c>
      <c r="F348" t="s">
        <v>192</v>
      </c>
      <c r="G348" t="s">
        <v>574</v>
      </c>
      <c r="I348" t="s">
        <v>197</v>
      </c>
      <c r="J348" t="s">
        <v>581</v>
      </c>
    </row>
    <row r="349" spans="1:10">
      <c r="A349" t="s">
        <v>198</v>
      </c>
      <c r="B349" t="s">
        <v>301</v>
      </c>
      <c r="C349" t="s">
        <v>298</v>
      </c>
      <c r="D349" t="s">
        <v>297</v>
      </c>
      <c r="F349" t="s">
        <v>192</v>
      </c>
      <c r="G349" t="s">
        <v>574</v>
      </c>
      <c r="I349" t="s">
        <v>198</v>
      </c>
      <c r="J349" t="s">
        <v>582</v>
      </c>
    </row>
    <row r="350" spans="1:10">
      <c r="A350" t="s">
        <v>199</v>
      </c>
      <c r="B350" t="s">
        <v>301</v>
      </c>
      <c r="C350" t="s">
        <v>298</v>
      </c>
      <c r="D350" t="s">
        <v>297</v>
      </c>
      <c r="F350" t="s">
        <v>192</v>
      </c>
      <c r="G350" t="s">
        <v>574</v>
      </c>
      <c r="I350" t="s">
        <v>199</v>
      </c>
      <c r="J350" t="s">
        <v>583</v>
      </c>
    </row>
    <row r="351" spans="1:10">
      <c r="A351" t="s">
        <v>200</v>
      </c>
      <c r="B351" t="s">
        <v>301</v>
      </c>
      <c r="C351" t="s">
        <v>298</v>
      </c>
      <c r="D351" t="s">
        <v>297</v>
      </c>
      <c r="F351" t="s">
        <v>192</v>
      </c>
      <c r="G351" t="s">
        <v>574</v>
      </c>
      <c r="I351" t="s">
        <v>200</v>
      </c>
      <c r="J351" t="s">
        <v>584</v>
      </c>
    </row>
    <row r="352" spans="1:10">
      <c r="A352" t="s">
        <v>201</v>
      </c>
      <c r="B352" t="s">
        <v>301</v>
      </c>
      <c r="C352" t="s">
        <v>298</v>
      </c>
      <c r="D352" t="s">
        <v>297</v>
      </c>
      <c r="F352" t="s">
        <v>192</v>
      </c>
      <c r="G352" t="s">
        <v>574</v>
      </c>
      <c r="I352" t="s">
        <v>201</v>
      </c>
      <c r="J352" t="s">
        <v>585</v>
      </c>
    </row>
    <row r="353" spans="1:10">
      <c r="A353" t="s">
        <v>202</v>
      </c>
      <c r="B353" t="s">
        <v>301</v>
      </c>
      <c r="C353" t="s">
        <v>298</v>
      </c>
      <c r="D353" t="s">
        <v>297</v>
      </c>
      <c r="F353" t="s">
        <v>192</v>
      </c>
      <c r="G353" t="s">
        <v>574</v>
      </c>
      <c r="I353" t="s">
        <v>202</v>
      </c>
      <c r="J353" t="s">
        <v>260</v>
      </c>
    </row>
    <row r="354" spans="1:10">
      <c r="A354" t="s">
        <v>203</v>
      </c>
      <c r="B354" t="s">
        <v>301</v>
      </c>
      <c r="C354" t="s">
        <v>298</v>
      </c>
      <c r="D354" t="s">
        <v>297</v>
      </c>
      <c r="F354" t="s">
        <v>192</v>
      </c>
      <c r="G354" t="s">
        <v>574</v>
      </c>
      <c r="I354" t="s">
        <v>203</v>
      </c>
      <c r="J354" t="s">
        <v>261</v>
      </c>
    </row>
    <row r="355" spans="1:10">
      <c r="A355" t="s">
        <v>204</v>
      </c>
      <c r="B355" t="s">
        <v>301</v>
      </c>
      <c r="C355" t="s">
        <v>298</v>
      </c>
      <c r="D355" t="s">
        <v>297</v>
      </c>
      <c r="F355" t="s">
        <v>192</v>
      </c>
      <c r="G355" t="s">
        <v>574</v>
      </c>
      <c r="I355" t="s">
        <v>204</v>
      </c>
      <c r="J355" t="s">
        <v>262</v>
      </c>
    </row>
    <row r="356" spans="1:10">
      <c r="A356" t="s">
        <v>205</v>
      </c>
      <c r="B356" t="s">
        <v>301</v>
      </c>
      <c r="C356" t="s">
        <v>298</v>
      </c>
      <c r="D356" t="s">
        <v>297</v>
      </c>
      <c r="F356" t="s">
        <v>192</v>
      </c>
      <c r="G356" t="s">
        <v>574</v>
      </c>
      <c r="I356" t="s">
        <v>205</v>
      </c>
      <c r="J356" t="s">
        <v>263</v>
      </c>
    </row>
    <row r="357" spans="1:10">
      <c r="A357" t="s">
        <v>206</v>
      </c>
      <c r="B357" t="s">
        <v>301</v>
      </c>
      <c r="C357" t="s">
        <v>298</v>
      </c>
      <c r="D357" t="s">
        <v>297</v>
      </c>
      <c r="F357" t="s">
        <v>192</v>
      </c>
      <c r="G357" t="s">
        <v>574</v>
      </c>
      <c r="I357" t="s">
        <v>206</v>
      </c>
      <c r="J357" t="s">
        <v>264</v>
      </c>
    </row>
    <row r="358" spans="1:10">
      <c r="A358" t="s">
        <v>207</v>
      </c>
      <c r="B358" t="s">
        <v>301</v>
      </c>
      <c r="C358" t="s">
        <v>298</v>
      </c>
      <c r="D358" t="s">
        <v>297</v>
      </c>
      <c r="F358" t="s">
        <v>192</v>
      </c>
      <c r="G358" t="s">
        <v>574</v>
      </c>
      <c r="I358" t="s">
        <v>207</v>
      </c>
      <c r="J358" t="s">
        <v>265</v>
      </c>
    </row>
    <row r="359" spans="1:10">
      <c r="A359" t="s">
        <v>208</v>
      </c>
      <c r="B359" t="s">
        <v>301</v>
      </c>
      <c r="C359" t="s">
        <v>298</v>
      </c>
      <c r="D359" t="s">
        <v>297</v>
      </c>
      <c r="F359" t="s">
        <v>192</v>
      </c>
      <c r="G359" t="s">
        <v>574</v>
      </c>
      <c r="I359" t="s">
        <v>208</v>
      </c>
      <c r="J359" t="s">
        <v>266</v>
      </c>
    </row>
    <row r="360" spans="1:10">
      <c r="A360" t="s">
        <v>209</v>
      </c>
      <c r="B360" t="s">
        <v>301</v>
      </c>
      <c r="C360" t="s">
        <v>298</v>
      </c>
      <c r="D360" t="s">
        <v>297</v>
      </c>
      <c r="F360" t="s">
        <v>192</v>
      </c>
      <c r="G360" t="s">
        <v>574</v>
      </c>
      <c r="I360" t="s">
        <v>209</v>
      </c>
      <c r="J360" t="s">
        <v>267</v>
      </c>
    </row>
    <row r="361" spans="1:10">
      <c r="A361" t="s">
        <v>210</v>
      </c>
      <c r="B361" t="s">
        <v>301</v>
      </c>
      <c r="C361" t="s">
        <v>298</v>
      </c>
      <c r="D361" t="s">
        <v>297</v>
      </c>
      <c r="F361" t="s">
        <v>192</v>
      </c>
      <c r="G361" t="s">
        <v>574</v>
      </c>
      <c r="I361" t="s">
        <v>210</v>
      </c>
      <c r="J361" t="s">
        <v>268</v>
      </c>
    </row>
    <row r="362" spans="1:10">
      <c r="A362" t="s">
        <v>211</v>
      </c>
      <c r="B362" t="s">
        <v>301</v>
      </c>
      <c r="C362" t="s">
        <v>298</v>
      </c>
      <c r="D362" t="s">
        <v>297</v>
      </c>
      <c r="F362" t="s">
        <v>192</v>
      </c>
      <c r="G362" t="s">
        <v>574</v>
      </c>
      <c r="I362" t="s">
        <v>211</v>
      </c>
      <c r="J362" t="s">
        <v>269</v>
      </c>
    </row>
    <row r="363" spans="1:10">
      <c r="A363" t="s">
        <v>212</v>
      </c>
      <c r="B363" t="s">
        <v>301</v>
      </c>
      <c r="C363" t="s">
        <v>298</v>
      </c>
      <c r="D363" t="s">
        <v>297</v>
      </c>
      <c r="F363" t="s">
        <v>192</v>
      </c>
      <c r="G363" t="s">
        <v>574</v>
      </c>
      <c r="I363" t="s">
        <v>212</v>
      </c>
      <c r="J363" t="s">
        <v>270</v>
      </c>
    </row>
    <row r="364" spans="1:10">
      <c r="A364" t="s">
        <v>213</v>
      </c>
      <c r="B364" t="s">
        <v>301</v>
      </c>
      <c r="C364" t="s">
        <v>298</v>
      </c>
      <c r="D364" t="s">
        <v>297</v>
      </c>
      <c r="F364" t="s">
        <v>192</v>
      </c>
      <c r="G364" t="s">
        <v>574</v>
      </c>
      <c r="I364" t="s">
        <v>213</v>
      </c>
      <c r="J364" t="s">
        <v>271</v>
      </c>
    </row>
    <row r="365" spans="1:10">
      <c r="A365" t="s">
        <v>134</v>
      </c>
      <c r="B365" t="s">
        <v>301</v>
      </c>
      <c r="C365" t="s">
        <v>298</v>
      </c>
      <c r="D365" t="s">
        <v>297</v>
      </c>
      <c r="F365" t="s">
        <v>192</v>
      </c>
      <c r="G365" t="s">
        <v>574</v>
      </c>
      <c r="I365" t="s">
        <v>134</v>
      </c>
      <c r="J365" t="s">
        <v>586</v>
      </c>
    </row>
    <row r="366" spans="1:10">
      <c r="A366" t="s">
        <v>42</v>
      </c>
      <c r="B366" t="s">
        <v>77</v>
      </c>
      <c r="C366" t="s">
        <v>298</v>
      </c>
      <c r="D366" t="s">
        <v>297</v>
      </c>
      <c r="F366" t="s">
        <v>192</v>
      </c>
      <c r="G366" t="s">
        <v>574</v>
      </c>
      <c r="I366" t="s">
        <v>42</v>
      </c>
      <c r="J366" t="s">
        <v>458</v>
      </c>
    </row>
    <row r="367" spans="1:10">
      <c r="A367" t="s">
        <v>214</v>
      </c>
      <c r="B367" t="s">
        <v>301</v>
      </c>
      <c r="C367" t="s">
        <v>298</v>
      </c>
      <c r="D367" t="s">
        <v>297</v>
      </c>
      <c r="F367" t="s">
        <v>192</v>
      </c>
      <c r="G367" t="s">
        <v>574</v>
      </c>
      <c r="I367" t="s">
        <v>214</v>
      </c>
      <c r="J367" t="s">
        <v>587</v>
      </c>
    </row>
    <row r="368" spans="1:10">
      <c r="A368" t="s">
        <v>174</v>
      </c>
      <c r="B368" t="s">
        <v>301</v>
      </c>
      <c r="C368" t="s">
        <v>298</v>
      </c>
      <c r="D368" t="s">
        <v>297</v>
      </c>
      <c r="F368" t="s">
        <v>192</v>
      </c>
      <c r="G368" t="s">
        <v>574</v>
      </c>
      <c r="I368" t="s">
        <v>174</v>
      </c>
      <c r="J368" t="s">
        <v>553</v>
      </c>
    </row>
    <row r="369" spans="1:10">
      <c r="A369" t="s">
        <v>176</v>
      </c>
      <c r="B369" t="s">
        <v>301</v>
      </c>
      <c r="C369" t="s">
        <v>298</v>
      </c>
      <c r="D369" t="s">
        <v>297</v>
      </c>
      <c r="F369" t="s">
        <v>192</v>
      </c>
      <c r="G369" t="s">
        <v>574</v>
      </c>
      <c r="I369" t="s">
        <v>176</v>
      </c>
      <c r="J369" t="s">
        <v>555</v>
      </c>
    </row>
    <row r="370" spans="1:10">
      <c r="A370" t="s">
        <v>177</v>
      </c>
      <c r="B370" t="s">
        <v>301</v>
      </c>
      <c r="C370" t="s">
        <v>298</v>
      </c>
      <c r="D370" t="s">
        <v>297</v>
      </c>
      <c r="F370" t="s">
        <v>192</v>
      </c>
      <c r="G370" t="s">
        <v>574</v>
      </c>
      <c r="I370" t="s">
        <v>177</v>
      </c>
      <c r="J370" t="s">
        <v>557</v>
      </c>
    </row>
    <row r="371" spans="1:10">
      <c r="A371" t="s">
        <v>215</v>
      </c>
      <c r="B371" t="s">
        <v>301</v>
      </c>
      <c r="C371" t="s">
        <v>298</v>
      </c>
      <c r="D371" t="s">
        <v>297</v>
      </c>
      <c r="F371" t="s">
        <v>192</v>
      </c>
      <c r="G371" t="s">
        <v>574</v>
      </c>
      <c r="I371" t="s">
        <v>215</v>
      </c>
      <c r="J371" t="s">
        <v>588</v>
      </c>
    </row>
    <row r="372" spans="1:10">
      <c r="A372" t="s">
        <v>216</v>
      </c>
      <c r="B372" t="s">
        <v>68</v>
      </c>
      <c r="C372" t="s">
        <v>298</v>
      </c>
      <c r="D372" t="s">
        <v>297</v>
      </c>
      <c r="F372" t="s">
        <v>192</v>
      </c>
      <c r="G372" t="s">
        <v>574</v>
      </c>
      <c r="I372" t="s">
        <v>216</v>
      </c>
      <c r="J372" t="s">
        <v>589</v>
      </c>
    </row>
    <row r="373" spans="1:10">
      <c r="A373" t="s">
        <v>217</v>
      </c>
      <c r="B373" t="s">
        <v>102</v>
      </c>
      <c r="C373" t="s">
        <v>298</v>
      </c>
      <c r="D373" t="s">
        <v>297</v>
      </c>
      <c r="F373" t="s">
        <v>192</v>
      </c>
      <c r="G373" t="s">
        <v>574</v>
      </c>
      <c r="I373" t="s">
        <v>217</v>
      </c>
      <c r="J373" t="s">
        <v>590</v>
      </c>
    </row>
    <row r="374" spans="1:10">
      <c r="A374" t="s">
        <v>218</v>
      </c>
      <c r="B374" t="s">
        <v>301</v>
      </c>
      <c r="C374" t="s">
        <v>298</v>
      </c>
      <c r="D374" t="s">
        <v>297</v>
      </c>
      <c r="F374" t="s">
        <v>192</v>
      </c>
      <c r="G374" t="s">
        <v>574</v>
      </c>
      <c r="I374" t="s">
        <v>218</v>
      </c>
      <c r="J374" t="s">
        <v>591</v>
      </c>
    </row>
    <row r="375" spans="1:10">
      <c r="A375" t="s">
        <v>219</v>
      </c>
      <c r="B375" t="s">
        <v>301</v>
      </c>
      <c r="C375" t="s">
        <v>298</v>
      </c>
      <c r="D375" t="s">
        <v>297</v>
      </c>
      <c r="F375" t="s">
        <v>192</v>
      </c>
      <c r="G375" t="s">
        <v>574</v>
      </c>
      <c r="I375" t="s">
        <v>219</v>
      </c>
      <c r="J375" t="s">
        <v>592</v>
      </c>
    </row>
    <row r="376" spans="1:10">
      <c r="A376" t="s">
        <v>220</v>
      </c>
      <c r="B376" t="s">
        <v>301</v>
      </c>
      <c r="C376" t="s">
        <v>298</v>
      </c>
      <c r="D376" t="s">
        <v>297</v>
      </c>
      <c r="F376" t="s">
        <v>192</v>
      </c>
      <c r="G376" t="s">
        <v>574</v>
      </c>
      <c r="I376" t="s">
        <v>220</v>
      </c>
      <c r="J376" t="s">
        <v>593</v>
      </c>
    </row>
    <row r="377" spans="1:10">
      <c r="A377" t="s">
        <v>221</v>
      </c>
      <c r="B377" t="s">
        <v>301</v>
      </c>
      <c r="C377" t="s">
        <v>298</v>
      </c>
      <c r="D377" t="s">
        <v>297</v>
      </c>
      <c r="F377" t="s">
        <v>192</v>
      </c>
      <c r="G377" t="s">
        <v>574</v>
      </c>
      <c r="I377" t="s">
        <v>221</v>
      </c>
      <c r="J377" t="s">
        <v>594</v>
      </c>
    </row>
    <row r="378" spans="1:10">
      <c r="A378" t="s">
        <v>222</v>
      </c>
      <c r="B378" t="s">
        <v>301</v>
      </c>
      <c r="C378" t="s">
        <v>298</v>
      </c>
      <c r="D378" t="s">
        <v>297</v>
      </c>
      <c r="F378" t="s">
        <v>192</v>
      </c>
      <c r="G378" t="s">
        <v>574</v>
      </c>
      <c r="I378" t="s">
        <v>222</v>
      </c>
      <c r="J378" t="s">
        <v>595</v>
      </c>
    </row>
    <row r="379" spans="1:10">
      <c r="A379" t="s">
        <v>223</v>
      </c>
      <c r="B379" t="s">
        <v>301</v>
      </c>
      <c r="C379" t="s">
        <v>298</v>
      </c>
      <c r="D379" t="s">
        <v>297</v>
      </c>
      <c r="F379" t="s">
        <v>192</v>
      </c>
      <c r="G379" t="s">
        <v>574</v>
      </c>
      <c r="I379" t="s">
        <v>223</v>
      </c>
      <c r="J379" t="s">
        <v>596</v>
      </c>
    </row>
    <row r="380" spans="1:10">
      <c r="A380" t="s">
        <v>224</v>
      </c>
      <c r="B380" t="s">
        <v>301</v>
      </c>
      <c r="C380" t="s">
        <v>298</v>
      </c>
      <c r="D380" t="s">
        <v>297</v>
      </c>
      <c r="F380" t="s">
        <v>192</v>
      </c>
      <c r="G380" t="s">
        <v>574</v>
      </c>
      <c r="I380" t="s">
        <v>224</v>
      </c>
      <c r="J380" t="s">
        <v>408</v>
      </c>
    </row>
    <row r="381" spans="1:10">
      <c r="A381" t="s">
        <v>225</v>
      </c>
      <c r="B381" t="s">
        <v>301</v>
      </c>
      <c r="C381" t="s">
        <v>298</v>
      </c>
      <c r="D381" t="s">
        <v>297</v>
      </c>
      <c r="F381" t="s">
        <v>192</v>
      </c>
      <c r="G381" t="s">
        <v>574</v>
      </c>
      <c r="I381" t="s">
        <v>225</v>
      </c>
      <c r="J381" t="s">
        <v>597</v>
      </c>
    </row>
    <row r="382" spans="1:10">
      <c r="A382" t="s">
        <v>226</v>
      </c>
      <c r="B382" t="s">
        <v>301</v>
      </c>
      <c r="C382" t="s">
        <v>298</v>
      </c>
      <c r="D382" t="s">
        <v>297</v>
      </c>
      <c r="F382" t="s">
        <v>192</v>
      </c>
      <c r="G382" t="s">
        <v>574</v>
      </c>
      <c r="I382" t="s">
        <v>226</v>
      </c>
      <c r="J382" t="s">
        <v>598</v>
      </c>
    </row>
    <row r="383" spans="1:10">
      <c r="A383" t="s">
        <v>227</v>
      </c>
      <c r="B383" t="s">
        <v>63</v>
      </c>
      <c r="C383" t="s">
        <v>298</v>
      </c>
      <c r="D383" t="s">
        <v>297</v>
      </c>
      <c r="F383" t="s">
        <v>192</v>
      </c>
      <c r="G383" t="s">
        <v>574</v>
      </c>
      <c r="I383" t="s">
        <v>227</v>
      </c>
      <c r="J383" t="s">
        <v>599</v>
      </c>
    </row>
    <row r="384" spans="1:10">
      <c r="A384" t="s">
        <v>228</v>
      </c>
      <c r="B384" t="s">
        <v>59</v>
      </c>
      <c r="C384" t="s">
        <v>298</v>
      </c>
      <c r="D384" t="s">
        <v>297</v>
      </c>
      <c r="F384" t="s">
        <v>192</v>
      </c>
      <c r="G384" t="s">
        <v>574</v>
      </c>
      <c r="I384" t="s">
        <v>228</v>
      </c>
      <c r="J384" t="s">
        <v>272</v>
      </c>
    </row>
    <row r="385" spans="1:10">
      <c r="A385" t="s">
        <v>129</v>
      </c>
      <c r="B385" t="s">
        <v>229</v>
      </c>
      <c r="C385" t="s">
        <v>298</v>
      </c>
      <c r="D385" t="s">
        <v>297</v>
      </c>
      <c r="F385" t="s">
        <v>192</v>
      </c>
      <c r="G385" t="s">
        <v>574</v>
      </c>
      <c r="I385" t="s">
        <v>129</v>
      </c>
      <c r="J385" t="s">
        <v>600</v>
      </c>
    </row>
    <row r="386" spans="1:10">
      <c r="A386" t="s">
        <v>130</v>
      </c>
      <c r="B386" t="s">
        <v>229</v>
      </c>
      <c r="C386" t="s">
        <v>298</v>
      </c>
      <c r="D386" t="s">
        <v>297</v>
      </c>
      <c r="F386" t="s">
        <v>192</v>
      </c>
      <c r="G386" t="s">
        <v>574</v>
      </c>
      <c r="I386" t="s">
        <v>130</v>
      </c>
      <c r="J386" t="s">
        <v>273</v>
      </c>
    </row>
    <row r="387" spans="1:10">
      <c r="A387" t="s">
        <v>112</v>
      </c>
      <c r="B387" t="s">
        <v>301</v>
      </c>
      <c r="C387" t="s">
        <v>298</v>
      </c>
      <c r="D387" t="s">
        <v>297</v>
      </c>
      <c r="F387" t="s">
        <v>192</v>
      </c>
      <c r="G387" t="s">
        <v>574</v>
      </c>
      <c r="I387" t="s">
        <v>112</v>
      </c>
      <c r="J387" t="s">
        <v>601</v>
      </c>
    </row>
    <row r="388" spans="1:10">
      <c r="A388" t="s">
        <v>230</v>
      </c>
      <c r="B388" t="s">
        <v>68</v>
      </c>
      <c r="C388" t="s">
        <v>298</v>
      </c>
      <c r="D388" t="s">
        <v>297</v>
      </c>
      <c r="F388" t="s">
        <v>192</v>
      </c>
      <c r="G388" t="s">
        <v>574</v>
      </c>
      <c r="I388" t="s">
        <v>230</v>
      </c>
      <c r="J388" t="s">
        <v>602</v>
      </c>
    </row>
    <row r="389" spans="1:10">
      <c r="A389" t="s">
        <v>231</v>
      </c>
      <c r="B389" t="s">
        <v>68</v>
      </c>
      <c r="C389" t="s">
        <v>298</v>
      </c>
      <c r="D389" t="s">
        <v>297</v>
      </c>
      <c r="F389" t="s">
        <v>192</v>
      </c>
      <c r="G389" t="s">
        <v>574</v>
      </c>
      <c r="I389" t="s">
        <v>231</v>
      </c>
      <c r="J389" t="s">
        <v>603</v>
      </c>
    </row>
    <row r="390" spans="1:10">
      <c r="A390" t="s">
        <v>302</v>
      </c>
      <c r="B390" t="s">
        <v>303</v>
      </c>
      <c r="C390" t="s">
        <v>604</v>
      </c>
    </row>
    <row r="391" spans="1:10">
      <c r="A391" t="s">
        <v>353</v>
      </c>
    </row>
    <row r="394" spans="1:10">
      <c r="A394" t="s">
        <v>328</v>
      </c>
      <c r="B394" t="s">
        <v>293</v>
      </c>
    </row>
    <row r="396" spans="1:10">
      <c r="A396" t="s">
        <v>294</v>
      </c>
      <c r="B396" t="s">
        <v>232</v>
      </c>
      <c r="C396" t="s">
        <v>295</v>
      </c>
      <c r="F396" t="s">
        <v>232</v>
      </c>
      <c r="G396" t="s">
        <v>605</v>
      </c>
    </row>
    <row r="397" spans="1:10">
      <c r="A397" t="s">
        <v>65</v>
      </c>
      <c r="B397" t="s">
        <v>66</v>
      </c>
      <c r="C397" t="s">
        <v>296</v>
      </c>
      <c r="D397" t="s">
        <v>297</v>
      </c>
      <c r="F397" t="s">
        <v>232</v>
      </c>
      <c r="G397" t="s">
        <v>605</v>
      </c>
      <c r="I397" t="s">
        <v>65</v>
      </c>
      <c r="J397" t="s">
        <v>355</v>
      </c>
    </row>
    <row r="398" spans="1:10">
      <c r="A398" t="s">
        <v>106</v>
      </c>
      <c r="B398" t="s">
        <v>68</v>
      </c>
      <c r="C398" t="s">
        <v>296</v>
      </c>
      <c r="D398" t="s">
        <v>297</v>
      </c>
      <c r="F398" t="s">
        <v>232</v>
      </c>
      <c r="G398" t="s">
        <v>605</v>
      </c>
      <c r="I398" t="s">
        <v>106</v>
      </c>
      <c r="J398" t="s">
        <v>399</v>
      </c>
    </row>
    <row r="399" spans="1:10">
      <c r="A399" t="s">
        <v>107</v>
      </c>
      <c r="B399" t="s">
        <v>85</v>
      </c>
      <c r="C399" t="s">
        <v>296</v>
      </c>
      <c r="D399" t="s">
        <v>297</v>
      </c>
      <c r="F399" t="s">
        <v>232</v>
      </c>
      <c r="G399" t="s">
        <v>605</v>
      </c>
      <c r="I399" t="s">
        <v>107</v>
      </c>
      <c r="J399" t="s">
        <v>400</v>
      </c>
    </row>
    <row r="400" spans="1:10">
      <c r="A400" t="s">
        <v>70</v>
      </c>
      <c r="B400" t="s">
        <v>71</v>
      </c>
      <c r="C400" t="s">
        <v>296</v>
      </c>
      <c r="D400" t="s">
        <v>297</v>
      </c>
      <c r="F400" t="s">
        <v>232</v>
      </c>
      <c r="G400" t="s">
        <v>605</v>
      </c>
      <c r="I400" t="s">
        <v>70</v>
      </c>
      <c r="J400" t="s">
        <v>357</v>
      </c>
    </row>
    <row r="401" spans="1:10">
      <c r="A401" t="s">
        <v>69</v>
      </c>
      <c r="B401" t="s">
        <v>68</v>
      </c>
      <c r="C401" t="s">
        <v>296</v>
      </c>
      <c r="D401" t="s">
        <v>297</v>
      </c>
      <c r="F401" t="s">
        <v>232</v>
      </c>
      <c r="G401" t="s">
        <v>605</v>
      </c>
      <c r="I401" t="s">
        <v>69</v>
      </c>
      <c r="J401" t="s">
        <v>448</v>
      </c>
    </row>
    <row r="402" spans="1:10">
      <c r="A402" t="s">
        <v>131</v>
      </c>
      <c r="B402" t="s">
        <v>59</v>
      </c>
      <c r="C402" t="s">
        <v>296</v>
      </c>
      <c r="D402" t="s">
        <v>297</v>
      </c>
      <c r="F402" t="s">
        <v>232</v>
      </c>
      <c r="G402" t="s">
        <v>605</v>
      </c>
      <c r="I402" t="s">
        <v>131</v>
      </c>
      <c r="J402" t="s">
        <v>445</v>
      </c>
    </row>
    <row r="403" spans="1:10">
      <c r="A403" t="s">
        <v>128</v>
      </c>
      <c r="B403" t="s">
        <v>62</v>
      </c>
      <c r="C403" t="s">
        <v>296</v>
      </c>
      <c r="D403" t="s">
        <v>297</v>
      </c>
      <c r="F403" t="s">
        <v>232</v>
      </c>
      <c r="G403" t="s">
        <v>605</v>
      </c>
      <c r="I403" t="s">
        <v>128</v>
      </c>
      <c r="J403" t="s">
        <v>358</v>
      </c>
    </row>
    <row r="404" spans="1:10">
      <c r="A404" t="s">
        <v>46</v>
      </c>
      <c r="B404" t="s">
        <v>60</v>
      </c>
      <c r="C404" t="s">
        <v>298</v>
      </c>
      <c r="D404" t="s">
        <v>297</v>
      </c>
      <c r="F404" t="s">
        <v>232</v>
      </c>
      <c r="G404" t="s">
        <v>605</v>
      </c>
      <c r="I404" t="s">
        <v>46</v>
      </c>
      <c r="J404" t="s">
        <v>339</v>
      </c>
    </row>
    <row r="405" spans="1:10">
      <c r="A405" t="s">
        <v>47</v>
      </c>
      <c r="B405" t="s">
        <v>299</v>
      </c>
      <c r="C405" t="s">
        <v>296</v>
      </c>
      <c r="D405" t="s">
        <v>300</v>
      </c>
      <c r="F405" t="s">
        <v>232</v>
      </c>
      <c r="G405" t="s">
        <v>605</v>
      </c>
      <c r="I405" t="s">
        <v>47</v>
      </c>
      <c r="J405" t="s">
        <v>286</v>
      </c>
    </row>
    <row r="406" spans="1:10">
      <c r="A406" t="s">
        <v>227</v>
      </c>
      <c r="B406" t="s">
        <v>63</v>
      </c>
      <c r="C406" t="s">
        <v>298</v>
      </c>
      <c r="D406" t="s">
        <v>297</v>
      </c>
      <c r="F406" t="s">
        <v>232</v>
      </c>
      <c r="G406" t="s">
        <v>605</v>
      </c>
      <c r="I406" t="s">
        <v>227</v>
      </c>
      <c r="J406" t="s">
        <v>599</v>
      </c>
    </row>
    <row r="407" spans="1:10">
      <c r="A407" t="s">
        <v>228</v>
      </c>
      <c r="B407" t="s">
        <v>59</v>
      </c>
      <c r="C407" t="s">
        <v>298</v>
      </c>
      <c r="D407" t="s">
        <v>297</v>
      </c>
      <c r="F407" t="s">
        <v>232</v>
      </c>
      <c r="G407" t="s">
        <v>605</v>
      </c>
      <c r="I407" t="s">
        <v>228</v>
      </c>
      <c r="J407" t="s">
        <v>272</v>
      </c>
    </row>
    <row r="408" spans="1:10">
      <c r="A408" t="s">
        <v>129</v>
      </c>
      <c r="B408" t="s">
        <v>229</v>
      </c>
      <c r="C408" t="s">
        <v>298</v>
      </c>
      <c r="D408" t="s">
        <v>297</v>
      </c>
      <c r="F408" t="s">
        <v>232</v>
      </c>
      <c r="G408" t="s">
        <v>605</v>
      </c>
      <c r="I408" t="s">
        <v>129</v>
      </c>
      <c r="J408" t="s">
        <v>600</v>
      </c>
    </row>
    <row r="409" spans="1:10">
      <c r="A409" t="s">
        <v>130</v>
      </c>
      <c r="B409" t="s">
        <v>229</v>
      </c>
      <c r="C409" t="s">
        <v>298</v>
      </c>
      <c r="D409" t="s">
        <v>297</v>
      </c>
      <c r="F409" t="s">
        <v>232</v>
      </c>
      <c r="G409" t="s">
        <v>605</v>
      </c>
      <c r="I409" t="s">
        <v>130</v>
      </c>
      <c r="J409" t="s">
        <v>273</v>
      </c>
    </row>
    <row r="410" spans="1:10">
      <c r="A410" t="s">
        <v>134</v>
      </c>
      <c r="B410" t="s">
        <v>301</v>
      </c>
      <c r="C410" t="s">
        <v>298</v>
      </c>
      <c r="D410" t="s">
        <v>297</v>
      </c>
      <c r="F410" t="s">
        <v>232</v>
      </c>
      <c r="G410" t="s">
        <v>605</v>
      </c>
      <c r="I410" t="s">
        <v>134</v>
      </c>
      <c r="J410" t="s">
        <v>586</v>
      </c>
    </row>
    <row r="411" spans="1:10">
      <c r="A411" t="s">
        <v>42</v>
      </c>
      <c r="B411" t="s">
        <v>77</v>
      </c>
      <c r="C411" t="s">
        <v>298</v>
      </c>
      <c r="D411" t="s">
        <v>297</v>
      </c>
      <c r="F411" t="s">
        <v>232</v>
      </c>
      <c r="G411" t="s">
        <v>605</v>
      </c>
      <c r="I411" t="s">
        <v>42</v>
      </c>
      <c r="J411" t="s">
        <v>458</v>
      </c>
    </row>
    <row r="412" spans="1:10">
      <c r="A412" t="s">
        <v>214</v>
      </c>
      <c r="B412" t="s">
        <v>301</v>
      </c>
      <c r="C412" t="s">
        <v>298</v>
      </c>
      <c r="D412" t="s">
        <v>297</v>
      </c>
      <c r="F412" t="s">
        <v>232</v>
      </c>
      <c r="G412" t="s">
        <v>605</v>
      </c>
      <c r="I412" t="s">
        <v>214</v>
      </c>
      <c r="J412" t="s">
        <v>587</v>
      </c>
    </row>
    <row r="413" spans="1:10">
      <c r="A413" t="s">
        <v>219</v>
      </c>
      <c r="B413" t="s">
        <v>301</v>
      </c>
      <c r="C413" t="s">
        <v>298</v>
      </c>
      <c r="D413" t="s">
        <v>297</v>
      </c>
      <c r="F413" t="s">
        <v>232</v>
      </c>
      <c r="G413" t="s">
        <v>605</v>
      </c>
      <c r="I413" t="s">
        <v>219</v>
      </c>
      <c r="J413" t="s">
        <v>592</v>
      </c>
    </row>
    <row r="414" spans="1:10">
      <c r="A414" t="s">
        <v>220</v>
      </c>
      <c r="B414" t="s">
        <v>301</v>
      </c>
      <c r="C414" t="s">
        <v>298</v>
      </c>
      <c r="D414" t="s">
        <v>297</v>
      </c>
      <c r="F414" t="s">
        <v>232</v>
      </c>
      <c r="G414" t="s">
        <v>605</v>
      </c>
      <c r="I414" t="s">
        <v>220</v>
      </c>
      <c r="J414" t="s">
        <v>593</v>
      </c>
    </row>
    <row r="415" spans="1:10">
      <c r="A415" t="s">
        <v>221</v>
      </c>
      <c r="B415" t="s">
        <v>301</v>
      </c>
      <c r="C415" t="s">
        <v>298</v>
      </c>
      <c r="D415" t="s">
        <v>297</v>
      </c>
      <c r="F415" t="s">
        <v>232</v>
      </c>
      <c r="G415" t="s">
        <v>605</v>
      </c>
      <c r="I415" t="s">
        <v>221</v>
      </c>
      <c r="J415" t="s">
        <v>594</v>
      </c>
    </row>
    <row r="416" spans="1:10">
      <c r="A416" t="s">
        <v>222</v>
      </c>
      <c r="B416" t="s">
        <v>301</v>
      </c>
      <c r="C416" t="s">
        <v>298</v>
      </c>
      <c r="D416" t="s">
        <v>297</v>
      </c>
      <c r="F416" t="s">
        <v>232</v>
      </c>
      <c r="G416" t="s">
        <v>605</v>
      </c>
      <c r="I416" t="s">
        <v>222</v>
      </c>
      <c r="J416" t="s">
        <v>595</v>
      </c>
    </row>
    <row r="417" spans="1:10">
      <c r="A417" t="s">
        <v>112</v>
      </c>
      <c r="B417" t="s">
        <v>301</v>
      </c>
      <c r="C417" t="s">
        <v>298</v>
      </c>
      <c r="D417" t="s">
        <v>297</v>
      </c>
      <c r="F417" t="s">
        <v>232</v>
      </c>
      <c r="G417" t="s">
        <v>605</v>
      </c>
      <c r="I417" t="s">
        <v>112</v>
      </c>
      <c r="J417" t="s">
        <v>601</v>
      </c>
    </row>
    <row r="418" spans="1:10">
      <c r="A418" t="s">
        <v>215</v>
      </c>
      <c r="B418" t="s">
        <v>301</v>
      </c>
      <c r="C418" t="s">
        <v>298</v>
      </c>
      <c r="D418" t="s">
        <v>297</v>
      </c>
      <c r="F418" t="s">
        <v>232</v>
      </c>
      <c r="G418" t="s">
        <v>605</v>
      </c>
      <c r="I418" t="s">
        <v>215</v>
      </c>
      <c r="J418" t="s">
        <v>588</v>
      </c>
    </row>
    <row r="419" spans="1:10">
      <c r="A419" t="s">
        <v>216</v>
      </c>
      <c r="B419" t="s">
        <v>68</v>
      </c>
      <c r="C419" t="s">
        <v>298</v>
      </c>
      <c r="D419" t="s">
        <v>297</v>
      </c>
      <c r="F419" t="s">
        <v>232</v>
      </c>
      <c r="G419" t="s">
        <v>605</v>
      </c>
      <c r="I419" t="s">
        <v>216</v>
      </c>
      <c r="J419" t="s">
        <v>589</v>
      </c>
    </row>
    <row r="420" spans="1:10">
      <c r="A420" t="s">
        <v>217</v>
      </c>
      <c r="B420" t="s">
        <v>102</v>
      </c>
      <c r="C420" t="s">
        <v>298</v>
      </c>
      <c r="D420" t="s">
        <v>297</v>
      </c>
      <c r="F420" t="s">
        <v>232</v>
      </c>
      <c r="G420" t="s">
        <v>605</v>
      </c>
      <c r="I420" t="s">
        <v>217</v>
      </c>
      <c r="J420" t="s">
        <v>590</v>
      </c>
    </row>
    <row r="421" spans="1:10">
      <c r="A421" t="s">
        <v>115</v>
      </c>
      <c r="B421" t="s">
        <v>314</v>
      </c>
      <c r="C421" t="s">
        <v>298</v>
      </c>
      <c r="D421" t="s">
        <v>297</v>
      </c>
      <c r="F421" t="s">
        <v>232</v>
      </c>
      <c r="G421" t="s">
        <v>605</v>
      </c>
      <c r="I421" t="s">
        <v>115</v>
      </c>
      <c r="J421" t="s">
        <v>247</v>
      </c>
    </row>
    <row r="422" spans="1:10">
      <c r="A422" t="s">
        <v>233</v>
      </c>
      <c r="B422" t="s">
        <v>77</v>
      </c>
      <c r="C422" t="s">
        <v>298</v>
      </c>
      <c r="D422" t="s">
        <v>297</v>
      </c>
      <c r="F422" t="s">
        <v>232</v>
      </c>
      <c r="G422" t="s">
        <v>605</v>
      </c>
      <c r="I422" t="s">
        <v>233</v>
      </c>
      <c r="J422" t="s">
        <v>606</v>
      </c>
    </row>
    <row r="423" spans="1:10">
      <c r="A423" t="s">
        <v>230</v>
      </c>
      <c r="B423" t="s">
        <v>68</v>
      </c>
      <c r="C423" t="s">
        <v>298</v>
      </c>
      <c r="D423" t="s">
        <v>297</v>
      </c>
      <c r="F423" t="s">
        <v>232</v>
      </c>
      <c r="G423" t="s">
        <v>605</v>
      </c>
      <c r="I423" t="s">
        <v>230</v>
      </c>
      <c r="J423" t="s">
        <v>602</v>
      </c>
    </row>
    <row r="424" spans="1:10">
      <c r="A424" t="s">
        <v>139</v>
      </c>
      <c r="B424" t="s">
        <v>68</v>
      </c>
      <c r="C424" t="s">
        <v>298</v>
      </c>
      <c r="D424" t="s">
        <v>297</v>
      </c>
      <c r="F424" t="s">
        <v>232</v>
      </c>
      <c r="G424" t="s">
        <v>605</v>
      </c>
      <c r="I424" t="s">
        <v>139</v>
      </c>
      <c r="J424" t="s">
        <v>455</v>
      </c>
    </row>
    <row r="425" spans="1:10">
      <c r="A425" t="s">
        <v>140</v>
      </c>
      <c r="B425" t="s">
        <v>68</v>
      </c>
      <c r="C425" t="s">
        <v>298</v>
      </c>
      <c r="D425" t="s">
        <v>297</v>
      </c>
      <c r="F425" t="s">
        <v>232</v>
      </c>
      <c r="G425" t="s">
        <v>605</v>
      </c>
      <c r="I425" t="s">
        <v>140</v>
      </c>
      <c r="J425" t="s">
        <v>607</v>
      </c>
    </row>
    <row r="426" spans="1:10">
      <c r="A426" t="s">
        <v>302</v>
      </c>
      <c r="B426" t="s">
        <v>303</v>
      </c>
      <c r="C426" t="s">
        <v>608</v>
      </c>
    </row>
    <row r="427" spans="1:10">
      <c r="A427" t="s">
        <v>353</v>
      </c>
    </row>
    <row r="430" spans="1:10">
      <c r="A430" t="s">
        <v>329</v>
      </c>
      <c r="B430" t="s">
        <v>293</v>
      </c>
    </row>
    <row r="432" spans="1:10">
      <c r="A432" t="s">
        <v>294</v>
      </c>
      <c r="B432" t="s">
        <v>234</v>
      </c>
      <c r="C432" t="s">
        <v>295</v>
      </c>
      <c r="F432" t="s">
        <v>234</v>
      </c>
      <c r="G432" t="s">
        <v>609</v>
      </c>
    </row>
    <row r="433" spans="1:10">
      <c r="A433" t="s">
        <v>106</v>
      </c>
      <c r="B433" t="s">
        <v>68</v>
      </c>
      <c r="C433" t="s">
        <v>296</v>
      </c>
      <c r="D433" t="s">
        <v>297</v>
      </c>
      <c r="F433" t="s">
        <v>234</v>
      </c>
      <c r="G433" t="s">
        <v>609</v>
      </c>
      <c r="I433" t="s">
        <v>106</v>
      </c>
      <c r="J433" t="s">
        <v>399</v>
      </c>
    </row>
    <row r="434" spans="1:10">
      <c r="A434" t="s">
        <v>67</v>
      </c>
      <c r="B434" t="s">
        <v>68</v>
      </c>
      <c r="C434" t="s">
        <v>296</v>
      </c>
      <c r="D434" t="s">
        <v>297</v>
      </c>
      <c r="F434" t="s">
        <v>234</v>
      </c>
      <c r="G434" t="s">
        <v>609</v>
      </c>
      <c r="I434" t="s">
        <v>67</v>
      </c>
      <c r="J434" t="s">
        <v>356</v>
      </c>
    </row>
    <row r="435" spans="1:10">
      <c r="A435" t="s">
        <v>69</v>
      </c>
      <c r="B435" t="s">
        <v>68</v>
      </c>
      <c r="C435" t="s">
        <v>296</v>
      </c>
      <c r="D435" t="s">
        <v>297</v>
      </c>
      <c r="F435" t="s">
        <v>234</v>
      </c>
      <c r="G435" t="s">
        <v>609</v>
      </c>
      <c r="I435" t="s">
        <v>69</v>
      </c>
      <c r="J435" t="s">
        <v>357</v>
      </c>
    </row>
    <row r="436" spans="1:10">
      <c r="A436" t="s">
        <v>70</v>
      </c>
      <c r="B436" t="s">
        <v>71</v>
      </c>
      <c r="C436" t="s">
        <v>296</v>
      </c>
      <c r="D436" t="s">
        <v>297</v>
      </c>
      <c r="F436" t="s">
        <v>234</v>
      </c>
      <c r="G436" t="s">
        <v>609</v>
      </c>
      <c r="I436" t="s">
        <v>70</v>
      </c>
      <c r="J436" t="s">
        <v>358</v>
      </c>
    </row>
    <row r="437" spans="1:10">
      <c r="A437" t="s">
        <v>72</v>
      </c>
      <c r="B437" t="s">
        <v>60</v>
      </c>
      <c r="C437" t="s">
        <v>296</v>
      </c>
      <c r="D437" t="s">
        <v>297</v>
      </c>
      <c r="F437" t="s">
        <v>234</v>
      </c>
      <c r="G437" t="s">
        <v>609</v>
      </c>
      <c r="I437" t="s">
        <v>72</v>
      </c>
      <c r="J437" t="s">
        <v>359</v>
      </c>
    </row>
    <row r="438" spans="1:10">
      <c r="A438" t="s">
        <v>46</v>
      </c>
      <c r="B438" t="s">
        <v>60</v>
      </c>
      <c r="C438" t="s">
        <v>298</v>
      </c>
      <c r="D438" t="s">
        <v>297</v>
      </c>
      <c r="F438" t="s">
        <v>234</v>
      </c>
      <c r="G438" t="s">
        <v>609</v>
      </c>
      <c r="I438" t="s">
        <v>46</v>
      </c>
      <c r="J438" t="s">
        <v>339</v>
      </c>
    </row>
    <row r="439" spans="1:10">
      <c r="A439" t="s">
        <v>47</v>
      </c>
      <c r="B439" t="s">
        <v>299</v>
      </c>
      <c r="C439" t="s">
        <v>296</v>
      </c>
      <c r="D439" t="s">
        <v>300</v>
      </c>
      <c r="F439" t="s">
        <v>234</v>
      </c>
      <c r="G439" t="s">
        <v>609</v>
      </c>
      <c r="I439" t="s">
        <v>47</v>
      </c>
      <c r="J439" t="s">
        <v>286</v>
      </c>
    </row>
    <row r="440" spans="1:10">
      <c r="A440" t="s">
        <v>73</v>
      </c>
      <c r="B440" t="s">
        <v>62</v>
      </c>
      <c r="C440" t="s">
        <v>298</v>
      </c>
      <c r="D440" t="s">
        <v>297</v>
      </c>
      <c r="F440" t="s">
        <v>234</v>
      </c>
      <c r="G440" t="s">
        <v>609</v>
      </c>
      <c r="I440" t="s">
        <v>73</v>
      </c>
      <c r="J440" t="s">
        <v>360</v>
      </c>
    </row>
    <row r="441" spans="1:10">
      <c r="A441" t="s">
        <v>74</v>
      </c>
      <c r="B441" t="s">
        <v>68</v>
      </c>
      <c r="C441" t="s">
        <v>298</v>
      </c>
      <c r="D441" t="s">
        <v>297</v>
      </c>
      <c r="F441" t="s">
        <v>234</v>
      </c>
      <c r="G441" t="s">
        <v>609</v>
      </c>
      <c r="I441" t="s">
        <v>74</v>
      </c>
      <c r="J441" t="s">
        <v>361</v>
      </c>
    </row>
    <row r="442" spans="1:10">
      <c r="A442" t="s">
        <v>75</v>
      </c>
      <c r="B442" t="s">
        <v>68</v>
      </c>
      <c r="C442" t="s">
        <v>298</v>
      </c>
      <c r="D442" t="s">
        <v>297</v>
      </c>
      <c r="F442" t="s">
        <v>234</v>
      </c>
      <c r="G442" t="s">
        <v>609</v>
      </c>
      <c r="I442" t="s">
        <v>75</v>
      </c>
      <c r="J442" t="s">
        <v>362</v>
      </c>
    </row>
    <row r="443" spans="1:10">
      <c r="A443" t="s">
        <v>76</v>
      </c>
      <c r="B443" t="s">
        <v>77</v>
      </c>
      <c r="C443" t="s">
        <v>298</v>
      </c>
      <c r="D443" t="s">
        <v>297</v>
      </c>
      <c r="F443" t="s">
        <v>234</v>
      </c>
      <c r="G443" t="s">
        <v>609</v>
      </c>
      <c r="I443" t="s">
        <v>76</v>
      </c>
      <c r="J443" t="s">
        <v>363</v>
      </c>
    </row>
    <row r="444" spans="1:10">
      <c r="A444" t="s">
        <v>302</v>
      </c>
      <c r="B444" t="s">
        <v>303</v>
      </c>
      <c r="C444" t="s">
        <v>610</v>
      </c>
    </row>
    <row r="445" spans="1:10">
      <c r="A445" t="s">
        <v>353</v>
      </c>
    </row>
    <row r="448" spans="1:10">
      <c r="A448" t="s">
        <v>330</v>
      </c>
      <c r="B448" t="s">
        <v>293</v>
      </c>
    </row>
    <row r="450" spans="1:10">
      <c r="A450" t="s">
        <v>294</v>
      </c>
      <c r="B450" t="s">
        <v>235</v>
      </c>
      <c r="C450" t="s">
        <v>295</v>
      </c>
      <c r="F450" t="s">
        <v>235</v>
      </c>
      <c r="G450" t="s">
        <v>611</v>
      </c>
    </row>
    <row r="451" spans="1:10">
      <c r="A451" t="s">
        <v>236</v>
      </c>
      <c r="B451" t="s">
        <v>68</v>
      </c>
      <c r="C451" t="s">
        <v>296</v>
      </c>
      <c r="D451" t="s">
        <v>297</v>
      </c>
      <c r="F451" t="s">
        <v>235</v>
      </c>
      <c r="G451" t="s">
        <v>611</v>
      </c>
      <c r="I451" t="s">
        <v>236</v>
      </c>
      <c r="J451" t="s">
        <v>612</v>
      </c>
    </row>
    <row r="452" spans="1:10">
      <c r="A452" t="s">
        <v>80</v>
      </c>
      <c r="B452" t="s">
        <v>68</v>
      </c>
      <c r="C452" t="s">
        <v>296</v>
      </c>
      <c r="D452" t="s">
        <v>297</v>
      </c>
      <c r="F452" t="s">
        <v>235</v>
      </c>
      <c r="G452" t="s">
        <v>611</v>
      </c>
      <c r="I452" t="s">
        <v>80</v>
      </c>
      <c r="J452" t="s">
        <v>367</v>
      </c>
    </row>
    <row r="453" spans="1:10">
      <c r="A453" t="s">
        <v>107</v>
      </c>
      <c r="B453" t="s">
        <v>85</v>
      </c>
      <c r="C453" t="s">
        <v>296</v>
      </c>
      <c r="D453" t="s">
        <v>297</v>
      </c>
      <c r="F453" t="s">
        <v>235</v>
      </c>
      <c r="G453" t="s">
        <v>611</v>
      </c>
      <c r="I453" t="s">
        <v>107</v>
      </c>
      <c r="J453" t="s">
        <v>400</v>
      </c>
    </row>
    <row r="454" spans="1:10">
      <c r="A454" t="s">
        <v>46</v>
      </c>
      <c r="B454" t="s">
        <v>60</v>
      </c>
      <c r="C454" t="s">
        <v>298</v>
      </c>
      <c r="D454" t="s">
        <v>297</v>
      </c>
      <c r="F454" t="s">
        <v>235</v>
      </c>
      <c r="G454" t="s">
        <v>611</v>
      </c>
      <c r="I454" t="s">
        <v>46</v>
      </c>
      <c r="J454" t="s">
        <v>339</v>
      </c>
    </row>
    <row r="455" spans="1:10">
      <c r="A455" t="s">
        <v>47</v>
      </c>
      <c r="B455" t="s">
        <v>299</v>
      </c>
      <c r="C455" t="s">
        <v>296</v>
      </c>
      <c r="D455" t="s">
        <v>300</v>
      </c>
      <c r="F455" t="s">
        <v>235</v>
      </c>
      <c r="G455" t="s">
        <v>611</v>
      </c>
      <c r="I455" t="s">
        <v>47</v>
      </c>
      <c r="J455" t="s">
        <v>286</v>
      </c>
    </row>
    <row r="456" spans="1:10">
      <c r="A456" t="s">
        <v>81</v>
      </c>
      <c r="B456" t="s">
        <v>62</v>
      </c>
      <c r="C456" t="s">
        <v>296</v>
      </c>
      <c r="D456" t="s">
        <v>297</v>
      </c>
      <c r="F456" t="s">
        <v>235</v>
      </c>
      <c r="G456" t="s">
        <v>611</v>
      </c>
      <c r="I456" t="s">
        <v>81</v>
      </c>
      <c r="J456" t="s">
        <v>368</v>
      </c>
    </row>
    <row r="457" spans="1:10">
      <c r="A457" t="s">
        <v>237</v>
      </c>
      <c r="B457" t="s">
        <v>301</v>
      </c>
      <c r="C457" t="s">
        <v>296</v>
      </c>
      <c r="D457" t="s">
        <v>297</v>
      </c>
      <c r="F457" t="s">
        <v>235</v>
      </c>
      <c r="G457" t="s">
        <v>611</v>
      </c>
      <c r="I457" t="s">
        <v>237</v>
      </c>
      <c r="J457" t="s">
        <v>613</v>
      </c>
    </row>
    <row r="458" spans="1:10">
      <c r="A458" t="s">
        <v>302</v>
      </c>
      <c r="B458" t="s">
        <v>303</v>
      </c>
      <c r="C458" t="s">
        <v>614</v>
      </c>
    </row>
    <row r="459" spans="1:10">
      <c r="A459" t="s">
        <v>353</v>
      </c>
    </row>
    <row r="462" spans="1:10">
      <c r="A462" t="s">
        <v>331</v>
      </c>
      <c r="B462" t="s">
        <v>293</v>
      </c>
    </row>
    <row r="464" spans="1:10">
      <c r="A464" t="s">
        <v>294</v>
      </c>
      <c r="B464" t="s">
        <v>238</v>
      </c>
      <c r="C464" t="s">
        <v>295</v>
      </c>
      <c r="F464" t="s">
        <v>238</v>
      </c>
      <c r="G464" t="s">
        <v>615</v>
      </c>
    </row>
    <row r="465" spans="1:10">
      <c r="A465" t="s">
        <v>65</v>
      </c>
      <c r="B465" t="s">
        <v>66</v>
      </c>
      <c r="C465" t="s">
        <v>296</v>
      </c>
      <c r="D465" t="s">
        <v>297</v>
      </c>
      <c r="F465" t="s">
        <v>238</v>
      </c>
      <c r="G465" t="s">
        <v>615</v>
      </c>
      <c r="I465" t="s">
        <v>65</v>
      </c>
      <c r="J465" t="s">
        <v>355</v>
      </c>
    </row>
    <row r="466" spans="1:10">
      <c r="A466" t="s">
        <v>106</v>
      </c>
      <c r="B466" t="s">
        <v>60</v>
      </c>
      <c r="C466" t="s">
        <v>296</v>
      </c>
      <c r="D466" t="s">
        <v>297</v>
      </c>
      <c r="F466" t="s">
        <v>238</v>
      </c>
      <c r="G466" t="s">
        <v>615</v>
      </c>
      <c r="I466" t="s">
        <v>106</v>
      </c>
      <c r="J466" t="s">
        <v>399</v>
      </c>
    </row>
    <row r="467" spans="1:10">
      <c r="A467" t="s">
        <v>81</v>
      </c>
      <c r="B467" t="s">
        <v>62</v>
      </c>
      <c r="C467" t="s">
        <v>296</v>
      </c>
      <c r="D467" t="s">
        <v>297</v>
      </c>
      <c r="F467" t="s">
        <v>238</v>
      </c>
      <c r="G467" t="s">
        <v>615</v>
      </c>
      <c r="I467" t="s">
        <v>81</v>
      </c>
      <c r="J467" t="s">
        <v>368</v>
      </c>
    </row>
    <row r="468" spans="1:10">
      <c r="A468" t="s">
        <v>69</v>
      </c>
      <c r="B468" t="s">
        <v>68</v>
      </c>
      <c r="C468" t="s">
        <v>296</v>
      </c>
      <c r="D468" t="s">
        <v>297</v>
      </c>
      <c r="F468" t="s">
        <v>238</v>
      </c>
      <c r="G468" t="s">
        <v>615</v>
      </c>
      <c r="I468" t="s">
        <v>69</v>
      </c>
      <c r="J468" t="s">
        <v>357</v>
      </c>
    </row>
    <row r="469" spans="1:10">
      <c r="A469" t="s">
        <v>70</v>
      </c>
      <c r="B469" t="s">
        <v>71</v>
      </c>
      <c r="C469" t="s">
        <v>296</v>
      </c>
      <c r="D469" t="s">
        <v>297</v>
      </c>
      <c r="F469" t="s">
        <v>238</v>
      </c>
      <c r="G469" t="s">
        <v>615</v>
      </c>
      <c r="I469" t="s">
        <v>70</v>
      </c>
      <c r="J469" t="s">
        <v>358</v>
      </c>
    </row>
    <row r="470" spans="1:10">
      <c r="A470" t="s">
        <v>131</v>
      </c>
      <c r="B470" t="s">
        <v>59</v>
      </c>
      <c r="C470" t="s">
        <v>296</v>
      </c>
      <c r="D470" t="s">
        <v>297</v>
      </c>
      <c r="F470" t="s">
        <v>238</v>
      </c>
      <c r="G470" t="s">
        <v>615</v>
      </c>
      <c r="I470" t="s">
        <v>131</v>
      </c>
      <c r="J470" t="s">
        <v>448</v>
      </c>
    </row>
    <row r="471" spans="1:10">
      <c r="A471" t="s">
        <v>144</v>
      </c>
      <c r="B471" t="s">
        <v>62</v>
      </c>
      <c r="C471" t="s">
        <v>296</v>
      </c>
      <c r="D471" t="s">
        <v>297</v>
      </c>
      <c r="F471" t="s">
        <v>238</v>
      </c>
      <c r="G471" t="s">
        <v>615</v>
      </c>
      <c r="I471" t="s">
        <v>144</v>
      </c>
      <c r="J471" t="s">
        <v>527</v>
      </c>
    </row>
    <row r="472" spans="1:10">
      <c r="A472" t="s">
        <v>145</v>
      </c>
      <c r="B472" t="s">
        <v>62</v>
      </c>
      <c r="C472" t="s">
        <v>296</v>
      </c>
      <c r="D472" t="s">
        <v>297</v>
      </c>
      <c r="F472" t="s">
        <v>238</v>
      </c>
      <c r="G472" t="s">
        <v>615</v>
      </c>
      <c r="I472" t="s">
        <v>145</v>
      </c>
      <c r="J472" t="s">
        <v>528</v>
      </c>
    </row>
    <row r="473" spans="1:10">
      <c r="A473" t="s">
        <v>46</v>
      </c>
      <c r="B473" t="s">
        <v>60</v>
      </c>
      <c r="C473" t="s">
        <v>298</v>
      </c>
      <c r="D473" t="s">
        <v>297</v>
      </c>
      <c r="F473" t="s">
        <v>238</v>
      </c>
      <c r="G473" t="s">
        <v>615</v>
      </c>
      <c r="I473" t="s">
        <v>46</v>
      </c>
      <c r="J473" t="s">
        <v>339</v>
      </c>
    </row>
    <row r="474" spans="1:10">
      <c r="A474" t="s">
        <v>47</v>
      </c>
      <c r="B474" t="s">
        <v>299</v>
      </c>
      <c r="C474" t="s">
        <v>296</v>
      </c>
      <c r="D474" t="s">
        <v>300</v>
      </c>
      <c r="F474" t="s">
        <v>238</v>
      </c>
      <c r="G474" t="s">
        <v>615</v>
      </c>
      <c r="I474" t="s">
        <v>47</v>
      </c>
      <c r="J474" t="s">
        <v>286</v>
      </c>
    </row>
    <row r="475" spans="1:10">
      <c r="A475" t="s">
        <v>146</v>
      </c>
      <c r="B475" t="s">
        <v>301</v>
      </c>
      <c r="C475" t="s">
        <v>298</v>
      </c>
      <c r="D475" t="s">
        <v>297</v>
      </c>
      <c r="F475" t="s">
        <v>238</v>
      </c>
      <c r="G475" t="s">
        <v>615</v>
      </c>
      <c r="I475" t="s">
        <v>146</v>
      </c>
      <c r="J475" t="s">
        <v>529</v>
      </c>
    </row>
    <row r="476" spans="1:10">
      <c r="A476" t="s">
        <v>147</v>
      </c>
      <c r="B476" t="s">
        <v>301</v>
      </c>
      <c r="C476" t="s">
        <v>298</v>
      </c>
      <c r="D476" t="s">
        <v>297</v>
      </c>
      <c r="F476" t="s">
        <v>238</v>
      </c>
      <c r="G476" t="s">
        <v>615</v>
      </c>
      <c r="I476" t="s">
        <v>147</v>
      </c>
      <c r="J476" t="s">
        <v>530</v>
      </c>
    </row>
    <row r="477" spans="1:10">
      <c r="A477" t="s">
        <v>148</v>
      </c>
      <c r="B477" t="s">
        <v>301</v>
      </c>
      <c r="C477" t="s">
        <v>298</v>
      </c>
      <c r="D477" t="s">
        <v>297</v>
      </c>
      <c r="F477" t="s">
        <v>238</v>
      </c>
      <c r="G477" t="s">
        <v>615</v>
      </c>
      <c r="I477" t="s">
        <v>148</v>
      </c>
      <c r="J477" t="s">
        <v>531</v>
      </c>
    </row>
    <row r="478" spans="1:10">
      <c r="A478" t="s">
        <v>149</v>
      </c>
      <c r="B478" t="s">
        <v>301</v>
      </c>
      <c r="C478" t="s">
        <v>298</v>
      </c>
      <c r="D478" t="s">
        <v>297</v>
      </c>
      <c r="F478" t="s">
        <v>238</v>
      </c>
      <c r="G478" t="s">
        <v>615</v>
      </c>
      <c r="I478" t="s">
        <v>149</v>
      </c>
      <c r="J478" t="s">
        <v>532</v>
      </c>
    </row>
    <row r="479" spans="1:10">
      <c r="A479" t="s">
        <v>150</v>
      </c>
      <c r="B479" t="s">
        <v>301</v>
      </c>
      <c r="C479" t="s">
        <v>298</v>
      </c>
      <c r="D479" t="s">
        <v>297</v>
      </c>
      <c r="F479" t="s">
        <v>238</v>
      </c>
      <c r="G479" t="s">
        <v>615</v>
      </c>
      <c r="I479" t="s">
        <v>150</v>
      </c>
      <c r="J479" t="s">
        <v>533</v>
      </c>
    </row>
    <row r="480" spans="1:10">
      <c r="A480" t="s">
        <v>151</v>
      </c>
      <c r="B480" t="s">
        <v>61</v>
      </c>
      <c r="C480" t="s">
        <v>298</v>
      </c>
      <c r="D480" t="s">
        <v>297</v>
      </c>
      <c r="F480" t="s">
        <v>238</v>
      </c>
      <c r="G480" t="s">
        <v>615</v>
      </c>
      <c r="I480" t="s">
        <v>151</v>
      </c>
      <c r="J480" t="s">
        <v>534</v>
      </c>
    </row>
    <row r="481" spans="1:10">
      <c r="A481" t="s">
        <v>152</v>
      </c>
      <c r="B481" t="s">
        <v>61</v>
      </c>
      <c r="C481" t="s">
        <v>298</v>
      </c>
      <c r="D481" t="s">
        <v>297</v>
      </c>
      <c r="F481" t="s">
        <v>238</v>
      </c>
      <c r="G481" t="s">
        <v>615</v>
      </c>
      <c r="I481" t="s">
        <v>152</v>
      </c>
      <c r="J481" t="s">
        <v>535</v>
      </c>
    </row>
    <row r="482" spans="1:10">
      <c r="A482" t="s">
        <v>153</v>
      </c>
      <c r="B482" t="s">
        <v>61</v>
      </c>
      <c r="C482" t="s">
        <v>298</v>
      </c>
      <c r="D482" t="s">
        <v>297</v>
      </c>
      <c r="F482" t="s">
        <v>238</v>
      </c>
      <c r="G482" t="s">
        <v>615</v>
      </c>
      <c r="I482" t="s">
        <v>153</v>
      </c>
      <c r="J482" t="s">
        <v>536</v>
      </c>
    </row>
    <row r="483" spans="1:10">
      <c r="A483" t="s">
        <v>154</v>
      </c>
      <c r="B483" t="s">
        <v>61</v>
      </c>
      <c r="C483" t="s">
        <v>298</v>
      </c>
      <c r="D483" t="s">
        <v>297</v>
      </c>
      <c r="F483" t="s">
        <v>238</v>
      </c>
      <c r="G483" t="s">
        <v>615</v>
      </c>
      <c r="I483" t="s">
        <v>154</v>
      </c>
      <c r="J483" t="s">
        <v>537</v>
      </c>
    </row>
    <row r="484" spans="1:10">
      <c r="A484" t="s">
        <v>155</v>
      </c>
      <c r="B484" t="s">
        <v>61</v>
      </c>
      <c r="C484" t="s">
        <v>298</v>
      </c>
      <c r="D484" t="s">
        <v>297</v>
      </c>
      <c r="F484" t="s">
        <v>238</v>
      </c>
      <c r="G484" t="s">
        <v>615</v>
      </c>
      <c r="I484" t="s">
        <v>155</v>
      </c>
      <c r="J484" t="s">
        <v>538</v>
      </c>
    </row>
    <row r="485" spans="1:10">
      <c r="A485" t="s">
        <v>156</v>
      </c>
      <c r="B485" t="s">
        <v>61</v>
      </c>
      <c r="C485" t="s">
        <v>298</v>
      </c>
      <c r="D485" t="s">
        <v>297</v>
      </c>
      <c r="F485" t="s">
        <v>238</v>
      </c>
      <c r="G485" t="s">
        <v>615</v>
      </c>
      <c r="I485" t="s">
        <v>156</v>
      </c>
      <c r="J485" t="s">
        <v>539</v>
      </c>
    </row>
    <row r="486" spans="1:10">
      <c r="A486" t="s">
        <v>157</v>
      </c>
      <c r="B486" t="s">
        <v>61</v>
      </c>
      <c r="C486" t="s">
        <v>298</v>
      </c>
      <c r="D486" t="s">
        <v>297</v>
      </c>
      <c r="F486" t="s">
        <v>238</v>
      </c>
      <c r="G486" t="s">
        <v>615</v>
      </c>
      <c r="I486" t="s">
        <v>157</v>
      </c>
      <c r="J486" t="s">
        <v>540</v>
      </c>
    </row>
    <row r="487" spans="1:10" ht="16.5">
      <c r="A487" t="s">
        <v>159</v>
      </c>
      <c r="B487" t="s">
        <v>60</v>
      </c>
      <c r="C487" t="s">
        <v>298</v>
      </c>
      <c r="D487" t="s">
        <v>297</v>
      </c>
      <c r="F487" t="s">
        <v>238</v>
      </c>
      <c r="G487" t="s">
        <v>615</v>
      </c>
      <c r="I487" s="1" t="s">
        <v>158</v>
      </c>
      <c r="J487" t="s">
        <v>542</v>
      </c>
    </row>
    <row r="488" spans="1:10">
      <c r="A488" t="s">
        <v>160</v>
      </c>
      <c r="B488" t="s">
        <v>60</v>
      </c>
      <c r="C488" t="s">
        <v>298</v>
      </c>
      <c r="D488" t="s">
        <v>297</v>
      </c>
      <c r="F488" t="s">
        <v>238</v>
      </c>
      <c r="G488" t="s">
        <v>615</v>
      </c>
      <c r="I488" t="s">
        <v>159</v>
      </c>
      <c r="J488" t="s">
        <v>543</v>
      </c>
    </row>
    <row r="489" spans="1:10">
      <c r="A489" t="s">
        <v>161</v>
      </c>
      <c r="B489" t="s">
        <v>60</v>
      </c>
      <c r="C489" t="s">
        <v>298</v>
      </c>
      <c r="D489" t="s">
        <v>297</v>
      </c>
      <c r="F489" t="s">
        <v>238</v>
      </c>
      <c r="G489" t="s">
        <v>615</v>
      </c>
      <c r="I489" t="s">
        <v>160</v>
      </c>
      <c r="J489" t="s">
        <v>544</v>
      </c>
    </row>
    <row r="490" spans="1:10">
      <c r="A490" t="s">
        <v>162</v>
      </c>
      <c r="B490" t="s">
        <v>60</v>
      </c>
      <c r="C490" t="s">
        <v>298</v>
      </c>
      <c r="D490" t="s">
        <v>297</v>
      </c>
      <c r="F490" t="s">
        <v>238</v>
      </c>
      <c r="G490" t="s">
        <v>615</v>
      </c>
      <c r="I490" t="s">
        <v>161</v>
      </c>
      <c r="J490" t="s">
        <v>545</v>
      </c>
    </row>
    <row r="491" spans="1:10" ht="16.5">
      <c r="A491" s="1" t="s">
        <v>129</v>
      </c>
      <c r="B491" t="s">
        <v>229</v>
      </c>
      <c r="C491" t="s">
        <v>298</v>
      </c>
      <c r="D491" t="s">
        <v>297</v>
      </c>
      <c r="F491" t="s">
        <v>238</v>
      </c>
      <c r="G491" t="s">
        <v>615</v>
      </c>
      <c r="I491" t="s">
        <v>162</v>
      </c>
      <c r="J491" t="s">
        <v>546</v>
      </c>
    </row>
    <row r="492" spans="1:10" ht="16.5">
      <c r="A492" s="2" t="s">
        <v>130</v>
      </c>
      <c r="B492" t="s">
        <v>229</v>
      </c>
      <c r="C492" t="s">
        <v>298</v>
      </c>
      <c r="D492" t="s">
        <v>297</v>
      </c>
    </row>
    <row r="493" spans="1:10">
      <c r="A493" t="s">
        <v>302</v>
      </c>
      <c r="B493" t="s">
        <v>303</v>
      </c>
      <c r="C493" t="s">
        <v>547</v>
      </c>
    </row>
    <row r="494" spans="1:10">
      <c r="A494" t="s">
        <v>353</v>
      </c>
    </row>
    <row r="497" spans="1:10">
      <c r="A497" t="s">
        <v>332</v>
      </c>
      <c r="B497" t="s">
        <v>293</v>
      </c>
    </row>
    <row r="499" spans="1:10">
      <c r="A499" t="s">
        <v>294</v>
      </c>
      <c r="B499" t="s">
        <v>239</v>
      </c>
      <c r="C499" t="s">
        <v>295</v>
      </c>
      <c r="F499" t="s">
        <v>239</v>
      </c>
      <c r="G499" t="s">
        <v>616</v>
      </c>
    </row>
    <row r="500" spans="1:10">
      <c r="A500" t="s">
        <v>65</v>
      </c>
      <c r="B500" t="s">
        <v>66</v>
      </c>
      <c r="C500" t="s">
        <v>296</v>
      </c>
      <c r="D500" t="s">
        <v>297</v>
      </c>
      <c r="F500" t="s">
        <v>239</v>
      </c>
      <c r="G500" t="s">
        <v>616</v>
      </c>
      <c r="I500" t="s">
        <v>65</v>
      </c>
      <c r="J500" t="s">
        <v>355</v>
      </c>
    </row>
    <row r="501" spans="1:10">
      <c r="A501" t="s">
        <v>106</v>
      </c>
      <c r="B501" t="s">
        <v>60</v>
      </c>
      <c r="C501" t="s">
        <v>296</v>
      </c>
      <c r="D501" t="s">
        <v>297</v>
      </c>
      <c r="F501" t="s">
        <v>239</v>
      </c>
      <c r="G501" t="s">
        <v>616</v>
      </c>
      <c r="I501" t="s">
        <v>106</v>
      </c>
      <c r="J501" t="s">
        <v>399</v>
      </c>
    </row>
    <row r="502" spans="1:10">
      <c r="A502" t="s">
        <v>81</v>
      </c>
      <c r="B502" t="s">
        <v>62</v>
      </c>
      <c r="C502" t="s">
        <v>296</v>
      </c>
      <c r="D502" t="s">
        <v>297</v>
      </c>
      <c r="F502" t="s">
        <v>239</v>
      </c>
      <c r="G502" t="s">
        <v>616</v>
      </c>
      <c r="I502" t="s">
        <v>81</v>
      </c>
      <c r="J502" t="s">
        <v>368</v>
      </c>
    </row>
    <row r="503" spans="1:10">
      <c r="A503" t="s">
        <v>69</v>
      </c>
      <c r="B503" t="s">
        <v>68</v>
      </c>
      <c r="C503" t="s">
        <v>296</v>
      </c>
      <c r="D503" t="s">
        <v>297</v>
      </c>
      <c r="F503" t="s">
        <v>239</v>
      </c>
      <c r="G503" t="s">
        <v>616</v>
      </c>
      <c r="I503" t="s">
        <v>69</v>
      </c>
      <c r="J503" t="s">
        <v>357</v>
      </c>
    </row>
    <row r="504" spans="1:10">
      <c r="A504" t="s">
        <v>70</v>
      </c>
      <c r="B504" t="s">
        <v>71</v>
      </c>
      <c r="C504" t="s">
        <v>296</v>
      </c>
      <c r="D504" t="s">
        <v>297</v>
      </c>
      <c r="F504" t="s">
        <v>239</v>
      </c>
      <c r="G504" t="s">
        <v>616</v>
      </c>
      <c r="I504" t="s">
        <v>70</v>
      </c>
      <c r="J504" t="s">
        <v>358</v>
      </c>
    </row>
    <row r="505" spans="1:10">
      <c r="A505" t="s">
        <v>164</v>
      </c>
      <c r="B505" t="s">
        <v>59</v>
      </c>
      <c r="C505" t="s">
        <v>296</v>
      </c>
      <c r="D505" t="s">
        <v>297</v>
      </c>
      <c r="F505" t="s">
        <v>239</v>
      </c>
      <c r="G505" t="s">
        <v>616</v>
      </c>
      <c r="I505" t="s">
        <v>164</v>
      </c>
      <c r="J505" t="s">
        <v>549</v>
      </c>
    </row>
    <row r="506" spans="1:10">
      <c r="A506" t="s">
        <v>165</v>
      </c>
      <c r="B506" t="s">
        <v>59</v>
      </c>
      <c r="C506" t="s">
        <v>296</v>
      </c>
      <c r="D506" t="s">
        <v>297</v>
      </c>
      <c r="F506" t="s">
        <v>239</v>
      </c>
      <c r="G506" t="s">
        <v>616</v>
      </c>
      <c r="I506" t="s">
        <v>165</v>
      </c>
      <c r="J506" t="s">
        <v>550</v>
      </c>
    </row>
    <row r="507" spans="1:10">
      <c r="A507" t="s">
        <v>46</v>
      </c>
      <c r="B507" t="s">
        <v>60</v>
      </c>
      <c r="C507" t="s">
        <v>298</v>
      </c>
      <c r="D507" t="s">
        <v>297</v>
      </c>
      <c r="F507" t="s">
        <v>239</v>
      </c>
      <c r="G507" t="s">
        <v>616</v>
      </c>
      <c r="I507" t="s">
        <v>46</v>
      </c>
      <c r="J507" t="s">
        <v>339</v>
      </c>
    </row>
    <row r="508" spans="1:10">
      <c r="A508" t="s">
        <v>47</v>
      </c>
      <c r="B508" t="s">
        <v>299</v>
      </c>
      <c r="C508" t="s">
        <v>296</v>
      </c>
      <c r="D508" t="s">
        <v>300</v>
      </c>
      <c r="F508" t="s">
        <v>239</v>
      </c>
      <c r="G508" t="s">
        <v>616</v>
      </c>
      <c r="I508" t="s">
        <v>47</v>
      </c>
      <c r="J508" t="s">
        <v>286</v>
      </c>
    </row>
    <row r="509" spans="1:10">
      <c r="A509" t="s">
        <v>166</v>
      </c>
      <c r="B509" t="s">
        <v>301</v>
      </c>
      <c r="C509" t="s">
        <v>298</v>
      </c>
      <c r="D509" t="s">
        <v>297</v>
      </c>
      <c r="F509" t="s">
        <v>239</v>
      </c>
      <c r="G509" t="s">
        <v>616</v>
      </c>
      <c r="I509" t="s">
        <v>166</v>
      </c>
      <c r="J509" t="s">
        <v>551</v>
      </c>
    </row>
    <row r="510" spans="1:10">
      <c r="A510" t="s">
        <v>167</v>
      </c>
      <c r="B510" t="s">
        <v>301</v>
      </c>
      <c r="C510" t="s">
        <v>298</v>
      </c>
      <c r="D510" t="s">
        <v>297</v>
      </c>
      <c r="F510" t="s">
        <v>239</v>
      </c>
      <c r="G510" t="s">
        <v>616</v>
      </c>
      <c r="I510" t="s">
        <v>167</v>
      </c>
      <c r="J510" t="s">
        <v>552</v>
      </c>
    </row>
    <row r="511" spans="1:10">
      <c r="A511" t="s">
        <v>168</v>
      </c>
      <c r="B511" t="s">
        <v>301</v>
      </c>
      <c r="C511" t="s">
        <v>298</v>
      </c>
      <c r="D511" t="s">
        <v>297</v>
      </c>
      <c r="F511" t="s">
        <v>239</v>
      </c>
      <c r="G511" t="s">
        <v>616</v>
      </c>
      <c r="I511" t="s">
        <v>168</v>
      </c>
      <c r="J511" t="s">
        <v>531</v>
      </c>
    </row>
    <row r="512" spans="1:10">
      <c r="A512" t="s">
        <v>169</v>
      </c>
      <c r="B512" t="s">
        <v>301</v>
      </c>
      <c r="C512" t="s">
        <v>298</v>
      </c>
      <c r="D512" t="s">
        <v>297</v>
      </c>
      <c r="F512" t="s">
        <v>239</v>
      </c>
      <c r="G512" t="s">
        <v>616</v>
      </c>
      <c r="I512" t="s">
        <v>169</v>
      </c>
      <c r="J512" t="s">
        <v>532</v>
      </c>
    </row>
    <row r="513" spans="1:10">
      <c r="A513" t="s">
        <v>170</v>
      </c>
      <c r="B513" t="s">
        <v>301</v>
      </c>
      <c r="C513" t="s">
        <v>298</v>
      </c>
      <c r="D513" t="s">
        <v>297</v>
      </c>
      <c r="F513" t="s">
        <v>239</v>
      </c>
      <c r="G513" t="s">
        <v>616</v>
      </c>
      <c r="I513" t="s">
        <v>170</v>
      </c>
      <c r="J513" t="s">
        <v>533</v>
      </c>
    </row>
    <row r="514" spans="1:10">
      <c r="A514" t="s">
        <v>171</v>
      </c>
      <c r="B514" t="s">
        <v>61</v>
      </c>
      <c r="C514" t="s">
        <v>298</v>
      </c>
      <c r="D514" t="s">
        <v>297</v>
      </c>
      <c r="F514" t="s">
        <v>239</v>
      </c>
      <c r="G514" t="s">
        <v>616</v>
      </c>
      <c r="I514" t="s">
        <v>171</v>
      </c>
      <c r="J514" t="s">
        <v>534</v>
      </c>
    </row>
    <row r="515" spans="1:10">
      <c r="A515" t="s">
        <v>172</v>
      </c>
      <c r="B515" t="s">
        <v>61</v>
      </c>
      <c r="C515" t="s">
        <v>298</v>
      </c>
      <c r="D515" t="s">
        <v>297</v>
      </c>
      <c r="F515" t="s">
        <v>239</v>
      </c>
      <c r="G515" t="s">
        <v>616</v>
      </c>
      <c r="I515" t="s">
        <v>172</v>
      </c>
      <c r="J515" t="s">
        <v>535</v>
      </c>
    </row>
    <row r="516" spans="1:10">
      <c r="A516" t="s">
        <v>173</v>
      </c>
      <c r="B516" t="s">
        <v>61</v>
      </c>
      <c r="C516" t="s">
        <v>298</v>
      </c>
      <c r="D516" t="s">
        <v>297</v>
      </c>
      <c r="F516" t="s">
        <v>239</v>
      </c>
      <c r="G516" t="s">
        <v>616</v>
      </c>
      <c r="I516" t="s">
        <v>173</v>
      </c>
      <c r="J516" t="s">
        <v>536</v>
      </c>
    </row>
    <row r="517" spans="1:10">
      <c r="A517" t="s">
        <v>174</v>
      </c>
      <c r="B517" t="s">
        <v>301</v>
      </c>
      <c r="C517" t="s">
        <v>298</v>
      </c>
      <c r="D517" t="s">
        <v>297</v>
      </c>
      <c r="F517" t="s">
        <v>239</v>
      </c>
      <c r="G517" t="s">
        <v>616</v>
      </c>
      <c r="I517" t="s">
        <v>174</v>
      </c>
      <c r="J517" t="s">
        <v>553</v>
      </c>
    </row>
    <row r="518" spans="1:10">
      <c r="A518" t="s">
        <v>175</v>
      </c>
      <c r="B518" t="s">
        <v>301</v>
      </c>
      <c r="C518" t="s">
        <v>298</v>
      </c>
      <c r="D518" t="s">
        <v>297</v>
      </c>
      <c r="F518" t="s">
        <v>239</v>
      </c>
      <c r="G518" t="s">
        <v>616</v>
      </c>
      <c r="I518" t="s">
        <v>175</v>
      </c>
      <c r="J518" t="s">
        <v>554</v>
      </c>
    </row>
    <row r="519" spans="1:10">
      <c r="A519" t="s">
        <v>176</v>
      </c>
      <c r="B519" t="s">
        <v>301</v>
      </c>
      <c r="C519" t="s">
        <v>298</v>
      </c>
      <c r="D519" t="s">
        <v>297</v>
      </c>
      <c r="F519" t="s">
        <v>239</v>
      </c>
      <c r="G519" t="s">
        <v>616</v>
      </c>
      <c r="I519" t="s">
        <v>176</v>
      </c>
      <c r="J519" t="s">
        <v>555</v>
      </c>
    </row>
    <row r="520" spans="1:10">
      <c r="A520" t="s">
        <v>177</v>
      </c>
      <c r="B520" t="s">
        <v>301</v>
      </c>
      <c r="C520" t="s">
        <v>298</v>
      </c>
      <c r="D520" t="s">
        <v>297</v>
      </c>
      <c r="F520" t="s">
        <v>239</v>
      </c>
      <c r="G520" t="s">
        <v>616</v>
      </c>
      <c r="I520" t="s">
        <v>177</v>
      </c>
      <c r="J520" t="s">
        <v>556</v>
      </c>
    </row>
    <row r="521" spans="1:10">
      <c r="A521" t="s">
        <v>178</v>
      </c>
      <c r="B521" t="s">
        <v>301</v>
      </c>
      <c r="C521" t="s">
        <v>298</v>
      </c>
      <c r="D521" t="s">
        <v>297</v>
      </c>
      <c r="F521" t="s">
        <v>239</v>
      </c>
      <c r="G521" t="s">
        <v>616</v>
      </c>
      <c r="I521" t="s">
        <v>178</v>
      </c>
      <c r="J521" t="s">
        <v>557</v>
      </c>
    </row>
    <row r="522" spans="1:10">
      <c r="A522" t="s">
        <v>179</v>
      </c>
      <c r="B522" t="s">
        <v>301</v>
      </c>
      <c r="C522" t="s">
        <v>298</v>
      </c>
      <c r="D522" t="s">
        <v>297</v>
      </c>
      <c r="F522" t="s">
        <v>239</v>
      </c>
      <c r="G522" t="s">
        <v>616</v>
      </c>
      <c r="I522" t="s">
        <v>179</v>
      </c>
      <c r="J522" t="s">
        <v>558</v>
      </c>
    </row>
    <row r="523" spans="1:10">
      <c r="A523" t="s">
        <v>180</v>
      </c>
      <c r="B523" t="s">
        <v>60</v>
      </c>
      <c r="C523" t="s">
        <v>298</v>
      </c>
      <c r="D523" t="s">
        <v>297</v>
      </c>
      <c r="F523" t="s">
        <v>239</v>
      </c>
      <c r="G523" t="s">
        <v>616</v>
      </c>
      <c r="I523" t="s">
        <v>180</v>
      </c>
      <c r="J523" t="s">
        <v>559</v>
      </c>
    </row>
    <row r="524" spans="1:10">
      <c r="A524" t="s">
        <v>181</v>
      </c>
      <c r="B524" t="s">
        <v>61</v>
      </c>
      <c r="C524" t="s">
        <v>298</v>
      </c>
      <c r="D524" t="s">
        <v>297</v>
      </c>
      <c r="F524" t="s">
        <v>239</v>
      </c>
      <c r="G524" t="s">
        <v>616</v>
      </c>
      <c r="I524" t="s">
        <v>181</v>
      </c>
      <c r="J524" t="s">
        <v>617</v>
      </c>
    </row>
    <row r="525" spans="1:10">
      <c r="A525" t="s">
        <v>162</v>
      </c>
      <c r="B525" t="s">
        <v>60</v>
      </c>
      <c r="C525" t="s">
        <v>298</v>
      </c>
      <c r="D525" t="s">
        <v>297</v>
      </c>
      <c r="F525" t="s">
        <v>239</v>
      </c>
      <c r="G525" t="s">
        <v>616</v>
      </c>
      <c r="I525" t="s">
        <v>162</v>
      </c>
      <c r="J525" t="s">
        <v>560</v>
      </c>
    </row>
    <row r="526" spans="1:10">
      <c r="A526" t="s">
        <v>156</v>
      </c>
      <c r="B526" t="s">
        <v>61</v>
      </c>
      <c r="C526" t="s">
        <v>298</v>
      </c>
      <c r="D526" t="s">
        <v>297</v>
      </c>
      <c r="F526" t="s">
        <v>239</v>
      </c>
      <c r="G526" t="s">
        <v>616</v>
      </c>
      <c r="I526" t="s">
        <v>156</v>
      </c>
      <c r="J526" t="s">
        <v>561</v>
      </c>
    </row>
    <row r="527" spans="1:10">
      <c r="A527" t="s">
        <v>182</v>
      </c>
      <c r="B527" t="s">
        <v>301</v>
      </c>
      <c r="C527" t="s">
        <v>298</v>
      </c>
      <c r="D527" t="s">
        <v>297</v>
      </c>
      <c r="F527" t="s">
        <v>239</v>
      </c>
      <c r="G527" t="s">
        <v>616</v>
      </c>
      <c r="I527" t="s">
        <v>182</v>
      </c>
      <c r="J527" t="s">
        <v>562</v>
      </c>
    </row>
    <row r="528" spans="1:10">
      <c r="A528" t="s">
        <v>183</v>
      </c>
      <c r="B528" t="s">
        <v>301</v>
      </c>
      <c r="C528" t="s">
        <v>298</v>
      </c>
      <c r="D528" t="s">
        <v>297</v>
      </c>
      <c r="F528" t="s">
        <v>239</v>
      </c>
      <c r="G528" t="s">
        <v>616</v>
      </c>
      <c r="I528" t="s">
        <v>183</v>
      </c>
      <c r="J528" t="s">
        <v>563</v>
      </c>
    </row>
    <row r="529" spans="1:10">
      <c r="A529" t="s">
        <v>184</v>
      </c>
      <c r="B529" t="s">
        <v>301</v>
      </c>
      <c r="C529" t="s">
        <v>298</v>
      </c>
      <c r="D529" t="s">
        <v>297</v>
      </c>
      <c r="F529" t="s">
        <v>239</v>
      </c>
      <c r="G529" t="s">
        <v>616</v>
      </c>
      <c r="I529" t="s">
        <v>184</v>
      </c>
      <c r="J529" t="s">
        <v>564</v>
      </c>
    </row>
    <row r="530" spans="1:10">
      <c r="A530" t="s">
        <v>302</v>
      </c>
      <c r="B530" t="s">
        <v>303</v>
      </c>
      <c r="C530" t="s">
        <v>565</v>
      </c>
    </row>
    <row r="531" spans="1:10">
      <c r="A531" t="s">
        <v>353</v>
      </c>
    </row>
    <row r="534" spans="1:10">
      <c r="A534" t="s">
        <v>333</v>
      </c>
      <c r="B534" t="s">
        <v>293</v>
      </c>
    </row>
    <row r="536" spans="1:10">
      <c r="A536" t="s">
        <v>294</v>
      </c>
      <c r="B536" t="s">
        <v>240</v>
      </c>
      <c r="C536" t="s">
        <v>295</v>
      </c>
      <c r="F536" t="s">
        <v>240</v>
      </c>
      <c r="G536" t="s">
        <v>618</v>
      </c>
    </row>
    <row r="537" spans="1:10">
      <c r="A537" t="s">
        <v>65</v>
      </c>
      <c r="B537" t="s">
        <v>66</v>
      </c>
      <c r="C537" t="s">
        <v>296</v>
      </c>
      <c r="D537" t="s">
        <v>297</v>
      </c>
      <c r="F537" t="s">
        <v>240</v>
      </c>
      <c r="G537" t="s">
        <v>618</v>
      </c>
      <c r="I537" t="s">
        <v>65</v>
      </c>
      <c r="J537" t="s">
        <v>355</v>
      </c>
    </row>
    <row r="538" spans="1:10">
      <c r="A538" t="s">
        <v>106</v>
      </c>
      <c r="B538" t="s">
        <v>60</v>
      </c>
      <c r="C538" t="s">
        <v>296</v>
      </c>
      <c r="D538" t="s">
        <v>297</v>
      </c>
      <c r="F538" t="s">
        <v>240</v>
      </c>
      <c r="G538" t="s">
        <v>618</v>
      </c>
      <c r="I538" t="s">
        <v>106</v>
      </c>
      <c r="J538" t="s">
        <v>399</v>
      </c>
    </row>
    <row r="539" spans="1:10">
      <c r="A539" t="s">
        <v>81</v>
      </c>
      <c r="B539" t="s">
        <v>62</v>
      </c>
      <c r="C539" t="s">
        <v>296</v>
      </c>
      <c r="D539" t="s">
        <v>297</v>
      </c>
      <c r="F539" t="s">
        <v>240</v>
      </c>
      <c r="G539" t="s">
        <v>618</v>
      </c>
      <c r="I539" t="s">
        <v>81</v>
      </c>
      <c r="J539" t="s">
        <v>368</v>
      </c>
    </row>
    <row r="540" spans="1:10">
      <c r="A540" t="s">
        <v>131</v>
      </c>
      <c r="B540" t="s">
        <v>59</v>
      </c>
      <c r="C540" t="s">
        <v>296</v>
      </c>
      <c r="D540" t="s">
        <v>297</v>
      </c>
      <c r="F540" t="s">
        <v>240</v>
      </c>
      <c r="G540" t="s">
        <v>618</v>
      </c>
      <c r="I540" t="s">
        <v>131</v>
      </c>
      <c r="J540" t="s">
        <v>448</v>
      </c>
    </row>
    <row r="541" spans="1:10">
      <c r="A541" t="s">
        <v>128</v>
      </c>
      <c r="B541" t="s">
        <v>62</v>
      </c>
      <c r="C541" t="s">
        <v>296</v>
      </c>
      <c r="D541" t="s">
        <v>297</v>
      </c>
      <c r="F541" t="s">
        <v>240</v>
      </c>
      <c r="G541" t="s">
        <v>618</v>
      </c>
      <c r="I541" t="s">
        <v>128</v>
      </c>
      <c r="J541" t="s">
        <v>445</v>
      </c>
    </row>
    <row r="542" spans="1:10">
      <c r="A542" t="s">
        <v>115</v>
      </c>
      <c r="B542" t="s">
        <v>314</v>
      </c>
      <c r="C542" t="s">
        <v>296</v>
      </c>
      <c r="D542" t="s">
        <v>297</v>
      </c>
      <c r="F542" t="s">
        <v>240</v>
      </c>
      <c r="G542" t="s">
        <v>618</v>
      </c>
      <c r="I542" t="s">
        <v>115</v>
      </c>
      <c r="J542" t="s">
        <v>247</v>
      </c>
    </row>
    <row r="543" spans="1:10">
      <c r="A543" t="s">
        <v>46</v>
      </c>
      <c r="B543" t="s">
        <v>60</v>
      </c>
      <c r="C543" t="s">
        <v>298</v>
      </c>
      <c r="D543" t="s">
        <v>297</v>
      </c>
      <c r="F543" t="s">
        <v>240</v>
      </c>
      <c r="G543" t="s">
        <v>618</v>
      </c>
      <c r="I543" t="s">
        <v>46</v>
      </c>
      <c r="J543" t="s">
        <v>339</v>
      </c>
    </row>
    <row r="544" spans="1:10">
      <c r="A544" t="s">
        <v>47</v>
      </c>
      <c r="B544" t="s">
        <v>299</v>
      </c>
      <c r="C544" t="s">
        <v>296</v>
      </c>
      <c r="D544" t="s">
        <v>300</v>
      </c>
      <c r="F544" t="s">
        <v>240</v>
      </c>
      <c r="G544" t="s">
        <v>618</v>
      </c>
      <c r="I544" t="s">
        <v>47</v>
      </c>
      <c r="J544" t="s">
        <v>286</v>
      </c>
    </row>
    <row r="545" spans="1:10">
      <c r="A545" t="s">
        <v>186</v>
      </c>
      <c r="B545" t="s">
        <v>301</v>
      </c>
      <c r="C545" t="s">
        <v>298</v>
      </c>
      <c r="D545" t="s">
        <v>297</v>
      </c>
      <c r="F545" t="s">
        <v>240</v>
      </c>
      <c r="G545" t="s">
        <v>618</v>
      </c>
      <c r="I545" t="s">
        <v>186</v>
      </c>
      <c r="J545" t="s">
        <v>567</v>
      </c>
    </row>
    <row r="546" spans="1:10">
      <c r="A546" t="s">
        <v>187</v>
      </c>
      <c r="B546" t="s">
        <v>301</v>
      </c>
      <c r="C546" t="s">
        <v>298</v>
      </c>
      <c r="D546" t="s">
        <v>297</v>
      </c>
      <c r="F546" t="s">
        <v>240</v>
      </c>
      <c r="G546" t="s">
        <v>618</v>
      </c>
      <c r="I546" t="s">
        <v>187</v>
      </c>
      <c r="J546" t="s">
        <v>568</v>
      </c>
    </row>
    <row r="547" spans="1:10">
      <c r="A547" t="s">
        <v>188</v>
      </c>
      <c r="B547" t="s">
        <v>301</v>
      </c>
      <c r="C547" t="s">
        <v>298</v>
      </c>
      <c r="D547" t="s">
        <v>297</v>
      </c>
      <c r="F547" t="s">
        <v>240</v>
      </c>
      <c r="G547" t="s">
        <v>618</v>
      </c>
      <c r="I547" t="s">
        <v>188</v>
      </c>
      <c r="J547" t="s">
        <v>569</v>
      </c>
    </row>
    <row r="548" spans="1:10">
      <c r="A548" t="s">
        <v>189</v>
      </c>
      <c r="B548" t="s">
        <v>301</v>
      </c>
      <c r="C548" t="s">
        <v>298</v>
      </c>
      <c r="D548" t="s">
        <v>297</v>
      </c>
      <c r="F548" t="s">
        <v>240</v>
      </c>
      <c r="G548" t="s">
        <v>618</v>
      </c>
      <c r="I548" t="s">
        <v>189</v>
      </c>
      <c r="J548" t="s">
        <v>570</v>
      </c>
    </row>
    <row r="549" spans="1:10">
      <c r="A549" t="s">
        <v>190</v>
      </c>
      <c r="B549" t="s">
        <v>301</v>
      </c>
      <c r="C549" t="s">
        <v>298</v>
      </c>
      <c r="D549" t="s">
        <v>297</v>
      </c>
      <c r="F549" t="s">
        <v>240</v>
      </c>
      <c r="G549" t="s">
        <v>618</v>
      </c>
      <c r="I549" t="s">
        <v>190</v>
      </c>
      <c r="J549" t="s">
        <v>571</v>
      </c>
    </row>
    <row r="550" spans="1:10">
      <c r="A550" t="s">
        <v>191</v>
      </c>
      <c r="B550" t="s">
        <v>301</v>
      </c>
      <c r="C550" t="s">
        <v>298</v>
      </c>
      <c r="D550" t="s">
        <v>297</v>
      </c>
      <c r="F550" t="s">
        <v>240</v>
      </c>
      <c r="G550" t="s">
        <v>618</v>
      </c>
      <c r="I550" t="s">
        <v>191</v>
      </c>
      <c r="J550" t="s">
        <v>572</v>
      </c>
    </row>
    <row r="551" spans="1:10">
      <c r="A551" t="s">
        <v>302</v>
      </c>
      <c r="B551" t="s">
        <v>303</v>
      </c>
      <c r="C551" t="s">
        <v>573</v>
      </c>
    </row>
    <row r="552" spans="1:10">
      <c r="A552" t="s">
        <v>353</v>
      </c>
    </row>
    <row r="555" spans="1:10">
      <c r="A555" t="s">
        <v>334</v>
      </c>
      <c r="B555" t="s">
        <v>293</v>
      </c>
    </row>
    <row r="557" spans="1:10">
      <c r="A557" t="s">
        <v>294</v>
      </c>
      <c r="B557" t="s">
        <v>241</v>
      </c>
      <c r="C557" t="s">
        <v>295</v>
      </c>
      <c r="F557" t="s">
        <v>241</v>
      </c>
      <c r="G557" t="s">
        <v>619</v>
      </c>
    </row>
    <row r="558" spans="1:10">
      <c r="A558" t="s">
        <v>65</v>
      </c>
      <c r="B558" t="s">
        <v>66</v>
      </c>
      <c r="C558" t="s">
        <v>296</v>
      </c>
      <c r="D558" t="s">
        <v>297</v>
      </c>
      <c r="F558" t="s">
        <v>241</v>
      </c>
      <c r="G558" t="s">
        <v>619</v>
      </c>
      <c r="I558" t="s">
        <v>65</v>
      </c>
      <c r="J558" t="s">
        <v>355</v>
      </c>
    </row>
    <row r="559" spans="1:10">
      <c r="A559" t="s">
        <v>106</v>
      </c>
      <c r="B559" t="s">
        <v>60</v>
      </c>
      <c r="C559" t="s">
        <v>296</v>
      </c>
      <c r="D559" t="s">
        <v>297</v>
      </c>
      <c r="F559" t="s">
        <v>241</v>
      </c>
      <c r="G559" t="s">
        <v>619</v>
      </c>
      <c r="I559" t="s">
        <v>106</v>
      </c>
      <c r="J559" t="s">
        <v>399</v>
      </c>
    </row>
    <row r="560" spans="1:10">
      <c r="A560" t="s">
        <v>81</v>
      </c>
      <c r="B560" t="s">
        <v>62</v>
      </c>
      <c r="C560" t="s">
        <v>296</v>
      </c>
      <c r="D560" t="s">
        <v>297</v>
      </c>
      <c r="F560" t="s">
        <v>241</v>
      </c>
      <c r="G560" t="s">
        <v>619</v>
      </c>
      <c r="I560" t="s">
        <v>81</v>
      </c>
      <c r="J560" t="s">
        <v>368</v>
      </c>
    </row>
    <row r="561" spans="1:10">
      <c r="A561" t="s">
        <v>69</v>
      </c>
      <c r="B561" t="s">
        <v>68</v>
      </c>
      <c r="C561" t="s">
        <v>296</v>
      </c>
      <c r="D561" t="s">
        <v>297</v>
      </c>
      <c r="F561" t="s">
        <v>241</v>
      </c>
      <c r="G561" t="s">
        <v>619</v>
      </c>
      <c r="I561" t="s">
        <v>69</v>
      </c>
      <c r="J561" t="s">
        <v>357</v>
      </c>
    </row>
    <row r="562" spans="1:10">
      <c r="A562" t="s">
        <v>131</v>
      </c>
      <c r="B562" t="s">
        <v>59</v>
      </c>
      <c r="C562" t="s">
        <v>296</v>
      </c>
      <c r="D562" t="s">
        <v>297</v>
      </c>
      <c r="F562" t="s">
        <v>241</v>
      </c>
      <c r="G562" t="s">
        <v>619</v>
      </c>
      <c r="I562" t="s">
        <v>131</v>
      </c>
      <c r="J562" t="s">
        <v>448</v>
      </c>
    </row>
    <row r="563" spans="1:10">
      <c r="A563" t="s">
        <v>128</v>
      </c>
      <c r="B563" t="s">
        <v>62</v>
      </c>
      <c r="C563" t="s">
        <v>296</v>
      </c>
      <c r="D563" t="s">
        <v>297</v>
      </c>
      <c r="F563" t="s">
        <v>241</v>
      </c>
      <c r="G563" t="s">
        <v>619</v>
      </c>
      <c r="I563" t="s">
        <v>128</v>
      </c>
      <c r="J563" t="s">
        <v>445</v>
      </c>
    </row>
    <row r="564" spans="1:10">
      <c r="A564" t="s">
        <v>70</v>
      </c>
      <c r="B564" t="s">
        <v>68</v>
      </c>
      <c r="C564" t="s">
        <v>296</v>
      </c>
      <c r="D564" t="s">
        <v>297</v>
      </c>
      <c r="F564" t="s">
        <v>241</v>
      </c>
      <c r="G564" t="s">
        <v>619</v>
      </c>
      <c r="I564" t="s">
        <v>70</v>
      </c>
      <c r="J564" t="s">
        <v>358</v>
      </c>
    </row>
    <row r="565" spans="1:10">
      <c r="A565" t="s">
        <v>46</v>
      </c>
      <c r="B565" t="s">
        <v>60</v>
      </c>
      <c r="C565" t="s">
        <v>298</v>
      </c>
      <c r="D565" t="s">
        <v>297</v>
      </c>
      <c r="F565" t="s">
        <v>241</v>
      </c>
      <c r="G565" t="s">
        <v>619</v>
      </c>
      <c r="I565" t="s">
        <v>46</v>
      </c>
      <c r="J565" t="s">
        <v>339</v>
      </c>
    </row>
    <row r="566" spans="1:10">
      <c r="A566" t="s">
        <v>47</v>
      </c>
      <c r="B566" t="s">
        <v>299</v>
      </c>
      <c r="C566" t="s">
        <v>296</v>
      </c>
      <c r="D566" t="s">
        <v>300</v>
      </c>
      <c r="F566" t="s">
        <v>241</v>
      </c>
      <c r="G566" t="s">
        <v>619</v>
      </c>
      <c r="I566" t="s">
        <v>47</v>
      </c>
      <c r="J566" t="s">
        <v>286</v>
      </c>
    </row>
    <row r="567" spans="1:10">
      <c r="A567" t="s">
        <v>38</v>
      </c>
      <c r="B567" t="s">
        <v>301</v>
      </c>
      <c r="C567" t="s">
        <v>298</v>
      </c>
      <c r="D567" t="s">
        <v>297</v>
      </c>
      <c r="F567" t="s">
        <v>241</v>
      </c>
      <c r="G567" t="s">
        <v>619</v>
      </c>
      <c r="I567" t="s">
        <v>38</v>
      </c>
      <c r="J567" t="s">
        <v>575</v>
      </c>
    </row>
    <row r="568" spans="1:10">
      <c r="A568" t="s">
        <v>193</v>
      </c>
      <c r="B568" t="s">
        <v>301</v>
      </c>
      <c r="C568" t="s">
        <v>298</v>
      </c>
      <c r="D568" t="s">
        <v>297</v>
      </c>
      <c r="F568" t="s">
        <v>241</v>
      </c>
      <c r="G568" t="s">
        <v>619</v>
      </c>
      <c r="I568" t="s">
        <v>193</v>
      </c>
      <c r="J568" t="s">
        <v>576</v>
      </c>
    </row>
    <row r="569" spans="1:10">
      <c r="A569" t="s">
        <v>116</v>
      </c>
      <c r="B569" t="s">
        <v>301</v>
      </c>
      <c r="C569" t="s">
        <v>298</v>
      </c>
      <c r="D569" t="s">
        <v>297</v>
      </c>
      <c r="F569" t="s">
        <v>241</v>
      </c>
      <c r="G569" t="s">
        <v>619</v>
      </c>
      <c r="I569" t="s">
        <v>116</v>
      </c>
      <c r="J569" t="s">
        <v>577</v>
      </c>
    </row>
    <row r="570" spans="1:10">
      <c r="A570" t="s">
        <v>194</v>
      </c>
      <c r="B570" t="s">
        <v>301</v>
      </c>
      <c r="C570" t="s">
        <v>298</v>
      </c>
      <c r="D570" t="s">
        <v>297</v>
      </c>
      <c r="F570" t="s">
        <v>241</v>
      </c>
      <c r="G570" t="s">
        <v>619</v>
      </c>
      <c r="I570" t="s">
        <v>194</v>
      </c>
      <c r="J570" t="s">
        <v>578</v>
      </c>
    </row>
    <row r="571" spans="1:10">
      <c r="A571" t="s">
        <v>195</v>
      </c>
      <c r="B571" t="s">
        <v>102</v>
      </c>
      <c r="C571" t="s">
        <v>298</v>
      </c>
      <c r="D571" t="s">
        <v>297</v>
      </c>
      <c r="F571" t="s">
        <v>241</v>
      </c>
      <c r="G571" t="s">
        <v>619</v>
      </c>
      <c r="I571" t="s">
        <v>195</v>
      </c>
      <c r="J571" t="s">
        <v>579</v>
      </c>
    </row>
    <row r="572" spans="1:10">
      <c r="A572" t="s">
        <v>196</v>
      </c>
      <c r="B572" t="s">
        <v>301</v>
      </c>
      <c r="C572" t="s">
        <v>298</v>
      </c>
      <c r="D572" t="s">
        <v>297</v>
      </c>
      <c r="F572" t="s">
        <v>241</v>
      </c>
      <c r="G572" t="s">
        <v>619</v>
      </c>
      <c r="I572" t="s">
        <v>196</v>
      </c>
      <c r="J572" t="s">
        <v>580</v>
      </c>
    </row>
    <row r="573" spans="1:10">
      <c r="A573" t="s">
        <v>197</v>
      </c>
      <c r="B573" t="s">
        <v>301</v>
      </c>
      <c r="C573" t="s">
        <v>298</v>
      </c>
      <c r="D573" t="s">
        <v>297</v>
      </c>
      <c r="F573" t="s">
        <v>241</v>
      </c>
      <c r="G573" t="s">
        <v>619</v>
      </c>
      <c r="I573" t="s">
        <v>197</v>
      </c>
      <c r="J573" t="s">
        <v>581</v>
      </c>
    </row>
    <row r="574" spans="1:10">
      <c r="A574" t="s">
        <v>198</v>
      </c>
      <c r="B574" t="s">
        <v>301</v>
      </c>
      <c r="C574" t="s">
        <v>298</v>
      </c>
      <c r="D574" t="s">
        <v>297</v>
      </c>
      <c r="F574" t="s">
        <v>241</v>
      </c>
      <c r="G574" t="s">
        <v>619</v>
      </c>
      <c r="I574" t="s">
        <v>198</v>
      </c>
      <c r="J574" t="s">
        <v>582</v>
      </c>
    </row>
    <row r="575" spans="1:10">
      <c r="A575" t="s">
        <v>199</v>
      </c>
      <c r="B575" t="s">
        <v>301</v>
      </c>
      <c r="C575" t="s">
        <v>298</v>
      </c>
      <c r="D575" t="s">
        <v>297</v>
      </c>
      <c r="F575" t="s">
        <v>241</v>
      </c>
      <c r="G575" t="s">
        <v>619</v>
      </c>
      <c r="I575" t="s">
        <v>199</v>
      </c>
      <c r="J575" t="s">
        <v>583</v>
      </c>
    </row>
    <row r="576" spans="1:10">
      <c r="A576" t="s">
        <v>200</v>
      </c>
      <c r="B576" t="s">
        <v>301</v>
      </c>
      <c r="C576" t="s">
        <v>298</v>
      </c>
      <c r="D576" t="s">
        <v>297</v>
      </c>
      <c r="F576" t="s">
        <v>241</v>
      </c>
      <c r="G576" t="s">
        <v>619</v>
      </c>
      <c r="I576" t="s">
        <v>200</v>
      </c>
      <c r="J576" t="s">
        <v>584</v>
      </c>
    </row>
    <row r="577" spans="1:10">
      <c r="A577" t="s">
        <v>201</v>
      </c>
      <c r="B577" t="s">
        <v>301</v>
      </c>
      <c r="C577" t="s">
        <v>298</v>
      </c>
      <c r="D577" t="s">
        <v>297</v>
      </c>
      <c r="F577" t="s">
        <v>241</v>
      </c>
      <c r="G577" t="s">
        <v>619</v>
      </c>
      <c r="I577" t="s">
        <v>201</v>
      </c>
      <c r="J577" t="s">
        <v>585</v>
      </c>
    </row>
    <row r="578" spans="1:10">
      <c r="A578" t="s">
        <v>202</v>
      </c>
      <c r="B578" t="s">
        <v>301</v>
      </c>
      <c r="C578" t="s">
        <v>298</v>
      </c>
      <c r="D578" t="s">
        <v>297</v>
      </c>
      <c r="F578" t="s">
        <v>241</v>
      </c>
      <c r="G578" t="s">
        <v>619</v>
      </c>
      <c r="I578" t="s">
        <v>202</v>
      </c>
      <c r="J578" t="s">
        <v>260</v>
      </c>
    </row>
    <row r="579" spans="1:10">
      <c r="A579" t="s">
        <v>203</v>
      </c>
      <c r="B579" t="s">
        <v>301</v>
      </c>
      <c r="C579" t="s">
        <v>298</v>
      </c>
      <c r="D579" t="s">
        <v>297</v>
      </c>
      <c r="F579" t="s">
        <v>241</v>
      </c>
      <c r="G579" t="s">
        <v>619</v>
      </c>
      <c r="I579" t="s">
        <v>203</v>
      </c>
      <c r="J579" t="s">
        <v>261</v>
      </c>
    </row>
    <row r="580" spans="1:10">
      <c r="A580" t="s">
        <v>204</v>
      </c>
      <c r="B580" t="s">
        <v>301</v>
      </c>
      <c r="C580" t="s">
        <v>298</v>
      </c>
      <c r="D580" t="s">
        <v>297</v>
      </c>
      <c r="F580" t="s">
        <v>241</v>
      </c>
      <c r="G580" t="s">
        <v>619</v>
      </c>
      <c r="I580" t="s">
        <v>204</v>
      </c>
      <c r="J580" t="s">
        <v>262</v>
      </c>
    </row>
    <row r="581" spans="1:10">
      <c r="A581" t="s">
        <v>205</v>
      </c>
      <c r="B581" t="s">
        <v>301</v>
      </c>
      <c r="C581" t="s">
        <v>298</v>
      </c>
      <c r="D581" t="s">
        <v>297</v>
      </c>
      <c r="F581" t="s">
        <v>241</v>
      </c>
      <c r="G581" t="s">
        <v>619</v>
      </c>
      <c r="I581" t="s">
        <v>205</v>
      </c>
      <c r="J581" t="s">
        <v>263</v>
      </c>
    </row>
    <row r="582" spans="1:10">
      <c r="A582" t="s">
        <v>206</v>
      </c>
      <c r="B582" t="s">
        <v>301</v>
      </c>
      <c r="C582" t="s">
        <v>298</v>
      </c>
      <c r="D582" t="s">
        <v>297</v>
      </c>
      <c r="F582" t="s">
        <v>241</v>
      </c>
      <c r="G582" t="s">
        <v>619</v>
      </c>
      <c r="I582" t="s">
        <v>206</v>
      </c>
      <c r="J582" t="s">
        <v>264</v>
      </c>
    </row>
    <row r="583" spans="1:10">
      <c r="A583" t="s">
        <v>207</v>
      </c>
      <c r="B583" t="s">
        <v>301</v>
      </c>
      <c r="C583" t="s">
        <v>298</v>
      </c>
      <c r="D583" t="s">
        <v>297</v>
      </c>
      <c r="F583" t="s">
        <v>241</v>
      </c>
      <c r="G583" t="s">
        <v>619</v>
      </c>
      <c r="I583" t="s">
        <v>207</v>
      </c>
      <c r="J583" t="s">
        <v>265</v>
      </c>
    </row>
    <row r="584" spans="1:10">
      <c r="A584" t="s">
        <v>208</v>
      </c>
      <c r="B584" t="s">
        <v>301</v>
      </c>
      <c r="C584" t="s">
        <v>298</v>
      </c>
      <c r="D584" t="s">
        <v>297</v>
      </c>
      <c r="F584" t="s">
        <v>241</v>
      </c>
      <c r="G584" t="s">
        <v>619</v>
      </c>
      <c r="I584" t="s">
        <v>208</v>
      </c>
      <c r="J584" t="s">
        <v>266</v>
      </c>
    </row>
    <row r="585" spans="1:10">
      <c r="A585" t="s">
        <v>209</v>
      </c>
      <c r="B585" t="s">
        <v>301</v>
      </c>
      <c r="C585" t="s">
        <v>298</v>
      </c>
      <c r="D585" t="s">
        <v>297</v>
      </c>
      <c r="F585" t="s">
        <v>241</v>
      </c>
      <c r="G585" t="s">
        <v>619</v>
      </c>
      <c r="I585" t="s">
        <v>209</v>
      </c>
      <c r="J585" t="s">
        <v>267</v>
      </c>
    </row>
    <row r="586" spans="1:10">
      <c r="A586" t="s">
        <v>210</v>
      </c>
      <c r="B586" t="s">
        <v>301</v>
      </c>
      <c r="C586" t="s">
        <v>298</v>
      </c>
      <c r="D586" t="s">
        <v>297</v>
      </c>
      <c r="F586" t="s">
        <v>241</v>
      </c>
      <c r="G586" t="s">
        <v>619</v>
      </c>
      <c r="I586" t="s">
        <v>210</v>
      </c>
      <c r="J586" t="s">
        <v>268</v>
      </c>
    </row>
    <row r="587" spans="1:10">
      <c r="A587" t="s">
        <v>211</v>
      </c>
      <c r="B587" t="s">
        <v>301</v>
      </c>
      <c r="C587" t="s">
        <v>298</v>
      </c>
      <c r="D587" t="s">
        <v>297</v>
      </c>
      <c r="F587" t="s">
        <v>241</v>
      </c>
      <c r="G587" t="s">
        <v>619</v>
      </c>
      <c r="I587" t="s">
        <v>211</v>
      </c>
      <c r="J587" t="s">
        <v>269</v>
      </c>
    </row>
    <row r="588" spans="1:10">
      <c r="A588" t="s">
        <v>212</v>
      </c>
      <c r="B588" t="s">
        <v>301</v>
      </c>
      <c r="C588" t="s">
        <v>298</v>
      </c>
      <c r="D588" t="s">
        <v>297</v>
      </c>
      <c r="F588" t="s">
        <v>241</v>
      </c>
      <c r="G588" t="s">
        <v>619</v>
      </c>
      <c r="I588" t="s">
        <v>212</v>
      </c>
      <c r="J588" t="s">
        <v>270</v>
      </c>
    </row>
    <row r="589" spans="1:10">
      <c r="A589" t="s">
        <v>213</v>
      </c>
      <c r="B589" t="s">
        <v>301</v>
      </c>
      <c r="C589" t="s">
        <v>298</v>
      </c>
      <c r="D589" t="s">
        <v>297</v>
      </c>
      <c r="F589" t="s">
        <v>241</v>
      </c>
      <c r="G589" t="s">
        <v>619</v>
      </c>
      <c r="I589" t="s">
        <v>213</v>
      </c>
      <c r="J589" t="s">
        <v>271</v>
      </c>
    </row>
    <row r="590" spans="1:10">
      <c r="A590" t="s">
        <v>134</v>
      </c>
      <c r="B590" t="s">
        <v>301</v>
      </c>
      <c r="C590" t="s">
        <v>298</v>
      </c>
      <c r="D590" t="s">
        <v>297</v>
      </c>
      <c r="F590" t="s">
        <v>241</v>
      </c>
      <c r="G590" t="s">
        <v>619</v>
      </c>
      <c r="I590" t="s">
        <v>134</v>
      </c>
      <c r="J590" t="s">
        <v>586</v>
      </c>
    </row>
    <row r="591" spans="1:10">
      <c r="A591" t="s">
        <v>42</v>
      </c>
      <c r="B591" t="s">
        <v>77</v>
      </c>
      <c r="C591" t="s">
        <v>298</v>
      </c>
      <c r="D591" t="s">
        <v>297</v>
      </c>
      <c r="F591" t="s">
        <v>241</v>
      </c>
      <c r="G591" t="s">
        <v>619</v>
      </c>
      <c r="I591" t="s">
        <v>42</v>
      </c>
      <c r="J591" t="s">
        <v>458</v>
      </c>
    </row>
    <row r="592" spans="1:10">
      <c r="A592" t="s">
        <v>214</v>
      </c>
      <c r="B592" t="s">
        <v>301</v>
      </c>
      <c r="C592" t="s">
        <v>298</v>
      </c>
      <c r="D592" t="s">
        <v>297</v>
      </c>
      <c r="F592" t="s">
        <v>241</v>
      </c>
      <c r="G592" t="s">
        <v>619</v>
      </c>
      <c r="I592" t="s">
        <v>214</v>
      </c>
      <c r="J592" t="s">
        <v>587</v>
      </c>
    </row>
    <row r="593" spans="1:10">
      <c r="A593" t="s">
        <v>174</v>
      </c>
      <c r="B593" t="s">
        <v>301</v>
      </c>
      <c r="C593" t="s">
        <v>298</v>
      </c>
      <c r="D593" t="s">
        <v>297</v>
      </c>
      <c r="F593" t="s">
        <v>241</v>
      </c>
      <c r="G593" t="s">
        <v>619</v>
      </c>
      <c r="I593" t="s">
        <v>174</v>
      </c>
      <c r="J593" t="s">
        <v>553</v>
      </c>
    </row>
    <row r="594" spans="1:10">
      <c r="A594" t="s">
        <v>176</v>
      </c>
      <c r="B594" t="s">
        <v>301</v>
      </c>
      <c r="C594" t="s">
        <v>298</v>
      </c>
      <c r="D594" t="s">
        <v>297</v>
      </c>
      <c r="F594" t="s">
        <v>241</v>
      </c>
      <c r="G594" t="s">
        <v>619</v>
      </c>
      <c r="I594" t="s">
        <v>176</v>
      </c>
      <c r="J594" t="s">
        <v>555</v>
      </c>
    </row>
    <row r="595" spans="1:10">
      <c r="A595" t="s">
        <v>177</v>
      </c>
      <c r="B595" t="s">
        <v>301</v>
      </c>
      <c r="C595" t="s">
        <v>298</v>
      </c>
      <c r="D595" t="s">
        <v>297</v>
      </c>
      <c r="F595" t="s">
        <v>241</v>
      </c>
      <c r="G595" t="s">
        <v>619</v>
      </c>
      <c r="I595" t="s">
        <v>177</v>
      </c>
      <c r="J595" t="s">
        <v>557</v>
      </c>
    </row>
    <row r="596" spans="1:10">
      <c r="A596" t="s">
        <v>215</v>
      </c>
      <c r="B596" t="s">
        <v>301</v>
      </c>
      <c r="C596" t="s">
        <v>298</v>
      </c>
      <c r="D596" t="s">
        <v>297</v>
      </c>
      <c r="F596" t="s">
        <v>241</v>
      </c>
      <c r="G596" t="s">
        <v>619</v>
      </c>
      <c r="I596" t="s">
        <v>215</v>
      </c>
      <c r="J596" t="s">
        <v>588</v>
      </c>
    </row>
    <row r="597" spans="1:10">
      <c r="A597" t="s">
        <v>216</v>
      </c>
      <c r="B597" t="s">
        <v>68</v>
      </c>
      <c r="C597" t="s">
        <v>298</v>
      </c>
      <c r="D597" t="s">
        <v>297</v>
      </c>
      <c r="F597" t="s">
        <v>241</v>
      </c>
      <c r="G597" t="s">
        <v>619</v>
      </c>
      <c r="I597" t="s">
        <v>216</v>
      </c>
      <c r="J597" t="s">
        <v>589</v>
      </c>
    </row>
    <row r="598" spans="1:10">
      <c r="A598" t="s">
        <v>217</v>
      </c>
      <c r="B598" t="s">
        <v>102</v>
      </c>
      <c r="C598" t="s">
        <v>298</v>
      </c>
      <c r="D598" t="s">
        <v>297</v>
      </c>
      <c r="F598" t="s">
        <v>241</v>
      </c>
      <c r="G598" t="s">
        <v>619</v>
      </c>
      <c r="I598" t="s">
        <v>217</v>
      </c>
      <c r="J598" t="s">
        <v>590</v>
      </c>
    </row>
    <row r="599" spans="1:10">
      <c r="A599" t="s">
        <v>218</v>
      </c>
      <c r="B599" t="s">
        <v>301</v>
      </c>
      <c r="C599" t="s">
        <v>298</v>
      </c>
      <c r="D599" t="s">
        <v>297</v>
      </c>
      <c r="F599" t="s">
        <v>241</v>
      </c>
      <c r="G599" t="s">
        <v>619</v>
      </c>
      <c r="I599" t="s">
        <v>218</v>
      </c>
      <c r="J599">
        <v>0</v>
      </c>
    </row>
    <row r="600" spans="1:10">
      <c r="A600" t="s">
        <v>219</v>
      </c>
      <c r="B600" t="s">
        <v>301</v>
      </c>
      <c r="C600" t="s">
        <v>298</v>
      </c>
      <c r="D600" t="s">
        <v>297</v>
      </c>
      <c r="F600" t="s">
        <v>241</v>
      </c>
      <c r="G600" t="s">
        <v>619</v>
      </c>
      <c r="I600" t="s">
        <v>219</v>
      </c>
      <c r="J600" t="s">
        <v>592</v>
      </c>
    </row>
    <row r="601" spans="1:10">
      <c r="A601" t="s">
        <v>220</v>
      </c>
      <c r="B601" t="s">
        <v>301</v>
      </c>
      <c r="C601" t="s">
        <v>298</v>
      </c>
      <c r="D601" t="s">
        <v>297</v>
      </c>
      <c r="F601" t="s">
        <v>241</v>
      </c>
      <c r="G601" t="s">
        <v>619</v>
      </c>
      <c r="I601" t="s">
        <v>220</v>
      </c>
      <c r="J601" t="s">
        <v>593</v>
      </c>
    </row>
    <row r="602" spans="1:10">
      <c r="A602" t="s">
        <v>221</v>
      </c>
      <c r="B602" t="s">
        <v>301</v>
      </c>
      <c r="C602" t="s">
        <v>298</v>
      </c>
      <c r="D602" t="s">
        <v>297</v>
      </c>
      <c r="F602" t="s">
        <v>241</v>
      </c>
      <c r="G602" t="s">
        <v>619</v>
      </c>
      <c r="I602" t="s">
        <v>221</v>
      </c>
      <c r="J602" t="s">
        <v>594</v>
      </c>
    </row>
    <row r="603" spans="1:10">
      <c r="A603" t="s">
        <v>222</v>
      </c>
      <c r="B603" t="s">
        <v>301</v>
      </c>
      <c r="C603" t="s">
        <v>298</v>
      </c>
      <c r="D603" t="s">
        <v>297</v>
      </c>
      <c r="F603" t="s">
        <v>241</v>
      </c>
      <c r="G603" t="s">
        <v>619</v>
      </c>
      <c r="I603" t="s">
        <v>222</v>
      </c>
      <c r="J603" t="s">
        <v>595</v>
      </c>
    </row>
    <row r="604" spans="1:10">
      <c r="A604" t="s">
        <v>223</v>
      </c>
      <c r="B604" t="s">
        <v>301</v>
      </c>
      <c r="C604" t="s">
        <v>298</v>
      </c>
      <c r="D604" t="s">
        <v>297</v>
      </c>
      <c r="F604" t="s">
        <v>241</v>
      </c>
      <c r="G604" t="s">
        <v>619</v>
      </c>
      <c r="I604" t="s">
        <v>223</v>
      </c>
      <c r="J604" t="s">
        <v>596</v>
      </c>
    </row>
    <row r="605" spans="1:10">
      <c r="A605" t="s">
        <v>224</v>
      </c>
      <c r="B605" t="s">
        <v>301</v>
      </c>
      <c r="C605" t="s">
        <v>298</v>
      </c>
      <c r="D605" t="s">
        <v>297</v>
      </c>
      <c r="F605" t="s">
        <v>241</v>
      </c>
      <c r="G605" t="s">
        <v>619</v>
      </c>
      <c r="I605" t="s">
        <v>224</v>
      </c>
      <c r="J605" t="s">
        <v>408</v>
      </c>
    </row>
    <row r="606" spans="1:10">
      <c r="A606" t="s">
        <v>225</v>
      </c>
      <c r="B606" t="s">
        <v>301</v>
      </c>
      <c r="C606" t="s">
        <v>298</v>
      </c>
      <c r="D606" t="s">
        <v>297</v>
      </c>
      <c r="F606" t="s">
        <v>241</v>
      </c>
      <c r="G606" t="s">
        <v>619</v>
      </c>
      <c r="I606" t="s">
        <v>225</v>
      </c>
      <c r="J606" t="s">
        <v>597</v>
      </c>
    </row>
    <row r="607" spans="1:10">
      <c r="A607" t="s">
        <v>226</v>
      </c>
      <c r="B607" t="s">
        <v>301</v>
      </c>
      <c r="C607" t="s">
        <v>298</v>
      </c>
      <c r="D607" t="s">
        <v>297</v>
      </c>
      <c r="F607" t="s">
        <v>241</v>
      </c>
      <c r="G607" t="s">
        <v>619</v>
      </c>
      <c r="I607" t="s">
        <v>226</v>
      </c>
      <c r="J607" t="s">
        <v>598</v>
      </c>
    </row>
    <row r="608" spans="1:10">
      <c r="A608" t="s">
        <v>227</v>
      </c>
      <c r="B608" t="s">
        <v>63</v>
      </c>
      <c r="C608" t="s">
        <v>298</v>
      </c>
      <c r="D608" t="s">
        <v>297</v>
      </c>
      <c r="F608" t="s">
        <v>241</v>
      </c>
      <c r="G608" t="s">
        <v>619</v>
      </c>
      <c r="I608" t="s">
        <v>227</v>
      </c>
      <c r="J608" t="s">
        <v>599</v>
      </c>
    </row>
    <row r="609" spans="1:10">
      <c r="A609" t="s">
        <v>228</v>
      </c>
      <c r="B609" t="s">
        <v>59</v>
      </c>
      <c r="C609" t="s">
        <v>298</v>
      </c>
      <c r="D609" t="s">
        <v>297</v>
      </c>
      <c r="F609" t="s">
        <v>241</v>
      </c>
      <c r="G609" t="s">
        <v>619</v>
      </c>
      <c r="I609" t="s">
        <v>228</v>
      </c>
      <c r="J609" t="s">
        <v>272</v>
      </c>
    </row>
    <row r="610" spans="1:10">
      <c r="A610" t="s">
        <v>129</v>
      </c>
      <c r="B610" t="s">
        <v>229</v>
      </c>
      <c r="C610" t="s">
        <v>298</v>
      </c>
      <c r="D610" t="s">
        <v>297</v>
      </c>
      <c r="F610" t="s">
        <v>241</v>
      </c>
      <c r="G610" t="s">
        <v>619</v>
      </c>
      <c r="I610" t="s">
        <v>129</v>
      </c>
      <c r="J610" t="s">
        <v>600</v>
      </c>
    </row>
    <row r="611" spans="1:10">
      <c r="A611" t="s">
        <v>130</v>
      </c>
      <c r="B611" t="s">
        <v>229</v>
      </c>
      <c r="C611" t="s">
        <v>298</v>
      </c>
      <c r="D611" t="s">
        <v>297</v>
      </c>
      <c r="F611" t="s">
        <v>241</v>
      </c>
      <c r="G611" t="s">
        <v>619</v>
      </c>
      <c r="I611" t="s">
        <v>130</v>
      </c>
      <c r="J611" t="s">
        <v>273</v>
      </c>
    </row>
    <row r="612" spans="1:10">
      <c r="A612" t="s">
        <v>112</v>
      </c>
      <c r="B612" t="s">
        <v>301</v>
      </c>
      <c r="C612" t="s">
        <v>298</v>
      </c>
      <c r="D612" t="s">
        <v>297</v>
      </c>
      <c r="F612" t="s">
        <v>241</v>
      </c>
      <c r="G612" t="s">
        <v>619</v>
      </c>
      <c r="I612" t="s">
        <v>112</v>
      </c>
      <c r="J612" t="s">
        <v>601</v>
      </c>
    </row>
    <row r="613" spans="1:10">
      <c r="A613" t="s">
        <v>230</v>
      </c>
      <c r="B613" t="s">
        <v>68</v>
      </c>
      <c r="C613" t="s">
        <v>298</v>
      </c>
      <c r="D613" t="s">
        <v>297</v>
      </c>
      <c r="F613" t="s">
        <v>241</v>
      </c>
      <c r="G613" t="s">
        <v>619</v>
      </c>
      <c r="I613" t="s">
        <v>230</v>
      </c>
      <c r="J613" t="s">
        <v>602</v>
      </c>
    </row>
    <row r="614" spans="1:10">
      <c r="A614" t="s">
        <v>231</v>
      </c>
      <c r="B614" t="s">
        <v>68</v>
      </c>
      <c r="C614" t="s">
        <v>298</v>
      </c>
      <c r="D614" t="s">
        <v>297</v>
      </c>
      <c r="F614" t="s">
        <v>241</v>
      </c>
      <c r="G614" t="s">
        <v>619</v>
      </c>
      <c r="I614" t="s">
        <v>231</v>
      </c>
      <c r="J614" t="s">
        <v>603</v>
      </c>
    </row>
    <row r="615" spans="1:10">
      <c r="A615" t="s">
        <v>302</v>
      </c>
      <c r="B615" t="s">
        <v>303</v>
      </c>
      <c r="C615" t="s">
        <v>604</v>
      </c>
    </row>
    <row r="616" spans="1:10">
      <c r="A616" t="s">
        <v>353</v>
      </c>
    </row>
    <row r="619" spans="1:10">
      <c r="A619" t="s">
        <v>335</v>
      </c>
      <c r="B619" t="s">
        <v>293</v>
      </c>
    </row>
    <row r="621" spans="1:10">
      <c r="A621" t="s">
        <v>294</v>
      </c>
      <c r="B621" t="s">
        <v>242</v>
      </c>
      <c r="C621" t="s">
        <v>295</v>
      </c>
      <c r="F621" t="s">
        <v>242</v>
      </c>
      <c r="G621" t="s">
        <v>620</v>
      </c>
    </row>
    <row r="622" spans="1:10">
      <c r="A622" t="s">
        <v>65</v>
      </c>
      <c r="B622" t="s">
        <v>66</v>
      </c>
      <c r="C622" t="s">
        <v>296</v>
      </c>
      <c r="D622" t="s">
        <v>297</v>
      </c>
      <c r="F622" t="s">
        <v>242</v>
      </c>
      <c r="G622" t="s">
        <v>620</v>
      </c>
      <c r="I622" t="s">
        <v>65</v>
      </c>
      <c r="J622" t="s">
        <v>355</v>
      </c>
    </row>
    <row r="623" spans="1:10">
      <c r="A623" t="s">
        <v>106</v>
      </c>
      <c r="B623" t="s">
        <v>60</v>
      </c>
      <c r="C623" t="s">
        <v>296</v>
      </c>
      <c r="D623" t="s">
        <v>297</v>
      </c>
      <c r="F623" t="s">
        <v>242</v>
      </c>
      <c r="G623" t="s">
        <v>620</v>
      </c>
      <c r="I623" t="s">
        <v>106</v>
      </c>
      <c r="J623" t="s">
        <v>399</v>
      </c>
    </row>
    <row r="624" spans="1:10">
      <c r="A624" t="s">
        <v>107</v>
      </c>
      <c r="B624" t="s">
        <v>85</v>
      </c>
      <c r="C624" t="s">
        <v>296</v>
      </c>
      <c r="D624" t="s">
        <v>297</v>
      </c>
      <c r="F624" t="s">
        <v>242</v>
      </c>
      <c r="G624" t="s">
        <v>620</v>
      </c>
      <c r="I624" t="s">
        <v>107</v>
      </c>
      <c r="J624" t="s">
        <v>400</v>
      </c>
    </row>
    <row r="625" spans="1:10">
      <c r="A625" t="s">
        <v>70</v>
      </c>
      <c r="B625" t="s">
        <v>71</v>
      </c>
      <c r="C625" t="s">
        <v>296</v>
      </c>
      <c r="D625" t="s">
        <v>297</v>
      </c>
      <c r="F625" t="s">
        <v>242</v>
      </c>
      <c r="G625" t="s">
        <v>620</v>
      </c>
      <c r="I625" t="s">
        <v>70</v>
      </c>
      <c r="J625" t="s">
        <v>357</v>
      </c>
    </row>
    <row r="626" spans="1:10">
      <c r="A626" t="s">
        <v>69</v>
      </c>
      <c r="B626" t="s">
        <v>68</v>
      </c>
      <c r="C626" t="s">
        <v>296</v>
      </c>
      <c r="D626" t="s">
        <v>297</v>
      </c>
      <c r="F626" t="s">
        <v>242</v>
      </c>
      <c r="G626" t="s">
        <v>620</v>
      </c>
      <c r="I626" t="s">
        <v>69</v>
      </c>
      <c r="J626" t="s">
        <v>448</v>
      </c>
    </row>
    <row r="627" spans="1:10">
      <c r="A627" t="s">
        <v>131</v>
      </c>
      <c r="B627" t="s">
        <v>59</v>
      </c>
      <c r="C627" t="s">
        <v>296</v>
      </c>
      <c r="D627" t="s">
        <v>297</v>
      </c>
      <c r="F627" t="s">
        <v>242</v>
      </c>
      <c r="G627" t="s">
        <v>620</v>
      </c>
      <c r="I627" t="s">
        <v>131</v>
      </c>
      <c r="J627" t="s">
        <v>445</v>
      </c>
    </row>
    <row r="628" spans="1:10">
      <c r="A628" t="s">
        <v>128</v>
      </c>
      <c r="B628" t="s">
        <v>62</v>
      </c>
      <c r="C628" t="s">
        <v>296</v>
      </c>
      <c r="D628" t="s">
        <v>297</v>
      </c>
      <c r="F628" t="s">
        <v>242</v>
      </c>
      <c r="G628" t="s">
        <v>620</v>
      </c>
      <c r="I628" t="s">
        <v>128</v>
      </c>
      <c r="J628" t="s">
        <v>358</v>
      </c>
    </row>
    <row r="629" spans="1:10">
      <c r="A629" t="s">
        <v>46</v>
      </c>
      <c r="B629" t="s">
        <v>60</v>
      </c>
      <c r="C629" t="s">
        <v>298</v>
      </c>
      <c r="D629" t="s">
        <v>297</v>
      </c>
      <c r="F629" t="s">
        <v>242</v>
      </c>
      <c r="G629" t="s">
        <v>620</v>
      </c>
      <c r="I629" t="s">
        <v>46</v>
      </c>
      <c r="J629" t="s">
        <v>339</v>
      </c>
    </row>
    <row r="630" spans="1:10">
      <c r="A630" t="s">
        <v>47</v>
      </c>
      <c r="B630" t="s">
        <v>299</v>
      </c>
      <c r="C630" t="s">
        <v>296</v>
      </c>
      <c r="D630" t="s">
        <v>300</v>
      </c>
      <c r="F630" t="s">
        <v>242</v>
      </c>
      <c r="G630" t="s">
        <v>620</v>
      </c>
      <c r="I630" t="s">
        <v>47</v>
      </c>
      <c r="J630" t="s">
        <v>286</v>
      </c>
    </row>
    <row r="631" spans="1:10">
      <c r="A631" t="s">
        <v>227</v>
      </c>
      <c r="B631" t="s">
        <v>63</v>
      </c>
      <c r="C631" t="s">
        <v>298</v>
      </c>
      <c r="D631" t="s">
        <v>297</v>
      </c>
      <c r="F631" t="s">
        <v>242</v>
      </c>
      <c r="G631" t="s">
        <v>620</v>
      </c>
      <c r="I631" t="s">
        <v>227</v>
      </c>
      <c r="J631" t="s">
        <v>599</v>
      </c>
    </row>
    <row r="632" spans="1:10">
      <c r="A632" t="s">
        <v>228</v>
      </c>
      <c r="B632" t="s">
        <v>59</v>
      </c>
      <c r="C632" t="s">
        <v>298</v>
      </c>
      <c r="D632" t="s">
        <v>297</v>
      </c>
      <c r="F632" t="s">
        <v>242</v>
      </c>
      <c r="G632" t="s">
        <v>620</v>
      </c>
      <c r="I632" t="s">
        <v>228</v>
      </c>
      <c r="J632" t="s">
        <v>272</v>
      </c>
    </row>
    <row r="633" spans="1:10">
      <c r="A633" t="s">
        <v>129</v>
      </c>
      <c r="B633" t="s">
        <v>229</v>
      </c>
      <c r="C633" t="s">
        <v>298</v>
      </c>
      <c r="D633" t="s">
        <v>297</v>
      </c>
      <c r="F633" t="s">
        <v>242</v>
      </c>
      <c r="G633" t="s">
        <v>620</v>
      </c>
      <c r="I633" t="s">
        <v>129</v>
      </c>
      <c r="J633" t="s">
        <v>600</v>
      </c>
    </row>
    <row r="634" spans="1:10">
      <c r="A634" t="s">
        <v>130</v>
      </c>
      <c r="B634" t="s">
        <v>229</v>
      </c>
      <c r="C634" t="s">
        <v>298</v>
      </c>
      <c r="D634" t="s">
        <v>297</v>
      </c>
      <c r="F634" t="s">
        <v>242</v>
      </c>
      <c r="G634" t="s">
        <v>620</v>
      </c>
      <c r="I634" t="s">
        <v>130</v>
      </c>
      <c r="J634" t="s">
        <v>273</v>
      </c>
    </row>
    <row r="635" spans="1:10">
      <c r="A635" t="s">
        <v>134</v>
      </c>
      <c r="B635" t="s">
        <v>301</v>
      </c>
      <c r="C635" t="s">
        <v>298</v>
      </c>
      <c r="D635" t="s">
        <v>297</v>
      </c>
      <c r="F635" t="s">
        <v>242</v>
      </c>
      <c r="G635" t="s">
        <v>620</v>
      </c>
      <c r="I635" t="s">
        <v>134</v>
      </c>
      <c r="J635" t="s">
        <v>586</v>
      </c>
    </row>
    <row r="636" spans="1:10">
      <c r="A636" t="s">
        <v>42</v>
      </c>
      <c r="B636" t="s">
        <v>77</v>
      </c>
      <c r="C636" t="s">
        <v>298</v>
      </c>
      <c r="D636" t="s">
        <v>297</v>
      </c>
      <c r="F636" t="s">
        <v>242</v>
      </c>
      <c r="G636" t="s">
        <v>620</v>
      </c>
      <c r="I636" t="s">
        <v>42</v>
      </c>
      <c r="J636" t="s">
        <v>458</v>
      </c>
    </row>
    <row r="637" spans="1:10">
      <c r="A637" t="s">
        <v>214</v>
      </c>
      <c r="B637" t="s">
        <v>301</v>
      </c>
      <c r="C637" t="s">
        <v>298</v>
      </c>
      <c r="D637" t="s">
        <v>297</v>
      </c>
      <c r="F637" t="s">
        <v>242</v>
      </c>
      <c r="G637" t="s">
        <v>620</v>
      </c>
      <c r="I637" t="s">
        <v>214</v>
      </c>
      <c r="J637" t="s">
        <v>587</v>
      </c>
    </row>
    <row r="638" spans="1:10">
      <c r="A638" t="s">
        <v>219</v>
      </c>
      <c r="B638" t="s">
        <v>301</v>
      </c>
      <c r="C638" t="s">
        <v>298</v>
      </c>
      <c r="D638" t="s">
        <v>297</v>
      </c>
      <c r="F638" t="s">
        <v>242</v>
      </c>
      <c r="G638" t="s">
        <v>620</v>
      </c>
      <c r="I638" t="s">
        <v>219</v>
      </c>
      <c r="J638" t="s">
        <v>592</v>
      </c>
    </row>
    <row r="639" spans="1:10">
      <c r="A639" t="s">
        <v>220</v>
      </c>
      <c r="B639" t="s">
        <v>301</v>
      </c>
      <c r="C639" t="s">
        <v>298</v>
      </c>
      <c r="D639" t="s">
        <v>297</v>
      </c>
      <c r="F639" t="s">
        <v>242</v>
      </c>
      <c r="G639" t="s">
        <v>620</v>
      </c>
      <c r="I639" t="s">
        <v>220</v>
      </c>
      <c r="J639" t="s">
        <v>593</v>
      </c>
    </row>
    <row r="640" spans="1:10">
      <c r="A640" t="s">
        <v>221</v>
      </c>
      <c r="B640" t="s">
        <v>301</v>
      </c>
      <c r="C640" t="s">
        <v>298</v>
      </c>
      <c r="D640" t="s">
        <v>297</v>
      </c>
      <c r="F640" t="s">
        <v>242</v>
      </c>
      <c r="G640" t="s">
        <v>620</v>
      </c>
      <c r="I640" t="s">
        <v>221</v>
      </c>
      <c r="J640" t="s">
        <v>594</v>
      </c>
    </row>
    <row r="641" spans="1:10">
      <c r="A641" t="s">
        <v>222</v>
      </c>
      <c r="B641" t="s">
        <v>301</v>
      </c>
      <c r="C641" t="s">
        <v>298</v>
      </c>
      <c r="D641" t="s">
        <v>297</v>
      </c>
      <c r="F641" t="s">
        <v>242</v>
      </c>
      <c r="G641" t="s">
        <v>620</v>
      </c>
      <c r="I641" t="s">
        <v>222</v>
      </c>
      <c r="J641" t="s">
        <v>595</v>
      </c>
    </row>
    <row r="642" spans="1:10">
      <c r="A642" t="s">
        <v>112</v>
      </c>
      <c r="B642" t="s">
        <v>301</v>
      </c>
      <c r="C642" t="s">
        <v>298</v>
      </c>
      <c r="D642" t="s">
        <v>297</v>
      </c>
      <c r="F642" t="s">
        <v>242</v>
      </c>
      <c r="G642" t="s">
        <v>620</v>
      </c>
      <c r="I642" t="s">
        <v>112</v>
      </c>
      <c r="J642" t="s">
        <v>601</v>
      </c>
    </row>
    <row r="643" spans="1:10">
      <c r="A643" t="s">
        <v>215</v>
      </c>
      <c r="B643" t="s">
        <v>301</v>
      </c>
      <c r="C643" t="s">
        <v>298</v>
      </c>
      <c r="D643" t="s">
        <v>297</v>
      </c>
      <c r="F643" t="s">
        <v>242</v>
      </c>
      <c r="G643" t="s">
        <v>620</v>
      </c>
      <c r="I643" t="s">
        <v>215</v>
      </c>
      <c r="J643" t="s">
        <v>588</v>
      </c>
    </row>
    <row r="644" spans="1:10">
      <c r="A644" t="s">
        <v>216</v>
      </c>
      <c r="B644" t="s">
        <v>68</v>
      </c>
      <c r="C644" t="s">
        <v>298</v>
      </c>
      <c r="D644" t="s">
        <v>297</v>
      </c>
      <c r="F644" t="s">
        <v>242</v>
      </c>
      <c r="G644" t="s">
        <v>620</v>
      </c>
      <c r="I644" t="s">
        <v>216</v>
      </c>
      <c r="J644" t="s">
        <v>589</v>
      </c>
    </row>
    <row r="645" spans="1:10">
      <c r="A645" t="s">
        <v>217</v>
      </c>
      <c r="B645" t="s">
        <v>102</v>
      </c>
      <c r="C645" t="s">
        <v>298</v>
      </c>
      <c r="D645" t="s">
        <v>297</v>
      </c>
      <c r="F645" t="s">
        <v>242</v>
      </c>
      <c r="G645" t="s">
        <v>620</v>
      </c>
      <c r="I645" t="s">
        <v>217</v>
      </c>
      <c r="J645" t="s">
        <v>590</v>
      </c>
    </row>
    <row r="646" spans="1:10">
      <c r="A646" t="s">
        <v>115</v>
      </c>
      <c r="B646" t="s">
        <v>314</v>
      </c>
      <c r="C646" t="s">
        <v>298</v>
      </c>
      <c r="D646" t="s">
        <v>297</v>
      </c>
      <c r="F646" t="s">
        <v>242</v>
      </c>
      <c r="G646" t="s">
        <v>620</v>
      </c>
      <c r="I646" t="s">
        <v>115</v>
      </c>
      <c r="J646" t="s">
        <v>247</v>
      </c>
    </row>
    <row r="647" spans="1:10">
      <c r="A647" t="s">
        <v>233</v>
      </c>
      <c r="B647" t="s">
        <v>77</v>
      </c>
      <c r="C647" t="s">
        <v>298</v>
      </c>
      <c r="D647" t="s">
        <v>297</v>
      </c>
      <c r="F647" t="s">
        <v>242</v>
      </c>
      <c r="G647" t="s">
        <v>620</v>
      </c>
      <c r="I647" t="s">
        <v>233</v>
      </c>
      <c r="J647" t="s">
        <v>606</v>
      </c>
    </row>
    <row r="648" spans="1:10">
      <c r="A648" t="s">
        <v>230</v>
      </c>
      <c r="B648" t="s">
        <v>68</v>
      </c>
      <c r="C648" t="s">
        <v>298</v>
      </c>
      <c r="D648" t="s">
        <v>297</v>
      </c>
      <c r="F648" t="s">
        <v>242</v>
      </c>
      <c r="G648" t="s">
        <v>620</v>
      </c>
      <c r="I648" t="s">
        <v>230</v>
      </c>
      <c r="J648" t="s">
        <v>602</v>
      </c>
    </row>
    <row r="649" spans="1:10">
      <c r="A649" t="s">
        <v>139</v>
      </c>
      <c r="B649" t="s">
        <v>68</v>
      </c>
      <c r="C649" t="s">
        <v>298</v>
      </c>
      <c r="D649" t="s">
        <v>297</v>
      </c>
      <c r="F649" t="s">
        <v>242</v>
      </c>
      <c r="G649" t="s">
        <v>620</v>
      </c>
      <c r="I649" t="s">
        <v>139</v>
      </c>
      <c r="J649" t="s">
        <v>455</v>
      </c>
    </row>
    <row r="650" spans="1:10">
      <c r="A650" t="s">
        <v>140</v>
      </c>
      <c r="B650" t="s">
        <v>68</v>
      </c>
      <c r="C650" t="s">
        <v>298</v>
      </c>
      <c r="D650" t="s">
        <v>297</v>
      </c>
      <c r="F650" t="s">
        <v>242</v>
      </c>
      <c r="G650" t="s">
        <v>620</v>
      </c>
      <c r="I650" t="s">
        <v>140</v>
      </c>
      <c r="J650" t="s">
        <v>607</v>
      </c>
    </row>
    <row r="651" spans="1:10">
      <c r="A651" t="s">
        <v>302</v>
      </c>
      <c r="B651" t="s">
        <v>303</v>
      </c>
      <c r="C651" t="s">
        <v>608</v>
      </c>
    </row>
    <row r="652" spans="1:10">
      <c r="A652" t="s">
        <v>353</v>
      </c>
    </row>
    <row r="655" spans="1:10">
      <c r="A655" t="s">
        <v>336</v>
      </c>
      <c r="B655" t="s">
        <v>293</v>
      </c>
    </row>
    <row r="657" spans="1:10">
      <c r="A657" t="s">
        <v>294</v>
      </c>
      <c r="B657" t="s">
        <v>243</v>
      </c>
      <c r="C657" t="s">
        <v>295</v>
      </c>
      <c r="F657" t="s">
        <v>243</v>
      </c>
      <c r="G657" t="s">
        <v>621</v>
      </c>
    </row>
    <row r="658" spans="1:10">
      <c r="A658" t="s">
        <v>80</v>
      </c>
      <c r="B658" t="s">
        <v>68</v>
      </c>
      <c r="C658" t="s">
        <v>296</v>
      </c>
      <c r="D658" t="s">
        <v>297</v>
      </c>
      <c r="F658" t="s">
        <v>243</v>
      </c>
      <c r="G658" t="s">
        <v>621</v>
      </c>
      <c r="I658" t="s">
        <v>80</v>
      </c>
      <c r="J658" t="s">
        <v>367</v>
      </c>
    </row>
    <row r="659" spans="1:10">
      <c r="A659" t="s">
        <v>107</v>
      </c>
      <c r="B659" t="s">
        <v>85</v>
      </c>
      <c r="C659" t="s">
        <v>296</v>
      </c>
      <c r="D659" t="s">
        <v>297</v>
      </c>
      <c r="F659" t="s">
        <v>243</v>
      </c>
      <c r="G659" t="s">
        <v>621</v>
      </c>
      <c r="I659" t="s">
        <v>107</v>
      </c>
      <c r="J659" t="s">
        <v>400</v>
      </c>
    </row>
    <row r="660" spans="1:10">
      <c r="A660" t="s">
        <v>46</v>
      </c>
      <c r="B660" t="s">
        <v>60</v>
      </c>
      <c r="C660" t="s">
        <v>298</v>
      </c>
      <c r="D660" t="s">
        <v>297</v>
      </c>
      <c r="F660" t="s">
        <v>243</v>
      </c>
      <c r="G660" t="s">
        <v>621</v>
      </c>
      <c r="I660" t="s">
        <v>46</v>
      </c>
      <c r="J660" t="s">
        <v>339</v>
      </c>
    </row>
    <row r="661" spans="1:10">
      <c r="A661" t="s">
        <v>47</v>
      </c>
      <c r="B661" t="s">
        <v>299</v>
      </c>
      <c r="C661" t="s">
        <v>296</v>
      </c>
      <c r="D661" t="s">
        <v>300</v>
      </c>
      <c r="F661" t="s">
        <v>243</v>
      </c>
      <c r="G661" t="s">
        <v>621</v>
      </c>
      <c r="I661" t="s">
        <v>47</v>
      </c>
      <c r="J661" t="s">
        <v>286</v>
      </c>
    </row>
    <row r="662" spans="1:10">
      <c r="A662" t="s">
        <v>81</v>
      </c>
      <c r="B662" t="s">
        <v>62</v>
      </c>
      <c r="C662" t="s">
        <v>296</v>
      </c>
      <c r="D662" t="s">
        <v>297</v>
      </c>
      <c r="F662" t="s">
        <v>243</v>
      </c>
      <c r="G662" t="s">
        <v>621</v>
      </c>
      <c r="I662" t="s">
        <v>81</v>
      </c>
      <c r="J662" t="s">
        <v>368</v>
      </c>
    </row>
    <row r="663" spans="1:10">
      <c r="A663" t="s">
        <v>302</v>
      </c>
      <c r="B663" t="s">
        <v>303</v>
      </c>
      <c r="C663" t="s">
        <v>622</v>
      </c>
    </row>
    <row r="664" spans="1:10">
      <c r="A664" t="s">
        <v>353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7CA-1E7B-4B6E-BEB6-ACD335C8807E}">
  <sheetPr codeName="Sheet2">
    <tabColor theme="5" tint="0.79998168889431442"/>
  </sheetPr>
  <dimension ref="B1:S138"/>
  <sheetViews>
    <sheetView zoomScale="118" zoomScaleNormal="118" workbookViewId="0">
      <selection activeCell="E10" sqref="E10"/>
    </sheetView>
  </sheetViews>
  <sheetFormatPr defaultColWidth="9.140625" defaultRowHeight="13.5"/>
  <cols>
    <col min="1" max="1" width="1.7109375" style="8" customWidth="1"/>
    <col min="2" max="2" width="21.5703125" style="8" customWidth="1"/>
    <col min="3" max="3" width="32.85546875" style="8" customWidth="1"/>
    <col min="4" max="4" width="7.85546875" style="25" customWidth="1"/>
    <col min="5" max="5" width="16.28515625" style="8" customWidth="1"/>
    <col min="6" max="6" width="13.5703125" style="8" customWidth="1"/>
    <col min="7" max="7" width="14.5703125" style="8" customWidth="1"/>
    <col min="8" max="8" width="4.140625" style="8" customWidth="1"/>
    <col min="9" max="9" width="25.140625" style="8" customWidth="1"/>
    <col min="10" max="10" width="35.28515625" style="8" customWidth="1"/>
    <col min="11" max="14" width="6" style="8" customWidth="1"/>
    <col min="15" max="15" width="8.7109375" style="8" customWidth="1"/>
    <col min="16" max="16" width="10.140625" style="8" customWidth="1"/>
    <col min="17" max="17" width="13.5703125" style="8" customWidth="1"/>
    <col min="18" max="18" width="1.5703125" style="8" customWidth="1"/>
    <col min="19" max="19" width="27.28515625" style="8" customWidth="1"/>
    <col min="20" max="16384" width="9.140625" style="8"/>
  </cols>
  <sheetData>
    <row r="1" spans="2:19">
      <c r="B1" s="7"/>
      <c r="G1" s="9" t="s">
        <v>0</v>
      </c>
      <c r="I1" s="7"/>
      <c r="Q1" s="10" t="s">
        <v>19</v>
      </c>
    </row>
    <row r="2" spans="2:19" ht="33" customHeight="1">
      <c r="B2" s="385" t="s">
        <v>3</v>
      </c>
      <c r="C2" s="385"/>
      <c r="D2" s="385"/>
      <c r="E2" s="385"/>
      <c r="F2" s="385"/>
      <c r="G2" s="385"/>
      <c r="I2" s="385" t="s">
        <v>22</v>
      </c>
      <c r="J2" s="385"/>
      <c r="K2" s="385"/>
      <c r="L2" s="385"/>
      <c r="M2" s="385"/>
      <c r="N2" s="385"/>
      <c r="O2" s="385"/>
      <c r="P2" s="385"/>
      <c r="Q2" s="385"/>
    </row>
    <row r="3" spans="2:19">
      <c r="B3" s="11" t="s">
        <v>15</v>
      </c>
      <c r="C3" s="12" t="s">
        <v>16</v>
      </c>
      <c r="D3" s="11" t="s">
        <v>1</v>
      </c>
      <c r="E3" s="11" t="s">
        <v>43</v>
      </c>
      <c r="F3" s="11" t="s">
        <v>2</v>
      </c>
      <c r="G3" s="11"/>
      <c r="I3" s="11" t="s">
        <v>15</v>
      </c>
      <c r="J3" s="12" t="s">
        <v>23</v>
      </c>
      <c r="K3" s="386" t="s">
        <v>1</v>
      </c>
      <c r="L3" s="386"/>
      <c r="M3" s="387" t="s">
        <v>43</v>
      </c>
      <c r="N3" s="388"/>
      <c r="O3" s="11" t="s">
        <v>2</v>
      </c>
      <c r="P3" s="13"/>
      <c r="Q3" s="14"/>
    </row>
    <row r="5" spans="2:19">
      <c r="B5" s="15" t="s">
        <v>973</v>
      </c>
      <c r="C5" s="16" t="s">
        <v>4</v>
      </c>
      <c r="D5" s="17" t="s">
        <v>5</v>
      </c>
      <c r="E5" s="383" t="s">
        <v>6</v>
      </c>
      <c r="F5" s="384"/>
      <c r="G5" s="384"/>
      <c r="I5" s="15" t="s">
        <v>288</v>
      </c>
      <c r="J5" s="18" t="s">
        <v>4</v>
      </c>
      <c r="K5" s="18" t="s">
        <v>10</v>
      </c>
      <c r="L5" s="18" t="s">
        <v>26</v>
      </c>
      <c r="M5" s="18" t="s">
        <v>25</v>
      </c>
      <c r="N5" s="18" t="s">
        <v>27</v>
      </c>
      <c r="O5" s="383" t="s">
        <v>289</v>
      </c>
      <c r="P5" s="384"/>
      <c r="Q5" s="384"/>
    </row>
    <row r="6" spans="2:19">
      <c r="B6" s="19" t="s">
        <v>1055</v>
      </c>
      <c r="C6" s="19" t="s">
        <v>1984</v>
      </c>
      <c r="D6" s="20" t="s">
        <v>31</v>
      </c>
      <c r="E6" s="21" t="s">
        <v>1150</v>
      </c>
      <c r="F6" s="21"/>
      <c r="G6" s="21"/>
      <c r="I6" s="19" t="s">
        <v>977</v>
      </c>
      <c r="J6" s="19" t="str">
        <f t="shared" ref="J6:J14" si="0">C6</f>
        <v>시장공통코드정보</v>
      </c>
      <c r="K6" s="38">
        <f>_xlfn.IFNA(VLOOKUP(I6,엔티티속성!M:V,9,FALSE), "")</f>
        <v>299</v>
      </c>
      <c r="L6" s="28" t="s">
        <v>981</v>
      </c>
      <c r="M6" s="28"/>
      <c r="N6" s="30" t="s">
        <v>982</v>
      </c>
      <c r="O6" s="21" t="str">
        <f>E6</f>
        <v>시장 공통코드정보</v>
      </c>
      <c r="P6" s="21"/>
      <c r="Q6" s="21"/>
      <c r="S6" s="5" t="str">
        <f t="shared" ref="S6:S66" si="1">IF(I6&lt;&gt;"","DROP TABLE "&amp;I6&amp;";","")</f>
        <v>DROP TABLE ZMR_BASE_CODE;</v>
      </c>
    </row>
    <row r="7" spans="2:19">
      <c r="B7" s="19"/>
      <c r="C7" s="19" t="s">
        <v>978</v>
      </c>
      <c r="D7" s="20" t="s">
        <v>31</v>
      </c>
      <c r="E7" s="21" t="s">
        <v>1149</v>
      </c>
      <c r="F7" s="21"/>
      <c r="G7" s="21"/>
      <c r="I7" s="19" t="s">
        <v>979</v>
      </c>
      <c r="J7" s="19" t="str">
        <f t="shared" si="0"/>
        <v>커브설정정보</v>
      </c>
      <c r="K7" s="38">
        <f>_xlfn.IFNA(VLOOKUP(I7,엔티티속성!M:V,9,FALSE), "")</f>
        <v>333</v>
      </c>
      <c r="L7" s="28" t="s">
        <v>981</v>
      </c>
      <c r="M7" s="28"/>
      <c r="N7" s="30" t="s">
        <v>982</v>
      </c>
      <c r="O7" s="21" t="str">
        <f t="shared" ref="O7:O14" si="2">E7</f>
        <v>시장 커브목록 정보</v>
      </c>
      <c r="P7" s="21"/>
      <c r="Q7" s="21"/>
      <c r="S7" s="5" t="str">
        <f t="shared" si="1"/>
        <v>DROP TABLE ZMR_BASE_CURV;</v>
      </c>
    </row>
    <row r="8" spans="2:19">
      <c r="B8" s="19"/>
      <c r="C8" s="19" t="s">
        <v>2031</v>
      </c>
      <c r="D8" s="20" t="s">
        <v>31</v>
      </c>
      <c r="E8" s="21" t="s">
        <v>2032</v>
      </c>
      <c r="F8" s="21"/>
      <c r="G8" s="21"/>
      <c r="I8" s="19" t="s">
        <v>2033</v>
      </c>
      <c r="J8" s="19" t="str">
        <f t="shared" si="0"/>
        <v>상품코드정보</v>
      </c>
      <c r="K8" s="38">
        <f>_xlfn.IFNA(VLOOKUP(I8,엔티티속성!M:V,9,FALSE), "")</f>
        <v>475</v>
      </c>
      <c r="L8" s="28" t="s">
        <v>981</v>
      </c>
      <c r="M8" s="28"/>
      <c r="N8" s="30" t="s">
        <v>982</v>
      </c>
      <c r="O8" s="21" t="str">
        <f>E8</f>
        <v>시장리스크 관리상품 코드정보</v>
      </c>
      <c r="P8" s="21"/>
      <c r="Q8" s="21"/>
      <c r="S8" s="5" t="str">
        <f>IF(I8&lt;&gt;"","DROP TABLE "&amp;I8&amp;";","")</f>
        <v>DROP TABLE ZMR_BASE_PROD;</v>
      </c>
    </row>
    <row r="9" spans="2:19">
      <c r="B9" s="19"/>
      <c r="C9" s="19" t="s">
        <v>4421</v>
      </c>
      <c r="D9" s="20" t="s">
        <v>31</v>
      </c>
      <c r="E9" s="21" t="s">
        <v>4421</v>
      </c>
      <c r="F9" s="21"/>
      <c r="G9" s="21"/>
      <c r="I9" s="19" t="s">
        <v>4422</v>
      </c>
      <c r="J9" s="19" t="str">
        <f t="shared" ref="J9" si="3">C9</f>
        <v>계정과목코드정보</v>
      </c>
      <c r="K9" s="38">
        <f>_xlfn.IFNA(VLOOKUP(I9,엔티티속성!M:V,9,FALSE), "")</f>
        <v>220</v>
      </c>
      <c r="L9" s="28" t="s">
        <v>981</v>
      </c>
      <c r="M9" s="28"/>
      <c r="N9" s="30" t="s">
        <v>982</v>
      </c>
      <c r="O9" s="21" t="str">
        <f>E9</f>
        <v>계정과목코드정보</v>
      </c>
      <c r="P9" s="21"/>
      <c r="Q9" s="21"/>
      <c r="S9" s="5" t="str">
        <f>IF(I9&lt;&gt;"","DROP TABLE "&amp;I9&amp;";","")</f>
        <v>DROP TABLE ZMR_BASE_ACC;</v>
      </c>
    </row>
    <row r="10" spans="2:19">
      <c r="B10" s="19"/>
      <c r="C10" s="19" t="s">
        <v>2038</v>
      </c>
      <c r="D10" s="20" t="s">
        <v>31</v>
      </c>
      <c r="E10" s="21" t="s">
        <v>1151</v>
      </c>
      <c r="F10" s="21"/>
      <c r="G10" s="21"/>
      <c r="I10" s="19" t="s">
        <v>1063</v>
      </c>
      <c r="J10" s="19" t="str">
        <f t="shared" si="0"/>
        <v>표준산업분류정보</v>
      </c>
      <c r="K10" s="38">
        <f>_xlfn.IFNA(VLOOKUP(I10,엔티티속성!M:V,9,FALSE), "")</f>
        <v>517</v>
      </c>
      <c r="L10" s="43" t="s">
        <v>35</v>
      </c>
      <c r="M10" s="20"/>
      <c r="N10" s="32">
        <v>20</v>
      </c>
      <c r="O10" s="21" t="str">
        <f t="shared" si="2"/>
        <v>버킷분류를 위한 표준산업분류정보</v>
      </c>
      <c r="P10" s="21"/>
      <c r="Q10" s="21"/>
      <c r="S10" s="5" t="str">
        <f t="shared" si="1"/>
        <v>DROP TABLE ZMR_BASE_KSIC;</v>
      </c>
    </row>
    <row r="11" spans="2:19">
      <c r="B11" s="19"/>
      <c r="C11" s="19" t="s">
        <v>2057</v>
      </c>
      <c r="D11" s="20" t="s">
        <v>31</v>
      </c>
      <c r="E11" s="21" t="s">
        <v>2097</v>
      </c>
      <c r="F11" s="21"/>
      <c r="G11" s="21"/>
      <c r="I11" s="19" t="s">
        <v>1062</v>
      </c>
      <c r="J11" s="19" t="str">
        <f t="shared" si="0"/>
        <v>LTA목록정보</v>
      </c>
      <c r="K11" s="38">
        <f>_xlfn.IFNA(VLOOKUP(I11,엔티티속성!M:V,9,FALSE), "")</f>
        <v>194</v>
      </c>
      <c r="L11" s="43" t="s">
        <v>35</v>
      </c>
      <c r="M11" s="20"/>
      <c r="N11" s="32">
        <v>20</v>
      </c>
      <c r="O11" s="21" t="str">
        <f t="shared" si="2"/>
        <v>지수/펀드 LTA목록 정보</v>
      </c>
      <c r="P11" s="21"/>
      <c r="Q11" s="21"/>
      <c r="S11" s="5" t="str">
        <f t="shared" si="1"/>
        <v>DROP TABLE ZMR_BASE_LTA;</v>
      </c>
    </row>
    <row r="12" spans="2:19">
      <c r="B12" s="19"/>
      <c r="C12" s="19" t="s">
        <v>2095</v>
      </c>
      <c r="D12" s="20" t="s">
        <v>31</v>
      </c>
      <c r="E12" s="21" t="s">
        <v>2096</v>
      </c>
      <c r="F12" s="21"/>
      <c r="G12" s="21"/>
      <c r="I12" s="19" t="s">
        <v>2098</v>
      </c>
      <c r="J12" s="19" t="str">
        <f t="shared" si="0"/>
        <v>LTA기초자산정보</v>
      </c>
      <c r="K12" s="38">
        <f>_xlfn.IFNA(VLOOKUP(I12,엔티티속성!M:V,9,FALSE), "")</f>
        <v>147</v>
      </c>
      <c r="L12" s="43" t="s">
        <v>35</v>
      </c>
      <c r="M12" s="20"/>
      <c r="N12" s="32">
        <v>20</v>
      </c>
      <c r="O12" s="21" t="str">
        <f>E12</f>
        <v>LTA 기초자산 구성 정보</v>
      </c>
      <c r="P12" s="21"/>
      <c r="Q12" s="21"/>
      <c r="S12" s="5" t="str">
        <f>IF(I12&lt;&gt;"","DROP TABLE "&amp;I12&amp;";","")</f>
        <v>DROP TABLE ZMR_BASE_LTAU;</v>
      </c>
    </row>
    <row r="13" spans="2:19" s="5" customFormat="1">
      <c r="B13" s="31"/>
      <c r="C13" s="31" t="s">
        <v>999</v>
      </c>
      <c r="D13" s="32" t="s">
        <v>31</v>
      </c>
      <c r="E13" s="33" t="s">
        <v>1152</v>
      </c>
      <c r="F13" s="33"/>
      <c r="G13" s="33"/>
      <c r="I13" s="31" t="s">
        <v>1061</v>
      </c>
      <c r="J13" s="19" t="str">
        <f t="shared" si="0"/>
        <v>발행인정보</v>
      </c>
      <c r="K13" s="38">
        <f>_xlfn.IFNA(VLOOKUP(I13,엔티티속성!M:V,9,FALSE), "")</f>
        <v>232</v>
      </c>
      <c r="L13" s="41" t="s">
        <v>35</v>
      </c>
      <c r="M13" s="32"/>
      <c r="N13" s="32">
        <v>20</v>
      </c>
      <c r="O13" s="21" t="str">
        <f t="shared" si="2"/>
        <v>DRC관리위한 발행인관련 정보</v>
      </c>
      <c r="P13" s="33"/>
      <c r="Q13" s="33"/>
      <c r="S13" s="5" t="str">
        <f t="shared" si="1"/>
        <v>DROP TABLE ZMR_BASE_ISSU;</v>
      </c>
    </row>
    <row r="14" spans="2:19" s="5" customFormat="1">
      <c r="B14" s="31"/>
      <c r="C14" s="31" t="s">
        <v>992</v>
      </c>
      <c r="D14" s="32" t="s">
        <v>31</v>
      </c>
      <c r="E14" s="33" t="s">
        <v>993</v>
      </c>
      <c r="F14" s="33"/>
      <c r="G14" s="33"/>
      <c r="I14" s="31" t="s">
        <v>1148</v>
      </c>
      <c r="J14" s="31" t="str">
        <f t="shared" si="0"/>
        <v>BS잔액대사정보</v>
      </c>
      <c r="K14" s="38">
        <f>_xlfn.IFNA(VLOOKUP(I14,엔티티속성!M:V,9,FALSE), "")</f>
        <v>346</v>
      </c>
      <c r="L14" s="41" t="s">
        <v>35</v>
      </c>
      <c r="M14" s="32"/>
      <c r="N14" s="32">
        <v>20</v>
      </c>
      <c r="O14" s="21" t="str">
        <f t="shared" si="2"/>
        <v>정합성점검을 위한 회계BS와 분석대상BS의 장부가대사정보</v>
      </c>
      <c r="P14" s="33"/>
      <c r="Q14" s="33"/>
      <c r="S14" s="5" t="str">
        <f t="shared" si="1"/>
        <v>DROP TABLE ZMR_BASE_BOOK;</v>
      </c>
    </row>
    <row r="15" spans="2:19">
      <c r="B15" s="19"/>
      <c r="C15" s="19" t="s">
        <v>6475</v>
      </c>
      <c r="D15" s="20" t="s">
        <v>31</v>
      </c>
      <c r="E15" s="21" t="s">
        <v>6472</v>
      </c>
      <c r="F15" s="21"/>
      <c r="G15" s="21"/>
      <c r="I15" s="19" t="s">
        <v>6471</v>
      </c>
      <c r="J15" s="19" t="str">
        <f t="shared" ref="J15" si="4">C15</f>
        <v>상품 속성정보</v>
      </c>
      <c r="K15" s="38" t="str">
        <f>_xlfn.IFNA(VLOOKUP(I15,엔티티속성!M:V,9,FALSE), "")</f>
        <v/>
      </c>
      <c r="L15" s="28" t="s">
        <v>981</v>
      </c>
      <c r="M15" s="28"/>
      <c r="N15" s="30" t="s">
        <v>982</v>
      </c>
      <c r="O15" s="21" t="str">
        <f>E15</f>
        <v>시장리스크 관리상품 항목에 대한 정보</v>
      </c>
      <c r="P15" s="21"/>
      <c r="Q15" s="21"/>
      <c r="S15" s="5" t="str">
        <f>IF(I15&lt;&gt;"","DROP TABLE "&amp;I15&amp;";","")</f>
        <v>DROP TABLE ZMR_BASE_ATTR;</v>
      </c>
    </row>
    <row r="16" spans="2:19">
      <c r="B16" s="19"/>
      <c r="C16" s="19" t="s">
        <v>6473</v>
      </c>
      <c r="D16" s="20" t="s">
        <v>31</v>
      </c>
      <c r="E16" s="21" t="s">
        <v>6476</v>
      </c>
      <c r="F16" s="21"/>
      <c r="G16" s="21"/>
      <c r="I16" s="19" t="s">
        <v>6474</v>
      </c>
      <c r="J16" s="19" t="str">
        <f t="shared" ref="J16" si="5">C16</f>
        <v>상품별 속성정보</v>
      </c>
      <c r="K16" s="38" t="str">
        <f>_xlfn.IFNA(VLOOKUP(I16,엔티티속성!M:V,9,FALSE), "")</f>
        <v/>
      </c>
      <c r="L16" s="28" t="s">
        <v>981</v>
      </c>
      <c r="M16" s="28"/>
      <c r="N16" s="30" t="s">
        <v>982</v>
      </c>
      <c r="O16" s="21" t="str">
        <f>E16</f>
        <v>시장리스크 상품별 관리항목에 대한 정보</v>
      </c>
      <c r="P16" s="21"/>
      <c r="Q16" s="21"/>
      <c r="S16" s="5" t="str">
        <f>IF(I16&lt;&gt;"","DROP TABLE "&amp;I16&amp;";","")</f>
        <v>DROP TABLE ZMR_BASE_PROD_ATTR;</v>
      </c>
    </row>
    <row r="17" spans="2:19" s="5" customFormat="1">
      <c r="B17" s="31"/>
      <c r="C17" s="31"/>
      <c r="D17" s="32"/>
      <c r="E17" s="33"/>
      <c r="F17" s="33"/>
      <c r="G17" s="33"/>
      <c r="I17" s="31"/>
      <c r="J17" s="31"/>
      <c r="K17" s="38"/>
      <c r="L17" s="41"/>
      <c r="M17" s="32"/>
      <c r="N17" s="32"/>
      <c r="O17" s="21"/>
      <c r="P17" s="33"/>
      <c r="Q17" s="33"/>
    </row>
    <row r="18" spans="2:19">
      <c r="B18" s="19"/>
      <c r="C18" s="19"/>
      <c r="D18" s="20"/>
      <c r="E18" s="21"/>
      <c r="F18" s="21"/>
      <c r="G18" s="21"/>
      <c r="I18" s="19"/>
      <c r="J18" s="19"/>
      <c r="K18" s="22" t="str">
        <f>_xlfn.IFNA(VLOOKUP(I18,엔티티속성!M:V,9,FALSE), "")</f>
        <v/>
      </c>
      <c r="L18" s="20"/>
      <c r="M18" s="20"/>
      <c r="N18" s="20"/>
      <c r="O18" s="21"/>
      <c r="P18" s="21"/>
      <c r="Q18" s="21"/>
      <c r="S18" s="5" t="str">
        <f t="shared" si="1"/>
        <v/>
      </c>
    </row>
    <row r="19" spans="2:19">
      <c r="B19" s="19" t="s">
        <v>1057</v>
      </c>
      <c r="C19" s="19" t="s">
        <v>787</v>
      </c>
      <c r="D19" s="20" t="s">
        <v>31</v>
      </c>
      <c r="E19" s="21" t="s">
        <v>791</v>
      </c>
      <c r="F19" s="21"/>
      <c r="G19" s="21"/>
      <c r="I19" s="19" t="s">
        <v>799</v>
      </c>
      <c r="J19" s="21" t="str">
        <f t="shared" ref="J19:J27" si="6">C19</f>
        <v>시장금리정보</v>
      </c>
      <c r="K19" s="22">
        <f>_xlfn.IFNA(VLOOKUP(I19,엔티티속성!M:V,9,FALSE), "")</f>
        <v>135</v>
      </c>
      <c r="L19" s="20" t="s">
        <v>910</v>
      </c>
      <c r="M19" s="20"/>
      <c r="N19" s="20">
        <v>20</v>
      </c>
      <c r="O19" s="23" t="str">
        <f t="shared" ref="O19:O27" si="7">E19</f>
        <v>시장에서 거래되는 금리 정보</v>
      </c>
      <c r="P19" s="21"/>
      <c r="Q19" s="21"/>
      <c r="S19" s="5" t="str">
        <f t="shared" ref="S19:S28" si="8">IF(I19&lt;&gt;"","DROP TABLE "&amp;I19&amp;";","")</f>
        <v>DROP TABLE ZMR_MKT_IRR;</v>
      </c>
    </row>
    <row r="20" spans="2:19">
      <c r="B20" s="19"/>
      <c r="C20" s="19" t="s">
        <v>788</v>
      </c>
      <c r="D20" s="20" t="s">
        <v>31</v>
      </c>
      <c r="E20" s="21" t="s">
        <v>793</v>
      </c>
      <c r="F20" s="21"/>
      <c r="G20" s="21"/>
      <c r="I20" s="19" t="s">
        <v>797</v>
      </c>
      <c r="J20" s="21" t="str">
        <f t="shared" si="6"/>
        <v>시장환율정보</v>
      </c>
      <c r="K20" s="22">
        <f>_xlfn.IFNA(VLOOKUP(I20,엔티티속성!M:V,9,FALSE), "")</f>
        <v>113</v>
      </c>
      <c r="L20" s="20" t="s">
        <v>910</v>
      </c>
      <c r="M20" s="20"/>
      <c r="N20" s="20">
        <v>20</v>
      </c>
      <c r="O20" s="23" t="str">
        <f t="shared" si="7"/>
        <v>시장에서 거래되는 환율 정보</v>
      </c>
      <c r="P20" s="21"/>
      <c r="Q20" s="21"/>
      <c r="S20" s="5" t="str">
        <f t="shared" si="8"/>
        <v>DROP TABLE ZMR_MKT_FXR;</v>
      </c>
    </row>
    <row r="21" spans="2:19">
      <c r="B21" s="19"/>
      <c r="C21" s="19" t="s">
        <v>789</v>
      </c>
      <c r="D21" s="20" t="s">
        <v>31</v>
      </c>
      <c r="E21" s="21" t="s">
        <v>792</v>
      </c>
      <c r="F21" s="21"/>
      <c r="G21" s="21"/>
      <c r="I21" s="19" t="s">
        <v>795</v>
      </c>
      <c r="J21" s="21" t="str">
        <f t="shared" si="6"/>
        <v>시장인덱스정보</v>
      </c>
      <c r="K21" s="22">
        <f>_xlfn.IFNA(VLOOKUP(I21,엔티티속성!M:V,9,FALSE), "")</f>
        <v>121</v>
      </c>
      <c r="L21" s="20" t="s">
        <v>910</v>
      </c>
      <c r="M21" s="20"/>
      <c r="N21" s="20">
        <v>20</v>
      </c>
      <c r="O21" s="23" t="str">
        <f t="shared" si="7"/>
        <v>시장에서 거래되는 지수 정보</v>
      </c>
      <c r="P21" s="21"/>
      <c r="Q21" s="21"/>
      <c r="S21" s="5" t="str">
        <f t="shared" si="8"/>
        <v>DROP TABLE ZMR_MKT_IDX;</v>
      </c>
    </row>
    <row r="22" spans="2:19">
      <c r="B22" s="19"/>
      <c r="C22" s="19" t="s">
        <v>923</v>
      </c>
      <c r="D22" s="20" t="s">
        <v>31</v>
      </c>
      <c r="E22" s="21" t="s">
        <v>924</v>
      </c>
      <c r="F22" s="21"/>
      <c r="G22" s="21"/>
      <c r="I22" s="19" t="s">
        <v>796</v>
      </c>
      <c r="J22" s="21" t="str">
        <f t="shared" si="6"/>
        <v>시장옵션변동성정보</v>
      </c>
      <c r="K22" s="22">
        <f>_xlfn.IFNA(VLOOKUP(I22,엔티티속성!M:V,9,FALSE), "")</f>
        <v>147</v>
      </c>
      <c r="L22" s="20" t="s">
        <v>910</v>
      </c>
      <c r="M22" s="20"/>
      <c r="N22" s="20">
        <v>20</v>
      </c>
      <c r="O22" s="23" t="str">
        <f t="shared" si="7"/>
        <v>시장에서 고시되는 옵션변동성 정보</v>
      </c>
      <c r="P22" s="21"/>
      <c r="Q22" s="21"/>
      <c r="S22" s="5" t="str">
        <f t="shared" si="8"/>
        <v>DROP TABLE ZMR_MKT_VOL;</v>
      </c>
    </row>
    <row r="23" spans="2:19">
      <c r="B23" s="19"/>
      <c r="C23" s="19" t="s">
        <v>790</v>
      </c>
      <c r="D23" s="20" t="s">
        <v>31</v>
      </c>
      <c r="E23" s="21" t="s">
        <v>936</v>
      </c>
      <c r="F23" s="21"/>
      <c r="G23" s="21"/>
      <c r="I23" s="19" t="s">
        <v>798</v>
      </c>
      <c r="J23" s="21" t="str">
        <f t="shared" si="6"/>
        <v>시장유가증권정보</v>
      </c>
      <c r="K23" s="22">
        <f>_xlfn.IFNA(VLOOKUP(I23,엔티티속성!M:V,9,FALSE), "")</f>
        <v>303</v>
      </c>
      <c r="L23" s="20" t="s">
        <v>910</v>
      </c>
      <c r="M23" s="20"/>
      <c r="N23" s="20">
        <v>20</v>
      </c>
      <c r="O23" s="23" t="str">
        <f t="shared" si="7"/>
        <v>시장에서 거래되는 주식, 채권 등의 유가증권 가격 정보</v>
      </c>
      <c r="P23" s="21"/>
      <c r="Q23" s="21"/>
      <c r="S23" s="5" t="str">
        <f t="shared" si="8"/>
        <v>DROP TABLE ZMR_MKT_SEC;</v>
      </c>
    </row>
    <row r="24" spans="2:19">
      <c r="B24" s="19"/>
      <c r="C24" s="19" t="s">
        <v>945</v>
      </c>
      <c r="D24" s="20" t="s">
        <v>31</v>
      </c>
      <c r="E24" s="21" t="s">
        <v>946</v>
      </c>
      <c r="F24" s="21"/>
      <c r="G24" s="21"/>
      <c r="I24" s="19" t="s">
        <v>897</v>
      </c>
      <c r="J24" s="21" t="str">
        <f t="shared" si="6"/>
        <v>시장장내파생정보</v>
      </c>
      <c r="K24" s="22">
        <f>_xlfn.IFNA(VLOOKUP(I24,엔티티속성!M:V,9,FALSE), "")</f>
        <v>203</v>
      </c>
      <c r="L24" s="20" t="s">
        <v>910</v>
      </c>
      <c r="M24" s="20"/>
      <c r="N24" s="20">
        <v>20</v>
      </c>
      <c r="O24" s="23" t="str">
        <f t="shared" si="7"/>
        <v>시장에서 고시하는 장내파생 가격 정보</v>
      </c>
      <c r="P24" s="21"/>
      <c r="Q24" s="21"/>
      <c r="S24" s="5" t="str">
        <f t="shared" si="8"/>
        <v>DROP TABLE ZMR_MKT_DRV;</v>
      </c>
    </row>
    <row r="25" spans="2:19">
      <c r="B25" s="19"/>
      <c r="C25" s="19" t="s">
        <v>944</v>
      </c>
      <c r="D25" s="20" t="s">
        <v>31</v>
      </c>
      <c r="E25" s="21" t="s">
        <v>947</v>
      </c>
      <c r="F25" s="21"/>
      <c r="G25" s="21"/>
      <c r="I25" s="19" t="s">
        <v>898</v>
      </c>
      <c r="J25" s="21" t="str">
        <f t="shared" si="6"/>
        <v>시장상품(Commodity)정보</v>
      </c>
      <c r="K25" s="22">
        <f>_xlfn.IFNA(VLOOKUP(I25,엔티티속성!M:V,9,FALSE), "")</f>
        <v>160</v>
      </c>
      <c r="L25" s="20" t="s">
        <v>910</v>
      </c>
      <c r="M25" s="20"/>
      <c r="N25" s="20">
        <v>20</v>
      </c>
      <c r="O25" s="23" t="str">
        <f t="shared" si="7"/>
        <v>시장에서 거래되는 상품(Commodity) 가격 정보</v>
      </c>
      <c r="P25" s="21"/>
      <c r="Q25" s="21"/>
      <c r="S25" s="5" t="str">
        <f t="shared" si="8"/>
        <v>DROP TABLE ZMR_MKT_CMM;</v>
      </c>
    </row>
    <row r="26" spans="2:19">
      <c r="B26" s="19"/>
      <c r="C26" s="19"/>
      <c r="D26" s="20"/>
      <c r="E26" s="21"/>
      <c r="F26" s="21"/>
      <c r="G26" s="21"/>
      <c r="I26" s="19"/>
      <c r="J26" s="21"/>
      <c r="K26" s="22"/>
      <c r="L26" s="20"/>
      <c r="M26" s="20"/>
      <c r="N26" s="20"/>
      <c r="O26" s="23"/>
      <c r="P26" s="21"/>
      <c r="Q26" s="21"/>
      <c r="S26" s="5"/>
    </row>
    <row r="27" spans="2:19">
      <c r="B27" s="21"/>
      <c r="C27" s="21" t="s">
        <v>2099</v>
      </c>
      <c r="D27" s="20" t="s">
        <v>31</v>
      </c>
      <c r="E27" s="21" t="s">
        <v>1078</v>
      </c>
      <c r="F27" s="21"/>
      <c r="G27" s="21"/>
      <c r="I27" s="19" t="s">
        <v>1077</v>
      </c>
      <c r="J27" s="21" t="str">
        <f t="shared" si="6"/>
        <v>위험요인시장정보</v>
      </c>
      <c r="K27" s="22">
        <f>_xlfn.IFNA(VLOOKUP(I27,엔티티속성!M:V,9,FALSE), "")</f>
        <v>124</v>
      </c>
      <c r="L27" s="20" t="s">
        <v>35</v>
      </c>
      <c r="M27" s="21"/>
      <c r="N27" s="20">
        <v>20</v>
      </c>
      <c r="O27" s="23" t="str">
        <f t="shared" si="7"/>
        <v>평가에 사용되는 커브 일별커브 정보</v>
      </c>
      <c r="P27" s="21"/>
      <c r="Q27" s="21"/>
      <c r="S27" s="5" t="str">
        <f t="shared" si="8"/>
        <v>DROP TABLE ZMR_MKT_RF;</v>
      </c>
    </row>
    <row r="28" spans="2:19">
      <c r="B28" s="23"/>
      <c r="C28" s="23"/>
      <c r="D28" s="35"/>
      <c r="E28" s="23"/>
      <c r="F28" s="23"/>
      <c r="G28" s="23"/>
      <c r="I28" s="26"/>
      <c r="J28" s="23"/>
      <c r="K28" s="22" t="str">
        <f>_xlfn.IFNA(VLOOKUP(I28,엔티티속성!M:V,9,FALSE), "")</f>
        <v/>
      </c>
      <c r="L28" s="23"/>
      <c r="M28" s="23"/>
      <c r="N28" s="23"/>
      <c r="O28" s="23"/>
      <c r="P28" s="23"/>
      <c r="Q28" s="23"/>
      <c r="S28" s="5" t="str">
        <f t="shared" si="8"/>
        <v/>
      </c>
    </row>
    <row r="29" spans="2:19">
      <c r="B29" s="19" t="s">
        <v>1056</v>
      </c>
      <c r="C29" s="19" t="s">
        <v>398</v>
      </c>
      <c r="D29" s="20" t="s">
        <v>31</v>
      </c>
      <c r="E29" s="21" t="s">
        <v>786</v>
      </c>
      <c r="F29" s="21"/>
      <c r="G29" s="21"/>
      <c r="I29" s="19" t="s">
        <v>794</v>
      </c>
      <c r="J29" s="21" t="str">
        <f t="shared" ref="J29:J31" si="9">C29</f>
        <v>포지션기본정보</v>
      </c>
      <c r="K29" s="22">
        <f>_xlfn.IFNA(VLOOKUP(I29,엔티티속성!M:V,9,FALSE), "")</f>
        <v>1104.2</v>
      </c>
      <c r="L29" s="20" t="s">
        <v>35</v>
      </c>
      <c r="M29" s="20"/>
      <c r="N29" s="20">
        <v>20</v>
      </c>
      <c r="O29" s="23" t="str">
        <f t="shared" ref="O29:O31" si="10">E29</f>
        <v>시장리스크 평가대상 전체 포지션에 대한 일반 정보</v>
      </c>
      <c r="P29" s="21"/>
      <c r="Q29" s="21"/>
      <c r="S29" s="5" t="str">
        <f t="shared" si="1"/>
        <v>DROP TABLE ZMR_POSI_BASE;</v>
      </c>
    </row>
    <row r="30" spans="2:19">
      <c r="B30" s="19"/>
      <c r="C30" s="19" t="s">
        <v>4969</v>
      </c>
      <c r="D30" s="20" t="s">
        <v>31</v>
      </c>
      <c r="E30" s="21" t="s">
        <v>4986</v>
      </c>
      <c r="F30" s="21"/>
      <c r="G30" s="21"/>
      <c r="I30" s="19" t="s">
        <v>4970</v>
      </c>
      <c r="J30" s="21" t="str">
        <f t="shared" si="9"/>
        <v>포지션추가정보</v>
      </c>
      <c r="K30" s="22">
        <f>_xlfn.IFNA(VLOOKUP(I30,엔티티속성!M:V,9,FALSE), "")</f>
        <v>267</v>
      </c>
      <c r="L30" s="20" t="s">
        <v>35</v>
      </c>
      <c r="M30" s="20"/>
      <c r="N30" s="20">
        <v>20</v>
      </c>
      <c r="O30" s="23" t="str">
        <f t="shared" si="10"/>
        <v>이색상품평가에 필요한 추가정보(전환사채, 비정형상품 등)</v>
      </c>
      <c r="P30" s="21"/>
      <c r="Q30" s="21"/>
      <c r="S30" s="5" t="str">
        <f t="shared" si="1"/>
        <v>DROP TABLE ZMR_POSI_ADDI;</v>
      </c>
    </row>
    <row r="31" spans="2:19">
      <c r="B31" s="19"/>
      <c r="C31" s="19" t="s">
        <v>2484</v>
      </c>
      <c r="D31" s="20" t="s">
        <v>31</v>
      </c>
      <c r="E31" s="21" t="s">
        <v>2483</v>
      </c>
      <c r="F31" s="21"/>
      <c r="G31" s="21"/>
      <c r="I31" s="19" t="s">
        <v>2482</v>
      </c>
      <c r="J31" s="21" t="str">
        <f t="shared" si="9"/>
        <v>포지션스케줄정보</v>
      </c>
      <c r="K31" s="22">
        <f>_xlfn.IFNA(VLOOKUP(I31,엔티티속성!M:V,9,FALSE), "")</f>
        <v>198</v>
      </c>
      <c r="L31" s="20" t="s">
        <v>35</v>
      </c>
      <c r="M31" s="20"/>
      <c r="N31" s="20">
        <v>20</v>
      </c>
      <c r="O31" s="23" t="str">
        <f t="shared" si="10"/>
        <v>채권, 스왑, 옵션 상품의 스케줄 정보</v>
      </c>
      <c r="P31" s="21"/>
      <c r="Q31" s="21"/>
      <c r="S31" s="5" t="str">
        <f t="shared" si="1"/>
        <v>DROP TABLE ZMR_POSI_SCHE;</v>
      </c>
    </row>
    <row r="32" spans="2:19">
      <c r="B32" s="19"/>
      <c r="C32" s="19"/>
      <c r="D32" s="20"/>
      <c r="E32" s="21"/>
      <c r="F32" s="21"/>
      <c r="G32" s="21"/>
      <c r="I32" s="19"/>
      <c r="J32" s="21"/>
      <c r="K32" s="22" t="str">
        <f>_xlfn.IFNA(VLOOKUP(I32,엔티티속성!M:V,9,FALSE), "")</f>
        <v/>
      </c>
      <c r="L32" s="20"/>
      <c r="M32" s="20"/>
      <c r="N32" s="20"/>
      <c r="O32" s="21"/>
      <c r="P32" s="21"/>
      <c r="Q32" s="21"/>
      <c r="S32" s="5" t="str">
        <f t="shared" si="1"/>
        <v/>
      </c>
    </row>
    <row r="33" spans="2:19">
      <c r="B33" s="19" t="s">
        <v>1079</v>
      </c>
      <c r="C33" s="19" t="s">
        <v>1982</v>
      </c>
      <c r="D33" s="20" t="s">
        <v>31</v>
      </c>
      <c r="E33" s="29" t="s">
        <v>1983</v>
      </c>
      <c r="F33" s="21"/>
      <c r="G33" s="21"/>
      <c r="I33" s="19" t="s">
        <v>780</v>
      </c>
      <c r="J33" s="19" t="str">
        <f t="shared" ref="J33:J38" si="11">C33</f>
        <v>평가공통코드정보</v>
      </c>
      <c r="K33" s="38">
        <f>_xlfn.IFNA(VLOOKUP(I33,엔티티속성!M:V,9,FALSE), "")</f>
        <v>258</v>
      </c>
      <c r="L33" s="28" t="s">
        <v>981</v>
      </c>
      <c r="M33" s="28"/>
      <c r="N33" s="30" t="s">
        <v>982</v>
      </c>
      <c r="O33" s="23" t="str">
        <f t="shared" ref="O33:O38" si="12">E33</f>
        <v>평가시스템에서 사용하는 공통코드 정보</v>
      </c>
      <c r="P33" s="21"/>
      <c r="Q33" s="21"/>
      <c r="S33" s="5" t="str">
        <f t="shared" si="1"/>
        <v>DROP TABLE ZRP_BASE_CODE;</v>
      </c>
    </row>
    <row r="34" spans="2:19">
      <c r="B34" s="19"/>
      <c r="C34" s="19" t="s">
        <v>1075</v>
      </c>
      <c r="D34" s="20" t="s">
        <v>31</v>
      </c>
      <c r="E34" s="21" t="s">
        <v>1080</v>
      </c>
      <c r="F34" s="21"/>
      <c r="G34" s="21"/>
      <c r="I34" s="19" t="s">
        <v>6428</v>
      </c>
      <c r="J34" s="19" t="str">
        <f>C34</f>
        <v>시나리오설정정보</v>
      </c>
      <c r="K34" s="38">
        <f>_xlfn.IFNA(VLOOKUP(I34,엔티티속성!M:V,9,FALSE), "")</f>
        <v>205</v>
      </c>
      <c r="L34" s="28" t="s">
        <v>981</v>
      </c>
      <c r="M34" s="28"/>
      <c r="N34" s="30" t="s">
        <v>982</v>
      </c>
      <c r="O34" s="23" t="str">
        <f t="shared" si="12"/>
        <v>사용자정의시나리오 설정정보</v>
      </c>
      <c r="P34" s="21"/>
      <c r="Q34" s="21"/>
      <c r="S34" s="5" t="str">
        <f t="shared" si="1"/>
        <v>DROP TABLE ZRP_BASE_SCFG;</v>
      </c>
    </row>
    <row r="35" spans="2:19">
      <c r="B35" s="19"/>
      <c r="C35" s="19" t="s">
        <v>985</v>
      </c>
      <c r="D35" s="20" t="s">
        <v>31</v>
      </c>
      <c r="E35" s="33" t="s">
        <v>986</v>
      </c>
      <c r="F35" s="21"/>
      <c r="G35" s="21"/>
      <c r="I35" s="19" t="s">
        <v>779</v>
      </c>
      <c r="J35" s="19" t="str">
        <f t="shared" si="11"/>
        <v>포트폴리오설정정보</v>
      </c>
      <c r="K35" s="38">
        <f>_xlfn.IFNA(VLOOKUP(I35,엔티티속성!M:V,9,FALSE), "")</f>
        <v>152</v>
      </c>
      <c r="L35" s="28" t="s">
        <v>981</v>
      </c>
      <c r="M35" s="28"/>
      <c r="N35" s="30" t="s">
        <v>982</v>
      </c>
      <c r="O35" s="23" t="str">
        <f t="shared" si="12"/>
        <v>다차원 분석을 위한 포트폴리오 구성정보</v>
      </c>
      <c r="P35" s="21"/>
      <c r="Q35" s="21"/>
      <c r="S35" s="5" t="str">
        <f t="shared" si="1"/>
        <v>DROP TABLE ZRP_BASE_PORT;</v>
      </c>
    </row>
    <row r="36" spans="2:19">
      <c r="B36" s="19"/>
      <c r="C36" s="69" t="s">
        <v>2169</v>
      </c>
      <c r="D36" s="20" t="s">
        <v>31</v>
      </c>
      <c r="E36" s="21" t="s">
        <v>2167</v>
      </c>
      <c r="F36" s="21"/>
      <c r="G36" s="21"/>
      <c r="I36" s="229" t="s">
        <v>6430</v>
      </c>
      <c r="J36" s="19" t="str">
        <f t="shared" si="11"/>
        <v>분석서버정보</v>
      </c>
      <c r="K36" s="38">
        <f>_xlfn.IFNA(VLOOKUP(I36,엔티티속성!M:V,9,FALSE), "")</f>
        <v>166</v>
      </c>
      <c r="L36" s="28" t="s">
        <v>981</v>
      </c>
      <c r="M36" s="28"/>
      <c r="N36" s="30" t="s">
        <v>982</v>
      </c>
      <c r="O36" s="23" t="str">
        <f t="shared" si="12"/>
        <v>평가서버설정 정보</v>
      </c>
      <c r="P36" s="21"/>
      <c r="Q36" s="21"/>
      <c r="S36" s="5" t="str">
        <f t="shared" si="1"/>
        <v>DROP TABLE ZRP_BASE_SERV;</v>
      </c>
    </row>
    <row r="37" spans="2:19">
      <c r="B37" s="19"/>
      <c r="C37" s="69" t="s">
        <v>6478</v>
      </c>
      <c r="D37" s="20" t="s">
        <v>31</v>
      </c>
      <c r="E37" s="21" t="s">
        <v>2481</v>
      </c>
      <c r="F37" s="21"/>
      <c r="G37" s="21"/>
      <c r="I37" s="229" t="s">
        <v>6435</v>
      </c>
      <c r="J37" s="19" t="str">
        <f t="shared" si="11"/>
        <v>상품별평가모델정보</v>
      </c>
      <c r="K37" s="38">
        <f>_xlfn.IFNA(VLOOKUP(I37,엔티티속성!M:V,9,FALSE), "")</f>
        <v>1154</v>
      </c>
      <c r="L37" s="28" t="s">
        <v>981</v>
      </c>
      <c r="M37" s="28"/>
      <c r="N37" s="30" t="s">
        <v>982</v>
      </c>
      <c r="O37" s="23" t="str">
        <f t="shared" si="12"/>
        <v>상품별모듈연결정보</v>
      </c>
      <c r="P37" s="21"/>
      <c r="Q37" s="21"/>
      <c r="S37" s="5" t="str">
        <f>IF(I37&lt;&gt;"","DROP TABLE "&amp;I37&amp;";","")</f>
        <v>DROP TABLE ZRP_BASE_PROD_MODL;</v>
      </c>
    </row>
    <row r="38" spans="2:19">
      <c r="B38" s="19"/>
      <c r="C38" s="69" t="s">
        <v>6480</v>
      </c>
      <c r="D38" s="20" t="s">
        <v>31</v>
      </c>
      <c r="E38" s="21" t="s">
        <v>2168</v>
      </c>
      <c r="F38" s="21"/>
      <c r="G38" s="21"/>
      <c r="I38" s="229" t="s">
        <v>6432</v>
      </c>
      <c r="J38" s="19" t="str">
        <f t="shared" si="11"/>
        <v>평가모델별속성정보</v>
      </c>
      <c r="K38" s="38">
        <f>_xlfn.IFNA(VLOOKUP(I38,엔티티속성!M:V,9,FALSE), "")</f>
        <v>8972</v>
      </c>
      <c r="L38" s="28" t="s">
        <v>981</v>
      </c>
      <c r="M38" s="28"/>
      <c r="N38" s="30" t="s">
        <v>982</v>
      </c>
      <c r="O38" s="23" t="str">
        <f t="shared" si="12"/>
        <v>상품별모듈입출력정보</v>
      </c>
      <c r="P38" s="21"/>
      <c r="Q38" s="21"/>
      <c r="S38" s="5" t="str">
        <f>IF(I38&lt;&gt;"","DROP TABLE "&amp;I38&amp;";","")</f>
        <v>DROP TABLE ZRP_BASE_MODL_ATTR;</v>
      </c>
    </row>
    <row r="39" spans="2:19">
      <c r="B39" s="19"/>
      <c r="C39" s="19"/>
      <c r="D39" s="20"/>
      <c r="E39" s="21"/>
      <c r="F39" s="21"/>
      <c r="G39" s="21"/>
      <c r="I39" s="19"/>
      <c r="J39" s="21"/>
      <c r="K39" s="38" t="str">
        <f>_xlfn.IFNA(VLOOKUP(I39,엔티티속성!M:V,9,FALSE), "")</f>
        <v/>
      </c>
      <c r="L39" s="20"/>
      <c r="M39" s="20"/>
      <c r="N39" s="20"/>
      <c r="O39" s="23"/>
      <c r="P39" s="21"/>
      <c r="Q39" s="21"/>
      <c r="S39" s="5" t="str">
        <f t="shared" si="1"/>
        <v/>
      </c>
    </row>
    <row r="40" spans="2:19">
      <c r="B40" s="19"/>
      <c r="C40" s="19"/>
      <c r="D40" s="20"/>
      <c r="E40" s="21"/>
      <c r="F40" s="21"/>
      <c r="G40" s="21"/>
      <c r="I40" s="19"/>
      <c r="J40" s="21"/>
      <c r="K40" s="22" t="str">
        <f>_xlfn.IFNA(VLOOKUP(I40,엔티티속성!M:V,9,FALSE), "")</f>
        <v/>
      </c>
      <c r="L40" s="20"/>
      <c r="M40" s="20"/>
      <c r="N40" s="20"/>
      <c r="O40" s="23"/>
      <c r="P40" s="21"/>
      <c r="Q40" s="21"/>
      <c r="S40" s="5" t="str">
        <f t="shared" si="1"/>
        <v/>
      </c>
    </row>
    <row r="41" spans="2:19">
      <c r="B41" s="19" t="s">
        <v>1074</v>
      </c>
      <c r="C41" s="19" t="s">
        <v>1065</v>
      </c>
      <c r="D41" s="20" t="s">
        <v>31</v>
      </c>
      <c r="E41" s="21" t="s">
        <v>1066</v>
      </c>
      <c r="F41" s="21"/>
      <c r="G41" s="21"/>
      <c r="I41" s="19" t="s">
        <v>775</v>
      </c>
      <c r="J41" s="21" t="str">
        <f>C41</f>
        <v>인스트루먼트정보</v>
      </c>
      <c r="K41" s="22">
        <f>_xlfn.IFNA(VLOOKUP(I41,엔티티속성!M:V,9,FALSE), "")</f>
        <v>929</v>
      </c>
      <c r="L41" s="20" t="s">
        <v>35</v>
      </c>
      <c r="M41" s="20"/>
      <c r="N41" s="20">
        <v>20</v>
      </c>
      <c r="O41" s="23" t="str">
        <f>E41</f>
        <v>평가대상 전체 포지션에 대한 평가 입력데이터 정보</v>
      </c>
      <c r="P41" s="21"/>
      <c r="Q41" s="21"/>
      <c r="S41" s="5" t="str">
        <f t="shared" si="1"/>
        <v>DROP TABLE ZRP_BASE_INST;</v>
      </c>
    </row>
    <row r="42" spans="2:19">
      <c r="B42" s="19"/>
      <c r="C42" s="19" t="s">
        <v>1082</v>
      </c>
      <c r="D42" s="20" t="s">
        <v>31</v>
      </c>
      <c r="E42" s="21" t="s">
        <v>1067</v>
      </c>
      <c r="F42" s="21"/>
      <c r="G42" s="21"/>
      <c r="I42" s="229" t="s">
        <v>6436</v>
      </c>
      <c r="J42" s="21" t="str">
        <f>C42</f>
        <v>스케쥴정보</v>
      </c>
      <c r="K42" s="22">
        <f>_xlfn.IFNA(VLOOKUP(I42,엔티티속성!M:V,9,FALSE), "")</f>
        <v>205</v>
      </c>
      <c r="L42" s="20" t="s">
        <v>35</v>
      </c>
      <c r="M42" s="20"/>
      <c r="N42" s="20">
        <v>20</v>
      </c>
      <c r="O42" s="23" t="str">
        <f>E42</f>
        <v>쿠폰 스케쥴 정보</v>
      </c>
      <c r="P42" s="21"/>
      <c r="Q42" s="21"/>
      <c r="S42" s="5" t="str">
        <f t="shared" si="1"/>
        <v>DROP TABLE ZRP_BASE_COUP_SCHE;</v>
      </c>
    </row>
    <row r="43" spans="2:19">
      <c r="B43" s="19"/>
      <c r="C43" s="19" t="s">
        <v>781</v>
      </c>
      <c r="D43" s="20" t="s">
        <v>31</v>
      </c>
      <c r="E43" s="21" t="s">
        <v>1068</v>
      </c>
      <c r="F43" s="21"/>
      <c r="G43" s="21"/>
      <c r="I43" s="229" t="s">
        <v>6427</v>
      </c>
      <c r="J43" s="21" t="str">
        <f>C43</f>
        <v>커브정보</v>
      </c>
      <c r="K43" s="22">
        <f>_xlfn.IFNA(VLOOKUP(I43,엔티티속성!M:V,9,FALSE), "")</f>
        <v>106</v>
      </c>
      <c r="L43" s="20" t="s">
        <v>35</v>
      </c>
      <c r="M43" s="20"/>
      <c r="N43" s="20">
        <v>20</v>
      </c>
      <c r="O43" s="23" t="str">
        <f>E43</f>
        <v>커브 정보</v>
      </c>
      <c r="P43" s="21"/>
      <c r="Q43" s="21"/>
      <c r="S43" s="5" t="str">
        <f t="shared" si="1"/>
        <v>DROP TABLE ZRP_BASE_CURV;</v>
      </c>
    </row>
    <row r="44" spans="2:19">
      <c r="B44" s="19"/>
      <c r="C44" s="19" t="s">
        <v>782</v>
      </c>
      <c r="D44" s="20" t="s">
        <v>31</v>
      </c>
      <c r="E44" s="21" t="s">
        <v>1069</v>
      </c>
      <c r="F44" s="21"/>
      <c r="G44" s="21"/>
      <c r="I44" s="229" t="s">
        <v>776</v>
      </c>
      <c r="J44" s="21" t="str">
        <f>C44</f>
        <v>시나리오정보</v>
      </c>
      <c r="K44" s="22">
        <f>_xlfn.IFNA(VLOOKUP(I44,엔티티속성!M:V,9,FALSE), "")</f>
        <v>147</v>
      </c>
      <c r="L44" s="20" t="s">
        <v>35</v>
      </c>
      <c r="M44" s="20"/>
      <c r="N44" s="20">
        <v>20</v>
      </c>
      <c r="O44" s="23" t="str">
        <f>E44</f>
        <v>시나리오 정보</v>
      </c>
      <c r="P44" s="21"/>
      <c r="Q44" s="21"/>
      <c r="S44" s="5" t="str">
        <f t="shared" si="1"/>
        <v>DROP TABLE ZRP_BASE_SCEN;</v>
      </c>
    </row>
    <row r="45" spans="2:19">
      <c r="B45" s="19"/>
      <c r="C45" s="19" t="s">
        <v>974</v>
      </c>
      <c r="D45" s="20" t="s">
        <v>31</v>
      </c>
      <c r="E45" s="21" t="s">
        <v>2106</v>
      </c>
      <c r="F45" s="21"/>
      <c r="G45" s="21"/>
      <c r="I45" s="19" t="s">
        <v>783</v>
      </c>
      <c r="J45" s="21" t="str">
        <f>C45</f>
        <v>포지션정보</v>
      </c>
      <c r="K45" s="22">
        <f>_xlfn.IFNA(VLOOKUP(I45,엔티티속성!M:V,9,FALSE), "")</f>
        <v>564</v>
      </c>
      <c r="L45" s="20" t="s">
        <v>35</v>
      </c>
      <c r="M45" s="20"/>
      <c r="N45" s="20">
        <v>20</v>
      </c>
      <c r="O45" s="23" t="str">
        <f>E45</f>
        <v>포지션 포트폴리오 및 수량정보</v>
      </c>
      <c r="P45" s="21"/>
      <c r="Q45" s="21"/>
      <c r="S45" s="5" t="str">
        <f>IF(I45&lt;&gt;"","DROP TABLE "&amp;I45&amp;";","")</f>
        <v>DROP TABLE ZRP_BASE_POSI;</v>
      </c>
    </row>
    <row r="46" spans="2:19">
      <c r="B46" s="19"/>
      <c r="C46" s="19"/>
      <c r="D46" s="20"/>
      <c r="E46" s="21"/>
      <c r="F46" s="21"/>
      <c r="G46" s="21"/>
      <c r="I46" s="19"/>
      <c r="J46" s="21"/>
      <c r="K46" s="22" t="str">
        <f>_xlfn.IFNA(VLOOKUP(I46,엔티티속성!M:V,9,FALSE), "")</f>
        <v/>
      </c>
      <c r="L46" s="20"/>
      <c r="M46" s="20"/>
      <c r="N46" s="20"/>
      <c r="O46" s="23"/>
      <c r="P46" s="21"/>
      <c r="Q46" s="21"/>
      <c r="S46" s="5" t="str">
        <f t="shared" si="1"/>
        <v/>
      </c>
    </row>
    <row r="47" spans="2:19">
      <c r="B47" s="19" t="s">
        <v>1147</v>
      </c>
      <c r="C47" s="19" t="s">
        <v>969</v>
      </c>
      <c r="D47" s="20" t="s">
        <v>31</v>
      </c>
      <c r="E47" s="21" t="s">
        <v>1070</v>
      </c>
      <c r="F47" s="21"/>
      <c r="G47" s="21"/>
      <c r="I47" s="19" t="s">
        <v>1071</v>
      </c>
      <c r="J47" s="21" t="str">
        <f>C47</f>
        <v>상관계수정보</v>
      </c>
      <c r="K47" s="22">
        <f>_xlfn.IFNA(VLOOKUP(I47,엔티티속성!M:V,9,FALSE), "")</f>
        <v>126</v>
      </c>
      <c r="L47" s="20" t="s">
        <v>35</v>
      </c>
      <c r="M47" s="20"/>
      <c r="N47" s="20">
        <v>20</v>
      </c>
      <c r="O47" s="23" t="str">
        <f>E47</f>
        <v>위험요인간 상관계수 정보</v>
      </c>
      <c r="P47" s="21"/>
      <c r="Q47" s="21"/>
      <c r="S47" s="5" t="str">
        <f t="shared" si="1"/>
        <v>DROP TABLE ZRP_BASE_CORR;</v>
      </c>
    </row>
    <row r="48" spans="2:19">
      <c r="B48" s="19"/>
      <c r="C48" s="19" t="s">
        <v>975</v>
      </c>
      <c r="D48" s="20" t="s">
        <v>31</v>
      </c>
      <c r="E48" s="21" t="s">
        <v>1072</v>
      </c>
      <c r="F48" s="21"/>
      <c r="G48" s="21"/>
      <c r="I48" s="19" t="s">
        <v>1073</v>
      </c>
      <c r="J48" s="21" t="str">
        <f>C48</f>
        <v>변동성정보</v>
      </c>
      <c r="K48" s="22">
        <f>_xlfn.IFNA(VLOOKUP(I48,엔티티속성!M:V,9,FALSE), "")</f>
        <v>96</v>
      </c>
      <c r="L48" s="20" t="s">
        <v>35</v>
      </c>
      <c r="M48" s="20"/>
      <c r="N48" s="20">
        <v>20</v>
      </c>
      <c r="O48" s="23" t="str">
        <f>E48</f>
        <v>위험요인 변동성 정보</v>
      </c>
      <c r="P48" s="21"/>
      <c r="Q48" s="21"/>
      <c r="S48" s="5" t="str">
        <f t="shared" si="1"/>
        <v>DROP TABLE ZRP_BASE_VOLA;</v>
      </c>
    </row>
    <row r="49" spans="2:19">
      <c r="B49" s="19"/>
      <c r="C49" s="19"/>
      <c r="D49" s="20"/>
      <c r="E49" s="21"/>
      <c r="F49" s="21"/>
      <c r="G49" s="21"/>
      <c r="I49" s="19"/>
      <c r="J49" s="21"/>
      <c r="K49" s="22" t="str">
        <f>_xlfn.IFNA(VLOOKUP(I49,엔티티속성!M:V,9,FALSE), "")</f>
        <v/>
      </c>
      <c r="L49" s="20"/>
      <c r="M49" s="20"/>
      <c r="N49" s="20"/>
      <c r="O49" s="23"/>
      <c r="P49" s="21"/>
      <c r="Q49" s="21"/>
      <c r="S49" s="5" t="str">
        <f t="shared" si="1"/>
        <v/>
      </c>
    </row>
    <row r="50" spans="2:19" hidden="1">
      <c r="B50" s="19" t="s">
        <v>278</v>
      </c>
      <c r="C50" s="19" t="s">
        <v>257</v>
      </c>
      <c r="D50" s="20" t="s">
        <v>31</v>
      </c>
      <c r="E50" s="21" t="s">
        <v>281</v>
      </c>
      <c r="F50" s="21"/>
      <c r="G50" s="21"/>
      <c r="I50" s="19" t="s">
        <v>680</v>
      </c>
      <c r="J50" s="21" t="str">
        <f t="shared" ref="J50:J60" si="13">C50</f>
        <v>포트폴리오별포지션정보</v>
      </c>
      <c r="K50" s="22" t="str">
        <f>_xlfn.IFNA(VLOOKUP(I50,엔티티속성!M:V,9,FALSE), "")</f>
        <v/>
      </c>
      <c r="L50" s="20" t="s">
        <v>35</v>
      </c>
      <c r="M50" s="20"/>
      <c r="N50" s="20">
        <v>20</v>
      </c>
      <c r="O50" s="21"/>
      <c r="P50" s="21"/>
      <c r="Q50" s="21"/>
      <c r="S50" s="5" t="str">
        <f t="shared" si="1"/>
        <v>DROP TABLE ZNS_PORT_POSI;</v>
      </c>
    </row>
    <row r="51" spans="2:19" hidden="1">
      <c r="B51" s="19"/>
      <c r="C51" s="19" t="s">
        <v>256</v>
      </c>
      <c r="D51" s="20" t="s">
        <v>31</v>
      </c>
      <c r="E51" s="21" t="s">
        <v>280</v>
      </c>
      <c r="F51" s="21"/>
      <c r="G51" s="21"/>
      <c r="I51" s="19" t="s">
        <v>681</v>
      </c>
      <c r="J51" s="21" t="str">
        <f t="shared" si="13"/>
        <v>포트폴리오구성정보</v>
      </c>
      <c r="K51" s="22" t="str">
        <f>_xlfn.IFNA(VLOOKUP(I51,엔티티속성!M:V,9,FALSE), "")</f>
        <v/>
      </c>
      <c r="L51" s="20" t="s">
        <v>35</v>
      </c>
      <c r="M51" s="20"/>
      <c r="N51" s="20">
        <v>20</v>
      </c>
      <c r="O51" s="21"/>
      <c r="P51" s="21"/>
      <c r="Q51" s="21"/>
      <c r="S51" s="5" t="str">
        <f t="shared" si="1"/>
        <v>DROP TABLE ZNS_PORT_STRU;</v>
      </c>
    </row>
    <row r="52" spans="2:19" hidden="1">
      <c r="B52" s="19"/>
      <c r="C52" s="19" t="s">
        <v>41</v>
      </c>
      <c r="D52" s="20" t="s">
        <v>31</v>
      </c>
      <c r="E52" s="21" t="s">
        <v>282</v>
      </c>
      <c r="F52" s="21"/>
      <c r="G52" s="21"/>
      <c r="I52" s="19" t="s">
        <v>682</v>
      </c>
      <c r="J52" s="21" t="str">
        <f t="shared" si="13"/>
        <v>포지션규제자본정보</v>
      </c>
      <c r="K52" s="22" t="str">
        <f>_xlfn.IFNA(VLOOKUP(I52,엔티티속성!M:V,9,FALSE), "")</f>
        <v/>
      </c>
      <c r="L52" s="20" t="s">
        <v>35</v>
      </c>
      <c r="M52" s="20"/>
      <c r="N52" s="20">
        <v>20</v>
      </c>
      <c r="O52" s="21"/>
      <c r="P52" s="21"/>
      <c r="Q52" s="21"/>
      <c r="S52" s="5" t="str">
        <f t="shared" si="1"/>
        <v>DROP TABLE ZNS_RISK_POSI;</v>
      </c>
    </row>
    <row r="53" spans="2:19" hidden="1">
      <c r="B53" s="19"/>
      <c r="C53" s="19" t="s">
        <v>259</v>
      </c>
      <c r="D53" s="20" t="s">
        <v>31</v>
      </c>
      <c r="E53" s="21" t="s">
        <v>283</v>
      </c>
      <c r="F53" s="21"/>
      <c r="G53" s="21"/>
      <c r="I53" s="19" t="s">
        <v>683</v>
      </c>
      <c r="J53" s="21" t="str">
        <f t="shared" si="13"/>
        <v>포트폴리오규제자본정보</v>
      </c>
      <c r="K53" s="22" t="str">
        <f>_xlfn.IFNA(VLOOKUP(I53,엔티티속성!M:V,9,FALSE), "")</f>
        <v/>
      </c>
      <c r="L53" s="20" t="s">
        <v>35</v>
      </c>
      <c r="M53" s="20"/>
      <c r="N53" s="20">
        <v>20</v>
      </c>
      <c r="O53" s="21"/>
      <c r="P53" s="21"/>
      <c r="Q53" s="21"/>
      <c r="S53" s="5" t="str">
        <f t="shared" si="1"/>
        <v>DROP TABLE ZNS_RISK_PORT;</v>
      </c>
    </row>
    <row r="54" spans="2:19" hidden="1">
      <c r="B54" s="19"/>
      <c r="C54" s="19" t="s">
        <v>679</v>
      </c>
      <c r="D54" s="20" t="s">
        <v>31</v>
      </c>
      <c r="E54" s="21" t="s">
        <v>691</v>
      </c>
      <c r="F54" s="21"/>
      <c r="G54" s="21"/>
      <c r="I54" s="19" t="s">
        <v>687</v>
      </c>
      <c r="J54" s="21" t="str">
        <f t="shared" si="13"/>
        <v>포지션상계처리정보</v>
      </c>
      <c r="K54" s="22" t="str">
        <f>_xlfn.IFNA(VLOOKUP(I54,엔티티속성!M:V,9,FALSE), "")</f>
        <v/>
      </c>
      <c r="L54" s="20" t="s">
        <v>35</v>
      </c>
      <c r="M54" s="20"/>
      <c r="N54" s="20">
        <v>20</v>
      </c>
      <c r="O54" s="21"/>
      <c r="P54" s="21"/>
      <c r="Q54" s="21"/>
      <c r="S54" s="5" t="str">
        <f t="shared" si="1"/>
        <v>DROP TABLE ZNS_RISK_OFFB;</v>
      </c>
    </row>
    <row r="55" spans="2:19" hidden="1">
      <c r="B55" s="19"/>
      <c r="C55" s="19" t="s">
        <v>697</v>
      </c>
      <c r="D55" s="20" t="s">
        <v>31</v>
      </c>
      <c r="E55" s="21" t="s">
        <v>692</v>
      </c>
      <c r="F55" s="21"/>
      <c r="G55" s="21"/>
      <c r="I55" s="19" t="s">
        <v>686</v>
      </c>
      <c r="J55" s="21" t="str">
        <f t="shared" si="13"/>
        <v>포지션상계처리세부정보</v>
      </c>
      <c r="K55" s="22" t="str">
        <f>_xlfn.IFNA(VLOOKUP(I55,엔티티속성!M:V,9,FALSE), "")</f>
        <v/>
      </c>
      <c r="L55" s="20" t="s">
        <v>35</v>
      </c>
      <c r="M55" s="20"/>
      <c r="N55" s="20">
        <v>20</v>
      </c>
      <c r="O55" s="21"/>
      <c r="P55" s="21"/>
      <c r="Q55" s="21"/>
      <c r="S55" s="5" t="str">
        <f t="shared" si="1"/>
        <v>DROP TABLE ZNS_RISK_OFFD;</v>
      </c>
    </row>
    <row r="56" spans="2:19" hidden="1">
      <c r="B56" s="19"/>
      <c r="C56" s="19" t="s">
        <v>698</v>
      </c>
      <c r="D56" s="20" t="s">
        <v>31</v>
      </c>
      <c r="E56" s="21" t="s">
        <v>693</v>
      </c>
      <c r="F56" s="21"/>
      <c r="G56" s="21"/>
      <c r="I56" s="19" t="s">
        <v>688</v>
      </c>
      <c r="J56" s="21" t="str">
        <f t="shared" si="13"/>
        <v>포지션분해처리정보</v>
      </c>
      <c r="K56" s="22" t="str">
        <f>_xlfn.IFNA(VLOOKUP(I56,엔티티속성!M:V,9,FALSE), "")</f>
        <v/>
      </c>
      <c r="L56" s="20" t="s">
        <v>35</v>
      </c>
      <c r="M56" s="20"/>
      <c r="N56" s="20">
        <v>20</v>
      </c>
      <c r="O56" s="21"/>
      <c r="P56" s="21"/>
      <c r="Q56" s="21"/>
      <c r="S56" s="5" t="str">
        <f t="shared" si="1"/>
        <v>DROP TABLE ZNS_RISK_SPTB;</v>
      </c>
    </row>
    <row r="57" spans="2:19" hidden="1">
      <c r="B57" s="19"/>
      <c r="C57" s="19" t="s">
        <v>699</v>
      </c>
      <c r="D57" s="20" t="s">
        <v>31</v>
      </c>
      <c r="E57" s="21" t="s">
        <v>694</v>
      </c>
      <c r="F57" s="21"/>
      <c r="G57" s="21"/>
      <c r="I57" s="19" t="s">
        <v>689</v>
      </c>
      <c r="J57" s="21" t="str">
        <f t="shared" si="13"/>
        <v>포지션분해처리세부정보1</v>
      </c>
      <c r="K57" s="22" t="str">
        <f>_xlfn.IFNA(VLOOKUP(I57,엔티티속성!M:V,9,FALSE), "")</f>
        <v/>
      </c>
      <c r="L57" s="20" t="s">
        <v>35</v>
      </c>
      <c r="M57" s="20"/>
      <c r="N57" s="20">
        <v>20</v>
      </c>
      <c r="O57" s="21"/>
      <c r="P57" s="21"/>
      <c r="Q57" s="21"/>
      <c r="S57" s="5" t="str">
        <f t="shared" si="1"/>
        <v>DROP TABLE ZNS_RISK_SPT1;</v>
      </c>
    </row>
    <row r="58" spans="2:19" hidden="1">
      <c r="B58" s="19"/>
      <c r="C58" s="19" t="s">
        <v>700</v>
      </c>
      <c r="D58" s="20" t="s">
        <v>31</v>
      </c>
      <c r="E58" s="21" t="s">
        <v>695</v>
      </c>
      <c r="F58" s="21"/>
      <c r="G58" s="21"/>
      <c r="I58" s="19" t="s">
        <v>690</v>
      </c>
      <c r="J58" s="21" t="str">
        <f t="shared" si="13"/>
        <v>포지션분해처리세부정보2</v>
      </c>
      <c r="K58" s="22" t="str">
        <f>_xlfn.IFNA(VLOOKUP(I58,엔티티속성!M:V,9,FALSE), "")</f>
        <v/>
      </c>
      <c r="L58" s="20" t="s">
        <v>35</v>
      </c>
      <c r="M58" s="20"/>
      <c r="N58" s="20">
        <v>20</v>
      </c>
      <c r="O58" s="21"/>
      <c r="P58" s="21"/>
      <c r="Q58" s="21"/>
      <c r="S58" s="5" t="str">
        <f t="shared" si="1"/>
        <v>DROP TABLE ZNS_RISK_SPT2;</v>
      </c>
    </row>
    <row r="59" spans="2:19" hidden="1">
      <c r="B59" s="19"/>
      <c r="C59" s="19" t="s">
        <v>696</v>
      </c>
      <c r="D59" s="20" t="s">
        <v>31</v>
      </c>
      <c r="E59" s="21" t="s">
        <v>285</v>
      </c>
      <c r="F59" s="21"/>
      <c r="G59" s="21"/>
      <c r="I59" s="19" t="s">
        <v>684</v>
      </c>
      <c r="J59" s="21" t="str">
        <f t="shared" si="13"/>
        <v>포지션현재가치산출정보</v>
      </c>
      <c r="K59" s="22" t="str">
        <f>_xlfn.IFNA(VLOOKUP(I59,엔티티속성!M:V,9,FALSE), "")</f>
        <v/>
      </c>
      <c r="L59" s="20" t="s">
        <v>35</v>
      </c>
      <c r="M59" s="20"/>
      <c r="N59" s="20">
        <v>20</v>
      </c>
      <c r="O59" s="21"/>
      <c r="P59" s="21"/>
      <c r="Q59" s="21"/>
      <c r="S59" s="5" t="str">
        <f t="shared" si="1"/>
        <v>DROP TABLE ZNS_RISK_CYBC;</v>
      </c>
    </row>
    <row r="60" spans="2:19" hidden="1">
      <c r="B60" s="19"/>
      <c r="C60" s="19" t="s">
        <v>258</v>
      </c>
      <c r="D60" s="20" t="s">
        <v>31</v>
      </c>
      <c r="E60" s="21" t="s">
        <v>284</v>
      </c>
      <c r="F60" s="21"/>
      <c r="G60" s="21"/>
      <c r="I60" s="19" t="s">
        <v>685</v>
      </c>
      <c r="J60" s="21" t="str">
        <f t="shared" si="13"/>
        <v>부도상계처리내역</v>
      </c>
      <c r="K60" s="22" t="str">
        <f>_xlfn.IFNA(VLOOKUP(I60,엔티티속성!M:V,9,FALSE), "")</f>
        <v/>
      </c>
      <c r="L60" s="20" t="s">
        <v>35</v>
      </c>
      <c r="M60" s="20"/>
      <c r="N60" s="20">
        <v>20</v>
      </c>
      <c r="O60" s="21"/>
      <c r="P60" s="21"/>
      <c r="Q60" s="21"/>
      <c r="S60" s="5" t="str">
        <f t="shared" si="1"/>
        <v>DROP TABLE ZNS_RISK_OFFS;</v>
      </c>
    </row>
    <row r="61" spans="2:19" hidden="1">
      <c r="B61" s="19"/>
      <c r="C61" s="19"/>
      <c r="D61" s="20"/>
      <c r="E61" s="21"/>
      <c r="F61" s="21"/>
      <c r="G61" s="21"/>
      <c r="I61" s="19"/>
      <c r="J61" s="21"/>
      <c r="K61" s="22" t="str">
        <f>_xlfn.IFNA(VLOOKUP(I61,엔티티속성!M:V,9,FALSE), "")</f>
        <v/>
      </c>
      <c r="L61" s="20"/>
      <c r="M61" s="20"/>
      <c r="N61" s="20"/>
      <c r="O61" s="21"/>
      <c r="P61" s="21"/>
      <c r="Q61" s="21"/>
      <c r="S61" s="5" t="str">
        <f t="shared" si="1"/>
        <v/>
      </c>
    </row>
    <row r="62" spans="2:19" s="5" customFormat="1">
      <c r="B62" s="19" t="s">
        <v>1083</v>
      </c>
      <c r="C62" s="31" t="s">
        <v>257</v>
      </c>
      <c r="D62" s="32" t="s">
        <v>31</v>
      </c>
      <c r="E62" s="33" t="s">
        <v>281</v>
      </c>
      <c r="F62" s="33"/>
      <c r="G62" s="33"/>
      <c r="I62" s="31" t="s">
        <v>778</v>
      </c>
      <c r="J62" s="33" t="str">
        <f t="shared" ref="J62:J73" si="14">C62</f>
        <v>포트폴리오별포지션정보</v>
      </c>
      <c r="K62" s="22">
        <f>_xlfn.IFNA(VLOOKUP(I62,엔티티속성!M:V,9,FALSE), "")</f>
        <v>186</v>
      </c>
      <c r="L62" s="32" t="s">
        <v>35</v>
      </c>
      <c r="M62" s="32"/>
      <c r="N62" s="32">
        <v>20</v>
      </c>
      <c r="O62" s="21" t="str">
        <f t="shared" ref="O62:O73" si="15">E62</f>
        <v>분석 포트폴리오별 포지션 정보</v>
      </c>
      <c r="P62" s="33"/>
      <c r="Q62" s="33"/>
      <c r="S62" s="5" t="str">
        <f t="shared" si="1"/>
        <v>DROP TABLE ZRP_PORT_POSI;</v>
      </c>
    </row>
    <row r="63" spans="2:19" s="5" customFormat="1">
      <c r="B63" s="31"/>
      <c r="C63" s="31" t="s">
        <v>256</v>
      </c>
      <c r="D63" s="32" t="s">
        <v>31</v>
      </c>
      <c r="E63" s="33" t="s">
        <v>280</v>
      </c>
      <c r="F63" s="33"/>
      <c r="G63" s="33"/>
      <c r="I63" s="31" t="s">
        <v>777</v>
      </c>
      <c r="J63" s="33" t="str">
        <f t="shared" si="14"/>
        <v>포트폴리오구성정보</v>
      </c>
      <c r="K63" s="22">
        <f>_xlfn.IFNA(VLOOKUP(I63,엔티티속성!M:V,9,FALSE), "")</f>
        <v>237</v>
      </c>
      <c r="L63" s="32" t="s">
        <v>35</v>
      </c>
      <c r="M63" s="32"/>
      <c r="N63" s="32">
        <v>20</v>
      </c>
      <c r="O63" s="21" t="str">
        <f t="shared" si="15"/>
        <v>분석 포트폴리오 구성정보</v>
      </c>
      <c r="P63" s="33"/>
      <c r="Q63" s="33"/>
      <c r="S63" s="5" t="str">
        <f t="shared" si="1"/>
        <v>DROP TABLE ZRP_PORT_STRU;</v>
      </c>
    </row>
    <row r="64" spans="2:19">
      <c r="B64" s="19"/>
      <c r="C64" s="19" t="s">
        <v>1085</v>
      </c>
      <c r="D64" s="20" t="s">
        <v>31</v>
      </c>
      <c r="E64" s="21" t="s">
        <v>1085</v>
      </c>
      <c r="F64" s="21"/>
      <c r="G64" s="21"/>
      <c r="I64" s="19" t="s">
        <v>1091</v>
      </c>
      <c r="J64" s="19" t="str">
        <f t="shared" si="14"/>
        <v>포지션별 이론가 평가정보</v>
      </c>
      <c r="K64" s="38">
        <f>_xlfn.IFNA(VLOOKUP(I64,엔티티속성!M:V,9,FALSE), "")</f>
        <v>136</v>
      </c>
      <c r="L64" s="32" t="s">
        <v>35</v>
      </c>
      <c r="M64" s="32"/>
      <c r="N64" s="32">
        <v>20</v>
      </c>
      <c r="O64" s="21" t="str">
        <f t="shared" si="15"/>
        <v>포지션별 이론가 평가정보</v>
      </c>
      <c r="P64" s="21"/>
      <c r="Q64" s="21"/>
      <c r="S64" s="5" t="str">
        <f t="shared" si="1"/>
        <v>DROP TABLE ZRP_POSI_THEO;</v>
      </c>
    </row>
    <row r="65" spans="2:19">
      <c r="B65" s="19"/>
      <c r="C65" s="19" t="s">
        <v>1089</v>
      </c>
      <c r="D65" s="20" t="s">
        <v>31</v>
      </c>
      <c r="E65" s="21" t="s">
        <v>1095</v>
      </c>
      <c r="F65" s="21"/>
      <c r="G65" s="21"/>
      <c r="I65" s="19" t="s">
        <v>1090</v>
      </c>
      <c r="J65" s="19" t="str">
        <f t="shared" ref="J65" si="16">C65</f>
        <v>포지션별 민감도 분석정보</v>
      </c>
      <c r="K65" s="38">
        <f>_xlfn.IFNA(VLOOKUP(I65,엔티티속성!M:V,9,FALSE), "")</f>
        <v>166</v>
      </c>
      <c r="L65" s="32" t="s">
        <v>35</v>
      </c>
      <c r="M65" s="32"/>
      <c r="N65" s="32">
        <v>20</v>
      </c>
      <c r="O65" s="21" t="str">
        <f t="shared" ref="O65" si="17">E65</f>
        <v>포지션별 민감도 평가정보</v>
      </c>
      <c r="P65" s="21"/>
      <c r="Q65" s="21"/>
      <c r="S65" s="5" t="str">
        <f t="shared" ref="S65" si="18">IF(I65&lt;&gt;"","DROP TABLE "&amp;I65&amp;";","")</f>
        <v>DROP TABLE ZRP_POSI_SENT;</v>
      </c>
    </row>
    <row r="66" spans="2:19">
      <c r="B66" s="19"/>
      <c r="C66" s="19" t="s">
        <v>6602</v>
      </c>
      <c r="D66" s="20" t="s">
        <v>31</v>
      </c>
      <c r="E66" s="21" t="s">
        <v>6603</v>
      </c>
      <c r="F66" s="21"/>
      <c r="G66" s="21"/>
      <c r="I66" s="19" t="s">
        <v>6601</v>
      </c>
      <c r="J66" s="19" t="str">
        <f t="shared" si="14"/>
        <v>포지션별 민감도 분석정보(FRTB)</v>
      </c>
      <c r="K66" s="38">
        <f>_xlfn.IFNA(VLOOKUP(I66,엔티티속성!M:V,9,FALSE), "")</f>
        <v>300</v>
      </c>
      <c r="L66" s="32" t="s">
        <v>35</v>
      </c>
      <c r="M66" s="32"/>
      <c r="N66" s="32">
        <v>20</v>
      </c>
      <c r="O66" s="21" t="str">
        <f t="shared" si="15"/>
        <v>포지션별  바젤3용 FRTB 민감도 평가정보</v>
      </c>
      <c r="P66" s="21"/>
      <c r="Q66" s="21"/>
      <c r="S66" s="5" t="str">
        <f t="shared" si="1"/>
        <v>DROP TABLE ZRP_POSI_SENT_FRTB;</v>
      </c>
    </row>
    <row r="67" spans="2:19">
      <c r="B67" s="19"/>
      <c r="C67" s="19" t="s">
        <v>1084</v>
      </c>
      <c r="D67" s="20" t="s">
        <v>31</v>
      </c>
      <c r="E67" s="21" t="s">
        <v>1096</v>
      </c>
      <c r="F67" s="21"/>
      <c r="G67" s="21"/>
      <c r="I67" s="19" t="s">
        <v>1099</v>
      </c>
      <c r="J67" s="19" t="str">
        <f t="shared" si="14"/>
        <v>포지션별 VaR산출정보</v>
      </c>
      <c r="K67" s="38">
        <f>_xlfn.IFNA(VLOOKUP(I67,엔티티속성!M:V,9,FALSE), "")</f>
        <v>258</v>
      </c>
      <c r="L67" s="32" t="s">
        <v>35</v>
      </c>
      <c r="M67" s="32"/>
      <c r="N67" s="32">
        <v>20</v>
      </c>
      <c r="O67" s="21" t="str">
        <f t="shared" si="15"/>
        <v>포지션별 VaR산출 정보</v>
      </c>
      <c r="P67" s="21"/>
      <c r="Q67" s="21"/>
      <c r="S67" s="5" t="str">
        <f t="shared" ref="S67:S123" si="19">IF(I67&lt;&gt;"","DROP TABLE "&amp;I67&amp;";","")</f>
        <v>DROP TABLE ZRP_POSI_VAR;</v>
      </c>
    </row>
    <row r="68" spans="2:19">
      <c r="B68" s="19"/>
      <c r="C68" s="19" t="s">
        <v>6457</v>
      </c>
      <c r="D68" s="20" t="s">
        <v>31</v>
      </c>
      <c r="E68" s="21" t="s">
        <v>6458</v>
      </c>
      <c r="F68" s="21"/>
      <c r="G68" s="21"/>
      <c r="I68" s="19" t="s">
        <v>6459</v>
      </c>
      <c r="J68" s="19" t="str">
        <f t="shared" ref="J68" si="20">C68</f>
        <v>포지션별 현금흐름정보</v>
      </c>
      <c r="K68" s="38">
        <f>_xlfn.IFNA(VLOOKUP(I68,엔티티속성!M:V,9,FALSE), "")</f>
        <v>257.20000000000005</v>
      </c>
      <c r="L68" s="32" t="s">
        <v>35</v>
      </c>
      <c r="M68" s="32"/>
      <c r="N68" s="32">
        <v>20</v>
      </c>
      <c r="O68" s="21" t="str">
        <f t="shared" ref="O68" si="21">E68</f>
        <v>포지션별 원금.이자 등 현금흐름정보</v>
      </c>
      <c r="P68" s="21"/>
      <c r="Q68" s="21"/>
      <c r="S68" s="5" t="str">
        <f t="shared" ref="S68" si="22">IF(I68&lt;&gt;"","DROP TABLE "&amp;I68&amp;";","")</f>
        <v>DROP TABLE ZRP_POSI_CF;</v>
      </c>
    </row>
    <row r="69" spans="2:19">
      <c r="B69" s="19"/>
      <c r="C69" s="19" t="s">
        <v>1086</v>
      </c>
      <c r="D69" s="20" t="s">
        <v>31</v>
      </c>
      <c r="E69" s="21" t="s">
        <v>1097</v>
      </c>
      <c r="F69" s="21"/>
      <c r="G69" s="21"/>
      <c r="I69" s="19" t="s">
        <v>1092</v>
      </c>
      <c r="J69" s="19" t="str">
        <f t="shared" si="14"/>
        <v>포트폴리오별 VaR산출정보</v>
      </c>
      <c r="K69" s="38">
        <f>_xlfn.IFNA(VLOOKUP(I69,엔티티속성!M:V,9,FALSE), "")</f>
        <v>198</v>
      </c>
      <c r="L69" s="32" t="s">
        <v>35</v>
      </c>
      <c r="M69" s="32"/>
      <c r="N69" s="32">
        <v>20</v>
      </c>
      <c r="O69" s="21" t="str">
        <f t="shared" si="15"/>
        <v>포트폴리오별 VaR산출 정보</v>
      </c>
      <c r="P69" s="21"/>
      <c r="Q69" s="21"/>
      <c r="S69" s="5" t="str">
        <f t="shared" si="19"/>
        <v>DROP TABLE ZRP_PORT_VAR;</v>
      </c>
    </row>
    <row r="70" spans="2:19">
      <c r="B70" s="19"/>
      <c r="C70" s="19" t="s">
        <v>1087</v>
      </c>
      <c r="D70" s="20" t="s">
        <v>31</v>
      </c>
      <c r="E70" s="21" t="s">
        <v>1098</v>
      </c>
      <c r="F70" s="21"/>
      <c r="G70" s="21"/>
      <c r="I70" s="19" t="s">
        <v>1093</v>
      </c>
      <c r="J70" s="19" t="str">
        <f t="shared" si="14"/>
        <v>포트폴리오별 시나리오분석정보</v>
      </c>
      <c r="K70" s="38">
        <f>_xlfn.IFNA(VLOOKUP(I70,엔티티속성!M:V,9,FALSE), "")</f>
        <v>76</v>
      </c>
      <c r="L70" s="32" t="s">
        <v>35</v>
      </c>
      <c r="M70" s="32"/>
      <c r="N70" s="32">
        <v>20</v>
      </c>
      <c r="O70" s="21" t="str">
        <f t="shared" si="15"/>
        <v>포트폴리오별 시나리오별 분석정보</v>
      </c>
      <c r="P70" s="21"/>
      <c r="Q70" s="21"/>
      <c r="S70" s="5" t="str">
        <f t="shared" si="19"/>
        <v>DROP TABLE ZRP_PORT_SCEN;</v>
      </c>
    </row>
    <row r="71" spans="2:19">
      <c r="B71" s="19"/>
      <c r="C71" s="19" t="s">
        <v>1088</v>
      </c>
      <c r="D71" s="20" t="s">
        <v>31</v>
      </c>
      <c r="E71" s="21" t="s">
        <v>1088</v>
      </c>
      <c r="F71" s="21"/>
      <c r="G71" s="21"/>
      <c r="I71" s="19" t="s">
        <v>1094</v>
      </c>
      <c r="J71" s="19" t="str">
        <f t="shared" si="14"/>
        <v>포트폴리오별 민감도 분석정보</v>
      </c>
      <c r="K71" s="38">
        <f>_xlfn.IFNA(VLOOKUP(I71,엔티티속성!M:V,9,FALSE), "")</f>
        <v>76</v>
      </c>
      <c r="L71" s="32" t="s">
        <v>35</v>
      </c>
      <c r="M71" s="32"/>
      <c r="N71" s="32">
        <v>20</v>
      </c>
      <c r="O71" s="21" t="str">
        <f t="shared" si="15"/>
        <v>포트폴리오별 민감도 분석정보</v>
      </c>
      <c r="P71" s="21"/>
      <c r="Q71" s="21"/>
      <c r="S71" s="5" t="str">
        <f t="shared" si="19"/>
        <v>DROP TABLE ZRP_PORT_SENT;</v>
      </c>
    </row>
    <row r="72" spans="2:19">
      <c r="B72" s="19"/>
      <c r="C72" s="19" t="s">
        <v>6454</v>
      </c>
      <c r="D72" s="20" t="s">
        <v>31</v>
      </c>
      <c r="E72" s="21" t="s">
        <v>6456</v>
      </c>
      <c r="F72" s="21"/>
      <c r="G72" s="21"/>
      <c r="I72" s="19" t="s">
        <v>6455</v>
      </c>
      <c r="J72" s="19" t="str">
        <f>C72</f>
        <v>포트폴리오별 현금흐름정보</v>
      </c>
      <c r="K72" s="38">
        <f>_xlfn.IFNA(VLOOKUP(I72,엔티티속성!M:V,9,FALSE), "")</f>
        <v>171.4</v>
      </c>
      <c r="L72" s="32" t="s">
        <v>35</v>
      </c>
      <c r="M72" s="32"/>
      <c r="N72" s="32">
        <v>20</v>
      </c>
      <c r="O72" s="21" t="str">
        <f t="shared" ref="O72" si="23">E72</f>
        <v>포트폴리오별 원금/이자등 현금흐름정보</v>
      </c>
      <c r="P72" s="21"/>
      <c r="Q72" s="21"/>
      <c r="S72" s="5" t="str">
        <f t="shared" ref="S72" si="24">IF(I72&lt;&gt;"","DROP TABLE "&amp;I72&amp;";","")</f>
        <v>DROP TABLE ZRP_PORT_CF;</v>
      </c>
    </row>
    <row r="73" spans="2:19">
      <c r="B73" s="19"/>
      <c r="C73" s="69" t="s">
        <v>2166</v>
      </c>
      <c r="D73" s="20" t="s">
        <v>31</v>
      </c>
      <c r="E73" s="21" t="s">
        <v>2166</v>
      </c>
      <c r="F73" s="21"/>
      <c r="G73" s="21"/>
      <c r="I73" s="229" t="s">
        <v>6431</v>
      </c>
      <c r="J73" s="19" t="str">
        <f t="shared" si="14"/>
        <v>평가서버분석로그정보</v>
      </c>
      <c r="K73" s="38">
        <f>_xlfn.IFNA(VLOOKUP(I73,엔티티속성!M:V,9,FALSE), "")</f>
        <v>336</v>
      </c>
      <c r="L73" s="28" t="s">
        <v>35</v>
      </c>
      <c r="M73" s="28"/>
      <c r="N73" s="32">
        <v>20</v>
      </c>
      <c r="O73" s="23" t="str">
        <f t="shared" si="15"/>
        <v>평가서버분석로그정보</v>
      </c>
      <c r="P73" s="21"/>
      <c r="Q73" s="21"/>
      <c r="S73" s="5" t="str">
        <f>IF(I73&lt;&gt;"","DROP TABLE "&amp;I73&amp;";","")</f>
        <v>DROP TABLE ZRP_LOGS_SERV;</v>
      </c>
    </row>
    <row r="74" spans="2:19">
      <c r="B74" s="19"/>
      <c r="C74" s="19"/>
      <c r="D74" s="20"/>
      <c r="E74" s="21"/>
      <c r="F74" s="21"/>
      <c r="G74" s="21"/>
      <c r="I74" s="19"/>
      <c r="J74" s="21"/>
      <c r="K74" s="22" t="str">
        <f>_xlfn.IFNA(VLOOKUP(I74,엔티티속성!M:V,9,FALSE), "")</f>
        <v/>
      </c>
      <c r="L74" s="20"/>
      <c r="M74" s="20"/>
      <c r="N74" s="20"/>
      <c r="O74" s="21"/>
      <c r="P74" s="21"/>
      <c r="Q74" s="21"/>
      <c r="S74" s="5" t="str">
        <f t="shared" si="19"/>
        <v/>
      </c>
    </row>
    <row r="75" spans="2:19" s="5" customFormat="1">
      <c r="B75" s="27" t="s">
        <v>1051</v>
      </c>
      <c r="C75" s="27" t="s">
        <v>1985</v>
      </c>
      <c r="D75" s="28" t="s">
        <v>31</v>
      </c>
      <c r="E75" s="29" t="s">
        <v>980</v>
      </c>
      <c r="F75" s="29"/>
      <c r="G75" s="29"/>
      <c r="I75" s="27" t="s">
        <v>772</v>
      </c>
      <c r="J75" s="29" t="str">
        <f>C75</f>
        <v>바젤3 공통코드정보</v>
      </c>
      <c r="K75" s="22">
        <f>_xlfn.IFNA(VLOOKUP(I75,엔티티속성!M:V,9,FALSE), "")</f>
        <v>258</v>
      </c>
      <c r="L75" s="28" t="s">
        <v>981</v>
      </c>
      <c r="M75" s="28"/>
      <c r="N75" s="30" t="s">
        <v>982</v>
      </c>
      <c r="O75" s="21" t="str">
        <f t="shared" ref="O75:O103" si="25">E75</f>
        <v>시스템에서 사용하는 공통코드 정보</v>
      </c>
      <c r="P75" s="29"/>
      <c r="Q75" s="29"/>
      <c r="S75" s="5" t="str">
        <f t="shared" si="19"/>
        <v>DROP TABLE ZFS_BASE_CODE;</v>
      </c>
    </row>
    <row r="76" spans="2:19" s="5" customFormat="1">
      <c r="B76" s="31"/>
      <c r="C76" s="31" t="s">
        <v>983</v>
      </c>
      <c r="D76" s="32" t="s">
        <v>31</v>
      </c>
      <c r="E76" s="33" t="s">
        <v>984</v>
      </c>
      <c r="F76" s="33"/>
      <c r="G76" s="33"/>
      <c r="I76" s="31" t="s">
        <v>774</v>
      </c>
      <c r="J76" s="33" t="str">
        <f t="shared" ref="J76:J103" si="26">C76</f>
        <v>FRTB산출변수설정정보</v>
      </c>
      <c r="K76" s="22">
        <f>_xlfn.IFNA(VLOOKUP(I76,엔티티속성!M:V,9,FALSE), "")</f>
        <v>109</v>
      </c>
      <c r="L76" s="28" t="s">
        <v>981</v>
      </c>
      <c r="M76" s="32"/>
      <c r="N76" s="34" t="s">
        <v>982</v>
      </c>
      <c r="O76" s="21" t="str">
        <f t="shared" si="25"/>
        <v>FRTB산출시 사용하는 위험가중치 및 상관계수 정보</v>
      </c>
      <c r="P76" s="33"/>
      <c r="Q76" s="33"/>
      <c r="S76" s="5" t="str">
        <f t="shared" si="19"/>
        <v>DROP TABLE ZFS_BASE_CONF;</v>
      </c>
    </row>
    <row r="77" spans="2:19" s="5" customFormat="1">
      <c r="B77" s="31"/>
      <c r="C77" s="31" t="s">
        <v>985</v>
      </c>
      <c r="D77" s="32" t="s">
        <v>31</v>
      </c>
      <c r="E77" s="33" t="s">
        <v>986</v>
      </c>
      <c r="F77" s="33"/>
      <c r="G77" s="33"/>
      <c r="I77" s="31" t="s">
        <v>773</v>
      </c>
      <c r="J77" s="33" t="str">
        <f t="shared" si="26"/>
        <v>포트폴리오설정정보</v>
      </c>
      <c r="K77" s="22">
        <f>_xlfn.IFNA(VLOOKUP(I77,엔티티속성!M:V,9,FALSE), "")</f>
        <v>152</v>
      </c>
      <c r="L77" s="28" t="s">
        <v>981</v>
      </c>
      <c r="M77" s="32"/>
      <c r="N77" s="34" t="s">
        <v>982</v>
      </c>
      <c r="O77" s="21" t="str">
        <f t="shared" si="25"/>
        <v>다차원 분석을 위한 포트폴리오 구성정보</v>
      </c>
      <c r="P77" s="33"/>
      <c r="Q77" s="33"/>
      <c r="S77" s="5" t="str">
        <f t="shared" si="19"/>
        <v>DROP TABLE ZFS_BASE_PORT;</v>
      </c>
    </row>
    <row r="78" spans="2:19" s="5" customFormat="1">
      <c r="B78" s="31"/>
      <c r="C78" s="31"/>
      <c r="D78" s="32"/>
      <c r="E78" s="33"/>
      <c r="F78" s="33"/>
      <c r="G78" s="33"/>
      <c r="I78" s="31"/>
      <c r="J78" s="33"/>
      <c r="K78" s="22" t="str">
        <f>_xlfn.IFNA(VLOOKUP(I78,엔티티속성!M:V,9,FALSE), "")</f>
        <v/>
      </c>
      <c r="L78" s="32"/>
      <c r="M78" s="32"/>
      <c r="N78" s="32"/>
      <c r="O78" s="21"/>
      <c r="P78" s="33"/>
      <c r="Q78" s="33"/>
      <c r="S78" s="5" t="str">
        <f t="shared" si="19"/>
        <v/>
      </c>
    </row>
    <row r="79" spans="2:19" s="5" customFormat="1">
      <c r="B79" s="31" t="s">
        <v>1052</v>
      </c>
      <c r="C79" s="31" t="s">
        <v>1986</v>
      </c>
      <c r="D79" s="32" t="s">
        <v>31</v>
      </c>
      <c r="E79" s="33" t="s">
        <v>988</v>
      </c>
      <c r="F79" s="33"/>
      <c r="G79" s="33"/>
      <c r="I79" s="31" t="s">
        <v>771</v>
      </c>
      <c r="J79" s="33" t="str">
        <f t="shared" si="26"/>
        <v>바젤3 포지션기본정보</v>
      </c>
      <c r="K79" s="22">
        <f>_xlfn.IFNA(VLOOKUP(I79,엔티티속성!M:V,9,FALSE), "")</f>
        <v>755</v>
      </c>
      <c r="L79" s="32" t="s">
        <v>35</v>
      </c>
      <c r="M79" s="32"/>
      <c r="N79" s="32">
        <v>20</v>
      </c>
      <c r="O79" s="21" t="str">
        <f t="shared" si="25"/>
        <v>분석대상 포지션 기본정보</v>
      </c>
      <c r="P79" s="33"/>
      <c r="Q79" s="33"/>
      <c r="S79" s="5" t="str">
        <f t="shared" si="19"/>
        <v>DROP TABLE ZFS_BASE_POSI;</v>
      </c>
    </row>
    <row r="80" spans="2:19" s="5" customFormat="1">
      <c r="B80" s="31"/>
      <c r="C80" s="31" t="s">
        <v>1987</v>
      </c>
      <c r="D80" s="32" t="s">
        <v>31</v>
      </c>
      <c r="E80" s="33" t="s">
        <v>990</v>
      </c>
      <c r="F80" s="33"/>
      <c r="G80" s="33"/>
      <c r="I80" s="31" t="s">
        <v>991</v>
      </c>
      <c r="J80" s="33" t="str">
        <f t="shared" si="26"/>
        <v>포지션 민감도평가정보</v>
      </c>
      <c r="K80" s="22">
        <f>_xlfn.IFNA(VLOOKUP(I80,엔티티속성!M:V,9,FALSE), "")</f>
        <v>318</v>
      </c>
      <c r="L80" s="32" t="s">
        <v>35</v>
      </c>
      <c r="M80" s="32"/>
      <c r="N80" s="32">
        <v>20</v>
      </c>
      <c r="O80" s="21" t="str">
        <f t="shared" si="25"/>
        <v>FRTB산출을 위해 평가된 민감도 정보</v>
      </c>
      <c r="P80" s="33"/>
      <c r="Q80" s="33"/>
      <c r="S80" s="5" t="str">
        <f t="shared" si="19"/>
        <v>DROP TABLE ZFS_BASE_SENT;</v>
      </c>
    </row>
    <row r="81" spans="2:19" s="5" customFormat="1">
      <c r="B81" s="31"/>
      <c r="C81" s="31" t="s">
        <v>992</v>
      </c>
      <c r="D81" s="32" t="s">
        <v>31</v>
      </c>
      <c r="E81" s="33" t="s">
        <v>993</v>
      </c>
      <c r="F81" s="33"/>
      <c r="G81" s="33"/>
      <c r="I81" s="31" t="s">
        <v>994</v>
      </c>
      <c r="J81" s="33" t="str">
        <f>C81</f>
        <v>BS잔액대사정보</v>
      </c>
      <c r="K81" s="22">
        <f>_xlfn.IFNA(VLOOKUP(I81,엔티티속성!M:V,9,FALSE), "")</f>
        <v>305</v>
      </c>
      <c r="L81" s="32" t="s">
        <v>35</v>
      </c>
      <c r="M81" s="32"/>
      <c r="N81" s="32">
        <v>20</v>
      </c>
      <c r="O81" s="21" t="str">
        <f t="shared" si="25"/>
        <v>정합성점검을 위한 회계BS와 분석대상BS의 장부가대사정보</v>
      </c>
      <c r="P81" s="33"/>
      <c r="Q81" s="33"/>
      <c r="S81" s="5" t="str">
        <f t="shared" si="19"/>
        <v>DROP TABLE ZFS_BASE_BOOK;</v>
      </c>
    </row>
    <row r="82" spans="2:19" s="5" customFormat="1">
      <c r="B82" s="31"/>
      <c r="C82" s="31" t="s">
        <v>781</v>
      </c>
      <c r="D82" s="32" t="s">
        <v>31</v>
      </c>
      <c r="E82" s="33" t="s">
        <v>995</v>
      </c>
      <c r="F82" s="33"/>
      <c r="G82" s="33"/>
      <c r="I82" s="31" t="s">
        <v>996</v>
      </c>
      <c r="J82" s="33" t="str">
        <f t="shared" si="26"/>
        <v>커브정보</v>
      </c>
      <c r="K82" s="22">
        <f>_xlfn.IFNA(VLOOKUP(I82,엔티티속성!M:V,9,FALSE), "")</f>
        <v>73</v>
      </c>
      <c r="L82" s="32" t="s">
        <v>35</v>
      </c>
      <c r="M82" s="32"/>
      <c r="N82" s="32">
        <v>20</v>
      </c>
      <c r="O82" s="21" t="str">
        <f t="shared" si="25"/>
        <v>평가에 사용된 커브 정보</v>
      </c>
      <c r="P82" s="33"/>
      <c r="Q82" s="33"/>
      <c r="S82" s="5" t="str">
        <f t="shared" si="19"/>
        <v>DROP TABLE ZFS_BASE_CURV;</v>
      </c>
    </row>
    <row r="83" spans="2:19" s="5" customFormat="1">
      <c r="B83" s="31"/>
      <c r="C83" s="31" t="s">
        <v>770</v>
      </c>
      <c r="D83" s="32" t="s">
        <v>31</v>
      </c>
      <c r="E83" s="33" t="s">
        <v>997</v>
      </c>
      <c r="F83" s="33"/>
      <c r="G83" s="33"/>
      <c r="I83" s="31" t="s">
        <v>998</v>
      </c>
      <c r="J83" s="33" t="str">
        <f t="shared" si="26"/>
        <v>환율정보</v>
      </c>
      <c r="K83" s="22">
        <f>_xlfn.IFNA(VLOOKUP(I83,엔티티속성!M:V,9,FALSE), "")</f>
        <v>42</v>
      </c>
      <c r="L83" s="32" t="s">
        <v>35</v>
      </c>
      <c r="M83" s="32"/>
      <c r="N83" s="32">
        <v>20</v>
      </c>
      <c r="O83" s="21" t="str">
        <f t="shared" si="25"/>
        <v>평가에 사용된 환율 정보</v>
      </c>
      <c r="P83" s="33"/>
      <c r="Q83" s="33"/>
      <c r="S83" s="5" t="str">
        <f t="shared" si="19"/>
        <v>DROP TABLE ZFS_BASE_FX;</v>
      </c>
    </row>
    <row r="84" spans="2:19" s="5" customFormat="1">
      <c r="B84" s="31"/>
      <c r="C84" s="31" t="s">
        <v>999</v>
      </c>
      <c r="D84" s="32" t="s">
        <v>31</v>
      </c>
      <c r="E84" s="33" t="s">
        <v>1000</v>
      </c>
      <c r="F84" s="33"/>
      <c r="G84" s="33"/>
      <c r="I84" s="31" t="s">
        <v>1001</v>
      </c>
      <c r="J84" s="33" t="str">
        <f t="shared" si="26"/>
        <v>발행인정보</v>
      </c>
      <c r="K84" s="22">
        <f>_xlfn.IFNA(VLOOKUP(I84,엔티티속성!M:V,9,FALSE), "")</f>
        <v>203</v>
      </c>
      <c r="L84" s="32" t="s">
        <v>35</v>
      </c>
      <c r="M84" s="32"/>
      <c r="N84" s="32">
        <v>20</v>
      </c>
      <c r="O84" s="21" t="str">
        <f t="shared" si="25"/>
        <v>발행인관련 정보</v>
      </c>
      <c r="P84" s="33"/>
      <c r="Q84" s="33"/>
      <c r="S84" s="5" t="str">
        <f t="shared" si="19"/>
        <v>DROP TABLE ZFS_BASE_ISSU;</v>
      </c>
    </row>
    <row r="85" spans="2:19" s="5" customFormat="1">
      <c r="B85" s="31"/>
      <c r="C85" s="31" t="s">
        <v>1002</v>
      </c>
      <c r="D85" s="32" t="s">
        <v>31</v>
      </c>
      <c r="E85" s="33" t="s">
        <v>1003</v>
      </c>
      <c r="F85" s="33"/>
      <c r="G85" s="33"/>
      <c r="I85" s="31" t="s">
        <v>1004</v>
      </c>
      <c r="J85" s="33" t="str">
        <f t="shared" si="26"/>
        <v>LTA구성정보</v>
      </c>
      <c r="K85" s="22">
        <f>_xlfn.IFNA(VLOOKUP(I85,엔티티속성!M:V,9,FALSE), "")</f>
        <v>87</v>
      </c>
      <c r="L85" s="32" t="s">
        <v>35</v>
      </c>
      <c r="M85" s="32"/>
      <c r="N85" s="32">
        <v>20</v>
      </c>
      <c r="O85" s="21" t="str">
        <f t="shared" si="25"/>
        <v>지수,펀드등 LTA구성종목에 대한 정보</v>
      </c>
      <c r="P85" s="33"/>
      <c r="Q85" s="33"/>
      <c r="S85" s="5" t="str">
        <f t="shared" si="19"/>
        <v>DROP TABLE ZFS_BASE_LTA;</v>
      </c>
    </row>
    <row r="86" spans="2:19" s="5" customFormat="1">
      <c r="B86" s="31"/>
      <c r="C86" s="31"/>
      <c r="D86" s="32"/>
      <c r="E86" s="33"/>
      <c r="F86" s="33"/>
      <c r="G86" s="33"/>
      <c r="I86" s="31"/>
      <c r="J86" s="33"/>
      <c r="K86" s="22"/>
      <c r="L86" s="32"/>
      <c r="M86" s="32"/>
      <c r="N86" s="32"/>
      <c r="O86" s="21"/>
      <c r="P86" s="33"/>
      <c r="Q86" s="33"/>
    </row>
    <row r="87" spans="2:19" s="5" customFormat="1">
      <c r="B87" s="31" t="s">
        <v>1053</v>
      </c>
      <c r="C87" s="31" t="s">
        <v>257</v>
      </c>
      <c r="D87" s="32" t="s">
        <v>31</v>
      </c>
      <c r="E87" s="33" t="s">
        <v>281</v>
      </c>
      <c r="F87" s="33"/>
      <c r="G87" s="33"/>
      <c r="I87" s="31" t="s">
        <v>767</v>
      </c>
      <c r="J87" s="33" t="str">
        <f t="shared" si="26"/>
        <v>포트폴리오별포지션정보</v>
      </c>
      <c r="K87" s="22">
        <f>_xlfn.IFNA(VLOOKUP(I87,엔티티속성!M:V,9,FALSE), "")</f>
        <v>106</v>
      </c>
      <c r="L87" s="32" t="s">
        <v>35</v>
      </c>
      <c r="M87" s="32"/>
      <c r="N87" s="32">
        <v>20</v>
      </c>
      <c r="O87" s="21" t="str">
        <f t="shared" si="25"/>
        <v>분석 포트폴리오별 포지션 정보</v>
      </c>
      <c r="P87" s="33"/>
      <c r="Q87" s="33"/>
      <c r="S87" s="5" t="str">
        <f t="shared" si="19"/>
        <v>DROP TABLE ZFS_PORT_POSI;</v>
      </c>
    </row>
    <row r="88" spans="2:19" s="5" customFormat="1">
      <c r="B88" s="31"/>
      <c r="C88" s="31" t="s">
        <v>256</v>
      </c>
      <c r="D88" s="32" t="s">
        <v>31</v>
      </c>
      <c r="E88" s="33" t="s">
        <v>280</v>
      </c>
      <c r="F88" s="33"/>
      <c r="G88" s="33"/>
      <c r="I88" s="31" t="s">
        <v>1005</v>
      </c>
      <c r="J88" s="33" t="str">
        <f t="shared" si="26"/>
        <v>포트폴리오구성정보</v>
      </c>
      <c r="K88" s="22">
        <f>_xlfn.IFNA(VLOOKUP(I88,엔티티속성!M:V,9,FALSE), "")</f>
        <v>137</v>
      </c>
      <c r="L88" s="32" t="s">
        <v>35</v>
      </c>
      <c r="M88" s="32"/>
      <c r="N88" s="32">
        <v>20</v>
      </c>
      <c r="O88" s="21" t="str">
        <f t="shared" si="25"/>
        <v>분석 포트폴리오 구성정보</v>
      </c>
      <c r="P88" s="33"/>
      <c r="Q88" s="33"/>
      <c r="S88" s="5" t="str">
        <f t="shared" si="19"/>
        <v>DROP TABLE ZFS_PORT_STRU;</v>
      </c>
    </row>
    <row r="89" spans="2:19" s="5" customFormat="1">
      <c r="B89" s="31"/>
      <c r="C89" s="31" t="s">
        <v>41</v>
      </c>
      <c r="D89" s="32" t="s">
        <v>31</v>
      </c>
      <c r="E89" s="33" t="s">
        <v>282</v>
      </c>
      <c r="F89" s="33"/>
      <c r="G89" s="33"/>
      <c r="I89" s="31" t="s">
        <v>769</v>
      </c>
      <c r="J89" s="33" t="str">
        <f t="shared" si="26"/>
        <v>포지션규제자본정보</v>
      </c>
      <c r="K89" s="22">
        <f>_xlfn.IFNA(VLOOKUP(I89,엔티티속성!M:V,9,FALSE), "")</f>
        <v>401</v>
      </c>
      <c r="L89" s="32" t="s">
        <v>35</v>
      </c>
      <c r="M89" s="32"/>
      <c r="N89" s="32">
        <v>20</v>
      </c>
      <c r="O89" s="21" t="str">
        <f t="shared" si="25"/>
        <v>포지션별 규제자본 정보</v>
      </c>
      <c r="P89" s="33"/>
      <c r="Q89" s="33"/>
      <c r="S89" s="5" t="str">
        <f t="shared" si="19"/>
        <v>DROP TABLE ZFS_RISK_POSI;</v>
      </c>
    </row>
    <row r="90" spans="2:19" s="5" customFormat="1">
      <c r="B90" s="31"/>
      <c r="C90" s="31" t="s">
        <v>259</v>
      </c>
      <c r="D90" s="32" t="s">
        <v>31</v>
      </c>
      <c r="E90" s="33" t="s">
        <v>283</v>
      </c>
      <c r="F90" s="33"/>
      <c r="G90" s="33"/>
      <c r="I90" s="31" t="s">
        <v>768</v>
      </c>
      <c r="J90" s="33" t="str">
        <f t="shared" si="26"/>
        <v>포트폴리오규제자본정보</v>
      </c>
      <c r="K90" s="22">
        <f>_xlfn.IFNA(VLOOKUP(I90,엔티티속성!M:V,9,FALSE), "")</f>
        <v>223</v>
      </c>
      <c r="L90" s="32" t="s">
        <v>35</v>
      </c>
      <c r="M90" s="32"/>
      <c r="N90" s="32">
        <v>20</v>
      </c>
      <c r="O90" s="21" t="str">
        <f t="shared" si="25"/>
        <v>포트폴리오별 규제자본 정보</v>
      </c>
      <c r="P90" s="33"/>
      <c r="Q90" s="33"/>
      <c r="S90" s="5" t="str">
        <f t="shared" si="19"/>
        <v>DROP TABLE ZFS_RISK_PORT;</v>
      </c>
    </row>
    <row r="91" spans="2:19" s="5" customFormat="1">
      <c r="B91" s="31"/>
      <c r="C91" s="31" t="s">
        <v>1006</v>
      </c>
      <c r="D91" s="32" t="s">
        <v>31</v>
      </c>
      <c r="E91" s="33" t="s">
        <v>1007</v>
      </c>
      <c r="F91" s="33"/>
      <c r="G91" s="33"/>
      <c r="I91" s="31" t="s">
        <v>1008</v>
      </c>
      <c r="J91" s="33" t="str">
        <f t="shared" si="26"/>
        <v>버킷내상관계수적용정보</v>
      </c>
      <c r="K91" s="22">
        <f>_xlfn.IFNA(VLOOKUP(I91,엔티티속성!M:V,9,FALSE), "")</f>
        <v>191</v>
      </c>
      <c r="L91" s="32" t="s">
        <v>35</v>
      </c>
      <c r="M91" s="32"/>
      <c r="N91" s="32">
        <v>20</v>
      </c>
      <c r="O91" s="21" t="str">
        <f t="shared" si="25"/>
        <v>버킷내 상관계수 적용 이력 정보</v>
      </c>
      <c r="P91" s="33"/>
      <c r="Q91" s="33"/>
      <c r="S91" s="5" t="str">
        <f t="shared" si="19"/>
        <v>DROP TABLE ZFS_RISK_CPKL;</v>
      </c>
    </row>
    <row r="92" spans="2:19" s="5" customFormat="1">
      <c r="B92" s="31"/>
      <c r="C92" s="31" t="s">
        <v>1009</v>
      </c>
      <c r="D92" s="32" t="s">
        <v>31</v>
      </c>
      <c r="E92" s="33" t="s">
        <v>285</v>
      </c>
      <c r="F92" s="33"/>
      <c r="G92" s="33"/>
      <c r="I92" s="31" t="s">
        <v>1010</v>
      </c>
      <c r="J92" s="33" t="str">
        <f t="shared" si="26"/>
        <v>버킷간상관계수적용정보</v>
      </c>
      <c r="K92" s="22">
        <f>_xlfn.IFNA(VLOOKUP(I92,엔티티속성!M:V,9,FALSE), "")</f>
        <v>181</v>
      </c>
      <c r="L92" s="32" t="s">
        <v>35</v>
      </c>
      <c r="M92" s="32"/>
      <c r="N92" s="32">
        <v>20</v>
      </c>
      <c r="O92" s="21" t="str">
        <f t="shared" si="25"/>
        <v>버킷간 상관계수 적용 이력 정보</v>
      </c>
      <c r="P92" s="33"/>
      <c r="Q92" s="33"/>
      <c r="S92" s="5" t="str">
        <f t="shared" si="19"/>
        <v>DROP TABLE ZFS_RISK_CYBC;</v>
      </c>
    </row>
    <row r="93" spans="2:19" s="5" customFormat="1">
      <c r="B93" s="31"/>
      <c r="C93" s="31" t="s">
        <v>258</v>
      </c>
      <c r="D93" s="32" t="s">
        <v>31</v>
      </c>
      <c r="E93" s="33" t="s">
        <v>284</v>
      </c>
      <c r="F93" s="33"/>
      <c r="G93" s="33"/>
      <c r="I93" s="31" t="s">
        <v>1011</v>
      </c>
      <c r="J93" s="33" t="str">
        <f t="shared" si="26"/>
        <v>부도상계처리내역</v>
      </c>
      <c r="K93" s="22">
        <f>_xlfn.IFNA(VLOOKUP(I93,엔티티속성!M:V,9,FALSE), "")</f>
        <v>307</v>
      </c>
      <c r="L93" s="32" t="s">
        <v>35</v>
      </c>
      <c r="M93" s="32"/>
      <c r="N93" s="32">
        <v>20</v>
      </c>
      <c r="O93" s="21" t="str">
        <f t="shared" si="25"/>
        <v>부도비유동화 JTD상계 이력 정보</v>
      </c>
      <c r="P93" s="33"/>
      <c r="Q93" s="33"/>
      <c r="S93" s="5" t="str">
        <f t="shared" si="19"/>
        <v>DROP TABLE ZFS_RISK_OFFS;</v>
      </c>
    </row>
    <row r="94" spans="2:19" s="5" customFormat="1">
      <c r="B94" s="31"/>
      <c r="C94" s="31" t="s">
        <v>1012</v>
      </c>
      <c r="D94" s="32" t="s">
        <v>31</v>
      </c>
      <c r="E94" s="33" t="s">
        <v>1013</v>
      </c>
      <c r="F94" s="33"/>
      <c r="G94" s="33"/>
      <c r="I94" s="31" t="s">
        <v>1014</v>
      </c>
      <c r="J94" s="33" t="str">
        <f>C94</f>
        <v>산출로그정보</v>
      </c>
      <c r="K94" s="22">
        <f>_xlfn.IFNA(VLOOKUP(I94,엔티티속성!M:V,9,FALSE), "")</f>
        <v>418</v>
      </c>
      <c r="L94" s="32" t="s">
        <v>35</v>
      </c>
      <c r="M94" s="32"/>
      <c r="N94" s="32">
        <v>20</v>
      </c>
      <c r="O94" s="21" t="str">
        <f t="shared" si="25"/>
        <v>FRTB산출로그정보</v>
      </c>
      <c r="P94" s="33"/>
      <c r="Q94" s="33"/>
      <c r="S94" s="5" t="str">
        <f t="shared" si="19"/>
        <v>DROP TABLE ZFS_LOG_RUN;</v>
      </c>
    </row>
    <row r="95" spans="2:19">
      <c r="B95" s="21"/>
      <c r="C95" s="21"/>
      <c r="D95" s="20"/>
      <c r="E95" s="21"/>
      <c r="F95" s="21"/>
      <c r="G95" s="21"/>
      <c r="I95" s="19"/>
      <c r="J95" s="21"/>
      <c r="K95" s="22" t="str">
        <f>_xlfn.IFNA(VLOOKUP(I95,엔티티속성!M:V,9,FALSE), "")</f>
        <v/>
      </c>
      <c r="L95" s="21"/>
      <c r="M95" s="21"/>
      <c r="N95" s="21"/>
      <c r="O95" s="21"/>
      <c r="P95" s="21"/>
      <c r="Q95" s="21"/>
      <c r="S95" s="5" t="str">
        <f t="shared" si="19"/>
        <v/>
      </c>
    </row>
    <row r="96" spans="2:19" s="5" customFormat="1">
      <c r="B96" s="31" t="s">
        <v>1054</v>
      </c>
      <c r="C96" s="31" t="s">
        <v>1015</v>
      </c>
      <c r="D96" s="32" t="s">
        <v>31</v>
      </c>
      <c r="E96" s="33" t="s">
        <v>1016</v>
      </c>
      <c r="F96" s="33"/>
      <c r="G96" s="33"/>
      <c r="I96" s="31" t="s">
        <v>1017</v>
      </c>
      <c r="J96" s="33" t="str">
        <f t="shared" si="26"/>
        <v>시뮬레이션_FRTB산출변수설정정보</v>
      </c>
      <c r="K96" s="22">
        <f>_xlfn.IFNA(VLOOKUP(I96,엔티티속성!M:V,9,FALSE), "")</f>
        <v>113.6</v>
      </c>
      <c r="L96" s="32" t="s">
        <v>1018</v>
      </c>
      <c r="M96" s="32"/>
      <c r="N96" s="32">
        <v>20</v>
      </c>
      <c r="O96" s="21" t="str">
        <f t="shared" si="25"/>
        <v>시뮬레이션용 FRTB산출변수 설정 정보</v>
      </c>
      <c r="P96" s="33"/>
      <c r="Q96" s="33"/>
      <c r="S96" s="5" t="str">
        <f t="shared" si="19"/>
        <v>DROP TABLE ZFW_BASE_CONF;</v>
      </c>
    </row>
    <row r="97" spans="2:19" s="5" customFormat="1">
      <c r="B97" s="31"/>
      <c r="C97" s="31" t="s">
        <v>1020</v>
      </c>
      <c r="D97" s="32" t="s">
        <v>31</v>
      </c>
      <c r="E97" s="33" t="s">
        <v>1021</v>
      </c>
      <c r="F97" s="33"/>
      <c r="G97" s="33"/>
      <c r="I97" s="31" t="s">
        <v>1022</v>
      </c>
      <c r="J97" s="33" t="str">
        <f t="shared" si="26"/>
        <v>시뮬레이션_사용자정의포트폴리오</v>
      </c>
      <c r="K97" s="22">
        <f>_xlfn.IFNA(VLOOKUP(I97,엔티티속성!M:V,9,FALSE), "")</f>
        <v>98</v>
      </c>
      <c r="L97" s="32" t="s">
        <v>1018</v>
      </c>
      <c r="M97" s="32"/>
      <c r="N97" s="32">
        <v>20</v>
      </c>
      <c r="O97" s="21" t="str">
        <f t="shared" si="25"/>
        <v>시뮬레이션용 사용자정의 포트폴리오 정보</v>
      </c>
      <c r="P97" s="33"/>
      <c r="Q97" s="33"/>
      <c r="S97" s="5" t="str">
        <f t="shared" si="19"/>
        <v>DROP TABLE ZFW_UDEF_PORT;</v>
      </c>
    </row>
    <row r="98" spans="2:19" s="5" customFormat="1">
      <c r="B98" s="31"/>
      <c r="C98" s="31" t="s">
        <v>1019</v>
      </c>
      <c r="D98" s="32" t="s">
        <v>31</v>
      </c>
      <c r="E98" s="33" t="s">
        <v>1988</v>
      </c>
      <c r="F98" s="33"/>
      <c r="G98" s="33"/>
      <c r="I98" s="31" t="s">
        <v>1453</v>
      </c>
      <c r="J98" s="33" t="str">
        <f>C98</f>
        <v>시뮬레이션_분석포지션정보</v>
      </c>
      <c r="K98" s="22">
        <f>_xlfn.IFNA(VLOOKUP(I98,엔티티속성!M:V,9,FALSE), "")</f>
        <v>253.6</v>
      </c>
      <c r="L98" s="32" t="s">
        <v>35</v>
      </c>
      <c r="M98" s="32"/>
      <c r="N98" s="32">
        <v>20</v>
      </c>
      <c r="O98" s="21" t="str">
        <f>E98</f>
        <v>시물레이션용 민감도 정보</v>
      </c>
      <c r="P98" s="33"/>
      <c r="Q98" s="33"/>
      <c r="S98" s="5" t="str">
        <f>IF(I98&lt;&gt;"","DROP TABLE "&amp;I98&amp;";","")</f>
        <v>DROP TABLE ZFW_BASE_SENT;</v>
      </c>
    </row>
    <row r="99" spans="2:19" s="5" customFormat="1">
      <c r="B99" s="31" t="s">
        <v>1058</v>
      </c>
      <c r="C99" s="31" t="s">
        <v>1023</v>
      </c>
      <c r="D99" s="32" t="s">
        <v>31</v>
      </c>
      <c r="E99" s="33" t="s">
        <v>1024</v>
      </c>
      <c r="F99" s="33"/>
      <c r="G99" s="33"/>
      <c r="I99" s="31" t="s">
        <v>1025</v>
      </c>
      <c r="J99" s="33" t="str">
        <f t="shared" si="26"/>
        <v>시뮬레이션_포지션규제자본정보</v>
      </c>
      <c r="K99" s="22">
        <f>_xlfn.IFNA(VLOOKUP(I99,엔티티속성!M:V,9,FALSE), "")</f>
        <v>401</v>
      </c>
      <c r="L99" s="32" t="s">
        <v>1018</v>
      </c>
      <c r="M99" s="32"/>
      <c r="N99" s="32">
        <v>20</v>
      </c>
      <c r="O99" s="21" t="str">
        <f t="shared" si="25"/>
        <v>시뮬레이션 분석 포지션별 규제자본 정보</v>
      </c>
      <c r="P99" s="33"/>
      <c r="Q99" s="33"/>
      <c r="S99" s="5" t="str">
        <f t="shared" si="19"/>
        <v>DROP TABLE ZFW_RISK_POSI;</v>
      </c>
    </row>
    <row r="100" spans="2:19" s="5" customFormat="1">
      <c r="B100" s="31"/>
      <c r="C100" s="31" t="s">
        <v>1026</v>
      </c>
      <c r="D100" s="32" t="s">
        <v>31</v>
      </c>
      <c r="E100" s="33" t="s">
        <v>1027</v>
      </c>
      <c r="F100" s="33"/>
      <c r="G100" s="33"/>
      <c r="I100" s="31" t="s">
        <v>1028</v>
      </c>
      <c r="J100" s="33" t="str">
        <f t="shared" si="26"/>
        <v>시뮬레이션_포트폴리오규제자본정보</v>
      </c>
      <c r="K100" s="22">
        <f>_xlfn.IFNA(VLOOKUP(I100,엔티티속성!M:V,9,FALSE), "")</f>
        <v>223</v>
      </c>
      <c r="L100" s="32" t="s">
        <v>1018</v>
      </c>
      <c r="M100" s="32"/>
      <c r="N100" s="32">
        <v>20</v>
      </c>
      <c r="O100" s="21" t="str">
        <f t="shared" si="25"/>
        <v>시뮬레이션 분석 포트폴리오별 규제자본 정보</v>
      </c>
      <c r="P100" s="33"/>
      <c r="Q100" s="33"/>
      <c r="S100" s="5" t="str">
        <f t="shared" si="19"/>
        <v>DROP TABLE ZFW_RISK_PORT;</v>
      </c>
    </row>
    <row r="101" spans="2:19" s="5" customFormat="1">
      <c r="B101" s="31"/>
      <c r="C101" s="31" t="s">
        <v>1029</v>
      </c>
      <c r="D101" s="32" t="s">
        <v>31</v>
      </c>
      <c r="E101" s="33" t="s">
        <v>1030</v>
      </c>
      <c r="F101" s="33"/>
      <c r="G101" s="33"/>
      <c r="I101" s="31" t="s">
        <v>1031</v>
      </c>
      <c r="J101" s="33" t="str">
        <f t="shared" si="26"/>
        <v>시뮬레이션_버킷내상관계수적용정보</v>
      </c>
      <c r="K101" s="22">
        <f>_xlfn.IFNA(VLOOKUP(I101,엔티티속성!M:V,9,FALSE), "")</f>
        <v>191</v>
      </c>
      <c r="L101" s="32" t="s">
        <v>1018</v>
      </c>
      <c r="M101" s="32"/>
      <c r="N101" s="32">
        <v>20</v>
      </c>
      <c r="O101" s="21" t="str">
        <f t="shared" si="25"/>
        <v>시뮬레이션 분석 버킷내 상관계수 적용 이력 정보</v>
      </c>
      <c r="P101" s="33"/>
      <c r="Q101" s="33"/>
      <c r="S101" s="5" t="str">
        <f t="shared" si="19"/>
        <v>DROP TABLE ZFW_RISK_CPKL;</v>
      </c>
    </row>
    <row r="102" spans="2:19" s="5" customFormat="1">
      <c r="B102" s="31"/>
      <c r="C102" s="31" t="s">
        <v>1032</v>
      </c>
      <c r="D102" s="32" t="s">
        <v>31</v>
      </c>
      <c r="E102" s="33" t="s">
        <v>1033</v>
      </c>
      <c r="F102" s="33"/>
      <c r="G102" s="33"/>
      <c r="I102" s="31" t="s">
        <v>1034</v>
      </c>
      <c r="J102" s="33" t="str">
        <f t="shared" si="26"/>
        <v>시뮬레이션_버킷간상관계수적용정보</v>
      </c>
      <c r="K102" s="22">
        <f>_xlfn.IFNA(VLOOKUP(I102,엔티티속성!M:V,9,FALSE), "")</f>
        <v>181</v>
      </c>
      <c r="L102" s="32" t="s">
        <v>1018</v>
      </c>
      <c r="M102" s="32"/>
      <c r="N102" s="32">
        <v>20</v>
      </c>
      <c r="O102" s="21" t="str">
        <f t="shared" si="25"/>
        <v>시뮬레이션 분석 버킷간 상관계수 적용 이력 정보</v>
      </c>
      <c r="P102" s="33"/>
      <c r="Q102" s="33"/>
      <c r="S102" s="5" t="str">
        <f t="shared" si="19"/>
        <v>DROP TABLE ZFW_RISK_CYBC;</v>
      </c>
    </row>
    <row r="103" spans="2:19" s="5" customFormat="1">
      <c r="B103" s="31"/>
      <c r="C103" s="31" t="s">
        <v>1035</v>
      </c>
      <c r="D103" s="32" t="s">
        <v>31</v>
      </c>
      <c r="E103" s="33" t="s">
        <v>1036</v>
      </c>
      <c r="F103" s="33"/>
      <c r="G103" s="33"/>
      <c r="I103" s="31" t="s">
        <v>1037</v>
      </c>
      <c r="J103" s="33" t="str">
        <f t="shared" si="26"/>
        <v>시뮬레이션_부도상계처리내역</v>
      </c>
      <c r="K103" s="22">
        <f>_xlfn.IFNA(VLOOKUP(I103,엔티티속성!M:V,9,FALSE), "")</f>
        <v>307</v>
      </c>
      <c r="L103" s="32" t="s">
        <v>1018</v>
      </c>
      <c r="M103" s="32"/>
      <c r="N103" s="32">
        <v>20</v>
      </c>
      <c r="O103" s="21" t="str">
        <f t="shared" si="25"/>
        <v>시뮬레이션 분석 부도비유동화 JTD상계 이력 정보</v>
      </c>
      <c r="P103" s="33"/>
      <c r="Q103" s="33"/>
      <c r="S103" s="5" t="str">
        <f t="shared" si="19"/>
        <v>DROP TABLE ZFW_RISK_OFFS;</v>
      </c>
    </row>
    <row r="104" spans="2:19">
      <c r="B104" s="21"/>
      <c r="C104" s="21"/>
      <c r="D104" s="20"/>
      <c r="E104" s="21"/>
      <c r="F104" s="21"/>
      <c r="G104" s="21"/>
      <c r="I104" s="19"/>
      <c r="J104" s="21"/>
      <c r="K104" s="22" t="str">
        <f>_xlfn.IFNA(VLOOKUP(I104,엔티티속성!M:V,9,FALSE), "")</f>
        <v/>
      </c>
      <c r="L104" s="21"/>
      <c r="M104" s="21"/>
      <c r="N104" s="21"/>
      <c r="O104" s="21"/>
      <c r="P104" s="21"/>
      <c r="Q104" s="21"/>
      <c r="S104" s="5" t="str">
        <f t="shared" si="19"/>
        <v/>
      </c>
    </row>
    <row r="105" spans="2:19" s="5" customFormat="1">
      <c r="B105" s="27" t="s">
        <v>1050</v>
      </c>
      <c r="C105" s="27" t="s">
        <v>976</v>
      </c>
      <c r="D105" s="28" t="s">
        <v>31</v>
      </c>
      <c r="E105" s="29" t="s">
        <v>980</v>
      </c>
      <c r="F105" s="29"/>
      <c r="G105" s="29"/>
      <c r="I105" s="27" t="s">
        <v>5362</v>
      </c>
      <c r="J105" s="29" t="str">
        <f>C105</f>
        <v>공통코드정보</v>
      </c>
      <c r="K105" s="22">
        <f>_xlfn.IFNA(VLOOKUP(I105,엔티티속성!M:V,9,FALSE), "")</f>
        <v>163</v>
      </c>
      <c r="L105" s="28" t="s">
        <v>981</v>
      </c>
      <c r="M105" s="28"/>
      <c r="N105" s="32">
        <v>20</v>
      </c>
      <c r="O105" s="29" t="str">
        <f>E105</f>
        <v>시스템에서 사용하는 공통코드 정보</v>
      </c>
      <c r="P105" s="29"/>
      <c r="Q105" s="29"/>
      <c r="S105" s="5" t="str">
        <f t="shared" si="19"/>
        <v>DROP TABLE ZSB_BASE_CODE;</v>
      </c>
    </row>
    <row r="106" spans="2:19" s="5" customFormat="1">
      <c r="B106" s="31"/>
      <c r="C106" s="31" t="s">
        <v>1060</v>
      </c>
      <c r="D106" s="32" t="s">
        <v>31</v>
      </c>
      <c r="E106" s="33" t="s">
        <v>1981</v>
      </c>
      <c r="F106" s="33"/>
      <c r="G106" s="33"/>
      <c r="I106" s="31" t="s">
        <v>5363</v>
      </c>
      <c r="J106" s="33" t="str">
        <f>C106</f>
        <v>산출변수설정정보</v>
      </c>
      <c r="K106" s="22">
        <f>_xlfn.IFNA(VLOOKUP(I106,엔티티속성!M:V,9,FALSE), "")</f>
        <v>1482</v>
      </c>
      <c r="L106" s="28" t="s">
        <v>981</v>
      </c>
      <c r="M106" s="32"/>
      <c r="N106" s="32">
        <v>20</v>
      </c>
      <c r="O106" s="29" t="str">
        <f t="shared" ref="O106:O124" si="27">E106</f>
        <v>산출구조 및  위험가중치 등 설정정보</v>
      </c>
      <c r="P106" s="33"/>
      <c r="Q106" s="33"/>
      <c r="S106" s="5" t="str">
        <f t="shared" si="19"/>
        <v>DROP TABLE ZSB_BASE_CONF;</v>
      </c>
    </row>
    <row r="107" spans="2:19" s="5" customFormat="1">
      <c r="B107" s="31"/>
      <c r="C107" s="31" t="s">
        <v>985</v>
      </c>
      <c r="D107" s="32" t="s">
        <v>31</v>
      </c>
      <c r="E107" s="33" t="s">
        <v>986</v>
      </c>
      <c r="F107" s="33"/>
      <c r="G107" s="33"/>
      <c r="I107" s="31" t="s">
        <v>5364</v>
      </c>
      <c r="J107" s="33" t="str">
        <f>C107</f>
        <v>포트폴리오설정정보</v>
      </c>
      <c r="K107" s="22">
        <f>_xlfn.IFNA(VLOOKUP(I107,엔티티속성!M:V,9,FALSE), "")</f>
        <v>159</v>
      </c>
      <c r="L107" s="28" t="s">
        <v>981</v>
      </c>
      <c r="M107" s="32"/>
      <c r="N107" s="32">
        <v>20</v>
      </c>
      <c r="O107" s="29" t="str">
        <f t="shared" si="27"/>
        <v>다차원 분석을 위한 포트폴리오 구성정보</v>
      </c>
      <c r="P107" s="33"/>
      <c r="Q107" s="33"/>
      <c r="S107" s="5" t="str">
        <f t="shared" si="19"/>
        <v>DROP TABLE ZSB_BASE_PORT;</v>
      </c>
    </row>
    <row r="108" spans="2:19" s="5" customFormat="1">
      <c r="B108" s="31"/>
      <c r="C108" s="31" t="s">
        <v>1515</v>
      </c>
      <c r="D108" s="32" t="s">
        <v>31</v>
      </c>
      <c r="E108" s="33" t="s">
        <v>5361</v>
      </c>
      <c r="F108" s="33"/>
      <c r="G108" s="33"/>
      <c r="I108" s="31" t="s">
        <v>6207</v>
      </c>
      <c r="J108" s="33" t="str">
        <f t="shared" ref="J108" si="28">C108</f>
        <v>데이터점검설정정보</v>
      </c>
      <c r="K108" s="22">
        <f>_xlfn.IFNA(VLOOKUP(I108,엔티티속성!M:V,9,FALSE), "")</f>
        <v>296</v>
      </c>
      <c r="L108" s="32" t="s">
        <v>35</v>
      </c>
      <c r="M108" s="32"/>
      <c r="N108" s="32">
        <v>20</v>
      </c>
      <c r="O108" s="29" t="str">
        <f t="shared" ref="O108" si="29">E108</f>
        <v>입수데이터에 대한 점검</v>
      </c>
      <c r="P108" s="33"/>
      <c r="Q108" s="33"/>
      <c r="S108" s="5" t="str">
        <f>IF(I108&lt;&gt;"","DROP TABLE "&amp;I108&amp;";","")</f>
        <v>DROP TABLE ZSB_LOGS_DCHK;</v>
      </c>
    </row>
    <row r="109" spans="2:19" s="5" customFormat="1">
      <c r="B109" s="31"/>
      <c r="C109" s="31"/>
      <c r="D109" s="32"/>
      <c r="E109" s="33"/>
      <c r="F109" s="33"/>
      <c r="G109" s="33"/>
      <c r="I109" s="31"/>
      <c r="J109" s="33"/>
      <c r="K109" s="22" t="str">
        <f>_xlfn.IFNA(VLOOKUP(I109,엔티티속성!M:V,9,FALSE), "")</f>
        <v/>
      </c>
      <c r="L109" s="32" t="s">
        <v>987</v>
      </c>
      <c r="M109" s="32"/>
      <c r="N109" s="32">
        <v>20</v>
      </c>
      <c r="O109" s="29"/>
      <c r="P109" s="33"/>
      <c r="Q109" s="33"/>
      <c r="S109" s="5" t="str">
        <f t="shared" si="19"/>
        <v/>
      </c>
    </row>
    <row r="110" spans="2:19" s="5" customFormat="1">
      <c r="B110" s="31" t="s">
        <v>1059</v>
      </c>
      <c r="C110" s="31" t="s">
        <v>32</v>
      </c>
      <c r="D110" s="32" t="s">
        <v>31</v>
      </c>
      <c r="E110" s="33" t="s">
        <v>988</v>
      </c>
      <c r="F110" s="33"/>
      <c r="G110" s="33"/>
      <c r="I110" s="31" t="s">
        <v>5366</v>
      </c>
      <c r="J110" s="33" t="str">
        <f>C110</f>
        <v>포지션기본정보</v>
      </c>
      <c r="K110" s="22">
        <f>_xlfn.IFNA(VLOOKUP(I110,엔티티속성!M:V,9,FALSE), "")</f>
        <v>360</v>
      </c>
      <c r="L110" s="32" t="s">
        <v>35</v>
      </c>
      <c r="M110" s="32"/>
      <c r="N110" s="32">
        <v>20</v>
      </c>
      <c r="O110" s="29" t="str">
        <f t="shared" si="27"/>
        <v>분석대상 포지션 기본정보</v>
      </c>
      <c r="P110" s="33"/>
      <c r="Q110" s="33"/>
      <c r="S110" s="5" t="str">
        <f t="shared" si="19"/>
        <v>DROP TABLE ZSB_BASE_POSI;</v>
      </c>
    </row>
    <row r="111" spans="2:19" s="5" customFormat="1">
      <c r="B111" s="31"/>
      <c r="C111" s="31" t="s">
        <v>992</v>
      </c>
      <c r="D111" s="32" t="s">
        <v>31</v>
      </c>
      <c r="E111" s="33" t="s">
        <v>993</v>
      </c>
      <c r="F111" s="33"/>
      <c r="G111" s="33"/>
      <c r="I111" s="31" t="s">
        <v>5367</v>
      </c>
      <c r="J111" s="33" t="str">
        <f>C111</f>
        <v>BS잔액대사정보</v>
      </c>
      <c r="K111" s="22">
        <f>_xlfn.IFNA(VLOOKUP(I111,엔티티속성!M:V,9,FALSE), "")</f>
        <v>305</v>
      </c>
      <c r="L111" s="32" t="s">
        <v>35</v>
      </c>
      <c r="M111" s="32"/>
      <c r="N111" s="32">
        <v>20</v>
      </c>
      <c r="O111" s="29" t="str">
        <f t="shared" si="27"/>
        <v>정합성점검을 위한 회계BS와 분석대상BS의 장부가대사정보</v>
      </c>
      <c r="P111" s="33"/>
      <c r="Q111" s="33"/>
      <c r="S111" s="5" t="str">
        <f t="shared" si="19"/>
        <v>DROP TABLE ZSB_BASE_BOOK;</v>
      </c>
    </row>
    <row r="112" spans="2:19" s="5" customFormat="1">
      <c r="B112" s="31"/>
      <c r="C112" s="31" t="s">
        <v>1039</v>
      </c>
      <c r="D112" s="32" t="s">
        <v>31</v>
      </c>
      <c r="E112" s="33" t="s">
        <v>1040</v>
      </c>
      <c r="F112" s="33"/>
      <c r="G112" s="33"/>
      <c r="I112" s="31" t="s">
        <v>5368</v>
      </c>
      <c r="J112" s="33" t="str">
        <f>C112</f>
        <v>금리커브정보</v>
      </c>
      <c r="K112" s="22">
        <f>_xlfn.IFNA(VLOOKUP(I112,엔티티속성!M:V,9,FALSE), "")</f>
        <v>64</v>
      </c>
      <c r="L112" s="32" t="s">
        <v>35</v>
      </c>
      <c r="M112" s="32"/>
      <c r="N112" s="32">
        <v>20</v>
      </c>
      <c r="O112" s="29" t="str">
        <f t="shared" si="27"/>
        <v>현가/등가 계산에 사용되는 IRS/CRS 금리정보</v>
      </c>
      <c r="P112" s="33"/>
      <c r="Q112" s="33"/>
      <c r="S112" s="5" t="str">
        <f t="shared" si="19"/>
        <v>DROP TABLE ZSB_BASE_CURV;</v>
      </c>
    </row>
    <row r="113" spans="2:19" s="5" customFormat="1">
      <c r="B113" s="31"/>
      <c r="C113" s="31"/>
      <c r="D113" s="32"/>
      <c r="E113" s="33"/>
      <c r="F113" s="33"/>
      <c r="G113" s="33"/>
      <c r="I113" s="31"/>
      <c r="J113" s="33"/>
      <c r="K113" s="22" t="str">
        <f>_xlfn.IFNA(VLOOKUP(I113,엔티티속성!M:V,9,FALSE), "")</f>
        <v/>
      </c>
      <c r="L113" s="32" t="s">
        <v>35</v>
      </c>
      <c r="M113" s="32"/>
      <c r="N113" s="32">
        <v>20</v>
      </c>
      <c r="O113" s="29"/>
      <c r="P113" s="33"/>
      <c r="Q113" s="33"/>
      <c r="S113" s="5" t="str">
        <f t="shared" si="19"/>
        <v/>
      </c>
    </row>
    <row r="114" spans="2:19" s="5" customFormat="1">
      <c r="B114" s="31" t="s">
        <v>1064</v>
      </c>
      <c r="C114" s="31" t="s">
        <v>257</v>
      </c>
      <c r="D114" s="32" t="s">
        <v>31</v>
      </c>
      <c r="E114" s="33" t="s">
        <v>281</v>
      </c>
      <c r="F114" s="33"/>
      <c r="G114" s="33"/>
      <c r="I114" s="31" t="s">
        <v>5369</v>
      </c>
      <c r="J114" s="33" t="str">
        <f t="shared" ref="J114:J124" si="30">C114</f>
        <v>포트폴리오별포지션정보</v>
      </c>
      <c r="K114" s="22">
        <f>_xlfn.IFNA(VLOOKUP(I114,엔티티속성!M:V,9,FALSE), "")</f>
        <v>106</v>
      </c>
      <c r="L114" s="32" t="s">
        <v>35</v>
      </c>
      <c r="M114" s="32"/>
      <c r="N114" s="32">
        <v>20</v>
      </c>
      <c r="O114" s="29" t="str">
        <f t="shared" si="27"/>
        <v>분석 포트폴리오별 포지션 정보</v>
      </c>
      <c r="P114" s="33"/>
      <c r="Q114" s="33"/>
      <c r="S114" s="5" t="str">
        <f t="shared" si="19"/>
        <v>DROP TABLE ZSB_PORT_POSI;</v>
      </c>
    </row>
    <row r="115" spans="2:19" s="5" customFormat="1">
      <c r="B115" s="31"/>
      <c r="C115" s="31" t="s">
        <v>256</v>
      </c>
      <c r="D115" s="32" t="s">
        <v>31</v>
      </c>
      <c r="E115" s="33" t="s">
        <v>280</v>
      </c>
      <c r="F115" s="33"/>
      <c r="G115" s="33"/>
      <c r="I115" s="31" t="s">
        <v>5370</v>
      </c>
      <c r="J115" s="33" t="str">
        <f t="shared" si="30"/>
        <v>포트폴리오구성정보</v>
      </c>
      <c r="K115" s="22">
        <f>_xlfn.IFNA(VLOOKUP(I115,엔티티속성!M:V,9,FALSE), "")</f>
        <v>447</v>
      </c>
      <c r="L115" s="32" t="s">
        <v>35</v>
      </c>
      <c r="M115" s="32"/>
      <c r="N115" s="32">
        <v>20</v>
      </c>
      <c r="O115" s="29" t="str">
        <f t="shared" si="27"/>
        <v>분석 포트폴리오 구성정보</v>
      </c>
      <c r="P115" s="33"/>
      <c r="Q115" s="33"/>
      <c r="S115" s="5" t="str">
        <f t="shared" si="19"/>
        <v>DROP TABLE ZSB_PORT_STRU;</v>
      </c>
    </row>
    <row r="116" spans="2:19" s="5" customFormat="1">
      <c r="B116" s="31"/>
      <c r="C116" s="33" t="s">
        <v>1041</v>
      </c>
      <c r="D116" s="32" t="s">
        <v>31</v>
      </c>
      <c r="E116" s="33" t="s">
        <v>1041</v>
      </c>
      <c r="F116" s="33"/>
      <c r="G116" s="33"/>
      <c r="I116" s="31" t="s">
        <v>5371</v>
      </c>
      <c r="J116" s="33" t="str">
        <f t="shared" si="30"/>
        <v>규제자본산출 기본정보</v>
      </c>
      <c r="K116" s="22">
        <f>_xlfn.IFNA(VLOOKUP(I116,엔티티속성!M:V,9,FALSE), "")</f>
        <v>462</v>
      </c>
      <c r="L116" s="32" t="s">
        <v>35</v>
      </c>
      <c r="M116" s="32"/>
      <c r="N116" s="32">
        <v>20</v>
      </c>
      <c r="O116" s="29" t="str">
        <f t="shared" si="27"/>
        <v>규제자본산출 기본정보</v>
      </c>
      <c r="P116" s="33"/>
      <c r="Q116" s="33"/>
      <c r="S116" s="5" t="str">
        <f t="shared" si="19"/>
        <v>DROP TABLE ZSB_RISK_BASE;</v>
      </c>
    </row>
    <row r="117" spans="2:19" s="5" customFormat="1">
      <c r="B117" s="31"/>
      <c r="C117" s="31" t="s">
        <v>259</v>
      </c>
      <c r="D117" s="32" t="s">
        <v>31</v>
      </c>
      <c r="E117" s="33" t="s">
        <v>283</v>
      </c>
      <c r="F117" s="33"/>
      <c r="G117" s="33"/>
      <c r="I117" s="31" t="s">
        <v>5372</v>
      </c>
      <c r="J117" s="33" t="str">
        <f t="shared" si="30"/>
        <v>포트폴리오규제자본정보</v>
      </c>
      <c r="K117" s="22">
        <f>_xlfn.IFNA(VLOOKUP(I117,엔티티속성!M:V,9,FALSE), "")</f>
        <v>478</v>
      </c>
      <c r="L117" s="32" t="s">
        <v>35</v>
      </c>
      <c r="M117" s="32"/>
      <c r="N117" s="32">
        <v>20</v>
      </c>
      <c r="O117" s="29" t="str">
        <f t="shared" si="27"/>
        <v>포트폴리오별 규제자본 정보</v>
      </c>
      <c r="P117" s="33"/>
      <c r="Q117" s="33"/>
      <c r="S117" s="5" t="str">
        <f t="shared" si="19"/>
        <v>DROP TABLE ZSB_RISK_PORT;</v>
      </c>
    </row>
    <row r="118" spans="2:19" s="5" customFormat="1">
      <c r="B118" s="31"/>
      <c r="C118" s="31" t="s">
        <v>679</v>
      </c>
      <c r="D118" s="32" t="s">
        <v>31</v>
      </c>
      <c r="E118" s="33" t="s">
        <v>1042</v>
      </c>
      <c r="F118" s="33"/>
      <c r="G118" s="33"/>
      <c r="I118" s="31" t="s">
        <v>5373</v>
      </c>
      <c r="J118" s="33" t="str">
        <f t="shared" si="30"/>
        <v>포지션상계처리정보</v>
      </c>
      <c r="K118" s="22">
        <f>_xlfn.IFNA(VLOOKUP(I118,엔티티속성!M:V,9,FALSE), "")</f>
        <v>858</v>
      </c>
      <c r="L118" s="32" t="s">
        <v>35</v>
      </c>
      <c r="M118" s="32"/>
      <c r="N118" s="32">
        <v>20</v>
      </c>
      <c r="O118" s="29" t="str">
        <f t="shared" si="27"/>
        <v xml:space="preserve">포트폴리오내 포지션 상계처리정보 </v>
      </c>
      <c r="P118" s="33"/>
      <c r="Q118" s="33"/>
      <c r="S118" s="5" t="str">
        <f t="shared" si="19"/>
        <v>DROP TABLE ZSB_LOGS_OFFS;</v>
      </c>
    </row>
    <row r="119" spans="2:19" s="5" customFormat="1">
      <c r="B119" s="31"/>
      <c r="C119" s="31" t="s">
        <v>1043</v>
      </c>
      <c r="D119" s="32" t="s">
        <v>31</v>
      </c>
      <c r="E119" s="33" t="s">
        <v>1044</v>
      </c>
      <c r="F119" s="33"/>
      <c r="G119" s="33"/>
      <c r="I119" s="31" t="s">
        <v>5374</v>
      </c>
      <c r="J119" s="33" t="str">
        <f t="shared" si="30"/>
        <v>포지션상계처리작업용정보</v>
      </c>
      <c r="K119" s="22">
        <f>_xlfn.IFNA(VLOOKUP(I119,엔티티속성!M:V,9,FALSE), "")</f>
        <v>134</v>
      </c>
      <c r="L119" s="32" t="s">
        <v>35</v>
      </c>
      <c r="M119" s="32"/>
      <c r="N119" s="32">
        <v>20</v>
      </c>
      <c r="O119" s="29" t="str">
        <f t="shared" si="27"/>
        <v>상계프로세스를 효율족으로하기위한 중간정보</v>
      </c>
      <c r="P119" s="33"/>
      <c r="Q119" s="33"/>
      <c r="S119" s="5" t="str">
        <f t="shared" si="19"/>
        <v>DROP TABLE ZSB_LOGS_OFFT;</v>
      </c>
    </row>
    <row r="120" spans="2:19" s="5" customFormat="1">
      <c r="B120" s="31"/>
      <c r="C120" s="31" t="s">
        <v>696</v>
      </c>
      <c r="D120" s="32" t="s">
        <v>31</v>
      </c>
      <c r="E120" s="33" t="s">
        <v>1045</v>
      </c>
      <c r="F120" s="33"/>
      <c r="G120" s="33"/>
      <c r="I120" s="31" t="s">
        <v>5375</v>
      </c>
      <c r="J120" s="33" t="str">
        <f t="shared" si="30"/>
        <v>포지션현재가치산출정보</v>
      </c>
      <c r="K120" s="22">
        <f>_xlfn.IFNA(VLOOKUP(I120,엔티티속성!M:V,9,FALSE), "")</f>
        <v>138</v>
      </c>
      <c r="L120" s="32" t="s">
        <v>35</v>
      </c>
      <c r="M120" s="32"/>
      <c r="N120" s="32">
        <v>20</v>
      </c>
      <c r="O120" s="29" t="str">
        <f t="shared" si="27"/>
        <v>등가포지션현재가치산출정보</v>
      </c>
      <c r="P120" s="33"/>
      <c r="Q120" s="33"/>
      <c r="S120" s="5" t="str">
        <f t="shared" si="19"/>
        <v>DROP TABLE ZSB_LOGS_EVAL;</v>
      </c>
    </row>
    <row r="121" spans="2:19" s="5" customFormat="1">
      <c r="B121" s="31"/>
      <c r="C121" s="31" t="s">
        <v>698</v>
      </c>
      <c r="D121" s="32" t="s">
        <v>31</v>
      </c>
      <c r="E121" s="33" t="s">
        <v>693</v>
      </c>
      <c r="F121" s="33"/>
      <c r="G121" s="33"/>
      <c r="I121" s="31" t="s">
        <v>5376</v>
      </c>
      <c r="J121" s="33" t="str">
        <f t="shared" si="30"/>
        <v>포지션분해처리정보</v>
      </c>
      <c r="K121" s="22">
        <f>_xlfn.IFNA(VLOOKUP(I121,엔티티속성!M:V,9,FALSE), "")</f>
        <v>443</v>
      </c>
      <c r="L121" s="32" t="s">
        <v>35</v>
      </c>
      <c r="M121" s="32"/>
      <c r="N121" s="32">
        <v>20</v>
      </c>
      <c r="O121" s="29" t="str">
        <f t="shared" si="27"/>
        <v>포지션 분해처리 정보</v>
      </c>
      <c r="P121" s="33"/>
      <c r="Q121" s="33"/>
      <c r="S121" s="5" t="str">
        <f t="shared" si="19"/>
        <v>DROP TABLE ZSB_LOGS_DIVB;</v>
      </c>
    </row>
    <row r="122" spans="2:19" s="5" customFormat="1">
      <c r="B122" s="31"/>
      <c r="C122" s="31" t="s">
        <v>1046</v>
      </c>
      <c r="D122" s="32" t="s">
        <v>31</v>
      </c>
      <c r="E122" s="33" t="s">
        <v>694</v>
      </c>
      <c r="F122" s="33"/>
      <c r="G122" s="33"/>
      <c r="I122" s="31" t="s">
        <v>5377</v>
      </c>
      <c r="J122" s="33" t="str">
        <f t="shared" si="30"/>
        <v>포지션분해처리세부정보</v>
      </c>
      <c r="K122" s="22">
        <f>_xlfn.IFNA(VLOOKUP(I122,엔티티속성!M:V,9,FALSE), "")</f>
        <v>725</v>
      </c>
      <c r="L122" s="32" t="s">
        <v>35</v>
      </c>
      <c r="M122" s="32"/>
      <c r="N122" s="32">
        <v>20</v>
      </c>
      <c r="O122" s="29" t="str">
        <f t="shared" si="27"/>
        <v>포지션 분해처리 세부정보</v>
      </c>
      <c r="P122" s="33"/>
      <c r="Q122" s="33"/>
      <c r="S122" s="5" t="str">
        <f t="shared" si="19"/>
        <v>DROP TABLE ZSB_LOGS_DIVD;</v>
      </c>
    </row>
    <row r="123" spans="2:19" s="5" customFormat="1">
      <c r="B123" s="31"/>
      <c r="C123" s="31" t="s">
        <v>1047</v>
      </c>
      <c r="D123" s="32" t="s">
        <v>31</v>
      </c>
      <c r="E123" s="33" t="s">
        <v>1048</v>
      </c>
      <c r="F123" s="33"/>
      <c r="G123" s="33"/>
      <c r="I123" s="31" t="s">
        <v>5378</v>
      </c>
      <c r="J123" s="33" t="str">
        <f t="shared" si="30"/>
        <v>산출과정추적모니터링정보</v>
      </c>
      <c r="K123" s="22">
        <f>_xlfn.IFNA(VLOOKUP(I123,엔티티속성!M:V,9,FALSE), "")</f>
        <v>655</v>
      </c>
      <c r="L123" s="32" t="s">
        <v>35</v>
      </c>
      <c r="M123" s="32"/>
      <c r="N123" s="32">
        <v>20</v>
      </c>
      <c r="O123" s="29" t="str">
        <f t="shared" si="27"/>
        <v>상계/분해/현가 전과정 모니터링 기준 정보</v>
      </c>
      <c r="P123" s="33"/>
      <c r="Q123" s="33"/>
      <c r="S123" s="5" t="str">
        <f t="shared" si="19"/>
        <v>DROP TABLE ZSB_LOGS_VIEW;</v>
      </c>
    </row>
    <row r="124" spans="2:19" s="5" customFormat="1">
      <c r="B124" s="31"/>
      <c r="C124" s="31" t="s">
        <v>1049</v>
      </c>
      <c r="D124" s="32" t="s">
        <v>31</v>
      </c>
      <c r="E124" s="33" t="s">
        <v>1012</v>
      </c>
      <c r="F124" s="33"/>
      <c r="G124" s="33"/>
      <c r="I124" s="31" t="s">
        <v>5365</v>
      </c>
      <c r="J124" s="33" t="str">
        <f t="shared" si="30"/>
        <v>산출작업로그정보</v>
      </c>
      <c r="K124" s="22">
        <f>_xlfn.IFNA(VLOOKUP(I124,엔티티속성!M:V,9,FALSE), "")</f>
        <v>468</v>
      </c>
      <c r="L124" s="32" t="s">
        <v>35</v>
      </c>
      <c r="M124" s="32"/>
      <c r="N124" s="32">
        <v>20</v>
      </c>
      <c r="O124" s="29" t="str">
        <f t="shared" si="27"/>
        <v>산출로그정보</v>
      </c>
      <c r="P124" s="33"/>
      <c r="Q124" s="33"/>
      <c r="S124" s="5" t="str">
        <f>IF(I124&lt;&gt;"","DROP TABLE "&amp;I124&amp;";","")</f>
        <v>DROP TABLE ZSB_LOGS_PROC;</v>
      </c>
    </row>
    <row r="125" spans="2:19">
      <c r="B125" s="19"/>
      <c r="C125" s="19"/>
      <c r="D125" s="20"/>
      <c r="E125" s="21"/>
      <c r="F125" s="21"/>
      <c r="G125" s="21"/>
      <c r="I125" s="19"/>
      <c r="J125" s="19"/>
      <c r="K125" s="22"/>
      <c r="L125" s="20"/>
      <c r="M125" s="20"/>
      <c r="N125" s="20"/>
      <c r="O125" s="21"/>
      <c r="P125" s="21"/>
      <c r="Q125" s="21"/>
    </row>
    <row r="126" spans="2:19">
      <c r="B126" s="24"/>
      <c r="C126" s="24"/>
      <c r="D126" s="36"/>
      <c r="E126" s="24"/>
      <c r="F126" s="24"/>
      <c r="G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9" spans="2:3">
      <c r="C129" s="7"/>
    </row>
    <row r="130" spans="2:3" ht="12" customHeight="1">
      <c r="B130" s="8" t="s">
        <v>972</v>
      </c>
    </row>
    <row r="131" spans="2:3" ht="12" customHeight="1">
      <c r="B131" s="8" t="s">
        <v>971</v>
      </c>
    </row>
    <row r="132" spans="2:3" ht="12" customHeight="1">
      <c r="B132" s="8" t="s">
        <v>970</v>
      </c>
    </row>
    <row r="133" spans="2:3" ht="12" customHeight="1"/>
    <row r="134" spans="2:3" ht="12" customHeight="1"/>
    <row r="135" spans="2:3" ht="12" customHeight="1"/>
    <row r="136" spans="2:3" ht="12" customHeight="1"/>
    <row r="138" spans="2:3">
      <c r="C138" s="7"/>
    </row>
  </sheetData>
  <mergeCells count="6">
    <mergeCell ref="E5:G5"/>
    <mergeCell ref="I2:Q2"/>
    <mergeCell ref="K3:L3"/>
    <mergeCell ref="O5:Q5"/>
    <mergeCell ref="M3:N3"/>
    <mergeCell ref="B2:G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CBCA-C668-4E9D-AF6D-6801B85CE483}">
  <sheetPr codeName="Sheet7"/>
  <dimension ref="B3:E137"/>
  <sheetViews>
    <sheetView topLeftCell="A106" workbookViewId="0">
      <selection activeCell="A106" sqref="A1:XFD1048576"/>
    </sheetView>
  </sheetViews>
  <sheetFormatPr defaultRowHeight="13.5"/>
  <cols>
    <col min="3" max="3" width="9.7109375" bestFit="1" customWidth="1"/>
  </cols>
  <sheetData>
    <row r="3" spans="2:3">
      <c r="B3" s="3" t="s">
        <v>629</v>
      </c>
    </row>
    <row r="4" spans="2:3">
      <c r="C4" t="s">
        <v>655</v>
      </c>
    </row>
    <row r="5" spans="2:3">
      <c r="C5" t="s">
        <v>654</v>
      </c>
    </row>
    <row r="7" spans="2:3">
      <c r="B7" s="3" t="s">
        <v>630</v>
      </c>
    </row>
    <row r="8" spans="2:3">
      <c r="B8" s="3" t="s">
        <v>631</v>
      </c>
    </row>
    <row r="9" spans="2:3">
      <c r="C9" t="s">
        <v>627</v>
      </c>
    </row>
    <row r="10" spans="2:3">
      <c r="C10" t="s">
        <v>632</v>
      </c>
    </row>
    <row r="11" spans="2:3">
      <c r="C11" t="s">
        <v>656</v>
      </c>
    </row>
    <row r="13" spans="2:3">
      <c r="C13" t="s">
        <v>627</v>
      </c>
    </row>
    <row r="14" spans="2:3">
      <c r="C14" t="s">
        <v>658</v>
      </c>
    </row>
    <row r="15" spans="2:3">
      <c r="C15" t="s">
        <v>657</v>
      </c>
    </row>
    <row r="17" spans="2:3">
      <c r="B17" s="3" t="s">
        <v>634</v>
      </c>
    </row>
    <row r="18" spans="2:3">
      <c r="C18" t="s">
        <v>628</v>
      </c>
    </row>
    <row r="19" spans="2:3">
      <c r="C19" t="s">
        <v>659</v>
      </c>
    </row>
    <row r="20" spans="2:3">
      <c r="C20" t="s">
        <v>669</v>
      </c>
    </row>
    <row r="22" spans="2:3">
      <c r="B22" s="3" t="s">
        <v>660</v>
      </c>
    </row>
    <row r="23" spans="2:3">
      <c r="C23" t="s">
        <v>627</v>
      </c>
    </row>
    <row r="24" spans="2:3">
      <c r="C24" t="s">
        <v>661</v>
      </c>
    </row>
    <row r="25" spans="2:3">
      <c r="C25" t="s">
        <v>656</v>
      </c>
    </row>
    <row r="27" spans="2:3">
      <c r="C27" t="s">
        <v>627</v>
      </c>
    </row>
    <row r="28" spans="2:3">
      <c r="C28" t="s">
        <v>662</v>
      </c>
    </row>
    <row r="29" spans="2:3">
      <c r="C29" t="s">
        <v>657</v>
      </c>
    </row>
    <row r="31" spans="2:3">
      <c r="C31" t="s">
        <v>628</v>
      </c>
    </row>
    <row r="32" spans="2:3">
      <c r="C32" t="s">
        <v>633</v>
      </c>
    </row>
    <row r="33" spans="2:4">
      <c r="C33" t="s">
        <v>669</v>
      </c>
    </row>
    <row r="35" spans="2:4">
      <c r="B35" s="3" t="s">
        <v>641</v>
      </c>
    </row>
    <row r="36" spans="2:4">
      <c r="C36" s="3" t="s">
        <v>635</v>
      </c>
    </row>
    <row r="37" spans="2:4">
      <c r="C37" t="s">
        <v>649</v>
      </c>
    </row>
    <row r="38" spans="2:4">
      <c r="D38" t="s">
        <v>670</v>
      </c>
    </row>
    <row r="39" spans="2:4">
      <c r="D39" t="s">
        <v>648</v>
      </c>
    </row>
    <row r="40" spans="2:4">
      <c r="D40" t="s">
        <v>671</v>
      </c>
    </row>
    <row r="41" spans="2:4">
      <c r="C41" t="s">
        <v>645</v>
      </c>
      <c r="D41" t="str">
        <f>$D$38 &amp; "'" &amp; C41 &amp; "'" &amp; $D$39&amp; "SENT_VAL * 1, "&amp; $D$40</f>
        <v>INSERT INTO ZFS_BASE_SENT ( BASE_DT,SCEN_ID,POSI_ID,RISK_CLS,SENT_CLS,RISK_FACT,TENOR1,TENOR2,LASTID,BUCKET,BOND_KIND,SENT_VAL,ISSUER,CM_UNDER,CM_LOCA,EQ_TYPE,BOND_RANK,CRDT_RANK,SENIORITY,RW ) SELECT '20100129','S10N10',POSI_ID,RISK_CLS,SENT_CLS,RISK_FACT,TENOR1,TENOR2,LASTID,BUCKET,BOND_KIND, SENT_VAL * 1, ISSUER,CM_UNDER,CM_LOCA,EQ_TYPE,BOND_RANK,CRDT_RANK,SENIORITY,RW FROM ZFS_BASE_SENT WHERE BASE_DT = '20100129';</v>
      </c>
    </row>
    <row r="42" spans="2:4">
      <c r="C42" t="s">
        <v>646</v>
      </c>
      <c r="D42" t="str">
        <f>$D$38 &amp; "'" &amp; C42 &amp; "'" &amp; $D$39&amp; "SENT_VAL * 1.1, "&amp; $D$40</f>
        <v>INSERT INTO ZFS_BASE_SENT ( BASE_DT,SCEN_ID,POSI_ID,RISK_CLS,SENT_CLS,RISK_FACT,TENOR1,TENOR2,LASTID,BUCKET,BOND_KIND,SENT_VAL,ISSUER,CM_UNDER,CM_LOCA,EQ_TYPE,BOND_RANK,CRDT_RANK,SENIORITY,RW ) SELECT '20100129','S10N20',POSI_ID,RISK_CLS,SENT_CLS,RISK_FACT,TENOR1,TENOR2,LASTID,BUCKET,BOND_KIND, SENT_VAL * 1.1, ISSUER,CM_UNDER,CM_LOCA,EQ_TYPE,BOND_RANK,CRDT_RANK,SENIORITY,RW FROM ZFS_BASE_SENT WHERE BASE_DT = '20100129';</v>
      </c>
    </row>
    <row r="43" spans="2:4">
      <c r="C43" t="s">
        <v>647</v>
      </c>
      <c r="D43" t="str">
        <f>$D$38 &amp; "'" &amp; C43 &amp; "'" &amp; $D$39&amp; "SENT_VAL * 1.2, "&amp; $D$40</f>
        <v>INSERT INTO ZFS_BASE_SENT ( BASE_DT,SCEN_ID,POSI_ID,RISK_CLS,SENT_CLS,RISK_FACT,TENOR1,TENOR2,LASTID,BUCKET,BOND_KIND,SENT_VAL,ISSUER,CM_UNDER,CM_LOCA,EQ_TYPE,BOND_RANK,CRDT_RANK,SENIORITY,RW ) SELECT '20100129','S10N30',POSI_ID,RISK_CLS,SENT_CLS,RISK_FACT,TENOR1,TENOR2,LASTID,BUCKET,BOND_KIND, SENT_VAL * 1.2, ISSUER,CM_UNDER,CM_LOCA,EQ_TYPE,BOND_RANK,CRDT_RANK,SENIORITY,RW FROM ZFS_BASE_SENT WHERE BASE_DT = '20100129';</v>
      </c>
    </row>
    <row r="47" spans="2:4">
      <c r="C47" s="3" t="s">
        <v>636</v>
      </c>
    </row>
    <row r="48" spans="2:4">
      <c r="C48" s="4" t="s">
        <v>650</v>
      </c>
    </row>
    <row r="50" spans="2:5">
      <c r="D50" t="s">
        <v>652</v>
      </c>
    </row>
    <row r="51" spans="2:5">
      <c r="D51" t="s">
        <v>653</v>
      </c>
    </row>
    <row r="52" spans="2:5">
      <c r="C52" t="s">
        <v>651</v>
      </c>
      <c r="D52" t="str">
        <f>$D$50&amp; "'" &amp; C52 &amp; "', CONF_VAL*1.1, 1.1 " &amp; $D$51</f>
        <v>INSERT INTO ZFW_BASE_CONF ( SCEN_ID, CONF_VAL, RW_SCALE, CONF_TYPE, RISK_CLS, SENT_CLS, CONF_FLG, LASTID, CONF_INFO, OLD_VAL ) SELECT 'S2010', CONF_VAL*1.1, 1.1 , 'RW', RISK_CLS, SENT_CLS, CONF_FLG, 'FRTB', CONF_INFO, CONF_VAL FROM ZFS_BASE_CONF WHERE CONF_TYPE = 'RW' AND SENT_CLS='Delta' and ISNULL(CONF_VAL,0) &lt;&gt; 0 ;</v>
      </c>
    </row>
    <row r="53" spans="2:5">
      <c r="C53" t="s">
        <v>672</v>
      </c>
      <c r="D53" t="str">
        <f>$D$50&amp; "'" &amp; C53 &amp; "', CONF_VAL*1.2, 1.2 " &amp; $D$51</f>
        <v>INSERT INTO ZFW_BASE_CONF ( SCEN_ID, CONF_VAL, RW_SCALE, CONF_TYPE, RISK_CLS, SENT_CLS, CONF_FLG, LASTID, CONF_INFO, OLD_VAL ) SELECT 'S2010', CONF_VAL*1.2, 1.2 , 'RW', RISK_CLS, SENT_CLS, CONF_FLG, 'FRTB', CONF_INFO, CONF_VAL FROM ZFS_BASE_CONF WHERE CONF_TYPE = 'RW' AND SENT_CLS='Delta' and ISNULL(CONF_VAL,0) &lt;&gt; 0 ;</v>
      </c>
    </row>
    <row r="56" spans="2:5">
      <c r="B56" s="3" t="s">
        <v>642</v>
      </c>
    </row>
    <row r="58" spans="2:5">
      <c r="C58" s="3" t="s">
        <v>637</v>
      </c>
    </row>
    <row r="60" spans="2:5">
      <c r="E60" t="s">
        <v>638</v>
      </c>
    </row>
    <row r="61" spans="2:5">
      <c r="E61" t="s">
        <v>639</v>
      </c>
    </row>
    <row r="62" spans="2:5">
      <c r="E62" t="s">
        <v>640</v>
      </c>
    </row>
    <row r="63" spans="2:5">
      <c r="D63" t="s">
        <v>664</v>
      </c>
      <c r="E63" t="s">
        <v>663</v>
      </c>
    </row>
    <row r="64" spans="2:5">
      <c r="E64" t="s">
        <v>643</v>
      </c>
    </row>
    <row r="65" spans="3:5">
      <c r="E65" t="s">
        <v>644</v>
      </c>
    </row>
    <row r="66" spans="3:5">
      <c r="E66" t="s">
        <v>673</v>
      </c>
    </row>
    <row r="67" spans="3:5">
      <c r="C67">
        <v>20100104</v>
      </c>
      <c r="E67" t="str">
        <f>$E$63&amp;" SELECT '"&amp; C67 &amp; "' " &amp;$E$64 &amp; $E$65&amp;$E$66</f>
        <v>INSERT INTO ZFS_BASE_SENT ( BASE_DT,SCEN_ID,POSI_ID,RISK_CLS,SENT_CLS,RISK_FACT,TENOR1,TENOR2,LASTID,BUCKET,BOND_KIND,SENT_VAL,ISSUER,CM_UNDER,CM_LOCA,EQ_TYPE,BOND_RANK,CRDT_RANK,SENIORITY,RW )  SELECT '20100104'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68" spans="3:5">
      <c r="C68">
        <v>20100105</v>
      </c>
      <c r="E68" t="str">
        <f>$E$63&amp;" SELECT '"&amp; C68 &amp; "' " &amp;$E$64 &amp; $E$65&amp;$E$66</f>
        <v>INSERT INTO ZFS_BASE_SENT ( BASE_DT,SCEN_ID,POSI_ID,RISK_CLS,SENT_CLS,RISK_FACT,TENOR1,TENOR2,LASTID,BUCKET,BOND_KIND,SENT_VAL,ISSUER,CM_UNDER,CM_LOCA,EQ_TYPE,BOND_RANK,CRDT_RANK,SENIORITY,RW )  SELECT '20100105'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69" spans="3:5">
      <c r="C69">
        <v>20100106</v>
      </c>
      <c r="E69" t="str">
        <f t="shared" ref="E69:E85" si="0">$E$63&amp;" SELECT '"&amp; C69 &amp; "' " &amp;$E$64 &amp; $E$65&amp;$E$66</f>
        <v>INSERT INTO ZFS_BASE_SENT ( BASE_DT,SCEN_ID,POSI_ID,RISK_CLS,SENT_CLS,RISK_FACT,TENOR1,TENOR2,LASTID,BUCKET,BOND_KIND,SENT_VAL,ISSUER,CM_UNDER,CM_LOCA,EQ_TYPE,BOND_RANK,CRDT_RANK,SENIORITY,RW )  SELECT '20100106'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0" spans="3:5">
      <c r="C70">
        <v>20100107</v>
      </c>
      <c r="E70" t="str">
        <f t="shared" si="0"/>
        <v>INSERT INTO ZFS_BASE_SENT ( BASE_DT,SCEN_ID,POSI_ID,RISK_CLS,SENT_CLS,RISK_FACT,TENOR1,TENOR2,LASTID,BUCKET,BOND_KIND,SENT_VAL,ISSUER,CM_UNDER,CM_LOCA,EQ_TYPE,BOND_RANK,CRDT_RANK,SENIORITY,RW )  SELECT '20100107'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1" spans="3:5">
      <c r="C71">
        <v>20100108</v>
      </c>
      <c r="E71" t="str">
        <f t="shared" si="0"/>
        <v>INSERT INTO ZFS_BASE_SENT ( BASE_DT,SCEN_ID,POSI_ID,RISK_CLS,SENT_CLS,RISK_FACT,TENOR1,TENOR2,LASTID,BUCKET,BOND_KIND,SENT_VAL,ISSUER,CM_UNDER,CM_LOCA,EQ_TYPE,BOND_RANK,CRDT_RANK,SENIORITY,RW )  SELECT '20100108'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2" spans="3:5">
      <c r="C72">
        <v>20100111</v>
      </c>
      <c r="E72" t="str">
        <f t="shared" si="0"/>
        <v>INSERT INTO ZFS_BASE_SENT ( BASE_DT,SCEN_ID,POSI_ID,RISK_CLS,SENT_CLS,RISK_FACT,TENOR1,TENOR2,LASTID,BUCKET,BOND_KIND,SENT_VAL,ISSUER,CM_UNDER,CM_LOCA,EQ_TYPE,BOND_RANK,CRDT_RANK,SENIORITY,RW )  SELECT '20100111'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3" spans="3:5">
      <c r="C73">
        <v>20100112</v>
      </c>
      <c r="E73" t="str">
        <f t="shared" si="0"/>
        <v>INSERT INTO ZFS_BASE_SENT ( BASE_DT,SCEN_ID,POSI_ID,RISK_CLS,SENT_CLS,RISK_FACT,TENOR1,TENOR2,LASTID,BUCKET,BOND_KIND,SENT_VAL,ISSUER,CM_UNDER,CM_LOCA,EQ_TYPE,BOND_RANK,CRDT_RANK,SENIORITY,RW )  SELECT '20100112'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4" spans="3:5">
      <c r="C74">
        <v>20100113</v>
      </c>
      <c r="E74" t="str">
        <f t="shared" si="0"/>
        <v>INSERT INTO ZFS_BASE_SENT ( BASE_DT,SCEN_ID,POSI_ID,RISK_CLS,SENT_CLS,RISK_FACT,TENOR1,TENOR2,LASTID,BUCKET,BOND_KIND,SENT_VAL,ISSUER,CM_UNDER,CM_LOCA,EQ_TYPE,BOND_RANK,CRDT_RANK,SENIORITY,RW )  SELECT '20100113'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5" spans="3:5">
      <c r="C75">
        <v>20100114</v>
      </c>
      <c r="E75" t="str">
        <f t="shared" si="0"/>
        <v>INSERT INTO ZFS_BASE_SENT ( BASE_DT,SCEN_ID,POSI_ID,RISK_CLS,SENT_CLS,RISK_FACT,TENOR1,TENOR2,LASTID,BUCKET,BOND_KIND,SENT_VAL,ISSUER,CM_UNDER,CM_LOCA,EQ_TYPE,BOND_RANK,CRDT_RANK,SENIORITY,RW )  SELECT '20100114'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6" spans="3:5">
      <c r="C76">
        <v>20100115</v>
      </c>
      <c r="E76" t="str">
        <f t="shared" si="0"/>
        <v>INSERT INTO ZFS_BASE_SENT ( BASE_DT,SCEN_ID,POSI_ID,RISK_CLS,SENT_CLS,RISK_FACT,TENOR1,TENOR2,LASTID,BUCKET,BOND_KIND,SENT_VAL,ISSUER,CM_UNDER,CM_LOCA,EQ_TYPE,BOND_RANK,CRDT_RANK,SENIORITY,RW )  SELECT '20100115'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7" spans="3:5">
      <c r="C77">
        <v>20100118</v>
      </c>
      <c r="E77" t="str">
        <f t="shared" si="0"/>
        <v>INSERT INTO ZFS_BASE_SENT ( BASE_DT,SCEN_ID,POSI_ID,RISK_CLS,SENT_CLS,RISK_FACT,TENOR1,TENOR2,LASTID,BUCKET,BOND_KIND,SENT_VAL,ISSUER,CM_UNDER,CM_LOCA,EQ_TYPE,BOND_RANK,CRDT_RANK,SENIORITY,RW )  SELECT '20100118'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8" spans="3:5">
      <c r="C78">
        <v>20100119</v>
      </c>
      <c r="E78" t="str">
        <f t="shared" si="0"/>
        <v>INSERT INTO ZFS_BASE_SENT ( BASE_DT,SCEN_ID,POSI_ID,RISK_CLS,SENT_CLS,RISK_FACT,TENOR1,TENOR2,LASTID,BUCKET,BOND_KIND,SENT_VAL,ISSUER,CM_UNDER,CM_LOCA,EQ_TYPE,BOND_RANK,CRDT_RANK,SENIORITY,RW )  SELECT '20100119'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79" spans="3:5">
      <c r="C79">
        <v>20100120</v>
      </c>
      <c r="E79" t="str">
        <f t="shared" si="0"/>
        <v>INSERT INTO ZFS_BASE_SENT ( BASE_DT,SCEN_ID,POSI_ID,RISK_CLS,SENT_CLS,RISK_FACT,TENOR1,TENOR2,LASTID,BUCKET,BOND_KIND,SENT_VAL,ISSUER,CM_UNDER,CM_LOCA,EQ_TYPE,BOND_RANK,CRDT_RANK,SENIORITY,RW )  SELECT '20100120'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0" spans="3:5">
      <c r="C80">
        <v>20100121</v>
      </c>
      <c r="E80" t="str">
        <f t="shared" si="0"/>
        <v>INSERT INTO ZFS_BASE_SENT ( BASE_DT,SCEN_ID,POSI_ID,RISK_CLS,SENT_CLS,RISK_FACT,TENOR1,TENOR2,LASTID,BUCKET,BOND_KIND,SENT_VAL,ISSUER,CM_UNDER,CM_LOCA,EQ_TYPE,BOND_RANK,CRDT_RANK,SENIORITY,RW )  SELECT '20100121'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1" spans="3:5">
      <c r="C81">
        <v>20100122</v>
      </c>
      <c r="E81" t="str">
        <f t="shared" si="0"/>
        <v>INSERT INTO ZFS_BASE_SENT ( BASE_DT,SCEN_ID,POSI_ID,RISK_CLS,SENT_CLS,RISK_FACT,TENOR1,TENOR2,LASTID,BUCKET,BOND_KIND,SENT_VAL,ISSUER,CM_UNDER,CM_LOCA,EQ_TYPE,BOND_RANK,CRDT_RANK,SENIORITY,RW )  SELECT '20100122'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2" spans="3:5">
      <c r="C82">
        <v>20100125</v>
      </c>
      <c r="E82" t="str">
        <f t="shared" si="0"/>
        <v>INSERT INTO ZFS_BASE_SENT ( BASE_DT,SCEN_ID,POSI_ID,RISK_CLS,SENT_CLS,RISK_FACT,TENOR1,TENOR2,LASTID,BUCKET,BOND_KIND,SENT_VAL,ISSUER,CM_UNDER,CM_LOCA,EQ_TYPE,BOND_RANK,CRDT_RANK,SENIORITY,RW )  SELECT '20100125'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3" spans="3:5">
      <c r="C83">
        <v>20100126</v>
      </c>
      <c r="E83" t="str">
        <f t="shared" si="0"/>
        <v>INSERT INTO ZFS_BASE_SENT ( BASE_DT,SCEN_ID,POSI_ID,RISK_CLS,SENT_CLS,RISK_FACT,TENOR1,TENOR2,LASTID,BUCKET,BOND_KIND,SENT_VAL,ISSUER,CM_UNDER,CM_LOCA,EQ_TYPE,BOND_RANK,CRDT_RANK,SENIORITY,RW )  SELECT '20100126'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4" spans="3:5">
      <c r="C84">
        <v>20100127</v>
      </c>
      <c r="E84" t="str">
        <f t="shared" si="0"/>
        <v>INSERT INTO ZFS_BASE_SENT ( BASE_DT,SCEN_ID,POSI_ID,RISK_CLS,SENT_CLS,RISK_FACT,TENOR1,TENOR2,LASTID,BUCKET,BOND_KIND,SENT_VAL,ISSUER,CM_UNDER,CM_LOCA,EQ_TYPE,BOND_RANK,CRDT_RANK,SENIORITY,RW )  SELECT '20100127'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5" spans="3:5">
      <c r="C85">
        <v>20100128</v>
      </c>
      <c r="E85" t="str">
        <f t="shared" si="0"/>
        <v>INSERT INTO ZFS_BASE_SENT ( BASE_DT,SCEN_ID,POSI_ID,RISK_CLS,SENT_CLS,RISK_FACT,TENOR1,TENOR2,LASTID,BUCKET,BOND_KIND,SENT_VAL,ISSUER,CM_UNDER,CM_LOCA,EQ_TYPE,BOND_RANK,CRDT_RANK,SENIORITY,RW )  SELECT '20100128' ,SCEN_ID,POSI_ID,RISK_CLS,SENT_CLS,RISK_FACT,TENOR1,TENOR2,LASTID,BUCKET,BOND_KIND, CASE WHEN ROW_NUMBER() OVER(ORDER BY POSI_ID ASC)%2  = 1 THEN SENT_VAL * (100+abs(checksum(NewId()) % 10000)/100/5) / 100 ELSE SENT_VAL * ( 100 + abs(checksum(NewId()) % 10000)/100/5*-1) / 100 END NEW_VAL,ISSUER,CM_UNDER,CM_LOCA,EQ_TYPE,BOND_RANK,CRDT_RANK,SENIORITY,RW FROM ZFS_BASE_SENT WHERE BASE_DT = '20100129' AND SCEN_ID = 'D';</v>
      </c>
    </row>
    <row r="87" spans="3:5">
      <c r="D87" t="s">
        <v>665</v>
      </c>
      <c r="E87" t="s">
        <v>666</v>
      </c>
    </row>
    <row r="88" spans="3:5">
      <c r="E88" t="s">
        <v>668</v>
      </c>
    </row>
    <row r="89" spans="3:5">
      <c r="E89" t="s">
        <v>667</v>
      </c>
    </row>
    <row r="90" spans="3:5">
      <c r="C90">
        <v>20100104</v>
      </c>
      <c r="E90" t="str">
        <f>$E$87&amp; " SELECT '"&amp;C90&amp;"'"&amp;$E$88&amp;$E$89</f>
        <v>INSERT INTO ZFS_BASE_POSI ( BASE_DT,SCEN_ID,POSI_ID,LASTID,TMSTAMP,ACC_CD,BOOK_CCY,BOOK_AMT,MATU_DT,NOTI_CCY,NOTI_AMT,THEO_VAL,PROD_TYPE,PROD_ID,DEAL_ID,SENT_ID,GRP01,GRP02,GRP03,GRP04,GRP05,GRP06,GRP07,GRP08,GRP09,GRP10) SELECT '20100104',SCEN_ID,POSI_ID,LASTID,TMSTAMP,ACC_CD,BOOK_CCY,BOOK_AMT,MATU_DT,NOTI_CCY,NOTI_AMT,THEO_VAL,PROD_TYPE,PROD_ID,DEAL_ID,SENT_ID,GRP01,GRP02,GRP03,GRP04,GRP05,GRP06,GRP07,GRP08,GRP09,GRP10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1" spans="3:5">
      <c r="C91">
        <v>20100105</v>
      </c>
      <c r="E91" t="str">
        <f t="shared" ref="E91:E108" si="1">$E$87&amp; " SELECT '"&amp;C91&amp;"'"&amp;$E$88&amp;$E$89</f>
        <v>INSERT INTO ZFS_BASE_POSI ( BASE_DT,SCEN_ID,POSI_ID,LASTID,TMSTAMP,ACC_CD,BOOK_CCY,BOOK_AMT,MATU_DT,NOTI_CCY,NOTI_AMT,THEO_VAL,PROD_TYPE,PROD_ID,DEAL_ID,SENT_ID,GRP01,GRP02,GRP03,GRP04,GRP05,GRP06,GRP07,GRP08,GRP09,GRP10) SELECT '20100105',SCEN_ID,POSI_ID,LASTID,TMSTAMP,ACC_CD,BOOK_CCY,BOOK_AMT,MATU_DT,NOTI_CCY,NOTI_AMT,THEO_VAL,PROD_TYPE,PROD_ID,DEAL_ID,SENT_ID,GRP01,GRP02,GRP03,GRP04,GRP05,GRP06,GRP07,GRP08,GRP09,GRP10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2" spans="3:5">
      <c r="C92">
        <v>20100106</v>
      </c>
      <c r="E92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'20100106',SCEN_ID,POSI_ID,LASTID,TMSTAMP,ACC_CD,BOOK_CCY,BOOK_AMT,MATU_DT,NOTI_CCY,NOTI_AMT,THEO_VAL,PROD_TYPE,PROD_ID,DEAL_ID,SENT_ID,GRP01,GRP02,GRP03,GRP04,GRP05,GRP06,GRP07,GRP08,GRP09,GRP10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3" spans="3:5">
      <c r="C93">
        <v>20100107</v>
      </c>
      <c r="E93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'20100107',SCEN_ID,POSI_ID,LASTID,TMSTAMP,ACC_CD,BOOK_CCY,BOOK_AMT,MATU_DT,NOTI_CCY,NOTI_AMT,THEO_VAL,PROD_TYPE,PROD_ID,DEAL_ID,SENT_ID,GRP01,GRP02,GRP03,GRP04,GRP05,GRP06,GRP07,GRP08,GRP09,GRP10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4" spans="3:5">
      <c r="C94">
        <v>20100108</v>
      </c>
      <c r="E94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'20100108',SCEN_ID,POSI_ID,LASTID,TMSTAMP,ACC_CD,BOOK_CCY,BOOK_AMT,MATU_DT,NOTI_CCY,NOTI_AMT,THEO_VAL,PROD_TYPE,PROD_ID,DEAL_ID,SENT_ID,GRP01,GRP02,GRP03,GRP04,GRP05,GRP06,GRP07,GRP08,GRP09,GRP10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5" spans="3:5">
      <c r="C95">
        <v>20100111</v>
      </c>
      <c r="E95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'20100111',SCEN_ID,POSI_ID,LASTID,TMSTAMP,ACC_CD,BOOK_CCY,BOOK_AMT,MATU_DT,NOTI_CCY,NOTI_AMT,THEO_VAL,PROD_TYPE,PROD_ID,DEAL_ID,SENT_ID,GRP01,GRP02,GRP03,GRP04,GRP05,GRP06,GRP07,GRP08,GRP09,GRP10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6" spans="3:5">
      <c r="C96">
        <v>20100112</v>
      </c>
      <c r="E96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'20100112',SCEN_ID,POSI_ID,LASTID,TMSTAMP,ACC_CD,BOOK_CCY,BOOK_AMT,MATU_DT,NOTI_CCY,NOTI_AMT,THEO_VAL,PROD_TYPE,PROD_ID,DEAL_ID,SENT_ID,GRP01,GRP02,GRP03,GRP04,GRP05,GRP06,GRP07,GRP08,GRP09,GRP10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7" spans="3:5">
      <c r="C97">
        <v>20100113</v>
      </c>
      <c r="E97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'20100113',SCEN_ID,POSI_ID,LASTID,TMSTAMP,ACC_CD,BOOK_CCY,BOOK_AMT,MATU_DT,NOTI_CCY,NOTI_AMT,THEO_VAL,PROD_TYPE,PROD_ID,DEAL_ID,SENT_ID,GRP01,GRP02,GRP03,GRP04,GRP05,GRP06,GRP07,GRP08,GRP09,GRP10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8" spans="3:5">
      <c r="C98">
        <v>20100114</v>
      </c>
      <c r="E98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'20100114',SCEN_ID,POSI_ID,LASTID,TMSTAMP,ACC_CD,BOOK_CCY,BOOK_AMT,MATU_DT,NOTI_CCY,NOTI_AMT,THEO_VAL,PROD_TYPE,PROD_ID,DEAL_ID,SENT_ID,GRP01,GRP02,GRP03,GRP04,GRP05,GRP06,GRP07,GRP08,GRP09,GRP10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99" spans="3:5">
      <c r="C99">
        <v>20100115</v>
      </c>
      <c r="E99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0" spans="3:5">
      <c r="C100">
        <v>20100118</v>
      </c>
      <c r="E100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1" spans="3:5">
      <c r="C101">
        <v>20100119</v>
      </c>
      <c r="E101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'20100119',SCEN_ID,POSI_ID,LASTID,TMSTAMP,ACC_CD,BOOK_CCY,BOOK_AMT,MATU_DT,NOTI_CCY,NOTI_AMT,THEO_VAL,PROD_TYPE,PROD_ID,DEAL_ID,SENT_ID,GRP01,GRP02,GRP03,GRP04,GRP05,GRP06,GRP07,GRP08,GRP09,GRP10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2" spans="3:5">
      <c r="C102">
        <v>20100120</v>
      </c>
      <c r="E102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'20100120',SCEN_ID,POSI_ID,LASTID,TMSTAMP,ACC_CD,BOOK_CCY,BOOK_AMT,MATU_DT,NOTI_CCY,NOTI_AMT,THEO_VAL,PROD_TYPE,PROD_ID,DEAL_ID,SENT_ID,GRP01,GRP02,GRP03,GRP04,GRP05,GRP06,GRP07,GRP08,GRP09,GRP10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3" spans="3:5">
      <c r="C103">
        <v>20100121</v>
      </c>
      <c r="E103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'20100121',SCEN_ID,POSI_ID,LASTID,TMSTAMP,ACC_CD,BOOK_CCY,BOOK_AMT,MATU_DT,NOTI_CCY,NOTI_AMT,THEO_VAL,PROD_TYPE,PROD_ID,DEAL_ID,SENT_ID,GRP01,GRP02,GRP03,GRP04,GRP05,GRP06,GRP07,GRP08,GRP09,GRP10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4" spans="3:5">
      <c r="C104">
        <v>20100122</v>
      </c>
      <c r="E104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'20100122',SCEN_ID,POSI_ID,LASTID,TMSTAMP,ACC_CD,BOOK_CCY,BOOK_AMT,MATU_DT,NOTI_CCY,NOTI_AMT,THEO_VAL,PROD_TYPE,PROD_ID,DEAL_ID,SENT_ID,GRP01,GRP02,GRP03,GRP04,GRP05,GRP06,GRP07,GRP08,GRP09,GRP10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5" spans="3:5">
      <c r="C105">
        <v>20100125</v>
      </c>
      <c r="E105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'20100125',SCEN_ID,POSI_ID,LASTID,TMSTAMP,ACC_CD,BOOK_CCY,BOOK_AMT,MATU_DT,NOTI_CCY,NOTI_AMT,THEO_VAL,PROD_TYPE,PROD_ID,DEAL_ID,SENT_ID,GRP01,GRP02,GRP03,GRP04,GRP05,GRP06,GRP07,GRP08,GRP09,GRP10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6" spans="3:5">
      <c r="C106">
        <v>20100126</v>
      </c>
      <c r="E106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'20100126',SCEN_ID,POSI_ID,LASTID,TMSTAMP,ACC_CD,BOOK_CCY,BOOK_AMT,MATU_DT,NOTI_CCY,NOTI_AMT,THEO_VAL,PROD_TYPE,PROD_ID,DEAL_ID,SENT_ID,GRP01,GRP02,GRP03,GRP04,GRP05,GRP06,GRP07,GRP08,GRP09,GRP10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7" spans="3:5">
      <c r="C107">
        <v>20100127</v>
      </c>
      <c r="E107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'20100127',SCEN_ID,POSI_ID,LASTID,TMSTAMP,ACC_CD,BOOK_CCY,BOOK_AMT,MATU_DT,NOTI_CCY,NOTI_AMT,THEO_VAL,PROD_TYPE,PROD_ID,DEAL_ID,SENT_ID,GRP01,GRP02,GRP03,GRP04,GRP05,GRP06,GRP07,GRP08,GRP09,GRP10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08" spans="3:5">
      <c r="C108">
        <v>20100128</v>
      </c>
      <c r="E108" t="str">
        <f t="shared" si="1"/>
        <v>INSERT INTO ZFS_BASE_POSI ( BASE_DT,SCEN_ID,POSI_ID,LASTID,TMSTAMP,ACC_CD,BOOK_CCY,BOOK_AMT,MATU_DT,NOTI_CCY,NOTI_AMT,THEO_VAL,PROD_TYPE,PROD_ID,DEAL_ID,SENT_ID,GRP01,GRP02,GRP03,GRP04,GRP05,GRP06,GRP07,GRP08,GRP09,GRP10) SELECT '20100128',SCEN_ID,POSI_ID,LASTID,TMSTAMP,ACC_CD,BOOK_CCY,BOOK_AMT,MATU_DT,NOTI_CCY,NOTI_AMT,THEO_VAL,PROD_TYPE,PROD_ID,DEAL_ID,SENT_ID,GRP01,GRP02,GRP03,GRP04,GRP05,GRP06,GRP07,GRP08,GRP09,GRP10 FROM ZFS_BASE_POSI WHERE BASE_DT='20100129' AND SCEN_ID = 'D';</v>
      </c>
    </row>
    <row r="111" spans="3:5">
      <c r="C111" t="s">
        <v>674</v>
      </c>
      <c r="E111" t="s">
        <v>675</v>
      </c>
    </row>
    <row r="113" spans="3:5">
      <c r="C113">
        <v>20100104</v>
      </c>
      <c r="E113" t="str">
        <f>"runRSFrtb -g "&amp; C113 &amp; " P%"</f>
        <v>runRSFrtb -g 20100104 P%</v>
      </c>
    </row>
    <row r="114" spans="3:5">
      <c r="C114">
        <v>20100105</v>
      </c>
      <c r="E114" t="str">
        <f t="shared" ref="E114:E132" si="2">"runRSFrtb -g "&amp; C114 &amp; " P%"</f>
        <v>runRSFrtb -g 20100105 P%</v>
      </c>
    </row>
    <row r="115" spans="3:5">
      <c r="C115">
        <v>20100106</v>
      </c>
      <c r="E115" t="str">
        <f t="shared" si="2"/>
        <v>runRSFrtb -g 20100106 P%</v>
      </c>
    </row>
    <row r="116" spans="3:5">
      <c r="C116">
        <v>20100107</v>
      </c>
      <c r="E116" t="str">
        <f t="shared" si="2"/>
        <v>runRSFrtb -g 20100107 P%</v>
      </c>
    </row>
    <row r="117" spans="3:5">
      <c r="C117">
        <v>20100108</v>
      </c>
      <c r="E117" t="str">
        <f t="shared" si="2"/>
        <v>runRSFrtb -g 20100108 P%</v>
      </c>
    </row>
    <row r="118" spans="3:5">
      <c r="C118">
        <v>20100111</v>
      </c>
      <c r="E118" t="str">
        <f t="shared" si="2"/>
        <v>runRSFrtb -g 20100111 P%</v>
      </c>
    </row>
    <row r="119" spans="3:5">
      <c r="C119">
        <v>20100112</v>
      </c>
      <c r="E119" t="str">
        <f t="shared" si="2"/>
        <v>runRSFrtb -g 20100112 P%</v>
      </c>
    </row>
    <row r="120" spans="3:5">
      <c r="C120">
        <v>20100113</v>
      </c>
      <c r="E120" t="str">
        <f t="shared" si="2"/>
        <v>runRSFrtb -g 20100113 P%</v>
      </c>
    </row>
    <row r="121" spans="3:5">
      <c r="C121">
        <v>20100114</v>
      </c>
      <c r="E121" t="str">
        <f t="shared" si="2"/>
        <v>runRSFrtb -g 20100114 P%</v>
      </c>
    </row>
    <row r="122" spans="3:5">
      <c r="C122">
        <v>20100115</v>
      </c>
      <c r="E122" t="str">
        <f t="shared" si="2"/>
        <v>runRSFrtb -g 20100115 P%</v>
      </c>
    </row>
    <row r="123" spans="3:5">
      <c r="C123">
        <v>20100118</v>
      </c>
      <c r="E123" t="str">
        <f t="shared" si="2"/>
        <v>runRSFrtb -g 20100118 P%</v>
      </c>
    </row>
    <row r="124" spans="3:5">
      <c r="C124">
        <v>20100119</v>
      </c>
      <c r="E124" t="str">
        <f t="shared" si="2"/>
        <v>runRSFrtb -g 20100119 P%</v>
      </c>
    </row>
    <row r="125" spans="3:5">
      <c r="C125">
        <v>20100120</v>
      </c>
      <c r="E125" t="str">
        <f t="shared" si="2"/>
        <v>runRSFrtb -g 20100120 P%</v>
      </c>
    </row>
    <row r="126" spans="3:5">
      <c r="C126">
        <v>20100121</v>
      </c>
      <c r="E126" t="str">
        <f t="shared" si="2"/>
        <v>runRSFrtb -g 20100121 P%</v>
      </c>
    </row>
    <row r="127" spans="3:5">
      <c r="C127">
        <v>20100122</v>
      </c>
      <c r="E127" t="str">
        <f t="shared" si="2"/>
        <v>runRSFrtb -g 20100122 P%</v>
      </c>
    </row>
    <row r="128" spans="3:5">
      <c r="C128">
        <v>20100125</v>
      </c>
      <c r="E128" t="str">
        <f t="shared" si="2"/>
        <v>runRSFrtb -g 20100125 P%</v>
      </c>
    </row>
    <row r="129" spans="2:5">
      <c r="C129">
        <v>20100126</v>
      </c>
      <c r="E129" t="str">
        <f t="shared" si="2"/>
        <v>runRSFrtb -g 20100126 P%</v>
      </c>
    </row>
    <row r="130" spans="2:5">
      <c r="C130">
        <v>20100127</v>
      </c>
      <c r="E130" t="str">
        <f t="shared" si="2"/>
        <v>runRSFrtb -g 20100127 P%</v>
      </c>
    </row>
    <row r="131" spans="2:5">
      <c r="C131">
        <v>20100128</v>
      </c>
      <c r="E131" t="str">
        <f t="shared" si="2"/>
        <v>runRSFrtb -g 20100128 P%</v>
      </c>
    </row>
    <row r="132" spans="2:5">
      <c r="C132">
        <v>20100129</v>
      </c>
      <c r="E132" t="str">
        <f t="shared" si="2"/>
        <v>runRSFrtb -g 20100129 P%</v>
      </c>
    </row>
    <row r="133" spans="2:5">
      <c r="B133" t="s">
        <v>676</v>
      </c>
      <c r="C133">
        <v>20100129</v>
      </c>
      <c r="E133" t="str">
        <f>"runRSFrtb -s " &amp; C133 &amp; " P% S10%"</f>
        <v>runRSFrtb -s 20100129 P% S10%</v>
      </c>
    </row>
    <row r="134" spans="2:5">
      <c r="C134">
        <v>20100129</v>
      </c>
      <c r="E134" t="str">
        <f>"runRSFrtb -s " &amp; C134 &amp; " P% S20%"</f>
        <v>runRSFrtb -s 20100129 P% S20%</v>
      </c>
    </row>
    <row r="135" spans="2:5">
      <c r="B135" t="s">
        <v>677</v>
      </c>
      <c r="C135">
        <v>20100129</v>
      </c>
      <c r="E135" t="str">
        <f>"runRSFrtb -w " &amp; C135 &amp; " P% W901"</f>
        <v>runRSFrtb -w 20100129 P% W901</v>
      </c>
    </row>
    <row r="136" spans="2:5">
      <c r="C136">
        <v>20100129</v>
      </c>
      <c r="E136" t="str">
        <f>"runRSFrtb -w " &amp; C136 &amp; " P% W902"</f>
        <v>runRSFrtb -w 20100129 P% W902</v>
      </c>
    </row>
    <row r="137" spans="2:5">
      <c r="C137">
        <v>20100129</v>
      </c>
      <c r="E137" t="str">
        <f>"runRSFrtb -w " &amp; C137 &amp; " P% W903"</f>
        <v>runRSFrtb -w 20100129 P% W903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BB5A-AC70-4E5A-A9A5-C5702D5514C1}">
  <sheetPr codeName="Sheet3" filterMode="1">
    <tabColor theme="5" tint="0.79998168889431442"/>
  </sheetPr>
  <dimension ref="A1:BA2028"/>
  <sheetViews>
    <sheetView zoomScaleNormal="100" workbookViewId="0">
      <pane xSplit="8" ySplit="5" topLeftCell="M650" activePane="bottomRight" state="frozen"/>
      <selection pane="topRight" activeCell="I1" sqref="I1"/>
      <selection pane="bottomLeft" activeCell="A6" sqref="A6"/>
      <selection pane="bottomRight" activeCell="P612" sqref="P612:P686"/>
    </sheetView>
  </sheetViews>
  <sheetFormatPr defaultColWidth="9.140625" defaultRowHeight="12.75"/>
  <cols>
    <col min="1" max="1" width="1.7109375" style="5" customWidth="1"/>
    <col min="2" max="2" width="14.5703125" style="5" customWidth="1"/>
    <col min="3" max="3" width="20.85546875" style="5" customWidth="1"/>
    <col min="4" max="4" width="19.28515625" style="5" customWidth="1"/>
    <col min="5" max="5" width="4.140625" style="5" customWidth="1"/>
    <col min="6" max="6" width="3.7109375" style="44" customWidth="1"/>
    <col min="7" max="7" width="5" style="44" customWidth="1"/>
    <col min="8" max="8" width="6.28515625" style="45" customWidth="1"/>
    <col min="9" max="9" width="5.5703125" style="44" customWidth="1"/>
    <col min="10" max="10" width="10.85546875" style="5" customWidth="1"/>
    <col min="11" max="11" width="12.7109375" style="92" customWidth="1"/>
    <col min="12" max="12" width="2" style="39" customWidth="1"/>
    <col min="13" max="13" width="20.7109375" style="5" customWidth="1"/>
    <col min="14" max="14" width="39" style="5" bestFit="1" customWidth="1"/>
    <col min="15" max="15" width="6.140625" style="5" customWidth="1"/>
    <col min="16" max="16" width="20.85546875" style="5" customWidth="1"/>
    <col min="17" max="17" width="35.5703125" style="5" bestFit="1" customWidth="1"/>
    <col min="18" max="18" width="11.7109375" style="5" customWidth="1"/>
    <col min="19" max="19" width="9.85546875" style="44" customWidth="1"/>
    <col min="20" max="20" width="5.28515625" style="44" customWidth="1"/>
    <col min="21" max="21" width="7.140625" style="45" customWidth="1"/>
    <col min="22" max="22" width="9.28515625" style="5" customWidth="1"/>
    <col min="23" max="23" width="1.7109375" style="5" customWidth="1"/>
    <col min="24" max="24" width="6.28515625" style="5" customWidth="1"/>
    <col min="25" max="25" width="1.28515625" style="5" customWidth="1"/>
    <col min="26" max="26" width="29" style="5" customWidth="1"/>
    <col min="27" max="27" width="1.85546875" style="5" customWidth="1"/>
    <col min="28" max="28" width="4.5703125" style="5" customWidth="1"/>
    <col min="29" max="29" width="2.28515625" style="5" customWidth="1"/>
    <col min="30" max="30" width="63.28515625" style="5" customWidth="1"/>
    <col min="31" max="31" width="2.140625" style="5" customWidth="1"/>
    <col min="32" max="32" width="9.140625" style="5"/>
    <col min="33" max="33" width="2.7109375" style="5" customWidth="1"/>
    <col min="34" max="34" width="2.28515625" style="5" customWidth="1"/>
    <col min="35" max="35" width="9.140625" style="92"/>
    <col min="36" max="36" width="5.28515625" style="44" customWidth="1"/>
    <col min="37" max="37" width="1.140625" style="5" customWidth="1"/>
    <col min="38" max="38" width="9.140625" style="5"/>
    <col min="39" max="39" width="3.5703125" style="5" customWidth="1"/>
    <col min="40" max="40" width="1" style="5" customWidth="1"/>
    <col min="41" max="41" width="9.140625" style="5"/>
    <col min="42" max="42" width="3.85546875" style="5" customWidth="1"/>
    <col min="43" max="43" width="1.28515625" style="5" customWidth="1"/>
    <col min="44" max="44" width="9.140625" style="5"/>
    <col min="45" max="45" width="4.5703125" style="5" customWidth="1"/>
    <col min="46" max="46" width="1" style="5" customWidth="1"/>
    <col min="47" max="47" width="9.140625" style="5"/>
    <col min="48" max="48" width="4.7109375" style="5" customWidth="1"/>
    <col min="49" max="49" width="1" style="5" customWidth="1"/>
    <col min="50" max="50" width="9.140625" style="5"/>
    <col min="51" max="51" width="4" style="5" customWidth="1"/>
    <col min="52" max="16384" width="9.140625" style="5"/>
  </cols>
  <sheetData>
    <row r="1" spans="2:36">
      <c r="B1" s="6"/>
      <c r="C1" s="6"/>
      <c r="K1" s="188" t="s">
        <v>0</v>
      </c>
      <c r="L1" s="46"/>
      <c r="M1" s="6"/>
      <c r="N1" s="6"/>
      <c r="O1" s="6"/>
      <c r="P1" s="6"/>
      <c r="V1" s="47" t="s">
        <v>19</v>
      </c>
      <c r="W1" s="47" t="s">
        <v>291</v>
      </c>
      <c r="Z1" s="5" t="s">
        <v>763</v>
      </c>
      <c r="AB1" s="5" t="s">
        <v>702</v>
      </c>
    </row>
    <row r="2" spans="2:36">
      <c r="B2" s="389" t="s">
        <v>17</v>
      </c>
      <c r="C2" s="389"/>
      <c r="D2" s="390"/>
      <c r="E2" s="390"/>
      <c r="F2" s="390"/>
      <c r="G2" s="390"/>
      <c r="H2" s="390"/>
      <c r="I2" s="390"/>
      <c r="J2" s="390"/>
      <c r="K2" s="391"/>
      <c r="L2" s="50"/>
      <c r="M2" s="389" t="s">
        <v>21</v>
      </c>
      <c r="N2" s="389"/>
      <c r="O2" s="389"/>
      <c r="P2" s="389"/>
      <c r="Q2" s="390"/>
      <c r="R2" s="390"/>
      <c r="S2" s="390"/>
      <c r="T2" s="391"/>
      <c r="U2" s="391"/>
      <c r="V2" s="391"/>
      <c r="W2" s="47" t="s">
        <v>291</v>
      </c>
      <c r="AB2" s="5" t="s">
        <v>704</v>
      </c>
    </row>
    <row r="3" spans="2:36">
      <c r="B3" s="51" t="s">
        <v>15</v>
      </c>
      <c r="C3" s="395" t="s">
        <v>16</v>
      </c>
      <c r="D3" s="396"/>
      <c r="E3" s="52" t="s">
        <v>1</v>
      </c>
      <c r="F3" s="392" t="s">
        <v>43</v>
      </c>
      <c r="G3" s="393"/>
      <c r="H3" s="394"/>
      <c r="I3" s="51"/>
      <c r="J3" s="52" t="s">
        <v>2</v>
      </c>
      <c r="K3" s="380">
        <v>45734</v>
      </c>
      <c r="L3" s="55"/>
      <c r="M3" s="51" t="s">
        <v>15</v>
      </c>
      <c r="N3" s="56" t="s">
        <v>20</v>
      </c>
      <c r="O3" s="51"/>
      <c r="P3" s="52" t="s">
        <v>1</v>
      </c>
      <c r="Q3" s="57"/>
      <c r="R3" s="392" t="s">
        <v>2</v>
      </c>
      <c r="S3" s="394"/>
      <c r="T3" s="54"/>
      <c r="U3" s="58"/>
      <c r="V3" s="53"/>
      <c r="W3" s="47" t="s">
        <v>291</v>
      </c>
      <c r="AB3" s="5" t="s">
        <v>703</v>
      </c>
    </row>
    <row r="4" spans="2:36">
      <c r="W4" s="5" t="s">
        <v>291</v>
      </c>
      <c r="AI4" s="113" t="s">
        <v>5099</v>
      </c>
      <c r="AJ4" s="116" t="s">
        <v>276</v>
      </c>
    </row>
    <row r="5" spans="2:36">
      <c r="B5" s="59" t="s">
        <v>277</v>
      </c>
      <c r="C5" s="59" t="s">
        <v>4</v>
      </c>
      <c r="D5" s="60" t="s">
        <v>7</v>
      </c>
      <c r="E5" s="59" t="s">
        <v>29</v>
      </c>
      <c r="F5" s="48" t="s">
        <v>8</v>
      </c>
      <c r="G5" s="48" t="s">
        <v>9</v>
      </c>
      <c r="H5" s="61" t="s">
        <v>10</v>
      </c>
      <c r="I5" s="48" t="s">
        <v>276</v>
      </c>
      <c r="J5" s="62" t="s">
        <v>11</v>
      </c>
      <c r="K5" s="95" t="s">
        <v>14</v>
      </c>
      <c r="L5" s="63"/>
      <c r="M5" s="59" t="s">
        <v>24</v>
      </c>
      <c r="N5" s="62" t="s">
        <v>4</v>
      </c>
      <c r="O5" s="62" t="s">
        <v>29</v>
      </c>
      <c r="P5" s="62" t="s">
        <v>28</v>
      </c>
      <c r="Q5" s="62" t="s">
        <v>7</v>
      </c>
      <c r="R5" s="62" t="s">
        <v>9</v>
      </c>
      <c r="S5" s="48" t="s">
        <v>8</v>
      </c>
      <c r="T5" s="49" t="s">
        <v>833</v>
      </c>
      <c r="U5" s="64" t="s">
        <v>10</v>
      </c>
      <c r="V5" s="60" t="s">
        <v>30</v>
      </c>
      <c r="W5" s="5" t="s">
        <v>291</v>
      </c>
      <c r="X5" s="6" t="s">
        <v>624</v>
      </c>
      <c r="Y5" s="6"/>
      <c r="Z5" s="6" t="s">
        <v>625</v>
      </c>
      <c r="AA5" s="6"/>
      <c r="AB5" s="6" t="s">
        <v>626</v>
      </c>
      <c r="AC5" s="6"/>
      <c r="AD5" s="6" t="s">
        <v>756</v>
      </c>
      <c r="AE5" s="6"/>
      <c r="AF5" s="6" t="s">
        <v>766</v>
      </c>
    </row>
    <row r="6" spans="2:36" s="6" customFormat="1" hidden="1">
      <c r="B6" s="65" t="s">
        <v>1055</v>
      </c>
      <c r="C6" s="65" t="s">
        <v>1984</v>
      </c>
      <c r="D6" s="65" t="str">
        <f>VLOOKUP(M6,엔티티목록!I:O,7,FALSE)</f>
        <v>시장 공통코드정보</v>
      </c>
      <c r="E6" s="65" t="str">
        <f>IF(G6="","",IF(G5="",1,E5+1))</f>
        <v/>
      </c>
      <c r="F6" s="66"/>
      <c r="G6" s="66"/>
      <c r="H6" s="42">
        <f>SUMIFS(H:H,C:C,C6,B:B,B6, G:G,"&lt;&gt;"&amp;G6)</f>
        <v>299</v>
      </c>
      <c r="I6" s="66"/>
      <c r="J6" s="65" t="str">
        <f t="shared" ref="J6:J20" si="0">IF(G6="", "", G6&amp;IF(G6="날짜", "", "_"&amp;H6))</f>
        <v/>
      </c>
      <c r="K6" s="103"/>
      <c r="L6" s="67"/>
      <c r="M6" s="65" t="s">
        <v>977</v>
      </c>
      <c r="N6" s="65" t="str">
        <f t="shared" ref="N6:N23" si="1">C6</f>
        <v>시장공통코드정보</v>
      </c>
      <c r="O6" s="27" t="str">
        <f t="shared" ref="O6:O20" si="2">IF(P6="","", IF(P5="",1,O5+1))</f>
        <v/>
      </c>
      <c r="P6" s="65"/>
      <c r="Q6" s="65"/>
      <c r="R6" s="65" t="str">
        <f t="shared" ref="R6:R20" si="3">IF(G6="문자", "varchar2(" &amp; H6 &amp; ")", IF(G6="숫자", "number(" &amp; SUBSTITUTE(H6, ".", ",") &amp;")", IF(G6="날짜", "timestamp", "")))</f>
        <v/>
      </c>
      <c r="S6" s="66"/>
      <c r="T6" s="66"/>
      <c r="U6" s="68">
        <f t="shared" ref="U6:U69" si="4">IF(Q6="", SUMIFS(U:U,M:M,M6,Q:Q,"&lt;&gt;"&amp;Q6), IF(OR(R6="float",R6="datetime"),8,H6))</f>
        <v>299</v>
      </c>
      <c r="V6" s="65"/>
      <c r="W6" s="5" t="s">
        <v>291</v>
      </c>
      <c r="X6" s="5" t="str">
        <f>IF(P6="","",IF(P5="",P6,X5&amp;IF(S6="Y",","&amp;P6,"")))</f>
        <v/>
      </c>
      <c r="Y6" s="6" t="s">
        <v>291</v>
      </c>
      <c r="Z6" s="37" t="str">
        <f t="shared" ref="Z6" si="5">IF(P6="", "CREATE TABLE " &amp; M6 &amp; "(", "  " &amp;P6 &amp; " " &amp;R6 &amp; IF(P6="TMSTAMP", " DEFAULT CURRENT_TIMESTAMP ", "")&amp; IF(S6="Y"," NOT NULL,", " NULL,") &amp; IF(P7="", "CONSTRAINT PK_" &amp; M6 &amp; " PRIMARY KEY ( " &amp; X6 &amp; ") );", "") )</f>
        <v>CREATE TABLE ZMR_BASE_CODE(</v>
      </c>
      <c r="AA6" s="37" t="s">
        <v>291</v>
      </c>
      <c r="AB6" s="5" t="str">
        <f>IF(P6="","DROP TABLE "&amp;M6&amp;";","")</f>
        <v>DROP TABLE ZMR_BASE_CODE;</v>
      </c>
      <c r="AC6" s="37" t="s">
        <v>291</v>
      </c>
      <c r="AD6" s="37" t="str">
        <f>IF(P6&lt;&gt;"", "COMMENT ON COLUMN " &amp; M6 &amp; "." &amp; P6 &amp; " IS '" &amp; D6 &amp; IF(K6&lt;&gt;"", " : " &amp;K6, "") &amp; "';", IF(N6&lt;&gt;"","COMMENT ON TABLE " &amp;M6&amp;" IS '"&amp;N6&amp;"';",""))</f>
        <v>COMMENT ON TABLE ZMR_BASE_CODE IS '시장공통코드정보';</v>
      </c>
      <c r="AE6" s="37" t="s">
        <v>291</v>
      </c>
      <c r="AF6" s="40" t="str">
        <f>IF( OR(Q6="", S6&lt;&gt;""), "", "ALTER TABLE " &amp; M6 &amp; " ADD " &amp; P6 &amp; " " &amp; R6 &amp; " NULL;")</f>
        <v/>
      </c>
      <c r="AG6" s="6" t="s">
        <v>291</v>
      </c>
      <c r="AI6" s="114" t="s">
        <v>5096</v>
      </c>
      <c r="AJ6" s="66"/>
    </row>
    <row r="7" spans="2:36" hidden="1">
      <c r="B7" s="65" t="str">
        <f t="shared" ref="B7:B20" si="6">B6</f>
        <v>시장기본_설정정보</v>
      </c>
      <c r="C7" s="65" t="str">
        <f t="shared" ref="C7:C20" si="7">C6</f>
        <v>시장공통코드정보</v>
      </c>
      <c r="D7" s="65" t="s">
        <v>39</v>
      </c>
      <c r="E7" s="65">
        <f>IF(G7="","",IF(G6="",1,E6+1))</f>
        <v>1</v>
      </c>
      <c r="F7" s="66" t="s">
        <v>1980</v>
      </c>
      <c r="G7" s="66" t="s">
        <v>274</v>
      </c>
      <c r="H7" s="42">
        <v>30</v>
      </c>
      <c r="I7" s="66" t="s">
        <v>36</v>
      </c>
      <c r="J7" s="65" t="str">
        <f t="shared" si="0"/>
        <v>문자_30</v>
      </c>
      <c r="K7" s="103"/>
      <c r="L7" s="67"/>
      <c r="M7" s="65" t="str">
        <f>M6</f>
        <v>ZMR_BASE_CODE</v>
      </c>
      <c r="N7" s="65" t="str">
        <f t="shared" si="1"/>
        <v>시장공통코드정보</v>
      </c>
      <c r="O7" s="27">
        <f t="shared" si="2"/>
        <v>1</v>
      </c>
      <c r="P7" s="65" t="s">
        <v>44</v>
      </c>
      <c r="Q7" s="65" t="str">
        <f>D7</f>
        <v>코드분류</v>
      </c>
      <c r="R7" s="65" t="str">
        <f t="shared" si="3"/>
        <v>varchar2(30)</v>
      </c>
      <c r="S7" s="66" t="s">
        <v>1980</v>
      </c>
      <c r="T7" s="66"/>
      <c r="U7" s="68">
        <f t="shared" si="4"/>
        <v>30</v>
      </c>
      <c r="V7" s="65"/>
      <c r="W7" s="5" t="s">
        <v>291</v>
      </c>
      <c r="X7" s="5" t="str">
        <f t="shared" ref="X7:X73" si="8">IF(P7="","",IF(P6="",P7,X6&amp;IF(S7="Y",","&amp;P7,"")))</f>
        <v>CD_FLG</v>
      </c>
      <c r="Y7" s="6" t="s">
        <v>291</v>
      </c>
      <c r="Z7" s="37" t="str">
        <f t="shared" ref="Z7:Z73" si="9">IF(P7="", "CREATE TABLE " &amp; M7 &amp; "(", "  " &amp;P7 &amp; " " &amp;R7 &amp; IF(P7="TMSTAMP", " DEFAULT CURRENT_TIMESTAMP ", "")&amp; IF(S7="Y"," NOT NULL,", " NULL,") &amp; IF(P8="", "CONSTRAINT PK_" &amp; M7 &amp; " PRIMARY KEY ( " &amp; X7 &amp; ") );", "") )</f>
        <v xml:space="preserve">  CD_FLG varchar2(30) NOT NULL,</v>
      </c>
      <c r="AA7" s="37" t="s">
        <v>291</v>
      </c>
      <c r="AB7" s="5" t="str">
        <f t="shared" ref="AB7:AB73" si="10">IF(P7="","DROP TABLE "&amp;M7&amp;";","")</f>
        <v/>
      </c>
      <c r="AC7" s="37" t="s">
        <v>291</v>
      </c>
      <c r="AD7" s="37" t="str">
        <f t="shared" ref="AD7:AD73" si="11">IF(P7&lt;&gt;"", "COMMENT ON COLUMN " &amp; M7 &amp; "." &amp; P7 &amp; " IS '" &amp; D7 &amp; IF(K7&lt;&gt;"", " : " &amp;K7, "") &amp; "';", IF(N7&lt;&gt;"","COMMENT ON TABLE " &amp;M7&amp;" IS '"&amp;N7&amp;"';",""))</f>
        <v>COMMENT ON COLUMN ZMR_BASE_CODE.CD_FLG IS '코드분류';</v>
      </c>
      <c r="AE7" s="37" t="s">
        <v>291</v>
      </c>
      <c r="AF7" s="40" t="str">
        <f t="shared" ref="AF7:AF73" si="12">IF( OR(Q7="", S7&lt;&gt;""), "", "ALTER TABLE " &amp; M7 &amp; " ADD " &amp; P7 &amp; " " &amp; R7 &amp; " NULL;")</f>
        <v/>
      </c>
      <c r="AG7" s="6" t="s">
        <v>291</v>
      </c>
      <c r="AI7" s="114" t="s">
        <v>4501</v>
      </c>
      <c r="AJ7" s="66" t="s">
        <v>36</v>
      </c>
    </row>
    <row r="8" spans="2:36" hidden="1">
      <c r="B8" s="65" t="str">
        <f t="shared" si="6"/>
        <v>시장기본_설정정보</v>
      </c>
      <c r="C8" s="65" t="str">
        <f t="shared" si="7"/>
        <v>시장공통코드정보</v>
      </c>
      <c r="D8" s="65" t="s">
        <v>18</v>
      </c>
      <c r="E8" s="65">
        <f t="shared" ref="E8:E73" si="13">IF(G8="","",IF(G7="",1,E7+1))</f>
        <v>2</v>
      </c>
      <c r="F8" s="66" t="s">
        <v>1980</v>
      </c>
      <c r="G8" s="66" t="s">
        <v>274</v>
      </c>
      <c r="H8" s="42">
        <v>30</v>
      </c>
      <c r="I8" s="66" t="s">
        <v>36</v>
      </c>
      <c r="J8" s="65" t="str">
        <f t="shared" si="0"/>
        <v>문자_30</v>
      </c>
      <c r="K8" s="103"/>
      <c r="L8" s="67"/>
      <c r="M8" s="65" t="str">
        <f t="shared" ref="M8:M22" si="14">M7</f>
        <v>ZMR_BASE_CODE</v>
      </c>
      <c r="N8" s="65" t="str">
        <f t="shared" si="1"/>
        <v>시장공통코드정보</v>
      </c>
      <c r="O8" s="27">
        <f t="shared" si="2"/>
        <v>2</v>
      </c>
      <c r="P8" s="65" t="s">
        <v>45</v>
      </c>
      <c r="Q8" s="65" t="str">
        <f t="shared" ref="Q8:Q20" si="15">D8</f>
        <v>코드</v>
      </c>
      <c r="R8" s="65" t="str">
        <f t="shared" si="3"/>
        <v>varchar2(30)</v>
      </c>
      <c r="S8" s="66" t="s">
        <v>1980</v>
      </c>
      <c r="T8" s="66"/>
      <c r="U8" s="68">
        <f t="shared" si="4"/>
        <v>30</v>
      </c>
      <c r="V8" s="65"/>
      <c r="W8" s="5" t="s">
        <v>291</v>
      </c>
      <c r="X8" s="5" t="str">
        <f t="shared" si="8"/>
        <v>CD_FLG,CD</v>
      </c>
      <c r="Y8" s="6" t="s">
        <v>291</v>
      </c>
      <c r="Z8" s="37" t="str">
        <f t="shared" si="9"/>
        <v xml:space="preserve">  CD varchar2(30) NOT NULL,</v>
      </c>
      <c r="AA8" s="37" t="s">
        <v>291</v>
      </c>
      <c r="AB8" s="5" t="str">
        <f t="shared" si="10"/>
        <v/>
      </c>
      <c r="AC8" s="37" t="s">
        <v>291</v>
      </c>
      <c r="AD8" s="37" t="str">
        <f t="shared" si="11"/>
        <v>COMMENT ON COLUMN ZMR_BASE_CODE.CD IS '코드';</v>
      </c>
      <c r="AE8" s="37" t="s">
        <v>291</v>
      </c>
      <c r="AF8" s="40" t="str">
        <f t="shared" si="12"/>
        <v/>
      </c>
      <c r="AG8" s="6" t="s">
        <v>291</v>
      </c>
      <c r="AI8" s="114" t="s">
        <v>4502</v>
      </c>
      <c r="AJ8" s="66" t="s">
        <v>36</v>
      </c>
    </row>
    <row r="9" spans="2:36" hidden="1">
      <c r="B9" s="65" t="str">
        <f t="shared" si="6"/>
        <v>시장기본_설정정보</v>
      </c>
      <c r="C9" s="65" t="str">
        <f t="shared" si="7"/>
        <v>시장공통코드정보</v>
      </c>
      <c r="D9" s="65" t="s">
        <v>1153</v>
      </c>
      <c r="E9" s="65">
        <f t="shared" si="13"/>
        <v>3</v>
      </c>
      <c r="F9" s="66"/>
      <c r="G9" s="66" t="s">
        <v>274</v>
      </c>
      <c r="H9" s="42">
        <v>20</v>
      </c>
      <c r="I9" s="66" t="s">
        <v>36</v>
      </c>
      <c r="J9" s="65" t="str">
        <f t="shared" si="0"/>
        <v>문자_20</v>
      </c>
      <c r="K9" s="103"/>
      <c r="L9" s="67"/>
      <c r="M9" s="65" t="str">
        <f t="shared" si="14"/>
        <v>ZMR_BASE_CODE</v>
      </c>
      <c r="N9" s="65" t="str">
        <f t="shared" si="1"/>
        <v>시장공통코드정보</v>
      </c>
      <c r="O9" s="27">
        <f t="shared" si="2"/>
        <v>3</v>
      </c>
      <c r="P9" s="65" t="s">
        <v>46</v>
      </c>
      <c r="Q9" s="65" t="str">
        <f t="shared" si="15"/>
        <v>최종작업자</v>
      </c>
      <c r="R9" s="65" t="str">
        <f t="shared" si="3"/>
        <v>varchar2(20)</v>
      </c>
      <c r="S9" s="66"/>
      <c r="T9" s="66"/>
      <c r="U9" s="68">
        <f t="shared" si="4"/>
        <v>20</v>
      </c>
      <c r="V9" s="65"/>
      <c r="W9" s="5" t="s">
        <v>291</v>
      </c>
      <c r="X9" s="5" t="str">
        <f t="shared" si="8"/>
        <v>CD_FLG,CD</v>
      </c>
      <c r="Y9" s="6" t="s">
        <v>291</v>
      </c>
      <c r="Z9" s="37" t="str">
        <f t="shared" si="9"/>
        <v xml:space="preserve">  LASTID varchar2(20) NULL,</v>
      </c>
      <c r="AA9" s="37" t="s">
        <v>291</v>
      </c>
      <c r="AB9" s="5" t="str">
        <f t="shared" si="10"/>
        <v/>
      </c>
      <c r="AC9" s="37" t="s">
        <v>291</v>
      </c>
      <c r="AD9" s="37" t="str">
        <f t="shared" si="11"/>
        <v>COMMENT ON COLUMN ZMR_BASE_CODE.LASTID IS '최종작업자';</v>
      </c>
      <c r="AE9" s="37" t="s">
        <v>291</v>
      </c>
      <c r="AF9" s="40" t="str">
        <f t="shared" si="12"/>
        <v>ALTER TABLE ZMR_BASE_CODE ADD LASTID varchar2(20) NULL;</v>
      </c>
      <c r="AG9" s="6" t="s">
        <v>291</v>
      </c>
      <c r="AI9" s="114"/>
      <c r="AJ9" s="66"/>
    </row>
    <row r="10" spans="2:36" hidden="1">
      <c r="B10" s="65" t="str">
        <f t="shared" si="6"/>
        <v>시장기본_설정정보</v>
      </c>
      <c r="C10" s="65" t="str">
        <f t="shared" si="7"/>
        <v>시장공통코드정보</v>
      </c>
      <c r="D10" s="65" t="s">
        <v>286</v>
      </c>
      <c r="E10" s="65">
        <f t="shared" si="13"/>
        <v>4</v>
      </c>
      <c r="F10" s="66"/>
      <c r="G10" s="66" t="s">
        <v>1154</v>
      </c>
      <c r="H10" s="42">
        <v>8</v>
      </c>
      <c r="I10" s="66" t="s">
        <v>36</v>
      </c>
      <c r="J10" s="65" t="str">
        <f t="shared" si="0"/>
        <v>날짜</v>
      </c>
      <c r="K10" s="103"/>
      <c r="L10" s="67"/>
      <c r="M10" s="65" t="str">
        <f t="shared" si="14"/>
        <v>ZMR_BASE_CODE</v>
      </c>
      <c r="N10" s="65" t="str">
        <f t="shared" si="1"/>
        <v>시장공통코드정보</v>
      </c>
      <c r="O10" s="27">
        <f t="shared" si="2"/>
        <v>4</v>
      </c>
      <c r="P10" s="65" t="s">
        <v>47</v>
      </c>
      <c r="Q10" s="65" t="str">
        <f t="shared" si="15"/>
        <v>최종작업시스템일시</v>
      </c>
      <c r="R10" s="65" t="str">
        <f t="shared" si="3"/>
        <v>timestamp</v>
      </c>
      <c r="S10" s="66"/>
      <c r="T10" s="66"/>
      <c r="U10" s="68">
        <f t="shared" si="4"/>
        <v>8</v>
      </c>
      <c r="V10" s="65"/>
      <c r="W10" s="5" t="s">
        <v>291</v>
      </c>
      <c r="X10" s="5" t="str">
        <f t="shared" si="8"/>
        <v>CD_FLG,CD</v>
      </c>
      <c r="Y10" s="6" t="s">
        <v>291</v>
      </c>
      <c r="Z10" s="37" t="str">
        <f t="shared" si="9"/>
        <v xml:space="preserve">  TMSTAMP timestamp DEFAULT CURRENT_TIMESTAMP  NULL,</v>
      </c>
      <c r="AA10" s="37" t="s">
        <v>291</v>
      </c>
      <c r="AB10" s="5" t="str">
        <f t="shared" si="10"/>
        <v/>
      </c>
      <c r="AC10" s="37" t="s">
        <v>291</v>
      </c>
      <c r="AD10" s="37" t="str">
        <f t="shared" si="11"/>
        <v>COMMENT ON COLUMN ZMR_BASE_CODE.TMSTAMP IS '최종작업시스템일시';</v>
      </c>
      <c r="AE10" s="37" t="s">
        <v>291</v>
      </c>
      <c r="AF10" s="40" t="str">
        <f t="shared" si="12"/>
        <v>ALTER TABLE ZMR_BASE_CODE ADD TMSTAMP timestamp NULL;</v>
      </c>
      <c r="AG10" s="6" t="s">
        <v>291</v>
      </c>
      <c r="AI10" s="114"/>
      <c r="AJ10" s="66"/>
    </row>
    <row r="11" spans="2:36" ht="25.5" hidden="1">
      <c r="B11" s="65" t="str">
        <f t="shared" si="6"/>
        <v>시장기본_설정정보</v>
      </c>
      <c r="C11" s="65" t="str">
        <f t="shared" si="7"/>
        <v>시장공통코드정보</v>
      </c>
      <c r="D11" s="65" t="s">
        <v>1155</v>
      </c>
      <c r="E11" s="65">
        <f t="shared" si="13"/>
        <v>5</v>
      </c>
      <c r="F11" s="66"/>
      <c r="G11" s="66" t="s">
        <v>1156</v>
      </c>
      <c r="H11" s="42" t="s">
        <v>1997</v>
      </c>
      <c r="I11" s="66"/>
      <c r="J11" s="65" t="str">
        <f t="shared" si="0"/>
        <v>숫자_5,1</v>
      </c>
      <c r="K11" s="103" t="s">
        <v>1157</v>
      </c>
      <c r="L11" s="67"/>
      <c r="M11" s="65" t="str">
        <f t="shared" si="14"/>
        <v>ZMR_BASE_CODE</v>
      </c>
      <c r="N11" s="65" t="str">
        <f t="shared" si="1"/>
        <v>시장공통코드정보</v>
      </c>
      <c r="O11" s="27">
        <f t="shared" si="2"/>
        <v>5</v>
      </c>
      <c r="P11" s="65" t="s">
        <v>48</v>
      </c>
      <c r="Q11" s="65" t="str">
        <f t="shared" si="15"/>
        <v>코드순번</v>
      </c>
      <c r="R11" s="65" t="str">
        <f t="shared" si="3"/>
        <v>number(5,1)</v>
      </c>
      <c r="S11" s="66"/>
      <c r="T11" s="66"/>
      <c r="U11" s="68" t="str">
        <f t="shared" si="4"/>
        <v>5,1</v>
      </c>
      <c r="V11" s="65"/>
      <c r="W11" s="5" t="s">
        <v>291</v>
      </c>
      <c r="X11" s="5" t="str">
        <f t="shared" si="8"/>
        <v>CD_FLG,CD</v>
      </c>
      <c r="Y11" s="6" t="s">
        <v>291</v>
      </c>
      <c r="Z11" s="37" t="str">
        <f t="shared" si="9"/>
        <v xml:space="preserve">  CD_NO number(5,1) NULL,</v>
      </c>
      <c r="AA11" s="37" t="s">
        <v>291</v>
      </c>
      <c r="AB11" s="5" t="str">
        <f t="shared" si="10"/>
        <v/>
      </c>
      <c r="AC11" s="37" t="s">
        <v>291</v>
      </c>
      <c r="AD11" s="37" t="str">
        <f t="shared" si="11"/>
        <v>COMMENT ON COLUMN ZMR_BASE_CODE.CD_NO IS '코드순번 : 코드 Ordering시 사용';</v>
      </c>
      <c r="AE11" s="37" t="s">
        <v>291</v>
      </c>
      <c r="AF11" s="40" t="str">
        <f t="shared" si="12"/>
        <v>ALTER TABLE ZMR_BASE_CODE ADD CD_NO number(5,1) NULL;</v>
      </c>
      <c r="AG11" s="6" t="s">
        <v>291</v>
      </c>
      <c r="AI11" s="114"/>
      <c r="AJ11" s="66"/>
    </row>
    <row r="12" spans="2:36" hidden="1">
      <c r="B12" s="65" t="str">
        <f t="shared" si="6"/>
        <v>시장기본_설정정보</v>
      </c>
      <c r="C12" s="65" t="str">
        <f t="shared" si="7"/>
        <v>시장공통코드정보</v>
      </c>
      <c r="D12" s="65" t="s">
        <v>1158</v>
      </c>
      <c r="E12" s="65">
        <f t="shared" si="13"/>
        <v>6</v>
      </c>
      <c r="F12" s="66"/>
      <c r="G12" s="66" t="s">
        <v>274</v>
      </c>
      <c r="H12" s="42" t="s">
        <v>1159</v>
      </c>
      <c r="I12" s="66"/>
      <c r="J12" s="65" t="str">
        <f t="shared" si="0"/>
        <v>문자_100</v>
      </c>
      <c r="K12" s="103"/>
      <c r="L12" s="67"/>
      <c r="M12" s="65" t="str">
        <f>M11</f>
        <v>ZMR_BASE_CODE</v>
      </c>
      <c r="N12" s="65" t="str">
        <f t="shared" si="1"/>
        <v>시장공통코드정보</v>
      </c>
      <c r="O12" s="27">
        <f t="shared" si="2"/>
        <v>6</v>
      </c>
      <c r="P12" s="65" t="s">
        <v>49</v>
      </c>
      <c r="Q12" s="65" t="str">
        <f t="shared" si="15"/>
        <v>코드명</v>
      </c>
      <c r="R12" s="65" t="str">
        <f t="shared" si="3"/>
        <v>varchar2(100)</v>
      </c>
      <c r="S12" s="66"/>
      <c r="T12" s="66"/>
      <c r="U12" s="68" t="str">
        <f t="shared" si="4"/>
        <v>100</v>
      </c>
      <c r="V12" s="65"/>
      <c r="W12" s="5" t="s">
        <v>291</v>
      </c>
      <c r="X12" s="5" t="str">
        <f t="shared" si="8"/>
        <v>CD_FLG,CD</v>
      </c>
      <c r="Y12" s="6" t="s">
        <v>291</v>
      </c>
      <c r="Z12" s="37" t="str">
        <f t="shared" si="9"/>
        <v xml:space="preserve">  CD_NM varchar2(100) NULL,</v>
      </c>
      <c r="AA12" s="37" t="s">
        <v>291</v>
      </c>
      <c r="AB12" s="5" t="str">
        <f t="shared" si="10"/>
        <v/>
      </c>
      <c r="AC12" s="37" t="s">
        <v>291</v>
      </c>
      <c r="AD12" s="37" t="str">
        <f t="shared" si="11"/>
        <v>COMMENT ON COLUMN ZMR_BASE_CODE.CD_NM IS '코드명';</v>
      </c>
      <c r="AE12" s="37" t="s">
        <v>291</v>
      </c>
      <c r="AF12" s="40" t="str">
        <f t="shared" si="12"/>
        <v>ALTER TABLE ZMR_BASE_CODE ADD CD_NM varchar2(100) NULL;</v>
      </c>
      <c r="AG12" s="6" t="s">
        <v>291</v>
      </c>
      <c r="AI12" s="114" t="s">
        <v>4504</v>
      </c>
      <c r="AJ12" s="66" t="s">
        <v>36</v>
      </c>
    </row>
    <row r="13" spans="2:36" hidden="1">
      <c r="B13" s="65" t="str">
        <f t="shared" si="6"/>
        <v>시장기본_설정정보</v>
      </c>
      <c r="C13" s="65" t="str">
        <f t="shared" si="7"/>
        <v>시장공통코드정보</v>
      </c>
      <c r="D13" s="65" t="s">
        <v>1160</v>
      </c>
      <c r="E13" s="65">
        <f t="shared" si="13"/>
        <v>7</v>
      </c>
      <c r="F13" s="66"/>
      <c r="G13" s="66" t="s">
        <v>274</v>
      </c>
      <c r="H13" s="42" t="s">
        <v>1159</v>
      </c>
      <c r="I13" s="66"/>
      <c r="J13" s="65" t="str">
        <f t="shared" si="0"/>
        <v>문자_100</v>
      </c>
      <c r="K13" s="103"/>
      <c r="L13" s="67"/>
      <c r="M13" s="65" t="str">
        <f t="shared" si="14"/>
        <v>ZMR_BASE_CODE</v>
      </c>
      <c r="N13" s="65" t="str">
        <f t="shared" si="1"/>
        <v>시장공통코드정보</v>
      </c>
      <c r="O13" s="27">
        <f t="shared" si="2"/>
        <v>7</v>
      </c>
      <c r="P13" s="65" t="s">
        <v>50</v>
      </c>
      <c r="Q13" s="65" t="str">
        <f t="shared" si="15"/>
        <v>코드영문명</v>
      </c>
      <c r="R13" s="65" t="str">
        <f t="shared" si="3"/>
        <v>varchar2(100)</v>
      </c>
      <c r="S13" s="66"/>
      <c r="T13" s="66"/>
      <c r="U13" s="68" t="str">
        <f t="shared" si="4"/>
        <v>100</v>
      </c>
      <c r="V13" s="65"/>
      <c r="W13" s="5" t="s">
        <v>291</v>
      </c>
      <c r="X13" s="5" t="str">
        <f t="shared" si="8"/>
        <v>CD_FLG,CD</v>
      </c>
      <c r="Y13" s="6" t="s">
        <v>291</v>
      </c>
      <c r="Z13" s="37" t="str">
        <f t="shared" si="9"/>
        <v xml:space="preserve">  CD_ENM varchar2(100) NULL,</v>
      </c>
      <c r="AA13" s="37" t="s">
        <v>291</v>
      </c>
      <c r="AB13" s="5" t="str">
        <f t="shared" si="10"/>
        <v/>
      </c>
      <c r="AC13" s="37" t="s">
        <v>291</v>
      </c>
      <c r="AD13" s="37" t="str">
        <f t="shared" si="11"/>
        <v>COMMENT ON COLUMN ZMR_BASE_CODE.CD_ENM IS '코드영문명';</v>
      </c>
      <c r="AE13" s="37" t="s">
        <v>291</v>
      </c>
      <c r="AF13" s="40" t="str">
        <f t="shared" si="12"/>
        <v>ALTER TABLE ZMR_BASE_CODE ADD CD_ENM varchar2(100) NULL;</v>
      </c>
      <c r="AG13" s="6" t="s">
        <v>291</v>
      </c>
      <c r="AI13" s="114" t="s">
        <v>4507</v>
      </c>
      <c r="AJ13" s="66"/>
    </row>
    <row r="14" spans="2:36" hidden="1">
      <c r="B14" s="65" t="str">
        <f t="shared" si="6"/>
        <v>시장기본_설정정보</v>
      </c>
      <c r="C14" s="65" t="str">
        <f t="shared" si="7"/>
        <v>시장공통코드정보</v>
      </c>
      <c r="D14" s="65" t="s">
        <v>1161</v>
      </c>
      <c r="E14" s="65">
        <f t="shared" si="13"/>
        <v>8</v>
      </c>
      <c r="F14" s="66"/>
      <c r="G14" s="66" t="s">
        <v>274</v>
      </c>
      <c r="H14" s="42">
        <v>50</v>
      </c>
      <c r="I14" s="66"/>
      <c r="J14" s="65" t="str">
        <f t="shared" si="0"/>
        <v>문자_50</v>
      </c>
      <c r="K14" s="103"/>
      <c r="L14" s="67"/>
      <c r="M14" s="65" t="str">
        <f t="shared" si="14"/>
        <v>ZMR_BASE_CODE</v>
      </c>
      <c r="N14" s="65" t="str">
        <f t="shared" si="1"/>
        <v>시장공통코드정보</v>
      </c>
      <c r="O14" s="27">
        <f t="shared" si="2"/>
        <v>8</v>
      </c>
      <c r="P14" s="65" t="s">
        <v>51</v>
      </c>
      <c r="Q14" s="65" t="str">
        <f t="shared" si="15"/>
        <v>코드약어</v>
      </c>
      <c r="R14" s="65" t="str">
        <f t="shared" si="3"/>
        <v>varchar2(50)</v>
      </c>
      <c r="S14" s="66"/>
      <c r="T14" s="66"/>
      <c r="U14" s="68">
        <f t="shared" si="4"/>
        <v>50</v>
      </c>
      <c r="V14" s="65"/>
      <c r="W14" s="5" t="s">
        <v>291</v>
      </c>
      <c r="X14" s="5" t="str">
        <f t="shared" si="8"/>
        <v>CD_FLG,CD</v>
      </c>
      <c r="Y14" s="6" t="s">
        <v>291</v>
      </c>
      <c r="Z14" s="37" t="str">
        <f t="shared" si="9"/>
        <v xml:space="preserve">  CD_SNM varchar2(50) NULL,</v>
      </c>
      <c r="AA14" s="37" t="s">
        <v>291</v>
      </c>
      <c r="AB14" s="5" t="str">
        <f t="shared" si="10"/>
        <v/>
      </c>
      <c r="AC14" s="37" t="s">
        <v>291</v>
      </c>
      <c r="AD14" s="37" t="str">
        <f t="shared" si="11"/>
        <v>COMMENT ON COLUMN ZMR_BASE_CODE.CD_SNM IS '코드약어';</v>
      </c>
      <c r="AE14" s="37" t="s">
        <v>291</v>
      </c>
      <c r="AF14" s="40" t="str">
        <f t="shared" si="12"/>
        <v>ALTER TABLE ZMR_BASE_CODE ADD CD_SNM varchar2(50) NULL;</v>
      </c>
      <c r="AG14" s="6" t="s">
        <v>291</v>
      </c>
      <c r="AI14" s="114"/>
      <c r="AJ14" s="66"/>
    </row>
    <row r="15" spans="2:36" hidden="1">
      <c r="B15" s="65" t="str">
        <f t="shared" si="6"/>
        <v>시장기본_설정정보</v>
      </c>
      <c r="C15" s="65" t="str">
        <f t="shared" si="7"/>
        <v>시장공통코드정보</v>
      </c>
      <c r="D15" s="65" t="s">
        <v>1162</v>
      </c>
      <c r="E15" s="65">
        <f t="shared" si="13"/>
        <v>9</v>
      </c>
      <c r="F15" s="66"/>
      <c r="G15" s="66" t="s">
        <v>274</v>
      </c>
      <c r="H15" s="42">
        <v>50</v>
      </c>
      <c r="I15" s="66"/>
      <c r="J15" s="65" t="str">
        <f t="shared" si="0"/>
        <v>문자_50</v>
      </c>
      <c r="K15" s="103"/>
      <c r="L15" s="67"/>
      <c r="M15" s="65" t="str">
        <f t="shared" si="14"/>
        <v>ZMR_BASE_CODE</v>
      </c>
      <c r="N15" s="65" t="str">
        <f t="shared" si="1"/>
        <v>시장공통코드정보</v>
      </c>
      <c r="O15" s="27">
        <f t="shared" si="2"/>
        <v>9</v>
      </c>
      <c r="P15" s="65" t="s">
        <v>52</v>
      </c>
      <c r="Q15" s="65" t="str">
        <f t="shared" si="15"/>
        <v>코드영문약어</v>
      </c>
      <c r="R15" s="65" t="str">
        <f t="shared" si="3"/>
        <v>varchar2(50)</v>
      </c>
      <c r="S15" s="66"/>
      <c r="T15" s="66"/>
      <c r="U15" s="68">
        <f t="shared" si="4"/>
        <v>50</v>
      </c>
      <c r="V15" s="65"/>
      <c r="W15" s="5" t="s">
        <v>291</v>
      </c>
      <c r="X15" s="5" t="str">
        <f t="shared" si="8"/>
        <v>CD_FLG,CD</v>
      </c>
      <c r="Y15" s="6" t="s">
        <v>291</v>
      </c>
      <c r="Z15" s="37" t="str">
        <f t="shared" si="9"/>
        <v xml:space="preserve">  CD_ESNM varchar2(50) NULL,</v>
      </c>
      <c r="AA15" s="37" t="s">
        <v>291</v>
      </c>
      <c r="AB15" s="5" t="str">
        <f t="shared" si="10"/>
        <v/>
      </c>
      <c r="AC15" s="37" t="s">
        <v>291</v>
      </c>
      <c r="AD15" s="37" t="str">
        <f t="shared" si="11"/>
        <v>COMMENT ON COLUMN ZMR_BASE_CODE.CD_ESNM IS '코드영문약어';</v>
      </c>
      <c r="AE15" s="37" t="s">
        <v>291</v>
      </c>
      <c r="AF15" s="40" t="str">
        <f t="shared" si="12"/>
        <v>ALTER TABLE ZMR_BASE_CODE ADD CD_ESNM varchar2(50) NULL;</v>
      </c>
      <c r="AG15" s="6" t="s">
        <v>291</v>
      </c>
      <c r="AI15" s="114"/>
      <c r="AJ15" s="66"/>
    </row>
    <row r="16" spans="2:36" ht="25.5" hidden="1">
      <c r="B16" s="65" t="str">
        <f t="shared" si="6"/>
        <v>시장기본_설정정보</v>
      </c>
      <c r="C16" s="65" t="str">
        <f t="shared" si="7"/>
        <v>시장공통코드정보</v>
      </c>
      <c r="D16" s="65" t="s">
        <v>244</v>
      </c>
      <c r="E16" s="65">
        <f t="shared" si="13"/>
        <v>10</v>
      </c>
      <c r="F16" s="66"/>
      <c r="G16" s="66" t="s">
        <v>274</v>
      </c>
      <c r="H16" s="42">
        <v>20</v>
      </c>
      <c r="I16" s="66"/>
      <c r="J16" s="65" t="str">
        <f t="shared" si="0"/>
        <v>문자_20</v>
      </c>
      <c r="K16" s="103" t="s">
        <v>1163</v>
      </c>
      <c r="L16" s="67"/>
      <c r="M16" s="65" t="str">
        <f t="shared" si="14"/>
        <v>ZMR_BASE_CODE</v>
      </c>
      <c r="N16" s="65" t="str">
        <f t="shared" si="1"/>
        <v>시장공통코드정보</v>
      </c>
      <c r="O16" s="27">
        <f t="shared" si="2"/>
        <v>10</v>
      </c>
      <c r="P16" s="65" t="s">
        <v>53</v>
      </c>
      <c r="Q16" s="65" t="str">
        <f t="shared" si="15"/>
        <v>상위코드분류</v>
      </c>
      <c r="R16" s="65" t="str">
        <f t="shared" si="3"/>
        <v>varchar2(20)</v>
      </c>
      <c r="S16" s="66"/>
      <c r="T16" s="66"/>
      <c r="U16" s="68">
        <f t="shared" si="4"/>
        <v>20</v>
      </c>
      <c r="V16" s="65"/>
      <c r="W16" s="5" t="s">
        <v>291</v>
      </c>
      <c r="X16" s="5" t="str">
        <f t="shared" si="8"/>
        <v>CD_FLG,CD</v>
      </c>
      <c r="Y16" s="6" t="s">
        <v>291</v>
      </c>
      <c r="Z16" s="37" t="str">
        <f t="shared" si="9"/>
        <v xml:space="preserve">  CD_PFLG varchar2(20) NULL,</v>
      </c>
      <c r="AA16" s="37" t="s">
        <v>291</v>
      </c>
      <c r="AB16" s="5" t="str">
        <f t="shared" si="10"/>
        <v/>
      </c>
      <c r="AC16" s="37" t="s">
        <v>291</v>
      </c>
      <c r="AD16" s="37" t="str">
        <f t="shared" si="11"/>
        <v>COMMENT ON COLUMN ZMR_BASE_CODE.CD_PFLG IS '상위코드분류 : 조직분류체계등에 사용';</v>
      </c>
      <c r="AE16" s="37" t="s">
        <v>291</v>
      </c>
      <c r="AF16" s="40" t="str">
        <f t="shared" si="12"/>
        <v>ALTER TABLE ZMR_BASE_CODE ADD CD_PFLG varchar2(20) NULL;</v>
      </c>
      <c r="AG16" s="6" t="s">
        <v>291</v>
      </c>
      <c r="AI16" s="114"/>
      <c r="AJ16" s="66"/>
    </row>
    <row r="17" spans="2:36" ht="25.5" hidden="1">
      <c r="B17" s="65" t="str">
        <f t="shared" si="6"/>
        <v>시장기본_설정정보</v>
      </c>
      <c r="C17" s="65" t="str">
        <f t="shared" si="7"/>
        <v>시장공통코드정보</v>
      </c>
      <c r="D17" s="65" t="s">
        <v>245</v>
      </c>
      <c r="E17" s="65">
        <f t="shared" si="13"/>
        <v>11</v>
      </c>
      <c r="F17" s="66"/>
      <c r="G17" s="66" t="s">
        <v>274</v>
      </c>
      <c r="H17" s="42">
        <v>20</v>
      </c>
      <c r="I17" s="66"/>
      <c r="J17" s="65" t="str">
        <f t="shared" si="0"/>
        <v>문자_20</v>
      </c>
      <c r="K17" s="103" t="s">
        <v>1163</v>
      </c>
      <c r="L17" s="67"/>
      <c r="M17" s="65" t="str">
        <f t="shared" si="14"/>
        <v>ZMR_BASE_CODE</v>
      </c>
      <c r="N17" s="65" t="str">
        <f t="shared" si="1"/>
        <v>시장공통코드정보</v>
      </c>
      <c r="O17" s="27">
        <f t="shared" si="2"/>
        <v>11</v>
      </c>
      <c r="P17" s="65" t="s">
        <v>54</v>
      </c>
      <c r="Q17" s="65" t="str">
        <f t="shared" si="15"/>
        <v>상위코드</v>
      </c>
      <c r="R17" s="65" t="str">
        <f t="shared" si="3"/>
        <v>varchar2(20)</v>
      </c>
      <c r="S17" s="66"/>
      <c r="T17" s="66"/>
      <c r="U17" s="68">
        <f t="shared" si="4"/>
        <v>20</v>
      </c>
      <c r="V17" s="65"/>
      <c r="W17" s="5" t="s">
        <v>291</v>
      </c>
      <c r="X17" s="5" t="str">
        <f t="shared" si="8"/>
        <v>CD_FLG,CD</v>
      </c>
      <c r="Y17" s="6" t="s">
        <v>291</v>
      </c>
      <c r="Z17" s="37" t="str">
        <f t="shared" si="9"/>
        <v xml:space="preserve">  CD_PCD varchar2(20) NULL,</v>
      </c>
      <c r="AA17" s="37" t="s">
        <v>291</v>
      </c>
      <c r="AB17" s="5" t="str">
        <f t="shared" si="10"/>
        <v/>
      </c>
      <c r="AC17" s="37" t="s">
        <v>291</v>
      </c>
      <c r="AD17" s="37" t="str">
        <f t="shared" si="11"/>
        <v>COMMENT ON COLUMN ZMR_BASE_CODE.CD_PCD IS '상위코드 : 조직분류체계등에 사용';</v>
      </c>
      <c r="AE17" s="37" t="s">
        <v>291</v>
      </c>
      <c r="AF17" s="40" t="str">
        <f t="shared" si="12"/>
        <v>ALTER TABLE ZMR_BASE_CODE ADD CD_PCD varchar2(20) NULL;</v>
      </c>
      <c r="AG17" s="6" t="s">
        <v>291</v>
      </c>
      <c r="AI17" s="114"/>
      <c r="AJ17" s="66"/>
    </row>
    <row r="18" spans="2:36" ht="25.5" hidden="1">
      <c r="B18" s="65" t="str">
        <f t="shared" si="6"/>
        <v>시장기본_설정정보</v>
      </c>
      <c r="C18" s="65" t="str">
        <f t="shared" si="7"/>
        <v>시장공통코드정보</v>
      </c>
      <c r="D18" s="65" t="s">
        <v>246</v>
      </c>
      <c r="E18" s="65">
        <f t="shared" si="13"/>
        <v>12</v>
      </c>
      <c r="F18" s="66"/>
      <c r="G18" s="66" t="s">
        <v>274</v>
      </c>
      <c r="H18" s="42">
        <v>30</v>
      </c>
      <c r="I18" s="66"/>
      <c r="J18" s="65" t="str">
        <f t="shared" si="0"/>
        <v>문자_30</v>
      </c>
      <c r="K18" s="103" t="s">
        <v>1164</v>
      </c>
      <c r="L18" s="67"/>
      <c r="M18" s="65" t="str">
        <f t="shared" si="14"/>
        <v>ZMR_BASE_CODE</v>
      </c>
      <c r="N18" s="65" t="str">
        <f t="shared" si="1"/>
        <v>시장공통코드정보</v>
      </c>
      <c r="O18" s="27">
        <f t="shared" si="2"/>
        <v>12</v>
      </c>
      <c r="P18" s="65" t="s">
        <v>55</v>
      </c>
      <c r="Q18" s="65" t="str">
        <f t="shared" si="15"/>
        <v>코드그룹</v>
      </c>
      <c r="R18" s="65" t="str">
        <f t="shared" si="3"/>
        <v>varchar2(30)</v>
      </c>
      <c r="S18" s="66"/>
      <c r="T18" s="66"/>
      <c r="U18" s="68">
        <f t="shared" si="4"/>
        <v>30</v>
      </c>
      <c r="V18" s="65"/>
      <c r="W18" s="5" t="s">
        <v>291</v>
      </c>
      <c r="X18" s="5" t="str">
        <f t="shared" si="8"/>
        <v>CD_FLG,CD</v>
      </c>
      <c r="Y18" s="6" t="s">
        <v>291</v>
      </c>
      <c r="Z18" s="37" t="str">
        <f t="shared" si="9"/>
        <v xml:space="preserve">  CD_GRP varchar2(30) NULL,</v>
      </c>
      <c r="AA18" s="37" t="s">
        <v>291</v>
      </c>
      <c r="AB18" s="5" t="str">
        <f t="shared" si="10"/>
        <v/>
      </c>
      <c r="AC18" s="37" t="s">
        <v>291</v>
      </c>
      <c r="AD18" s="37" t="str">
        <f t="shared" si="11"/>
        <v>COMMENT ON COLUMN ZMR_BASE_CODE.CD_GRP IS '코드그룹 : 코드를 유형별로 분류할때 사용';</v>
      </c>
      <c r="AE18" s="37" t="s">
        <v>291</v>
      </c>
      <c r="AF18" s="40" t="str">
        <f t="shared" si="12"/>
        <v>ALTER TABLE ZMR_BASE_CODE ADD CD_GRP varchar2(30) NULL;</v>
      </c>
      <c r="AG18" s="6" t="s">
        <v>291</v>
      </c>
      <c r="AI18" s="114" t="s">
        <v>5079</v>
      </c>
      <c r="AJ18" s="66" t="s">
        <v>36</v>
      </c>
    </row>
    <row r="19" spans="2:36" ht="38.25" hidden="1">
      <c r="B19" s="65" t="str">
        <f t="shared" si="6"/>
        <v>시장기본_설정정보</v>
      </c>
      <c r="C19" s="65" t="str">
        <f t="shared" si="7"/>
        <v>시장공통코드정보</v>
      </c>
      <c r="D19" s="65" t="s">
        <v>1165</v>
      </c>
      <c r="E19" s="65">
        <f t="shared" si="13"/>
        <v>13</v>
      </c>
      <c r="F19" s="66"/>
      <c r="G19" s="66" t="s">
        <v>274</v>
      </c>
      <c r="H19" s="42" t="s">
        <v>1159</v>
      </c>
      <c r="I19" s="66"/>
      <c r="J19" s="65" t="str">
        <f t="shared" si="0"/>
        <v>문자_100</v>
      </c>
      <c r="K19" s="103" t="s">
        <v>1166</v>
      </c>
      <c r="L19" s="67"/>
      <c r="M19" s="65" t="str">
        <f t="shared" si="14"/>
        <v>ZMR_BASE_CODE</v>
      </c>
      <c r="N19" s="65" t="str">
        <f t="shared" si="1"/>
        <v>시장공통코드정보</v>
      </c>
      <c r="O19" s="27">
        <f t="shared" si="2"/>
        <v>13</v>
      </c>
      <c r="P19" s="65" t="s">
        <v>56</v>
      </c>
      <c r="Q19" s="65" t="str">
        <f t="shared" si="15"/>
        <v>코드문자값</v>
      </c>
      <c r="R19" s="65" t="str">
        <f t="shared" si="3"/>
        <v>varchar2(100)</v>
      </c>
      <c r="S19" s="66"/>
      <c r="T19" s="66"/>
      <c r="U19" s="68" t="str">
        <f t="shared" si="4"/>
        <v>100</v>
      </c>
      <c r="V19" s="65"/>
      <c r="W19" s="5" t="s">
        <v>291</v>
      </c>
      <c r="X19" s="5" t="str">
        <f t="shared" si="8"/>
        <v>CD_FLG,CD</v>
      </c>
      <c r="Y19" s="6" t="s">
        <v>291</v>
      </c>
      <c r="Z19" s="37" t="str">
        <f t="shared" si="9"/>
        <v xml:space="preserve">  CD_CVAL varchar2(100) NULL,</v>
      </c>
      <c r="AA19" s="37" t="s">
        <v>291</v>
      </c>
      <c r="AB19" s="5" t="str">
        <f t="shared" si="10"/>
        <v/>
      </c>
      <c r="AC19" s="37" t="s">
        <v>291</v>
      </c>
      <c r="AD19" s="37" t="str">
        <f t="shared" si="11"/>
        <v>COMMENT ON COLUMN ZMR_BASE_CODE.CD_CVAL IS '코드문자값 : 코드를 이용하여 문자정보 연계사용시';</v>
      </c>
      <c r="AE19" s="37" t="s">
        <v>291</v>
      </c>
      <c r="AF19" s="40" t="str">
        <f t="shared" si="12"/>
        <v>ALTER TABLE ZMR_BASE_CODE ADD CD_CVAL varchar2(100) NULL;</v>
      </c>
      <c r="AG19" s="6" t="s">
        <v>291</v>
      </c>
      <c r="AI19" s="114"/>
      <c r="AJ19" s="66"/>
    </row>
    <row r="20" spans="2:36" ht="38.25" hidden="1">
      <c r="B20" s="65" t="str">
        <f t="shared" si="6"/>
        <v>시장기본_설정정보</v>
      </c>
      <c r="C20" s="65" t="str">
        <f t="shared" si="7"/>
        <v>시장공통코드정보</v>
      </c>
      <c r="D20" s="65" t="s">
        <v>1167</v>
      </c>
      <c r="E20" s="65">
        <f t="shared" si="13"/>
        <v>14</v>
      </c>
      <c r="F20" s="66"/>
      <c r="G20" s="66" t="s">
        <v>1156</v>
      </c>
      <c r="H20" s="42" t="s">
        <v>1998</v>
      </c>
      <c r="I20" s="66"/>
      <c r="J20" s="65" t="str">
        <f t="shared" si="0"/>
        <v>숫자_20,6</v>
      </c>
      <c r="K20" s="103" t="s">
        <v>1168</v>
      </c>
      <c r="L20" s="67"/>
      <c r="M20" s="65" t="str">
        <f t="shared" si="14"/>
        <v>ZMR_BASE_CODE</v>
      </c>
      <c r="N20" s="65" t="str">
        <f t="shared" si="1"/>
        <v>시장공통코드정보</v>
      </c>
      <c r="O20" s="27">
        <f t="shared" si="2"/>
        <v>14</v>
      </c>
      <c r="P20" s="65" t="s">
        <v>57</v>
      </c>
      <c r="Q20" s="65" t="str">
        <f t="shared" si="15"/>
        <v>코드숫자값</v>
      </c>
      <c r="R20" s="65" t="str">
        <f t="shared" si="3"/>
        <v>number(20,6)</v>
      </c>
      <c r="S20" s="66"/>
      <c r="T20" s="66"/>
      <c r="U20" s="68" t="str">
        <f t="shared" si="4"/>
        <v>20,6</v>
      </c>
      <c r="V20" s="65"/>
      <c r="W20" s="5" t="s">
        <v>291</v>
      </c>
      <c r="X20" s="5" t="str">
        <f t="shared" si="8"/>
        <v>CD_FLG,CD</v>
      </c>
      <c r="Y20" s="6" t="s">
        <v>291</v>
      </c>
      <c r="Z20" s="37" t="str">
        <f t="shared" si="9"/>
        <v xml:space="preserve">  CD_NVAL number(20,6) NULL,</v>
      </c>
      <c r="AA20" s="37" t="s">
        <v>291</v>
      </c>
      <c r="AB20" s="5" t="str">
        <f t="shared" si="10"/>
        <v/>
      </c>
      <c r="AC20" s="37" t="s">
        <v>291</v>
      </c>
      <c r="AD20" s="37" t="str">
        <f t="shared" si="11"/>
        <v>COMMENT ON COLUMN ZMR_BASE_CODE.CD_NVAL IS '코드숫자값 : 코드를 이용하여 숫자정보 연계사용시';</v>
      </c>
      <c r="AE20" s="37" t="s">
        <v>291</v>
      </c>
      <c r="AF20" s="40" t="str">
        <f t="shared" si="12"/>
        <v>ALTER TABLE ZMR_BASE_CODE ADD CD_NVAL number(20,6) NULL;</v>
      </c>
      <c r="AG20" s="6" t="s">
        <v>291</v>
      </c>
      <c r="AI20" s="114"/>
      <c r="AJ20" s="66"/>
    </row>
    <row r="21" spans="2:36" hidden="1">
      <c r="B21" s="65" t="str">
        <f t="shared" ref="B21:C21" si="16">B20</f>
        <v>시장기본_설정정보</v>
      </c>
      <c r="C21" s="65" t="str">
        <f t="shared" si="16"/>
        <v>시장공통코드정보</v>
      </c>
      <c r="D21" s="65" t="s">
        <v>4559</v>
      </c>
      <c r="E21" s="65">
        <f t="shared" si="13"/>
        <v>15</v>
      </c>
      <c r="F21" s="66"/>
      <c r="G21" s="66" t="s">
        <v>274</v>
      </c>
      <c r="H21" s="42">
        <v>20</v>
      </c>
      <c r="I21" s="66"/>
      <c r="J21" s="65" t="str">
        <f>IF(G21="", "", G21&amp;IF(G21="날짜", "", "_"&amp;H21))</f>
        <v>문자_20</v>
      </c>
      <c r="K21" s="103"/>
      <c r="L21" s="67"/>
      <c r="M21" s="65" t="str">
        <f t="shared" si="14"/>
        <v>ZMR_BASE_CODE</v>
      </c>
      <c r="N21" s="65" t="str">
        <f t="shared" si="1"/>
        <v>시장공통코드정보</v>
      </c>
      <c r="O21" s="27">
        <f>IF(P21="","", IF(P20="",1,O20+1))</f>
        <v>15</v>
      </c>
      <c r="P21" s="65" t="s">
        <v>4562</v>
      </c>
      <c r="Q21" s="65" t="str">
        <f>D21</f>
        <v>원천자료명</v>
      </c>
      <c r="R21" s="65" t="str">
        <f>IF(G21="문자", "varchar2(" &amp; H21 &amp; ")", IF(G21="숫자", "number(" &amp; SUBSTITUTE(H21, ".", ",") &amp;")", IF(G21="날짜", "timestamp", "")))</f>
        <v>varchar2(20)</v>
      </c>
      <c r="S21" s="66" t="str">
        <f>IF(F21="O", "Y", "")</f>
        <v/>
      </c>
      <c r="T21" s="66" t="str">
        <f>IF(I21="M", "Y", "")</f>
        <v/>
      </c>
      <c r="U21" s="68">
        <f t="shared" si="4"/>
        <v>20</v>
      </c>
      <c r="V21" s="65"/>
      <c r="W21" s="5" t="s">
        <v>291</v>
      </c>
      <c r="X21" s="5" t="str">
        <f t="shared" si="8"/>
        <v>CD_FLG,CD</v>
      </c>
      <c r="Y21" s="6" t="s">
        <v>291</v>
      </c>
      <c r="Z21" s="37" t="str">
        <f t="shared" si="9"/>
        <v xml:space="preserve">  DATA_SRC varchar2(20) NULL,</v>
      </c>
      <c r="AA21" s="37" t="s">
        <v>291</v>
      </c>
      <c r="AB21" s="5" t="str">
        <f t="shared" si="10"/>
        <v/>
      </c>
      <c r="AC21" s="37" t="s">
        <v>291</v>
      </c>
      <c r="AD21" s="37" t="str">
        <f t="shared" si="11"/>
        <v>COMMENT ON COLUMN ZMR_BASE_CODE.DATA_SRC IS '원천자료명';</v>
      </c>
      <c r="AE21" s="37" t="s">
        <v>291</v>
      </c>
      <c r="AF21" s="40" t="str">
        <f t="shared" si="12"/>
        <v>ALTER TABLE ZMR_BASE_CODE ADD DATA_SRC varchar2(20) NULL;</v>
      </c>
      <c r="AG21" s="6" t="s">
        <v>291</v>
      </c>
      <c r="AI21" s="114" t="s">
        <v>5101</v>
      </c>
      <c r="AJ21" s="66"/>
    </row>
    <row r="22" spans="2:36" ht="25.5" hidden="1">
      <c r="B22" s="65" t="str">
        <f t="shared" ref="B22:C22" si="17">B21</f>
        <v>시장기본_설정정보</v>
      </c>
      <c r="C22" s="65" t="str">
        <f t="shared" si="17"/>
        <v>시장공통코드정보</v>
      </c>
      <c r="D22" s="65" t="s">
        <v>4552</v>
      </c>
      <c r="E22" s="65">
        <f t="shared" si="13"/>
        <v>16</v>
      </c>
      <c r="F22" s="66"/>
      <c r="G22" s="66" t="s">
        <v>274</v>
      </c>
      <c r="H22" s="42">
        <v>1</v>
      </c>
      <c r="I22" s="66"/>
      <c r="J22" s="65" t="str">
        <f>IF(G22="", "", G22&amp;IF(G22="날짜", "", "_"&amp;H22))</f>
        <v>문자_1</v>
      </c>
      <c r="K22" s="103" t="s">
        <v>4560</v>
      </c>
      <c r="L22" s="67"/>
      <c r="M22" s="65" t="str">
        <f t="shared" si="14"/>
        <v>ZMR_BASE_CODE</v>
      </c>
      <c r="N22" s="65" t="str">
        <f t="shared" si="1"/>
        <v>시장공통코드정보</v>
      </c>
      <c r="O22" s="27">
        <f>IF(P22="","", IF(P21="",1,O21+1))</f>
        <v>16</v>
      </c>
      <c r="P22" s="65" t="s">
        <v>4561</v>
      </c>
      <c r="Q22" s="65" t="str">
        <f>D22</f>
        <v>자료관리구분</v>
      </c>
      <c r="R22" s="65" t="str">
        <f>IF(G22="문자", "varchar2(" &amp; H22 &amp; ")", IF(G22="숫자", "number(" &amp; SUBSTITUTE(H22, ".", ",") &amp;")", IF(G22="날짜", "timestamp", "")))</f>
        <v>varchar2(1)</v>
      </c>
      <c r="S22" s="66" t="str">
        <f>IF(F22="O", "Y", "")</f>
        <v/>
      </c>
      <c r="T22" s="66" t="str">
        <f>IF(I22="M", "Y", "")</f>
        <v/>
      </c>
      <c r="U22" s="68">
        <f t="shared" si="4"/>
        <v>1</v>
      </c>
      <c r="V22" s="65"/>
      <c r="W22" s="5" t="s">
        <v>291</v>
      </c>
      <c r="X22" s="5" t="str">
        <f t="shared" si="8"/>
        <v>CD_FLG,CD</v>
      </c>
      <c r="Y22" s="6" t="s">
        <v>291</v>
      </c>
      <c r="Z22" s="37" t="str">
        <f t="shared" si="9"/>
        <v xml:space="preserve">  DATA_CFG varchar2(1) NULL,</v>
      </c>
      <c r="AA22" s="37" t="s">
        <v>291</v>
      </c>
      <c r="AB22" s="5" t="str">
        <f t="shared" si="10"/>
        <v/>
      </c>
      <c r="AC22" s="37" t="s">
        <v>291</v>
      </c>
      <c r="AD22" s="37" t="str">
        <f t="shared" si="11"/>
        <v>COMMENT ON COLUMN ZMR_BASE_CODE.DATA_CFG IS '자료관리구분 : DATA_MAN_FG [ M, C, S ]';</v>
      </c>
      <c r="AE22" s="37" t="s">
        <v>291</v>
      </c>
      <c r="AF22" s="40" t="str">
        <f t="shared" si="12"/>
        <v>ALTER TABLE ZMR_BASE_CODE ADD DATA_CFG varchar2(1) NULL;</v>
      </c>
      <c r="AG22" s="6" t="s">
        <v>291</v>
      </c>
      <c r="AI22" s="114" t="s">
        <v>36</v>
      </c>
      <c r="AJ22" s="66"/>
    </row>
    <row r="23" spans="2:36" hidden="1">
      <c r="B23" s="65" t="str">
        <f t="shared" ref="B23:C23" si="18">B21</f>
        <v>시장기본_설정정보</v>
      </c>
      <c r="C23" s="65" t="str">
        <f t="shared" si="18"/>
        <v>시장공통코드정보</v>
      </c>
      <c r="D23" s="65" t="s">
        <v>818</v>
      </c>
      <c r="E23" s="65">
        <f t="shared" si="13"/>
        <v>17</v>
      </c>
      <c r="F23" s="66"/>
      <c r="G23" s="66" t="s">
        <v>12</v>
      </c>
      <c r="H23" s="42">
        <v>20</v>
      </c>
      <c r="I23" s="66"/>
      <c r="J23" s="65" t="str">
        <f t="shared" ref="J23" si="19">IF(G23="", "", G23&amp;IF(G23="날짜", "", "_"&amp;H23))</f>
        <v>문자_20</v>
      </c>
      <c r="K23" s="103"/>
      <c r="L23" s="67"/>
      <c r="M23" s="65" t="str">
        <f>M21</f>
        <v>ZMR_BASE_CODE</v>
      </c>
      <c r="N23" s="65" t="str">
        <f t="shared" si="1"/>
        <v>시장공통코드정보</v>
      </c>
      <c r="O23" s="27" t="e">
        <f>IF(P23="","", IF(#REF!="",1,#REF!+1))</f>
        <v>#REF!</v>
      </c>
      <c r="P23" s="65" t="s">
        <v>832</v>
      </c>
      <c r="Q23" s="65" t="str">
        <f t="shared" ref="Q23" si="20">D23</f>
        <v>매핑ID</v>
      </c>
      <c r="R23" s="65" t="str">
        <f t="shared" ref="R23" si="21">IF(G23="문자", "varchar2(" &amp; H23 &amp; ")", IF(G23="숫자", "number(" &amp; SUBSTITUTE(H23, ".", ",") &amp;")", IF(G23="날짜", "timestamp", "")))</f>
        <v>varchar2(20)</v>
      </c>
      <c r="S23" s="66" t="str">
        <f t="shared" ref="S23" si="22">IF(F23="O", "Y", "")</f>
        <v/>
      </c>
      <c r="T23" s="66" t="str">
        <f t="shared" ref="T23" si="23">IF(I23="M", "Y", "")</f>
        <v/>
      </c>
      <c r="U23" s="68">
        <f t="shared" si="4"/>
        <v>20</v>
      </c>
      <c r="V23" s="65"/>
      <c r="W23" s="5" t="s">
        <v>291</v>
      </c>
      <c r="X23" s="5" t="str">
        <f t="shared" si="8"/>
        <v>CD_FLG,CD</v>
      </c>
      <c r="Y23" s="6" t="s">
        <v>291</v>
      </c>
      <c r="Z23" s="37" t="str">
        <f t="shared" si="9"/>
        <v xml:space="preserve">  MAP_ID varchar2(20) NULL,CONSTRAINT PK_ZMR_BASE_CODE PRIMARY KEY ( CD_FLG,CD) );</v>
      </c>
      <c r="AA23" s="37" t="s">
        <v>291</v>
      </c>
      <c r="AB23" s="5" t="str">
        <f t="shared" si="10"/>
        <v/>
      </c>
      <c r="AC23" s="37" t="s">
        <v>291</v>
      </c>
      <c r="AD23" s="37" t="str">
        <f t="shared" si="11"/>
        <v>COMMENT ON COLUMN ZMR_BASE_CODE.MAP_ID IS '매핑ID';</v>
      </c>
      <c r="AE23" s="37" t="s">
        <v>291</v>
      </c>
      <c r="AF23" s="40" t="str">
        <f t="shared" si="12"/>
        <v>ALTER TABLE ZMR_BASE_CODE ADD MAP_ID varchar2(20) NULL;</v>
      </c>
      <c r="AG23" s="6" t="s">
        <v>291</v>
      </c>
      <c r="AI23" s="114"/>
      <c r="AJ23" s="66"/>
    </row>
    <row r="24" spans="2:36" s="6" customFormat="1" hidden="1">
      <c r="B24" s="65" t="s">
        <v>1055</v>
      </c>
      <c r="C24" s="65" t="s">
        <v>978</v>
      </c>
      <c r="D24" s="65" t="str">
        <f>VLOOKUP(M24,엔티티목록!I:O,7,FALSE)</f>
        <v>시장 커브목록 정보</v>
      </c>
      <c r="E24" s="65" t="str">
        <f t="shared" si="13"/>
        <v/>
      </c>
      <c r="F24" s="66"/>
      <c r="G24" s="66"/>
      <c r="H24" s="42">
        <f>SUMIFS(H:H,C:C,C24,B:B,B24, G:G,"&lt;&gt;"&amp;G24)</f>
        <v>333</v>
      </c>
      <c r="I24" s="66"/>
      <c r="J24" s="65" t="str">
        <f t="shared" ref="J24:J36" si="24">IF(G24="", "", G24&amp;IF(G24="날짜", "", "_"&amp;H24))</f>
        <v/>
      </c>
      <c r="K24" s="103"/>
      <c r="L24" s="67"/>
      <c r="M24" s="65" t="s">
        <v>979</v>
      </c>
      <c r="N24" s="65" t="str">
        <f t="shared" ref="N24:N36" si="25">C24</f>
        <v>커브설정정보</v>
      </c>
      <c r="O24" s="27" t="str">
        <f>IF(P24="","", IF(P20="",1,O20+1))</f>
        <v/>
      </c>
      <c r="P24" s="65"/>
      <c r="Q24" s="65"/>
      <c r="R24" s="65" t="str">
        <f t="shared" ref="R24:R36" si="26">IF(G24="문자", "varchar2(" &amp; H24 &amp; ")", IF(G24="숫자", "number(" &amp; SUBSTITUTE(H24, ".", ",") &amp;")", IF(G24="날짜", "timestamp", "")))</f>
        <v/>
      </c>
      <c r="S24" s="66"/>
      <c r="T24" s="66"/>
      <c r="U24" s="68">
        <f t="shared" si="4"/>
        <v>333</v>
      </c>
      <c r="V24" s="65"/>
      <c r="W24" s="5" t="s">
        <v>291</v>
      </c>
      <c r="X24" s="5" t="str">
        <f t="shared" si="8"/>
        <v/>
      </c>
      <c r="Y24" s="6" t="s">
        <v>291</v>
      </c>
      <c r="Z24" s="37" t="str">
        <f t="shared" si="9"/>
        <v>CREATE TABLE ZMR_BASE_CURV(</v>
      </c>
      <c r="AA24" s="37" t="s">
        <v>291</v>
      </c>
      <c r="AB24" s="5" t="str">
        <f t="shared" si="10"/>
        <v>DROP TABLE ZMR_BASE_CURV;</v>
      </c>
      <c r="AC24" s="37" t="s">
        <v>291</v>
      </c>
      <c r="AD24" s="37" t="str">
        <f t="shared" si="11"/>
        <v>COMMENT ON TABLE ZMR_BASE_CURV IS '커브설정정보';</v>
      </c>
      <c r="AE24" s="37" t="s">
        <v>291</v>
      </c>
      <c r="AF24" s="40" t="str">
        <f t="shared" si="12"/>
        <v/>
      </c>
      <c r="AG24" s="6" t="s">
        <v>291</v>
      </c>
      <c r="AI24" s="114" t="s">
        <v>5097</v>
      </c>
      <c r="AJ24" s="66"/>
    </row>
    <row r="25" spans="2:36" hidden="1">
      <c r="B25" s="253" t="str">
        <f t="shared" ref="B25:C28" si="27">B24</f>
        <v>시장기본_설정정보</v>
      </c>
      <c r="C25" s="253" t="str">
        <f t="shared" si="27"/>
        <v>커브설정정보</v>
      </c>
      <c r="D25" s="253" t="s">
        <v>489</v>
      </c>
      <c r="E25" s="253">
        <f t="shared" si="13"/>
        <v>1</v>
      </c>
      <c r="F25" s="254" t="s">
        <v>1980</v>
      </c>
      <c r="G25" s="254" t="s">
        <v>274</v>
      </c>
      <c r="H25" s="255">
        <v>30</v>
      </c>
      <c r="I25" s="254" t="s">
        <v>36</v>
      </c>
      <c r="J25" s="253" t="str">
        <f t="shared" si="24"/>
        <v>문자_30</v>
      </c>
      <c r="K25" s="256"/>
      <c r="L25" s="257"/>
      <c r="M25" s="253" t="str">
        <f t="shared" ref="M25:M96" si="28">M24</f>
        <v>ZMR_BASE_CURV</v>
      </c>
      <c r="N25" s="253" t="str">
        <f t="shared" si="25"/>
        <v>커브설정정보</v>
      </c>
      <c r="O25" s="258">
        <f t="shared" ref="O25:O36" si="29">IF(P25="","", IF(P24="",1,O24+1))</f>
        <v>1</v>
      </c>
      <c r="P25" s="253" t="s">
        <v>1290</v>
      </c>
      <c r="Q25" s="253" t="str">
        <f t="shared" ref="Q25:Q36" si="30">D25</f>
        <v>커브ID</v>
      </c>
      <c r="R25" s="253" t="str">
        <f t="shared" si="26"/>
        <v>varchar2(30)</v>
      </c>
      <c r="S25" s="254" t="s">
        <v>759</v>
      </c>
      <c r="T25" s="254" t="str">
        <f>IF(I25="M", "Y", "")</f>
        <v>Y</v>
      </c>
      <c r="U25" s="259">
        <f t="shared" si="4"/>
        <v>30</v>
      </c>
      <c r="V25" s="253"/>
      <c r="W25" s="149" t="s">
        <v>291</v>
      </c>
      <c r="X25" s="149" t="str">
        <f t="shared" ref="X25:X52" si="31">IF(P25="","",IF(P24="",P25,X24&amp;IF(S25="Y",","&amp;P25,"")))</f>
        <v>CURV_ID</v>
      </c>
      <c r="Y25" s="260" t="s">
        <v>291</v>
      </c>
      <c r="Z25" s="261" t="str">
        <f t="shared" ref="Z25:Z52" si="32">IF(P25="", "CREATE TABLE " &amp; M25 &amp; "(", "  " &amp;P25 &amp; " " &amp;R25 &amp; IF(P25="TMSTAMP", " DEFAULT CURRENT_TIMESTAMP ", "")&amp; IF(S25="Y"," NOT NULL,", " NULL,") &amp; IF(P26="", "CONSTRAINT PK_" &amp; M25 &amp; " PRIMARY KEY ( " &amp; X25 &amp; ") );", "") )</f>
        <v xml:space="preserve">  CURV_ID varchar2(30) NOT NULL,</v>
      </c>
      <c r="AA25" s="37" t="s">
        <v>291</v>
      </c>
      <c r="AB25" s="5" t="str">
        <f t="shared" ref="AB25:AB52" si="33">IF(P25="","DROP TABLE "&amp;M25&amp;";","")</f>
        <v/>
      </c>
      <c r="AC25" s="37" t="s">
        <v>291</v>
      </c>
      <c r="AD25" s="37" t="str">
        <f t="shared" ref="AD25:AD52" si="34">IF(P25&lt;&gt;"", "COMMENT ON COLUMN " &amp; M25 &amp; "." &amp; P25 &amp; " IS '" &amp; D25 &amp; IF(K25&lt;&gt;"", " : " &amp;K25, "") &amp; "';", IF(N25&lt;&gt;"","COMMENT ON TABLE " &amp;M25&amp;" IS '"&amp;N25&amp;"';",""))</f>
        <v>COMMENT ON COLUMN ZMR_BASE_CURV.CURV_ID IS '커브ID';</v>
      </c>
      <c r="AE25" s="37" t="s">
        <v>291</v>
      </c>
      <c r="AF25" s="40" t="str">
        <f t="shared" ref="AF25:AF52" si="35">IF( OR(Q25="", S25&lt;&gt;""), "", "ALTER TABLE " &amp; M25 &amp; " ADD " &amp; P25 &amp; " " &amp; R25 &amp; " NULL;")</f>
        <v/>
      </c>
      <c r="AG25" s="6" t="s">
        <v>291</v>
      </c>
      <c r="AI25" s="114" t="s">
        <v>5102</v>
      </c>
      <c r="AJ25" s="66" t="s">
        <v>36</v>
      </c>
    </row>
    <row r="26" spans="2:36" hidden="1">
      <c r="B26" s="253" t="str">
        <f t="shared" si="27"/>
        <v>시장기본_설정정보</v>
      </c>
      <c r="C26" s="253" t="str">
        <f t="shared" si="27"/>
        <v>커브설정정보</v>
      </c>
      <c r="D26" s="253" t="s">
        <v>5296</v>
      </c>
      <c r="E26" s="253">
        <f t="shared" si="13"/>
        <v>2</v>
      </c>
      <c r="F26" s="254" t="s">
        <v>1980</v>
      </c>
      <c r="G26" s="254" t="s">
        <v>13</v>
      </c>
      <c r="H26" s="255">
        <v>5</v>
      </c>
      <c r="I26" s="254" t="s">
        <v>36</v>
      </c>
      <c r="J26" s="253" t="str">
        <f t="shared" si="24"/>
        <v>숫자_5</v>
      </c>
      <c r="K26" s="256"/>
      <c r="L26" s="257"/>
      <c r="M26" s="253" t="str">
        <f t="shared" si="28"/>
        <v>ZMR_BASE_CURV</v>
      </c>
      <c r="N26" s="253" t="str">
        <f t="shared" si="25"/>
        <v>커브설정정보</v>
      </c>
      <c r="O26" s="258">
        <f t="shared" si="29"/>
        <v>2</v>
      </c>
      <c r="P26" s="253" t="s">
        <v>2025</v>
      </c>
      <c r="Q26" s="253" t="str">
        <f t="shared" si="30"/>
        <v>커브일X</v>
      </c>
      <c r="R26" s="253" t="str">
        <f t="shared" si="26"/>
        <v>number(5)</v>
      </c>
      <c r="S26" s="254" t="s">
        <v>759</v>
      </c>
      <c r="T26" s="254" t="str">
        <f>IF(I26="M", "Y", "")</f>
        <v>Y</v>
      </c>
      <c r="U26" s="259">
        <f t="shared" si="4"/>
        <v>5</v>
      </c>
      <c r="V26" s="253"/>
      <c r="W26" s="149" t="s">
        <v>291</v>
      </c>
      <c r="X26" s="149" t="str">
        <f t="shared" si="31"/>
        <v>CURV_ID,TERM_X</v>
      </c>
      <c r="Y26" s="260" t="s">
        <v>291</v>
      </c>
      <c r="Z26" s="261" t="str">
        <f t="shared" si="32"/>
        <v xml:space="preserve">  TERM_X number(5) NOT NULL,</v>
      </c>
      <c r="AA26" s="37" t="s">
        <v>291</v>
      </c>
      <c r="AB26" s="5" t="str">
        <f t="shared" si="33"/>
        <v/>
      </c>
      <c r="AC26" s="37" t="s">
        <v>291</v>
      </c>
      <c r="AD26" s="37" t="str">
        <f t="shared" si="34"/>
        <v>COMMENT ON COLUMN ZMR_BASE_CURV.TERM_X IS '커브일X';</v>
      </c>
      <c r="AE26" s="37" t="s">
        <v>291</v>
      </c>
      <c r="AF26" s="40" t="str">
        <f t="shared" si="35"/>
        <v/>
      </c>
      <c r="AG26" s="6" t="s">
        <v>291</v>
      </c>
      <c r="AI26" s="114" t="s">
        <v>3394</v>
      </c>
      <c r="AJ26" s="66" t="s">
        <v>36</v>
      </c>
    </row>
    <row r="27" spans="2:36" hidden="1">
      <c r="B27" s="253" t="str">
        <f t="shared" si="27"/>
        <v>시장기본_설정정보</v>
      </c>
      <c r="C27" s="253" t="str">
        <f t="shared" si="27"/>
        <v>커브설정정보</v>
      </c>
      <c r="D27" s="253" t="s">
        <v>5297</v>
      </c>
      <c r="E27" s="253">
        <f t="shared" si="13"/>
        <v>3</v>
      </c>
      <c r="F27" s="254" t="s">
        <v>1980</v>
      </c>
      <c r="G27" s="254" t="s">
        <v>13</v>
      </c>
      <c r="H27" s="255">
        <v>5</v>
      </c>
      <c r="I27" s="254" t="s">
        <v>36</v>
      </c>
      <c r="J27" s="253" t="str">
        <f t="shared" si="24"/>
        <v>숫자_5</v>
      </c>
      <c r="K27" s="256"/>
      <c r="L27" s="257"/>
      <c r="M27" s="253" t="str">
        <f t="shared" si="28"/>
        <v>ZMR_BASE_CURV</v>
      </c>
      <c r="N27" s="253" t="str">
        <f t="shared" si="25"/>
        <v>커브설정정보</v>
      </c>
      <c r="O27" s="258">
        <f t="shared" si="29"/>
        <v>3</v>
      </c>
      <c r="P27" s="253" t="s">
        <v>2026</v>
      </c>
      <c r="Q27" s="253" t="str">
        <f t="shared" si="30"/>
        <v>커브일Y</v>
      </c>
      <c r="R27" s="253" t="str">
        <f t="shared" si="26"/>
        <v>number(5)</v>
      </c>
      <c r="S27" s="254" t="s">
        <v>759</v>
      </c>
      <c r="T27" s="254" t="str">
        <f>IF(I27="M", "Y", "")</f>
        <v>Y</v>
      </c>
      <c r="U27" s="259">
        <f t="shared" si="4"/>
        <v>5</v>
      </c>
      <c r="V27" s="253"/>
      <c r="W27" s="149" t="s">
        <v>291</v>
      </c>
      <c r="X27" s="149" t="str">
        <f t="shared" si="31"/>
        <v>CURV_ID,TERM_X,TERM_Y</v>
      </c>
      <c r="Y27" s="260" t="s">
        <v>291</v>
      </c>
      <c r="Z27" s="261" t="str">
        <f t="shared" si="32"/>
        <v xml:space="preserve">  TERM_Y number(5) NOT NULL,</v>
      </c>
      <c r="AA27" s="37" t="s">
        <v>291</v>
      </c>
      <c r="AB27" s="5" t="str">
        <f t="shared" si="33"/>
        <v/>
      </c>
      <c r="AC27" s="37" t="s">
        <v>291</v>
      </c>
      <c r="AD27" s="37" t="str">
        <f t="shared" si="34"/>
        <v>COMMENT ON COLUMN ZMR_BASE_CURV.TERM_Y IS '커브일Y';</v>
      </c>
      <c r="AE27" s="37" t="s">
        <v>291</v>
      </c>
      <c r="AF27" s="40" t="str">
        <f t="shared" si="35"/>
        <v/>
      </c>
      <c r="AG27" s="6" t="s">
        <v>291</v>
      </c>
      <c r="AI27" s="114" t="s">
        <v>3384</v>
      </c>
      <c r="AJ27" s="66" t="s">
        <v>36</v>
      </c>
    </row>
    <row r="28" spans="2:36" hidden="1">
      <c r="B28" s="253" t="str">
        <f t="shared" si="27"/>
        <v>시장기본_설정정보</v>
      </c>
      <c r="C28" s="253" t="str">
        <f t="shared" si="27"/>
        <v>커브설정정보</v>
      </c>
      <c r="D28" s="253" t="s">
        <v>1153</v>
      </c>
      <c r="E28" s="253">
        <f t="shared" si="13"/>
        <v>4</v>
      </c>
      <c r="F28" s="254"/>
      <c r="G28" s="254" t="s">
        <v>274</v>
      </c>
      <c r="H28" s="255">
        <v>20</v>
      </c>
      <c r="I28" s="254"/>
      <c r="J28" s="253" t="str">
        <f t="shared" si="24"/>
        <v>문자_20</v>
      </c>
      <c r="K28" s="256"/>
      <c r="L28" s="257"/>
      <c r="M28" s="253" t="str">
        <f t="shared" si="28"/>
        <v>ZMR_BASE_CURV</v>
      </c>
      <c r="N28" s="253" t="str">
        <f t="shared" si="25"/>
        <v>커브설정정보</v>
      </c>
      <c r="O28" s="258">
        <f t="shared" si="29"/>
        <v>4</v>
      </c>
      <c r="P28" s="253" t="s">
        <v>46</v>
      </c>
      <c r="Q28" s="253" t="str">
        <f t="shared" si="30"/>
        <v>최종작업자</v>
      </c>
      <c r="R28" s="253" t="str">
        <f t="shared" si="26"/>
        <v>varchar2(20)</v>
      </c>
      <c r="S28" s="254"/>
      <c r="T28" s="254"/>
      <c r="U28" s="259">
        <f t="shared" si="4"/>
        <v>20</v>
      </c>
      <c r="V28" s="253"/>
      <c r="W28" s="149" t="s">
        <v>291</v>
      </c>
      <c r="X28" s="149" t="str">
        <f t="shared" si="31"/>
        <v>CURV_ID,TERM_X,TERM_Y</v>
      </c>
      <c r="Y28" s="260" t="s">
        <v>291</v>
      </c>
      <c r="Z28" s="261" t="str">
        <f t="shared" si="32"/>
        <v xml:space="preserve">  LASTID varchar2(20) NULL,</v>
      </c>
      <c r="AA28" s="37" t="s">
        <v>291</v>
      </c>
      <c r="AB28" s="5" t="str">
        <f t="shared" si="33"/>
        <v/>
      </c>
      <c r="AC28" s="37" t="s">
        <v>291</v>
      </c>
      <c r="AD28" s="37" t="str">
        <f t="shared" si="34"/>
        <v>COMMENT ON COLUMN ZMR_BASE_CURV.LASTID IS '최종작업자';</v>
      </c>
      <c r="AE28" s="37" t="s">
        <v>291</v>
      </c>
      <c r="AF28" s="40" t="str">
        <f t="shared" si="35"/>
        <v>ALTER TABLE ZMR_BASE_CURV ADD LASTID varchar2(20) NULL;</v>
      </c>
      <c r="AG28" s="6" t="s">
        <v>291</v>
      </c>
      <c r="AI28" s="114"/>
      <c r="AJ28" s="66"/>
    </row>
    <row r="29" spans="2:36" hidden="1">
      <c r="B29" s="253" t="str">
        <f t="shared" ref="B29:C29" si="36">B28</f>
        <v>시장기본_설정정보</v>
      </c>
      <c r="C29" s="253" t="str">
        <f t="shared" si="36"/>
        <v>커브설정정보</v>
      </c>
      <c r="D29" s="253" t="s">
        <v>286</v>
      </c>
      <c r="E29" s="253">
        <f t="shared" si="13"/>
        <v>5</v>
      </c>
      <c r="F29" s="254"/>
      <c r="G29" s="254" t="s">
        <v>1154</v>
      </c>
      <c r="H29" s="255">
        <v>8</v>
      </c>
      <c r="I29" s="254" t="s">
        <v>36</v>
      </c>
      <c r="J29" s="253" t="str">
        <f t="shared" si="24"/>
        <v>날짜</v>
      </c>
      <c r="K29" s="256"/>
      <c r="L29" s="257"/>
      <c r="M29" s="253" t="str">
        <f t="shared" si="28"/>
        <v>ZMR_BASE_CURV</v>
      </c>
      <c r="N29" s="253" t="str">
        <f t="shared" si="25"/>
        <v>커브설정정보</v>
      </c>
      <c r="O29" s="258">
        <f t="shared" si="29"/>
        <v>5</v>
      </c>
      <c r="P29" s="253" t="s">
        <v>47</v>
      </c>
      <c r="Q29" s="253" t="str">
        <f t="shared" si="30"/>
        <v>최종작업시스템일시</v>
      </c>
      <c r="R29" s="253" t="str">
        <f t="shared" si="26"/>
        <v>timestamp</v>
      </c>
      <c r="S29" s="254"/>
      <c r="T29" s="254"/>
      <c r="U29" s="259">
        <f t="shared" si="4"/>
        <v>8</v>
      </c>
      <c r="V29" s="253"/>
      <c r="W29" s="149" t="s">
        <v>291</v>
      </c>
      <c r="X29" s="149" t="str">
        <f t="shared" si="31"/>
        <v>CURV_ID,TERM_X,TERM_Y</v>
      </c>
      <c r="Y29" s="260" t="s">
        <v>291</v>
      </c>
      <c r="Z29" s="261" t="str">
        <f t="shared" si="32"/>
        <v xml:space="preserve">  TMSTAMP timestamp DEFAULT CURRENT_TIMESTAMP  NULL,</v>
      </c>
      <c r="AA29" s="37" t="s">
        <v>291</v>
      </c>
      <c r="AB29" s="5" t="str">
        <f t="shared" si="33"/>
        <v/>
      </c>
      <c r="AC29" s="37" t="s">
        <v>291</v>
      </c>
      <c r="AD29" s="37" t="str">
        <f t="shared" si="34"/>
        <v>COMMENT ON COLUMN ZMR_BASE_CURV.TMSTAMP IS '최종작업시스템일시';</v>
      </c>
      <c r="AE29" s="37" t="s">
        <v>291</v>
      </c>
      <c r="AF29" s="40" t="str">
        <f t="shared" si="35"/>
        <v>ALTER TABLE ZMR_BASE_CURV ADD TMSTAMP timestamp NULL;</v>
      </c>
      <c r="AG29" s="6" t="s">
        <v>291</v>
      </c>
      <c r="AI29" s="114"/>
      <c r="AJ29" s="66"/>
    </row>
    <row r="30" spans="2:36" hidden="1">
      <c r="B30" s="253" t="str">
        <f t="shared" ref="B30:C30" si="37">B29</f>
        <v>시장기본_설정정보</v>
      </c>
      <c r="C30" s="253" t="str">
        <f t="shared" si="37"/>
        <v>커브설정정보</v>
      </c>
      <c r="D30" s="253" t="s">
        <v>496</v>
      </c>
      <c r="E30" s="253">
        <f t="shared" si="13"/>
        <v>6</v>
      </c>
      <c r="F30" s="254"/>
      <c r="G30" s="254" t="s">
        <v>12</v>
      </c>
      <c r="H30" s="255">
        <v>30</v>
      </c>
      <c r="I30" s="254" t="s">
        <v>36</v>
      </c>
      <c r="J30" s="253" t="str">
        <f t="shared" si="24"/>
        <v>문자_30</v>
      </c>
      <c r="K30" s="256"/>
      <c r="L30" s="257"/>
      <c r="M30" s="253" t="str">
        <f t="shared" si="28"/>
        <v>ZMR_BASE_CURV</v>
      </c>
      <c r="N30" s="253" t="str">
        <f t="shared" si="25"/>
        <v>커브설정정보</v>
      </c>
      <c r="O30" s="258">
        <f t="shared" si="29"/>
        <v>6</v>
      </c>
      <c r="P30" s="253" t="s">
        <v>1296</v>
      </c>
      <c r="Q30" s="253" t="str">
        <f t="shared" si="30"/>
        <v>커브유형</v>
      </c>
      <c r="R30" s="253" t="str">
        <f t="shared" si="26"/>
        <v>varchar2(30)</v>
      </c>
      <c r="S30" s="254" t="str">
        <f>IF(F30="O", "Y", "")</f>
        <v/>
      </c>
      <c r="T30" s="254" t="str">
        <f>IF(I30="M", "Y", "")</f>
        <v>Y</v>
      </c>
      <c r="U30" s="259">
        <f t="shared" si="4"/>
        <v>30</v>
      </c>
      <c r="V30" s="253"/>
      <c r="W30" s="149" t="s">
        <v>291</v>
      </c>
      <c r="X30" s="149" t="str">
        <f t="shared" si="31"/>
        <v>CURV_ID,TERM_X,TERM_Y</v>
      </c>
      <c r="Y30" s="260" t="s">
        <v>291</v>
      </c>
      <c r="Z30" s="261" t="str">
        <f t="shared" si="32"/>
        <v xml:space="preserve">  CURV_TYPE varchar2(30) NULL,</v>
      </c>
      <c r="AA30" s="37" t="s">
        <v>291</v>
      </c>
      <c r="AB30" s="5" t="str">
        <f t="shared" si="33"/>
        <v/>
      </c>
      <c r="AC30" s="37" t="s">
        <v>291</v>
      </c>
      <c r="AD30" s="37" t="str">
        <f t="shared" si="34"/>
        <v>COMMENT ON COLUMN ZMR_BASE_CURV.CURV_TYPE IS '커브유형';</v>
      </c>
      <c r="AE30" s="37" t="s">
        <v>291</v>
      </c>
      <c r="AF30" s="40" t="str">
        <f t="shared" si="35"/>
        <v>ALTER TABLE ZMR_BASE_CURV ADD CURV_TYPE varchar2(30) NULL;</v>
      </c>
      <c r="AG30" s="6" t="s">
        <v>291</v>
      </c>
      <c r="AI30" s="114" t="s">
        <v>5103</v>
      </c>
      <c r="AJ30" s="66" t="s">
        <v>36</v>
      </c>
    </row>
    <row r="31" spans="2:36" ht="38.25" hidden="1">
      <c r="B31" s="253" t="str">
        <f t="shared" ref="B31:C31" si="38">B30</f>
        <v>시장기본_설정정보</v>
      </c>
      <c r="C31" s="253" t="str">
        <f t="shared" si="38"/>
        <v>커브설정정보</v>
      </c>
      <c r="D31" s="253" t="s">
        <v>2016</v>
      </c>
      <c r="E31" s="253">
        <f t="shared" si="13"/>
        <v>7</v>
      </c>
      <c r="F31" s="254"/>
      <c r="G31" s="254" t="s">
        <v>12</v>
      </c>
      <c r="H31" s="255">
        <v>30</v>
      </c>
      <c r="I31" s="254" t="s">
        <v>36</v>
      </c>
      <c r="J31" s="253" t="str">
        <f t="shared" si="24"/>
        <v>문자_30</v>
      </c>
      <c r="K31" s="256" t="s">
        <v>4573</v>
      </c>
      <c r="L31" s="257"/>
      <c r="M31" s="253" t="str">
        <f t="shared" si="28"/>
        <v>ZMR_BASE_CURV</v>
      </c>
      <c r="N31" s="253" t="str">
        <f t="shared" si="25"/>
        <v>커브설정정보</v>
      </c>
      <c r="O31" s="258">
        <f t="shared" si="29"/>
        <v>7</v>
      </c>
      <c r="P31" s="253" t="s">
        <v>909</v>
      </c>
      <c r="Q31" s="253" t="str">
        <f t="shared" si="30"/>
        <v>참조ID</v>
      </c>
      <c r="R31" s="253" t="str">
        <f t="shared" si="26"/>
        <v>varchar2(30)</v>
      </c>
      <c r="S31" s="254" t="str">
        <f t="shared" ref="S31:S36" si="39">IF(F31="O", "Y", "")</f>
        <v/>
      </c>
      <c r="T31" s="254" t="str">
        <f t="shared" ref="T31:T36" si="40">IF(I31="M", "Y", "")</f>
        <v>Y</v>
      </c>
      <c r="U31" s="259">
        <f t="shared" si="4"/>
        <v>30</v>
      </c>
      <c r="V31" s="253"/>
      <c r="W31" s="149" t="s">
        <v>291</v>
      </c>
      <c r="X31" s="149" t="str">
        <f t="shared" si="31"/>
        <v>CURV_ID,TERM_X,TERM_Y</v>
      </c>
      <c r="Y31" s="260" t="s">
        <v>291</v>
      </c>
      <c r="Z31" s="261" t="str">
        <f t="shared" si="32"/>
        <v xml:space="preserve">  REF_ID varchar2(30) NULL,</v>
      </c>
      <c r="AA31" s="37" t="s">
        <v>291</v>
      </c>
      <c r="AB31" s="5" t="str">
        <f t="shared" si="33"/>
        <v/>
      </c>
      <c r="AC31" s="37" t="s">
        <v>291</v>
      </c>
      <c r="AD31" s="37" t="str">
        <f t="shared" si="34"/>
        <v>COMMENT ON COLUMN ZMR_BASE_CURV.REF_ID IS '참조ID : 입수용 고유ID로 마켓데이터와 일치';</v>
      </c>
      <c r="AE31" s="37" t="s">
        <v>291</v>
      </c>
      <c r="AF31" s="40" t="str">
        <f t="shared" si="35"/>
        <v>ALTER TABLE ZMR_BASE_CURV ADD REF_ID varchar2(30) NULL;</v>
      </c>
      <c r="AG31" s="6" t="s">
        <v>291</v>
      </c>
      <c r="AI31" s="114" t="s">
        <v>4441</v>
      </c>
      <c r="AJ31" s="66" t="s">
        <v>36</v>
      </c>
    </row>
    <row r="32" spans="2:36" hidden="1">
      <c r="B32" s="253" t="str">
        <f>B31</f>
        <v>시장기본_설정정보</v>
      </c>
      <c r="C32" s="253" t="str">
        <f>C31</f>
        <v>커브설정정보</v>
      </c>
      <c r="D32" s="253" t="s">
        <v>2017</v>
      </c>
      <c r="E32" s="253">
        <f t="shared" si="13"/>
        <v>8</v>
      </c>
      <c r="F32" s="254"/>
      <c r="G32" s="254" t="s">
        <v>12</v>
      </c>
      <c r="H32" s="255">
        <v>3</v>
      </c>
      <c r="I32" s="254" t="s">
        <v>36</v>
      </c>
      <c r="J32" s="253" t="str">
        <f t="shared" si="24"/>
        <v>문자_3</v>
      </c>
      <c r="K32" s="256" t="s">
        <v>4423</v>
      </c>
      <c r="L32" s="257"/>
      <c r="M32" s="253" t="str">
        <f t="shared" si="28"/>
        <v>ZMR_BASE_CURV</v>
      </c>
      <c r="N32" s="253" t="str">
        <f t="shared" si="25"/>
        <v>커브설정정보</v>
      </c>
      <c r="O32" s="258">
        <f t="shared" si="29"/>
        <v>8</v>
      </c>
      <c r="P32" s="253" t="s">
        <v>843</v>
      </c>
      <c r="Q32" s="253" t="str">
        <f t="shared" si="30"/>
        <v>통화</v>
      </c>
      <c r="R32" s="253" t="str">
        <f t="shared" si="26"/>
        <v>varchar2(3)</v>
      </c>
      <c r="S32" s="254" t="str">
        <f t="shared" si="39"/>
        <v/>
      </c>
      <c r="T32" s="254" t="str">
        <f t="shared" si="40"/>
        <v>Y</v>
      </c>
      <c r="U32" s="259">
        <f t="shared" si="4"/>
        <v>3</v>
      </c>
      <c r="V32" s="253"/>
      <c r="W32" s="149" t="s">
        <v>291</v>
      </c>
      <c r="X32" s="149" t="str">
        <f t="shared" si="31"/>
        <v>CURV_ID,TERM_X,TERM_Y</v>
      </c>
      <c r="Y32" s="260" t="s">
        <v>291</v>
      </c>
      <c r="Z32" s="261" t="str">
        <f t="shared" si="32"/>
        <v xml:space="preserve">  CCY varchar2(3) NULL,</v>
      </c>
      <c r="AA32" s="37" t="s">
        <v>291</v>
      </c>
      <c r="AB32" s="5" t="str">
        <f t="shared" si="33"/>
        <v/>
      </c>
      <c r="AC32" s="37" t="s">
        <v>291</v>
      </c>
      <c r="AD32" s="37" t="str">
        <f t="shared" si="34"/>
        <v>COMMENT ON COLUMN ZMR_BASE_CURV.CCY IS '통화 : KRW';</v>
      </c>
      <c r="AE32" s="37" t="s">
        <v>291</v>
      </c>
      <c r="AF32" s="40" t="str">
        <f t="shared" si="35"/>
        <v>ALTER TABLE ZMR_BASE_CURV ADD CCY varchar2(3) NULL;</v>
      </c>
      <c r="AG32" s="6" t="s">
        <v>291</v>
      </c>
      <c r="AI32" s="114" t="s">
        <v>1298</v>
      </c>
      <c r="AJ32" s="66" t="s">
        <v>36</v>
      </c>
    </row>
    <row r="33" spans="2:36" ht="25.5" hidden="1">
      <c r="B33" s="253" t="str">
        <f>B31</f>
        <v>시장기본_설정정보</v>
      </c>
      <c r="C33" s="253" t="str">
        <f>C31</f>
        <v>커브설정정보</v>
      </c>
      <c r="D33" s="253" t="s">
        <v>2100</v>
      </c>
      <c r="E33" s="253">
        <f t="shared" si="13"/>
        <v>9</v>
      </c>
      <c r="F33" s="254"/>
      <c r="G33" s="254" t="s">
        <v>12</v>
      </c>
      <c r="H33" s="255">
        <v>30</v>
      </c>
      <c r="I33" s="254"/>
      <c r="J33" s="253" t="str">
        <f>IF(G33="", "", G33&amp;IF(G33="날짜", "", "_"&amp;H33))</f>
        <v>문자_30</v>
      </c>
      <c r="K33" s="256" t="s">
        <v>4572</v>
      </c>
      <c r="L33" s="257"/>
      <c r="M33" s="253" t="str">
        <f>M31</f>
        <v>ZMR_BASE_CURV</v>
      </c>
      <c r="N33" s="253" t="str">
        <f>C33</f>
        <v>커브설정정보</v>
      </c>
      <c r="O33" s="258">
        <f>IF(P33="","", IF(P31="",1,O31+1))</f>
        <v>8</v>
      </c>
      <c r="P33" s="253" t="s">
        <v>2101</v>
      </c>
      <c r="Q33" s="253" t="str">
        <f>D33</f>
        <v>위험요인코드</v>
      </c>
      <c r="R33" s="253" t="str">
        <f>IF(G33="문자", "varchar2(" &amp; H33 &amp; ")", IF(G33="숫자", "number(" &amp; SUBSTITUTE(H33, ".", ",") &amp;")", IF(G33="날짜", "timestamp", "")))</f>
        <v>varchar2(30)</v>
      </c>
      <c r="S33" s="254" t="str">
        <f>IF(F33="O", "Y", "")</f>
        <v/>
      </c>
      <c r="T33" s="254" t="str">
        <f>IF(I33="M", "Y", "")</f>
        <v/>
      </c>
      <c r="U33" s="259">
        <f t="shared" si="4"/>
        <v>30</v>
      </c>
      <c r="V33" s="253"/>
      <c r="W33" s="149" t="s">
        <v>291</v>
      </c>
      <c r="X33" s="149" t="str">
        <f t="shared" si="31"/>
        <v>CURV_ID,TERM_X,TERM_Y</v>
      </c>
      <c r="Y33" s="260" t="s">
        <v>291</v>
      </c>
      <c r="Z33" s="261" t="str">
        <f t="shared" si="32"/>
        <v xml:space="preserve">  RF_CD varchar2(30) NULL,</v>
      </c>
      <c r="AA33" s="37" t="s">
        <v>291</v>
      </c>
      <c r="AB33" s="5" t="str">
        <f t="shared" si="33"/>
        <v/>
      </c>
      <c r="AC33" s="37" t="s">
        <v>291</v>
      </c>
      <c r="AD33" s="37" t="str">
        <f t="shared" si="34"/>
        <v>COMMENT ON COLUMN ZMR_BASE_CURV.RF_CD IS '위험요인코드 : 상관계수/변동성등 평가용 고유ID';</v>
      </c>
      <c r="AE33" s="37" t="s">
        <v>291</v>
      </c>
      <c r="AF33" s="40" t="str">
        <f t="shared" si="35"/>
        <v>ALTER TABLE ZMR_BASE_CURV ADD RF_CD varchar2(30) NULL;</v>
      </c>
      <c r="AG33" s="6" t="s">
        <v>291</v>
      </c>
      <c r="AI33" s="114" t="s">
        <v>4441</v>
      </c>
      <c r="AJ33" s="66" t="s">
        <v>36</v>
      </c>
    </row>
    <row r="34" spans="2:36" ht="25.5" hidden="1">
      <c r="B34" s="253" t="str">
        <f>B32</f>
        <v>시장기본_설정정보</v>
      </c>
      <c r="C34" s="253" t="str">
        <f>C32</f>
        <v>커브설정정보</v>
      </c>
      <c r="D34" s="253" t="s">
        <v>714</v>
      </c>
      <c r="E34" s="253">
        <f t="shared" si="13"/>
        <v>10</v>
      </c>
      <c r="F34" s="254"/>
      <c r="G34" s="254" t="s">
        <v>12</v>
      </c>
      <c r="H34" s="255">
        <v>2</v>
      </c>
      <c r="I34" s="254"/>
      <c r="J34" s="253" t="str">
        <f t="shared" si="24"/>
        <v>문자_2</v>
      </c>
      <c r="K34" s="256" t="s">
        <v>4430</v>
      </c>
      <c r="L34" s="257"/>
      <c r="M34" s="253" t="str">
        <f>M32</f>
        <v>ZMR_BASE_CURV</v>
      </c>
      <c r="N34" s="253" t="str">
        <f t="shared" si="25"/>
        <v>커브설정정보</v>
      </c>
      <c r="O34" s="258">
        <f>IF(P34="","", IF(P32="",1,O32+1))</f>
        <v>9</v>
      </c>
      <c r="P34" s="253" t="s">
        <v>2022</v>
      </c>
      <c r="Q34" s="253" t="str">
        <f t="shared" si="30"/>
        <v>위험분류</v>
      </c>
      <c r="R34" s="253" t="str">
        <f t="shared" si="26"/>
        <v>varchar2(2)</v>
      </c>
      <c r="S34" s="254" t="str">
        <f t="shared" si="39"/>
        <v/>
      </c>
      <c r="T34" s="254" t="str">
        <f t="shared" si="40"/>
        <v/>
      </c>
      <c r="U34" s="259">
        <f t="shared" si="4"/>
        <v>2</v>
      </c>
      <c r="V34" s="253"/>
      <c r="W34" s="149" t="s">
        <v>291</v>
      </c>
      <c r="X34" s="149" t="str">
        <f t="shared" si="31"/>
        <v>CURV_ID,TERM_X,TERM_Y</v>
      </c>
      <c r="Y34" s="260" t="s">
        <v>291</v>
      </c>
      <c r="Z34" s="261" t="str">
        <f t="shared" si="32"/>
        <v xml:space="preserve">  RISK_CD varchar2(2) NULL,</v>
      </c>
      <c r="AA34" s="37" t="s">
        <v>291</v>
      </c>
      <c r="AB34" s="5" t="str">
        <f t="shared" si="33"/>
        <v/>
      </c>
      <c r="AC34" s="37" t="s">
        <v>291</v>
      </c>
      <c r="AD34" s="37" t="str">
        <f t="shared" si="34"/>
        <v>COMMENT ON COLUMN ZMR_BASE_CURV.RISK_CD IS '위험분류 : RISK_CD [IR,EQ,FX..]';</v>
      </c>
      <c r="AE34" s="37" t="s">
        <v>291</v>
      </c>
      <c r="AF34" s="40" t="str">
        <f t="shared" si="35"/>
        <v>ALTER TABLE ZMR_BASE_CURV ADD RISK_CD varchar2(2) NULL;</v>
      </c>
      <c r="AG34" s="6" t="s">
        <v>291</v>
      </c>
      <c r="AI34" s="114" t="s">
        <v>2551</v>
      </c>
      <c r="AJ34" s="66" t="s">
        <v>36</v>
      </c>
    </row>
    <row r="35" spans="2:36" ht="25.5" hidden="1">
      <c r="B35" s="253" t="str">
        <f t="shared" ref="B35:C37" si="41">B34</f>
        <v>시장기본_설정정보</v>
      </c>
      <c r="C35" s="253" t="str">
        <f t="shared" si="41"/>
        <v>커브설정정보</v>
      </c>
      <c r="D35" s="253" t="s">
        <v>4437</v>
      </c>
      <c r="E35" s="253">
        <f t="shared" si="13"/>
        <v>11</v>
      </c>
      <c r="F35" s="254"/>
      <c r="G35" s="254" t="s">
        <v>12</v>
      </c>
      <c r="H35" s="255">
        <v>1</v>
      </c>
      <c r="I35" s="254"/>
      <c r="J35" s="253" t="str">
        <f t="shared" si="24"/>
        <v>문자_1</v>
      </c>
      <c r="K35" s="256" t="s">
        <v>4438</v>
      </c>
      <c r="L35" s="257"/>
      <c r="M35" s="253" t="str">
        <f t="shared" si="28"/>
        <v>ZMR_BASE_CURV</v>
      </c>
      <c r="N35" s="253" t="str">
        <f t="shared" si="25"/>
        <v>커브설정정보</v>
      </c>
      <c r="O35" s="258">
        <f t="shared" si="29"/>
        <v>10</v>
      </c>
      <c r="P35" s="253" t="s">
        <v>2023</v>
      </c>
      <c r="Q35" s="253" t="str">
        <f t="shared" si="30"/>
        <v>관리대상여부</v>
      </c>
      <c r="R35" s="253" t="str">
        <f t="shared" si="26"/>
        <v>varchar2(1)</v>
      </c>
      <c r="S35" s="254" t="str">
        <f t="shared" si="39"/>
        <v/>
      </c>
      <c r="T35" s="254" t="str">
        <f t="shared" si="40"/>
        <v/>
      </c>
      <c r="U35" s="259">
        <f t="shared" si="4"/>
        <v>1</v>
      </c>
      <c r="V35" s="253"/>
      <c r="W35" s="149" t="s">
        <v>291</v>
      </c>
      <c r="X35" s="149" t="str">
        <f t="shared" si="31"/>
        <v>CURV_ID,TERM_X,TERM_Y</v>
      </c>
      <c r="Y35" s="260" t="s">
        <v>291</v>
      </c>
      <c r="Z35" s="261" t="str">
        <f t="shared" si="32"/>
        <v xml:space="preserve">  RISK_YN varchar2(1) NULL,</v>
      </c>
      <c r="AA35" s="37" t="s">
        <v>291</v>
      </c>
      <c r="AB35" s="5" t="str">
        <f t="shared" si="33"/>
        <v/>
      </c>
      <c r="AC35" s="37" t="s">
        <v>291</v>
      </c>
      <c r="AD35" s="37" t="str">
        <f t="shared" si="34"/>
        <v>COMMENT ON COLUMN ZMR_BASE_CURV.RISK_YN IS '관리대상여부 : 상관계수/변동성/평가적용여부';</v>
      </c>
      <c r="AE35" s="37" t="s">
        <v>291</v>
      </c>
      <c r="AF35" s="40" t="str">
        <f t="shared" si="35"/>
        <v>ALTER TABLE ZMR_BASE_CURV ADD RISK_YN varchar2(1) NULL;</v>
      </c>
      <c r="AG35" s="6" t="s">
        <v>291</v>
      </c>
      <c r="AI35" s="114" t="s">
        <v>759</v>
      </c>
      <c r="AJ35" s="66" t="s">
        <v>36</v>
      </c>
    </row>
    <row r="36" spans="2:36" hidden="1">
      <c r="B36" s="253" t="str">
        <f t="shared" si="41"/>
        <v>시장기본_설정정보</v>
      </c>
      <c r="C36" s="253" t="str">
        <f t="shared" si="41"/>
        <v>커브설정정보</v>
      </c>
      <c r="D36" s="253" t="s">
        <v>1711</v>
      </c>
      <c r="E36" s="253">
        <f t="shared" si="13"/>
        <v>12</v>
      </c>
      <c r="F36" s="254"/>
      <c r="G36" s="254" t="s">
        <v>12</v>
      </c>
      <c r="H36" s="255">
        <v>20</v>
      </c>
      <c r="I36" s="254"/>
      <c r="J36" s="253" t="str">
        <f t="shared" si="24"/>
        <v>문자_20</v>
      </c>
      <c r="K36" s="256"/>
      <c r="L36" s="257"/>
      <c r="M36" s="253" t="str">
        <f t="shared" si="28"/>
        <v>ZMR_BASE_CURV</v>
      </c>
      <c r="N36" s="253" t="str">
        <f t="shared" si="25"/>
        <v>커브설정정보</v>
      </c>
      <c r="O36" s="258">
        <f t="shared" si="29"/>
        <v>11</v>
      </c>
      <c r="P36" s="253" t="s">
        <v>2024</v>
      </c>
      <c r="Q36" s="253" t="str">
        <f t="shared" si="30"/>
        <v>커브구분</v>
      </c>
      <c r="R36" s="253" t="str">
        <f t="shared" si="26"/>
        <v>varchar2(20)</v>
      </c>
      <c r="S36" s="254" t="str">
        <f t="shared" si="39"/>
        <v/>
      </c>
      <c r="T36" s="254" t="str">
        <f t="shared" si="40"/>
        <v/>
      </c>
      <c r="U36" s="259">
        <f t="shared" si="4"/>
        <v>20</v>
      </c>
      <c r="V36" s="253"/>
      <c r="W36" s="149" t="s">
        <v>291</v>
      </c>
      <c r="X36" s="149" t="str">
        <f t="shared" si="31"/>
        <v>CURV_ID,TERM_X,TERM_Y</v>
      </c>
      <c r="Y36" s="260" t="s">
        <v>291</v>
      </c>
      <c r="Z36" s="261" t="str">
        <f t="shared" si="32"/>
        <v xml:space="preserve">  CURV_FG varchar2(20) NULL,</v>
      </c>
      <c r="AA36" s="37" t="s">
        <v>291</v>
      </c>
      <c r="AB36" s="5" t="str">
        <f t="shared" si="33"/>
        <v/>
      </c>
      <c r="AC36" s="37" t="s">
        <v>291</v>
      </c>
      <c r="AD36" s="37" t="str">
        <f t="shared" si="34"/>
        <v>COMMENT ON COLUMN ZMR_BASE_CURV.CURV_FG IS '커브구분';</v>
      </c>
      <c r="AE36" s="37" t="s">
        <v>291</v>
      </c>
      <c r="AF36" s="40" t="str">
        <f t="shared" si="35"/>
        <v>ALTER TABLE ZMR_BASE_CURV ADD CURV_FG varchar2(20) NULL;</v>
      </c>
      <c r="AG36" s="6" t="s">
        <v>291</v>
      </c>
      <c r="AI36" s="114" t="s">
        <v>2551</v>
      </c>
      <c r="AJ36" s="66" t="s">
        <v>36</v>
      </c>
    </row>
    <row r="37" spans="2:36" hidden="1">
      <c r="B37" s="253" t="str">
        <f t="shared" si="41"/>
        <v>시장기본_설정정보</v>
      </c>
      <c r="C37" s="253" t="str">
        <f t="shared" si="41"/>
        <v>커브설정정보</v>
      </c>
      <c r="D37" s="253" t="s">
        <v>2027</v>
      </c>
      <c r="E37" s="253">
        <f t="shared" si="13"/>
        <v>13</v>
      </c>
      <c r="F37" s="254"/>
      <c r="G37" s="254" t="s">
        <v>13</v>
      </c>
      <c r="H37" s="255" t="s">
        <v>2007</v>
      </c>
      <c r="I37" s="254"/>
      <c r="J37" s="253" t="str">
        <f t="shared" ref="J37:J58" si="42">IF(G37="", "", G37&amp;IF(G37="날짜", "", "_"&amp;H37))</f>
        <v>숫자_5,2</v>
      </c>
      <c r="K37" s="256">
        <v>0.25</v>
      </c>
      <c r="L37" s="257"/>
      <c r="M37" s="253" t="str">
        <f t="shared" si="28"/>
        <v>ZMR_BASE_CURV</v>
      </c>
      <c r="N37" s="253" t="str">
        <f t="shared" ref="N37:N50" si="43">C37</f>
        <v>커브설정정보</v>
      </c>
      <c r="O37" s="258" t="e">
        <f>IF(P37="","", IF(#REF!="",1,#REF!+1))</f>
        <v>#REF!</v>
      </c>
      <c r="P37" s="253" t="s">
        <v>2029</v>
      </c>
      <c r="Q37" s="253" t="str">
        <f t="shared" ref="Q37:Q45" si="44">D37</f>
        <v>년환산X</v>
      </c>
      <c r="R37" s="253" t="str">
        <f t="shared" ref="R37:R58" si="45">IF(G37="문자", "varchar2(" &amp; H37 &amp; ")", IF(G37="숫자", "number(" &amp; SUBSTITUTE(H37, ".", ",") &amp;")", IF(G37="날짜", "timestamp", "")))</f>
        <v>number(5,2)</v>
      </c>
      <c r="S37" s="254" t="str">
        <f t="shared" ref="S37:S45" si="46">IF(F37="O", "Y", "")</f>
        <v/>
      </c>
      <c r="T37" s="254" t="str">
        <f t="shared" ref="T37:T45" si="47">IF(I37="M", "Y", "")</f>
        <v/>
      </c>
      <c r="U37" s="259" t="str">
        <f t="shared" si="4"/>
        <v>5,2</v>
      </c>
      <c r="V37" s="253"/>
      <c r="W37" s="149" t="s">
        <v>291</v>
      </c>
      <c r="X37" s="149" t="str">
        <f t="shared" si="31"/>
        <v>CURV_ID,TERM_X,TERM_Y</v>
      </c>
      <c r="Y37" s="260" t="s">
        <v>291</v>
      </c>
      <c r="Z37" s="261" t="str">
        <f t="shared" si="32"/>
        <v xml:space="preserve">  YEAR_X number(5,2) NULL,</v>
      </c>
      <c r="AA37" s="37" t="s">
        <v>291</v>
      </c>
      <c r="AB37" s="5" t="str">
        <f t="shared" si="33"/>
        <v/>
      </c>
      <c r="AC37" s="37" t="s">
        <v>291</v>
      </c>
      <c r="AD37" s="37" t="str">
        <f t="shared" si="34"/>
        <v>COMMENT ON COLUMN ZMR_BASE_CURV.YEAR_X IS '년환산X : 0.25';</v>
      </c>
      <c r="AE37" s="37" t="s">
        <v>291</v>
      </c>
      <c r="AF37" s="40" t="str">
        <f t="shared" si="35"/>
        <v>ALTER TABLE ZMR_BASE_CURV ADD YEAR_X number(5,2) NULL;</v>
      </c>
      <c r="AG37" s="6" t="s">
        <v>291</v>
      </c>
      <c r="AI37" s="114">
        <v>0.25</v>
      </c>
      <c r="AJ37" s="66" t="s">
        <v>36</v>
      </c>
    </row>
    <row r="38" spans="2:36" hidden="1">
      <c r="B38" s="253" t="str">
        <f t="shared" ref="B38:C38" si="48">B37</f>
        <v>시장기본_설정정보</v>
      </c>
      <c r="C38" s="253" t="str">
        <f t="shared" si="48"/>
        <v>커브설정정보</v>
      </c>
      <c r="D38" s="253" t="s">
        <v>2028</v>
      </c>
      <c r="E38" s="253">
        <f t="shared" si="13"/>
        <v>14</v>
      </c>
      <c r="F38" s="254"/>
      <c r="G38" s="254" t="s">
        <v>13</v>
      </c>
      <c r="H38" s="255" t="s">
        <v>2007</v>
      </c>
      <c r="I38" s="254"/>
      <c r="J38" s="253" t="str">
        <f t="shared" si="42"/>
        <v>숫자_5,2</v>
      </c>
      <c r="K38" s="256">
        <v>0.5</v>
      </c>
      <c r="L38" s="257"/>
      <c r="M38" s="253" t="str">
        <f t="shared" si="28"/>
        <v>ZMR_BASE_CURV</v>
      </c>
      <c r="N38" s="253" t="str">
        <f t="shared" si="43"/>
        <v>커브설정정보</v>
      </c>
      <c r="O38" s="258" t="e">
        <f t="shared" ref="O38:O56" si="49">IF(P38="","", IF(P37="",1,O37+1))</f>
        <v>#REF!</v>
      </c>
      <c r="P38" s="253" t="s">
        <v>2030</v>
      </c>
      <c r="Q38" s="253" t="str">
        <f t="shared" si="44"/>
        <v>년환산Y</v>
      </c>
      <c r="R38" s="253" t="str">
        <f t="shared" si="45"/>
        <v>number(5,2)</v>
      </c>
      <c r="S38" s="254" t="str">
        <f t="shared" si="46"/>
        <v/>
      </c>
      <c r="T38" s="254" t="str">
        <f t="shared" si="47"/>
        <v/>
      </c>
      <c r="U38" s="259" t="str">
        <f t="shared" si="4"/>
        <v>5,2</v>
      </c>
      <c r="V38" s="253"/>
      <c r="W38" s="149" t="s">
        <v>291</v>
      </c>
      <c r="X38" s="149" t="str">
        <f t="shared" si="31"/>
        <v>CURV_ID,TERM_X,TERM_Y</v>
      </c>
      <c r="Y38" s="260" t="s">
        <v>291</v>
      </c>
      <c r="Z38" s="261" t="str">
        <f t="shared" si="32"/>
        <v xml:space="preserve">  YEAR_Y number(5,2) NULL,</v>
      </c>
      <c r="AA38" s="37" t="s">
        <v>291</v>
      </c>
      <c r="AB38" s="5" t="str">
        <f t="shared" si="33"/>
        <v/>
      </c>
      <c r="AC38" s="37" t="s">
        <v>291</v>
      </c>
      <c r="AD38" s="37" t="str">
        <f t="shared" si="34"/>
        <v>COMMENT ON COLUMN ZMR_BASE_CURV.YEAR_Y IS '년환산Y : 0.5';</v>
      </c>
      <c r="AE38" s="37" t="s">
        <v>291</v>
      </c>
      <c r="AF38" s="40" t="str">
        <f t="shared" si="35"/>
        <v>ALTER TABLE ZMR_BASE_CURV ADD YEAR_Y number(5,2) NULL;</v>
      </c>
      <c r="AG38" s="6" t="s">
        <v>291</v>
      </c>
      <c r="AI38" s="114"/>
      <c r="AJ38" s="66"/>
    </row>
    <row r="39" spans="2:36" hidden="1">
      <c r="B39" s="253" t="str">
        <f t="shared" ref="B39:C39" si="50">B38</f>
        <v>시장기본_설정정보</v>
      </c>
      <c r="C39" s="253" t="str">
        <f t="shared" si="50"/>
        <v>커브설정정보</v>
      </c>
      <c r="D39" s="253" t="s">
        <v>5295</v>
      </c>
      <c r="E39" s="253">
        <f t="shared" si="13"/>
        <v>15</v>
      </c>
      <c r="F39" s="254"/>
      <c r="G39" s="254" t="s">
        <v>12</v>
      </c>
      <c r="H39" s="255">
        <v>20</v>
      </c>
      <c r="I39" s="254"/>
      <c r="J39" s="253" t="str">
        <f t="shared" si="42"/>
        <v>문자_20</v>
      </c>
      <c r="K39" s="256" t="s">
        <v>5298</v>
      </c>
      <c r="L39" s="257"/>
      <c r="M39" s="253" t="str">
        <f>M37</f>
        <v>ZMR_BASE_CURV</v>
      </c>
      <c r="N39" s="253" t="str">
        <f t="shared" si="43"/>
        <v>커브설정정보</v>
      </c>
      <c r="O39" s="258" t="e">
        <f>IF(P39="","", IF(P37="",1,O37+1))</f>
        <v>#REF!</v>
      </c>
      <c r="P39" s="253" t="s">
        <v>5271</v>
      </c>
      <c r="Q39" s="253" t="str">
        <f t="shared" si="44"/>
        <v>위험그룹</v>
      </c>
      <c r="R39" s="253" t="str">
        <f t="shared" si="45"/>
        <v>varchar2(20)</v>
      </c>
      <c r="S39" s="254" t="str">
        <f t="shared" si="46"/>
        <v/>
      </c>
      <c r="T39" s="254" t="str">
        <f t="shared" si="47"/>
        <v/>
      </c>
      <c r="U39" s="259">
        <f t="shared" si="4"/>
        <v>20</v>
      </c>
      <c r="V39" s="253"/>
      <c r="W39" s="149" t="s">
        <v>291</v>
      </c>
      <c r="X39" s="149" t="str">
        <f t="shared" si="31"/>
        <v>CURV_ID,TERM_X,TERM_Y</v>
      </c>
      <c r="Y39" s="260" t="s">
        <v>291</v>
      </c>
      <c r="Z39" s="261" t="str">
        <f t="shared" si="32"/>
        <v xml:space="preserve">  RISK_GRP varchar2(20) NULL,</v>
      </c>
      <c r="AA39" s="37" t="s">
        <v>291</v>
      </c>
      <c r="AB39" s="5" t="str">
        <f t="shared" si="33"/>
        <v/>
      </c>
      <c r="AC39" s="37" t="s">
        <v>291</v>
      </c>
      <c r="AD39" s="37" t="str">
        <f t="shared" si="34"/>
        <v>COMMENT ON COLUMN ZMR_BASE_CURV.RISK_GRP IS '위험그룹 : 커브그룹화';</v>
      </c>
      <c r="AE39" s="37" t="s">
        <v>291</v>
      </c>
      <c r="AF39" s="40" t="str">
        <f t="shared" si="35"/>
        <v>ALTER TABLE ZMR_BASE_CURV ADD RISK_GRP varchar2(20) NULL;</v>
      </c>
      <c r="AG39" s="6" t="s">
        <v>291</v>
      </c>
      <c r="AI39" s="114" t="s">
        <v>2551</v>
      </c>
      <c r="AJ39" s="66" t="s">
        <v>36</v>
      </c>
    </row>
    <row r="40" spans="2:36" hidden="1">
      <c r="B40" s="253" t="str">
        <f t="shared" ref="B40:C40" si="51">B39</f>
        <v>시장기본_설정정보</v>
      </c>
      <c r="C40" s="253" t="str">
        <f t="shared" si="51"/>
        <v>커브설정정보</v>
      </c>
      <c r="D40" s="261" t="s">
        <v>6812</v>
      </c>
      <c r="E40" s="253">
        <f t="shared" si="13"/>
        <v>16</v>
      </c>
      <c r="F40" s="254"/>
      <c r="G40" s="254" t="s">
        <v>12</v>
      </c>
      <c r="H40" s="255">
        <v>10</v>
      </c>
      <c r="I40" s="254"/>
      <c r="J40" s="253" t="str">
        <f t="shared" ref="J40" si="52">IF(G40="", "", G40&amp;IF(G40="날짜", "", "_"&amp;H40))</f>
        <v>문자_10</v>
      </c>
      <c r="K40" s="261" t="s">
        <v>6819</v>
      </c>
      <c r="L40" s="257"/>
      <c r="M40" s="253" t="str">
        <f t="shared" ref="M40:M46" si="53">M38</f>
        <v>ZMR_BASE_CURV</v>
      </c>
      <c r="N40" s="253" t="str">
        <f t="shared" ref="N40" si="54">C40</f>
        <v>커브설정정보</v>
      </c>
      <c r="O40" s="258" t="e">
        <f>IF(P40="","", IF(#REF!="",1,#REF!+1))</f>
        <v>#REF!</v>
      </c>
      <c r="P40" s="261" t="s">
        <v>6816</v>
      </c>
      <c r="Q40" s="253" t="str">
        <f t="shared" ref="Q40" si="55">D40</f>
        <v>일자산출방식</v>
      </c>
      <c r="R40" s="253" t="str">
        <f t="shared" ref="R40" si="56">IF(G40="문자", "varchar2(" &amp; H40 &amp; ")", IF(G40="숫자", "number(" &amp; SUBSTITUTE(H40, ".", ",") &amp;")", IF(G40="날짜", "timestamp", "")))</f>
        <v>varchar2(10)</v>
      </c>
      <c r="S40" s="254" t="str">
        <f t="shared" ref="S40" si="57">IF(F40="O", "Y", "")</f>
        <v/>
      </c>
      <c r="T40" s="254" t="str">
        <f t="shared" ref="T40" si="58">IF(I40="M", "Y", "")</f>
        <v/>
      </c>
      <c r="U40" s="259">
        <f t="shared" si="4"/>
        <v>10</v>
      </c>
      <c r="V40" s="253"/>
      <c r="W40" s="149" t="s">
        <v>291</v>
      </c>
      <c r="X40" s="149" t="str">
        <f t="shared" si="31"/>
        <v>CURV_ID,TERM_X,TERM_Y</v>
      </c>
      <c r="Y40" s="260" t="s">
        <v>291</v>
      </c>
      <c r="Z40" s="261" t="str">
        <f t="shared" si="32"/>
        <v xml:space="preserve">  DAYC_BASIS varchar2(10) NULL,</v>
      </c>
      <c r="AA40" s="37" t="s">
        <v>291</v>
      </c>
      <c r="AB40" s="5" t="str">
        <f t="shared" si="33"/>
        <v/>
      </c>
      <c r="AC40" s="37" t="s">
        <v>291</v>
      </c>
      <c r="AD40" s="37" t="str">
        <f t="shared" si="34"/>
        <v>COMMENT ON COLUMN ZMR_BASE_CURV.DAYC_BASIS IS '일자산출방식 : act/365';</v>
      </c>
      <c r="AE40" s="37" t="s">
        <v>291</v>
      </c>
      <c r="AF40" s="40" t="str">
        <f t="shared" si="35"/>
        <v>ALTER TABLE ZMR_BASE_CURV ADD DAYC_BASIS varchar2(10) NULL;</v>
      </c>
      <c r="AG40" s="6" t="s">
        <v>291</v>
      </c>
      <c r="AI40" s="114"/>
      <c r="AJ40" s="66"/>
    </row>
    <row r="41" spans="2:36" hidden="1">
      <c r="B41" s="253" t="str">
        <f t="shared" ref="B41:C41" si="59">B40</f>
        <v>시장기본_설정정보</v>
      </c>
      <c r="C41" s="253" t="str">
        <f t="shared" si="59"/>
        <v>커브설정정보</v>
      </c>
      <c r="D41" s="261" t="s">
        <v>6813</v>
      </c>
      <c r="E41" s="253">
        <f t="shared" si="13"/>
        <v>17</v>
      </c>
      <c r="F41" s="254"/>
      <c r="G41" s="254" t="s">
        <v>12</v>
      </c>
      <c r="H41" s="255">
        <v>4</v>
      </c>
      <c r="I41" s="254"/>
      <c r="J41" s="253" t="str">
        <f t="shared" si="42"/>
        <v>문자_4</v>
      </c>
      <c r="K41" s="261" t="s">
        <v>6821</v>
      </c>
      <c r="L41" s="257"/>
      <c r="M41" s="253" t="str">
        <f t="shared" si="53"/>
        <v>ZMR_BASE_CURV</v>
      </c>
      <c r="N41" s="253" t="str">
        <f t="shared" si="43"/>
        <v>커브설정정보</v>
      </c>
      <c r="O41" s="258" t="e">
        <f>IF(P41="","", IF(#REF!="",1,#REF!+1))</f>
        <v>#REF!</v>
      </c>
      <c r="P41" s="253" t="s">
        <v>4892</v>
      </c>
      <c r="Q41" s="253" t="str">
        <f t="shared" si="44"/>
        <v>금리산출방식</v>
      </c>
      <c r="R41" s="253" t="str">
        <f t="shared" si="45"/>
        <v>varchar2(4)</v>
      </c>
      <c r="S41" s="254" t="str">
        <f t="shared" si="46"/>
        <v/>
      </c>
      <c r="T41" s="254" t="str">
        <f t="shared" si="47"/>
        <v/>
      </c>
      <c r="U41" s="259">
        <f t="shared" si="4"/>
        <v>4</v>
      </c>
      <c r="V41" s="253"/>
      <c r="W41" s="149" t="s">
        <v>291</v>
      </c>
      <c r="X41" s="149" t="str">
        <f t="shared" si="31"/>
        <v>CURV_ID,TERM_X,TERM_Y</v>
      </c>
      <c r="Y41" s="260" t="s">
        <v>291</v>
      </c>
      <c r="Z41" s="261" t="str">
        <f t="shared" si="32"/>
        <v xml:space="preserve">  COMP_TYPE varchar2(4) NULL,</v>
      </c>
      <c r="AA41" s="37" t="s">
        <v>291</v>
      </c>
      <c r="AB41" s="5" t="str">
        <f t="shared" si="33"/>
        <v/>
      </c>
      <c r="AC41" s="37" t="s">
        <v>291</v>
      </c>
      <c r="AD41" s="37" t="str">
        <f t="shared" si="34"/>
        <v>COMMENT ON COLUMN ZMR_BASE_CURV.COMP_TYPE IS '금리산출방식 : COMP_TYPE(SMP/CONT)';</v>
      </c>
      <c r="AE41" s="37" t="s">
        <v>291</v>
      </c>
      <c r="AF41" s="40" t="str">
        <f t="shared" si="35"/>
        <v>ALTER TABLE ZMR_BASE_CURV ADD COMP_TYPE varchar2(4) NULL;</v>
      </c>
      <c r="AG41" s="6" t="s">
        <v>291</v>
      </c>
      <c r="AI41" s="114"/>
      <c r="AJ41" s="66"/>
    </row>
    <row r="42" spans="2:36" hidden="1">
      <c r="B42" s="253" t="str">
        <f t="shared" ref="B42:C42" si="60">B41</f>
        <v>시장기본_설정정보</v>
      </c>
      <c r="C42" s="253" t="str">
        <f t="shared" si="60"/>
        <v>커브설정정보</v>
      </c>
      <c r="D42" s="261" t="s">
        <v>6814</v>
      </c>
      <c r="E42" s="253">
        <f t="shared" si="13"/>
        <v>18</v>
      </c>
      <c r="F42" s="254"/>
      <c r="G42" s="254" t="s">
        <v>12</v>
      </c>
      <c r="H42" s="255">
        <v>4</v>
      </c>
      <c r="I42" s="254"/>
      <c r="J42" s="253" t="str">
        <f t="shared" ref="J42" si="61">IF(G42="", "", G42&amp;IF(G42="날짜", "", "_"&amp;H42))</f>
        <v>문자_4</v>
      </c>
      <c r="K42" s="261" t="s">
        <v>6820</v>
      </c>
      <c r="L42" s="257"/>
      <c r="M42" s="253" t="str">
        <f t="shared" si="53"/>
        <v>ZMR_BASE_CURV</v>
      </c>
      <c r="N42" s="253" t="str">
        <f t="shared" ref="N42" si="62">C42</f>
        <v>커브설정정보</v>
      </c>
      <c r="O42" s="258" t="e">
        <f>IF(P42="","", IF(#REF!="",1,#REF!+1))</f>
        <v>#REF!</v>
      </c>
      <c r="P42" s="261" t="s">
        <v>6817</v>
      </c>
      <c r="Q42" s="253" t="str">
        <f t="shared" ref="Q42" si="63">D42</f>
        <v>복리주기</v>
      </c>
      <c r="R42" s="253" t="str">
        <f t="shared" ref="R42" si="64">IF(G42="문자", "varchar2(" &amp; H42 &amp; ")", IF(G42="숫자", "number(" &amp; SUBSTITUTE(H42, ".", ",") &amp;")", IF(G42="날짜", "timestamp", "")))</f>
        <v>varchar2(4)</v>
      </c>
      <c r="S42" s="254" t="str">
        <f t="shared" ref="S42" si="65">IF(F42="O", "Y", "")</f>
        <v/>
      </c>
      <c r="T42" s="254" t="str">
        <f t="shared" ref="T42" si="66">IF(I42="M", "Y", "")</f>
        <v/>
      </c>
      <c r="U42" s="259">
        <f t="shared" si="4"/>
        <v>4</v>
      </c>
      <c r="V42" s="253"/>
      <c r="W42" s="149" t="s">
        <v>291</v>
      </c>
      <c r="X42" s="149" t="str">
        <f t="shared" si="31"/>
        <v>CURV_ID,TERM_X,TERM_Y</v>
      </c>
      <c r="Y42" s="260" t="s">
        <v>291</v>
      </c>
      <c r="Z42" s="261" t="str">
        <f t="shared" si="32"/>
        <v xml:space="preserve">  COMP_TERM varchar2(4) NULL,</v>
      </c>
      <c r="AA42" s="37" t="s">
        <v>291</v>
      </c>
      <c r="AB42" s="5" t="str">
        <f t="shared" si="33"/>
        <v/>
      </c>
      <c r="AC42" s="37" t="s">
        <v>291</v>
      </c>
      <c r="AD42" s="37" t="str">
        <f t="shared" si="34"/>
        <v>COMMENT ON COLUMN ZMR_BASE_CURV.COMP_TERM IS '복리주기 : COMP_TERM(ANNU)';</v>
      </c>
      <c r="AE42" s="37" t="s">
        <v>291</v>
      </c>
      <c r="AF42" s="40" t="str">
        <f t="shared" si="35"/>
        <v>ALTER TABLE ZMR_BASE_CURV ADD COMP_TERM varchar2(4) NULL;</v>
      </c>
      <c r="AG42" s="6" t="s">
        <v>291</v>
      </c>
      <c r="AI42" s="114"/>
      <c r="AJ42" s="66"/>
    </row>
    <row r="43" spans="2:36" hidden="1">
      <c r="B43" s="253" t="str">
        <f t="shared" ref="B43:C43" si="67">B42</f>
        <v>시장기본_설정정보</v>
      </c>
      <c r="C43" s="253" t="str">
        <f t="shared" si="67"/>
        <v>커브설정정보</v>
      </c>
      <c r="D43" s="261" t="s">
        <v>6815</v>
      </c>
      <c r="E43" s="253">
        <f t="shared" si="13"/>
        <v>19</v>
      </c>
      <c r="F43" s="254"/>
      <c r="G43" s="254" t="s">
        <v>12</v>
      </c>
      <c r="H43" s="255">
        <v>10</v>
      </c>
      <c r="I43" s="254"/>
      <c r="J43" s="253" t="str">
        <f t="shared" si="42"/>
        <v>문자_10</v>
      </c>
      <c r="K43" s="261" t="s">
        <v>6822</v>
      </c>
      <c r="L43" s="257"/>
      <c r="M43" s="253" t="str">
        <f t="shared" si="53"/>
        <v>ZMR_BASE_CURV</v>
      </c>
      <c r="N43" s="253" t="str">
        <f t="shared" si="43"/>
        <v>커브설정정보</v>
      </c>
      <c r="O43" s="258" t="e">
        <f>IF(P43="","", IF(#REF!="",1,#REF!+1))</f>
        <v>#REF!</v>
      </c>
      <c r="P43" s="261" t="s">
        <v>6818</v>
      </c>
      <c r="Q43" s="253" t="str">
        <f t="shared" si="44"/>
        <v>보간방식</v>
      </c>
      <c r="R43" s="253" t="str">
        <f t="shared" si="45"/>
        <v>varchar2(10)</v>
      </c>
      <c r="S43" s="254" t="str">
        <f t="shared" si="46"/>
        <v/>
      </c>
      <c r="T43" s="254" t="str">
        <f t="shared" si="47"/>
        <v/>
      </c>
      <c r="U43" s="259">
        <f t="shared" si="4"/>
        <v>10</v>
      </c>
      <c r="V43" s="253"/>
      <c r="W43" s="149" t="s">
        <v>291</v>
      </c>
      <c r="X43" s="149" t="str">
        <f t="shared" si="31"/>
        <v>CURV_ID,TERM_X,TERM_Y</v>
      </c>
      <c r="Y43" s="260" t="s">
        <v>291</v>
      </c>
      <c r="Z43" s="261" t="str">
        <f t="shared" si="32"/>
        <v xml:space="preserve">  INTP_TYPE varchar2(10) NULL,</v>
      </c>
      <c r="AA43" s="37" t="s">
        <v>291</v>
      </c>
      <c r="AB43" s="5" t="str">
        <f t="shared" si="33"/>
        <v/>
      </c>
      <c r="AC43" s="37" t="s">
        <v>291</v>
      </c>
      <c r="AD43" s="37" t="str">
        <f t="shared" si="34"/>
        <v>COMMENT ON COLUMN ZMR_BASE_CURV.INTP_TYPE IS '보간방식 : LN';</v>
      </c>
      <c r="AE43" s="37" t="s">
        <v>291</v>
      </c>
      <c r="AF43" s="40" t="str">
        <f t="shared" si="35"/>
        <v>ALTER TABLE ZMR_BASE_CURV ADD INTP_TYPE varchar2(10) NULL;</v>
      </c>
      <c r="AG43" s="6" t="s">
        <v>291</v>
      </c>
      <c r="AI43" s="114"/>
      <c r="AJ43" s="66"/>
    </row>
    <row r="44" spans="2:36" hidden="1">
      <c r="B44" s="253" t="str">
        <f t="shared" ref="B44:C44" si="68">B43</f>
        <v>시장기본_설정정보</v>
      </c>
      <c r="C44" s="253" t="str">
        <f t="shared" si="68"/>
        <v>커브설정정보</v>
      </c>
      <c r="D44" s="253" t="s">
        <v>2055</v>
      </c>
      <c r="E44" s="253">
        <f t="shared" si="13"/>
        <v>20</v>
      </c>
      <c r="F44" s="254"/>
      <c r="G44" s="254" t="s">
        <v>12</v>
      </c>
      <c r="H44" s="255">
        <v>30</v>
      </c>
      <c r="I44" s="254"/>
      <c r="J44" s="253" t="str">
        <f t="shared" si="42"/>
        <v>문자_30</v>
      </c>
      <c r="K44" s="256"/>
      <c r="L44" s="257"/>
      <c r="M44" s="253" t="str">
        <f t="shared" si="53"/>
        <v>ZMR_BASE_CURV</v>
      </c>
      <c r="N44" s="253" t="str">
        <f t="shared" si="43"/>
        <v>커브설정정보</v>
      </c>
      <c r="O44" s="258" t="e">
        <f>IF(P44="","", IF(P38="",1,O38+1))</f>
        <v>#REF!</v>
      </c>
      <c r="P44" s="253" t="s">
        <v>4451</v>
      </c>
      <c r="Q44" s="253" t="str">
        <f t="shared" si="44"/>
        <v>할인금리커브</v>
      </c>
      <c r="R44" s="253" t="str">
        <f t="shared" si="45"/>
        <v>varchar2(30)</v>
      </c>
      <c r="S44" s="254" t="str">
        <f t="shared" si="46"/>
        <v/>
      </c>
      <c r="T44" s="254" t="str">
        <f t="shared" si="47"/>
        <v/>
      </c>
      <c r="U44" s="259">
        <f t="shared" si="4"/>
        <v>30</v>
      </c>
      <c r="V44" s="253"/>
      <c r="W44" s="149" t="s">
        <v>291</v>
      </c>
      <c r="X44" s="149" t="str">
        <f t="shared" si="31"/>
        <v>CURV_ID,TERM_X,TERM_Y</v>
      </c>
      <c r="Y44" s="260" t="s">
        <v>291</v>
      </c>
      <c r="Z44" s="261" t="str">
        <f t="shared" si="32"/>
        <v xml:space="preserve">  DISC_CURV varchar2(30) NULL,</v>
      </c>
      <c r="AA44" s="37" t="s">
        <v>291</v>
      </c>
      <c r="AB44" s="5" t="str">
        <f t="shared" si="33"/>
        <v/>
      </c>
      <c r="AC44" s="37" t="s">
        <v>291</v>
      </c>
      <c r="AD44" s="37" t="str">
        <f t="shared" si="34"/>
        <v>COMMENT ON COLUMN ZMR_BASE_CURV.DISC_CURV IS '할인금리커브';</v>
      </c>
      <c r="AE44" s="37" t="s">
        <v>291</v>
      </c>
      <c r="AF44" s="40" t="str">
        <f t="shared" si="35"/>
        <v>ALTER TABLE ZMR_BASE_CURV ADD DISC_CURV varchar2(30) NULL;</v>
      </c>
      <c r="AG44" s="6" t="s">
        <v>291</v>
      </c>
      <c r="AI44" s="114" t="s">
        <v>5102</v>
      </c>
      <c r="AJ44" s="66"/>
    </row>
    <row r="45" spans="2:36" hidden="1">
      <c r="B45" s="253" t="str">
        <f t="shared" ref="B45:C45" si="69">B44</f>
        <v>시장기본_설정정보</v>
      </c>
      <c r="C45" s="253" t="str">
        <f t="shared" si="69"/>
        <v>커브설정정보</v>
      </c>
      <c r="D45" s="253" t="s">
        <v>2056</v>
      </c>
      <c r="E45" s="253">
        <f t="shared" si="13"/>
        <v>21</v>
      </c>
      <c r="F45" s="254"/>
      <c r="G45" s="254" t="s">
        <v>12</v>
      </c>
      <c r="H45" s="255">
        <v>30</v>
      </c>
      <c r="I45" s="254"/>
      <c r="J45" s="253" t="str">
        <f t="shared" si="42"/>
        <v>문자_30</v>
      </c>
      <c r="K45" s="256"/>
      <c r="L45" s="257"/>
      <c r="M45" s="253" t="str">
        <f t="shared" si="53"/>
        <v>ZMR_BASE_CURV</v>
      </c>
      <c r="N45" s="253" t="str">
        <f t="shared" si="43"/>
        <v>커브설정정보</v>
      </c>
      <c r="O45" s="258" t="e">
        <f>IF(P45="","", IF(P44="",1,O44+1))</f>
        <v>#REF!</v>
      </c>
      <c r="P45" s="253" t="s">
        <v>4452</v>
      </c>
      <c r="Q45" s="253" t="str">
        <f t="shared" si="44"/>
        <v>커브함수</v>
      </c>
      <c r="R45" s="253" t="str">
        <f t="shared" si="45"/>
        <v>varchar2(30)</v>
      </c>
      <c r="S45" s="254" t="str">
        <f t="shared" si="46"/>
        <v/>
      </c>
      <c r="T45" s="254" t="str">
        <f t="shared" si="47"/>
        <v/>
      </c>
      <c r="U45" s="259">
        <f t="shared" si="4"/>
        <v>30</v>
      </c>
      <c r="V45" s="253"/>
      <c r="W45" s="149" t="s">
        <v>291</v>
      </c>
      <c r="X45" s="149" t="str">
        <f t="shared" si="31"/>
        <v>CURV_ID,TERM_X,TERM_Y</v>
      </c>
      <c r="Y45" s="260" t="s">
        <v>291</v>
      </c>
      <c r="Z45" s="261" t="str">
        <f t="shared" si="32"/>
        <v xml:space="preserve">  CURV_FUNC varchar2(30) NULL,</v>
      </c>
      <c r="AA45" s="37" t="s">
        <v>291</v>
      </c>
      <c r="AB45" s="5" t="str">
        <f t="shared" si="33"/>
        <v/>
      </c>
      <c r="AC45" s="37" t="s">
        <v>291</v>
      </c>
      <c r="AD45" s="37" t="str">
        <f t="shared" si="34"/>
        <v>COMMENT ON COLUMN ZMR_BASE_CURV.CURV_FUNC IS '커브함수';</v>
      </c>
      <c r="AE45" s="37" t="s">
        <v>291</v>
      </c>
      <c r="AF45" s="40" t="str">
        <f t="shared" si="35"/>
        <v>ALTER TABLE ZMR_BASE_CURV ADD CURV_FUNC varchar2(30) NULL;</v>
      </c>
      <c r="AG45" s="6" t="s">
        <v>291</v>
      </c>
      <c r="AI45" s="114"/>
      <c r="AJ45" s="66"/>
    </row>
    <row r="46" spans="2:36" hidden="1">
      <c r="B46" s="253" t="str">
        <f t="shared" ref="B46:C46" si="70">B45</f>
        <v>시장기본_설정정보</v>
      </c>
      <c r="C46" s="253" t="str">
        <f t="shared" si="70"/>
        <v>커브설정정보</v>
      </c>
      <c r="D46" s="253" t="s">
        <v>4559</v>
      </c>
      <c r="E46" s="253">
        <f t="shared" si="13"/>
        <v>22</v>
      </c>
      <c r="F46" s="254"/>
      <c r="G46" s="254" t="s">
        <v>274</v>
      </c>
      <c r="H46" s="255">
        <v>20</v>
      </c>
      <c r="I46" s="254"/>
      <c r="J46" s="253" t="str">
        <f>IF(G46="", "", G46&amp;IF(G46="날짜", "", "_"&amp;H46))</f>
        <v>문자_20</v>
      </c>
      <c r="K46" s="256"/>
      <c r="L46" s="257"/>
      <c r="M46" s="253" t="str">
        <f t="shared" si="53"/>
        <v>ZMR_BASE_CURV</v>
      </c>
      <c r="N46" s="253" t="str">
        <f t="shared" si="43"/>
        <v>커브설정정보</v>
      </c>
      <c r="O46" s="258" t="e">
        <f>IF(P46="","", IF(P45="",1,O45+1))</f>
        <v>#REF!</v>
      </c>
      <c r="P46" s="253" t="s">
        <v>4562</v>
      </c>
      <c r="Q46" s="253" t="str">
        <f>D46</f>
        <v>원천자료명</v>
      </c>
      <c r="R46" s="253" t="str">
        <f>IF(G46="문자", "varchar2(" &amp; H46 &amp; ")", IF(G46="숫자", "number(" &amp; SUBSTITUTE(H46, ".", ",") &amp;")", IF(G46="날짜", "timestamp", "")))</f>
        <v>varchar2(20)</v>
      </c>
      <c r="S46" s="254" t="str">
        <f>IF(F46="O", "Y", "")</f>
        <v/>
      </c>
      <c r="T46" s="254" t="str">
        <f>IF(I46="M", "Y", "")</f>
        <v/>
      </c>
      <c r="U46" s="259">
        <f t="shared" si="4"/>
        <v>20</v>
      </c>
      <c r="V46" s="253"/>
      <c r="W46" s="149" t="s">
        <v>291</v>
      </c>
      <c r="X46" s="149" t="str">
        <f t="shared" si="31"/>
        <v>CURV_ID,TERM_X,TERM_Y</v>
      </c>
      <c r="Y46" s="260" t="s">
        <v>291</v>
      </c>
      <c r="Z46" s="261" t="str">
        <f t="shared" si="32"/>
        <v xml:space="preserve">  DATA_SRC varchar2(20) NULL,</v>
      </c>
      <c r="AA46" s="37" t="s">
        <v>291</v>
      </c>
      <c r="AB46" s="5" t="str">
        <f t="shared" si="33"/>
        <v/>
      </c>
      <c r="AC46" s="37" t="s">
        <v>291</v>
      </c>
      <c r="AD46" s="37" t="str">
        <f t="shared" si="34"/>
        <v>COMMENT ON COLUMN ZMR_BASE_CURV.DATA_SRC IS '원천자료명';</v>
      </c>
      <c r="AE46" s="37" t="s">
        <v>291</v>
      </c>
      <c r="AF46" s="40" t="str">
        <f t="shared" si="35"/>
        <v>ALTER TABLE ZMR_BASE_CURV ADD DATA_SRC varchar2(20) NULL;</v>
      </c>
      <c r="AG46" s="6" t="s">
        <v>291</v>
      </c>
      <c r="AI46" s="114" t="s">
        <v>5101</v>
      </c>
      <c r="AJ46" s="66"/>
    </row>
    <row r="47" spans="2:36" ht="25.5" hidden="1">
      <c r="B47" s="253" t="str">
        <f t="shared" ref="B47:C47" si="71">B46</f>
        <v>시장기본_설정정보</v>
      </c>
      <c r="C47" s="253" t="str">
        <f t="shared" si="71"/>
        <v>커브설정정보</v>
      </c>
      <c r="D47" s="253" t="s">
        <v>4552</v>
      </c>
      <c r="E47" s="253">
        <f t="shared" si="13"/>
        <v>23</v>
      </c>
      <c r="F47" s="254"/>
      <c r="G47" s="254" t="s">
        <v>274</v>
      </c>
      <c r="H47" s="255">
        <v>1</v>
      </c>
      <c r="I47" s="254"/>
      <c r="J47" s="253" t="str">
        <f>IF(G47="", "", G47&amp;IF(G47="날짜", "", "_"&amp;H47))</f>
        <v>문자_1</v>
      </c>
      <c r="K47" s="256" t="s">
        <v>4570</v>
      </c>
      <c r="L47" s="257"/>
      <c r="M47" s="253" t="str">
        <f t="shared" si="28"/>
        <v>ZMR_BASE_CURV</v>
      </c>
      <c r="N47" s="253" t="str">
        <f t="shared" si="43"/>
        <v>커브설정정보</v>
      </c>
      <c r="O47" s="258" t="e">
        <f>IF(P47="","", IF(P46="",1,O46+1))</f>
        <v>#REF!</v>
      </c>
      <c r="P47" s="253" t="s">
        <v>4561</v>
      </c>
      <c r="Q47" s="253" t="str">
        <f>D47</f>
        <v>자료관리구분</v>
      </c>
      <c r="R47" s="253" t="str">
        <f>IF(G47="문자", "varchar2(" &amp; H47 &amp; ")", IF(G47="숫자", "number(" &amp; SUBSTITUTE(H47, ".", ",") &amp;")", IF(G47="날짜", "timestamp", "")))</f>
        <v>varchar2(1)</v>
      </c>
      <c r="S47" s="254" t="str">
        <f>IF(F47="O", "Y", "")</f>
        <v/>
      </c>
      <c r="T47" s="254" t="str">
        <f>IF(I47="M", "Y", "")</f>
        <v/>
      </c>
      <c r="U47" s="259">
        <f t="shared" si="4"/>
        <v>1</v>
      </c>
      <c r="V47" s="253"/>
      <c r="W47" s="149" t="s">
        <v>291</v>
      </c>
      <c r="X47" s="149" t="str">
        <f t="shared" si="31"/>
        <v>CURV_ID,TERM_X,TERM_Y</v>
      </c>
      <c r="Y47" s="260" t="s">
        <v>291</v>
      </c>
      <c r="Z47" s="261" t="str">
        <f t="shared" si="32"/>
        <v xml:space="preserve">  DATA_CFG varchar2(1) NULL,</v>
      </c>
      <c r="AA47" s="37" t="s">
        <v>291</v>
      </c>
      <c r="AB47" s="5" t="str">
        <f t="shared" si="33"/>
        <v/>
      </c>
      <c r="AC47" s="37" t="s">
        <v>291</v>
      </c>
      <c r="AD47" s="37" t="str">
        <f t="shared" si="34"/>
        <v>COMMENT ON COLUMN ZMR_BASE_CURV.DATA_CFG IS '자료관리구분 : DATA_CFG [ M, C, S ]';</v>
      </c>
      <c r="AE47" s="37" t="s">
        <v>291</v>
      </c>
      <c r="AF47" s="40" t="str">
        <f t="shared" si="35"/>
        <v>ALTER TABLE ZMR_BASE_CURV ADD DATA_CFG varchar2(1) NULL;</v>
      </c>
      <c r="AG47" s="6" t="s">
        <v>291</v>
      </c>
      <c r="AI47" s="114" t="s">
        <v>36</v>
      </c>
      <c r="AJ47" s="66"/>
    </row>
    <row r="48" spans="2:36" hidden="1">
      <c r="B48" s="253" t="str">
        <f t="shared" ref="B48:C48" si="72">B47</f>
        <v>시장기본_설정정보</v>
      </c>
      <c r="C48" s="253" t="str">
        <f t="shared" si="72"/>
        <v>커브설정정보</v>
      </c>
      <c r="D48" s="253" t="s">
        <v>818</v>
      </c>
      <c r="E48" s="253">
        <f t="shared" si="13"/>
        <v>24</v>
      </c>
      <c r="F48" s="254"/>
      <c r="G48" s="254" t="s">
        <v>12</v>
      </c>
      <c r="H48" s="255">
        <v>20</v>
      </c>
      <c r="I48" s="254"/>
      <c r="J48" s="253" t="str">
        <f t="shared" ref="J48" si="73">IF(G48="", "", G48&amp;IF(G48="날짜", "", "_"&amp;H48))</f>
        <v>문자_20</v>
      </c>
      <c r="K48" s="256"/>
      <c r="L48" s="257"/>
      <c r="M48" s="253" t="str">
        <f t="shared" si="28"/>
        <v>ZMR_BASE_CURV</v>
      </c>
      <c r="N48" s="253" t="str">
        <f t="shared" si="43"/>
        <v>커브설정정보</v>
      </c>
      <c r="O48" s="258" t="e">
        <f>IF(P48="","", IF(#REF!="",1,#REF!+1))</f>
        <v>#REF!</v>
      </c>
      <c r="P48" s="253" t="s">
        <v>832</v>
      </c>
      <c r="Q48" s="253" t="str">
        <f t="shared" ref="Q48" si="74">D48</f>
        <v>매핑ID</v>
      </c>
      <c r="R48" s="253" t="str">
        <f t="shared" ref="R48" si="75">IF(G48="문자", "varchar2(" &amp; H48 &amp; ")", IF(G48="숫자", "number(" &amp; SUBSTITUTE(H48, ".", ",") &amp;")", IF(G48="날짜", "timestamp", "")))</f>
        <v>varchar2(20)</v>
      </c>
      <c r="S48" s="254" t="str">
        <f t="shared" ref="S48" si="76">IF(F48="O", "Y", "")</f>
        <v/>
      </c>
      <c r="T48" s="254" t="str">
        <f t="shared" ref="T48" si="77">IF(I48="M", "Y", "")</f>
        <v/>
      </c>
      <c r="U48" s="259">
        <f t="shared" si="4"/>
        <v>20</v>
      </c>
      <c r="V48" s="253"/>
      <c r="W48" s="149" t="s">
        <v>291</v>
      </c>
      <c r="X48" s="149" t="str">
        <f t="shared" si="31"/>
        <v>CURV_ID,TERM_X,TERM_Y</v>
      </c>
      <c r="Y48" s="260" t="s">
        <v>291</v>
      </c>
      <c r="Z48" s="261" t="str">
        <f t="shared" si="32"/>
        <v xml:space="preserve">  MAP_ID varchar2(20) NULL,CONSTRAINT PK_ZMR_BASE_CURV PRIMARY KEY ( CURV_ID,TERM_X,TERM_Y) );</v>
      </c>
      <c r="AA48" s="37" t="s">
        <v>291</v>
      </c>
      <c r="AB48" s="5" t="str">
        <f t="shared" si="33"/>
        <v/>
      </c>
      <c r="AC48" s="37" t="s">
        <v>291</v>
      </c>
      <c r="AD48" s="37" t="str">
        <f t="shared" si="34"/>
        <v>COMMENT ON COLUMN ZMR_BASE_CURV.MAP_ID IS '매핑ID';</v>
      </c>
      <c r="AE48" s="37" t="s">
        <v>291</v>
      </c>
      <c r="AF48" s="40" t="str">
        <f t="shared" si="35"/>
        <v>ALTER TABLE ZMR_BASE_CURV ADD MAP_ID varchar2(20) NULL;</v>
      </c>
      <c r="AG48" s="6" t="s">
        <v>291</v>
      </c>
      <c r="AI48" s="114"/>
      <c r="AJ48" s="66"/>
    </row>
    <row r="49" spans="2:36" s="6" customFormat="1" hidden="1">
      <c r="B49" s="65" t="s">
        <v>1055</v>
      </c>
      <c r="C49" s="65" t="s">
        <v>2031</v>
      </c>
      <c r="D49" s="65" t="str">
        <f>VLOOKUP(M49,엔티티목록!I:O,7,FALSE)</f>
        <v>시장리스크 관리상품 코드정보</v>
      </c>
      <c r="E49" s="65" t="str">
        <f t="shared" si="13"/>
        <v/>
      </c>
      <c r="F49" s="66"/>
      <c r="G49" s="66"/>
      <c r="H49" s="42">
        <f>SUMIFS(H:H,C:C,C49,B:B,B49, G:G,"&lt;&gt;"&amp;G49)</f>
        <v>475</v>
      </c>
      <c r="I49" s="66"/>
      <c r="J49" s="65" t="str">
        <f t="shared" si="42"/>
        <v/>
      </c>
      <c r="K49" s="103"/>
      <c r="L49" s="67"/>
      <c r="M49" s="65" t="s">
        <v>2033</v>
      </c>
      <c r="N49" s="65" t="str">
        <f t="shared" si="43"/>
        <v>상품코드정보</v>
      </c>
      <c r="O49" s="27" t="str">
        <f>IF(P49="","", IF(P38="",1,O38+1))</f>
        <v/>
      </c>
      <c r="P49" s="65"/>
      <c r="Q49" s="65"/>
      <c r="R49" s="65" t="str">
        <f t="shared" si="45"/>
        <v/>
      </c>
      <c r="S49" s="66"/>
      <c r="T49" s="66"/>
      <c r="U49" s="68">
        <f t="shared" si="4"/>
        <v>475</v>
      </c>
      <c r="V49" s="65"/>
      <c r="W49" s="5" t="s">
        <v>291</v>
      </c>
      <c r="X49" s="5" t="str">
        <f t="shared" si="31"/>
        <v/>
      </c>
      <c r="Y49" s="6" t="s">
        <v>291</v>
      </c>
      <c r="Z49" s="37" t="str">
        <f t="shared" si="32"/>
        <v>CREATE TABLE ZMR_BASE_PROD(</v>
      </c>
      <c r="AA49" s="37" t="s">
        <v>291</v>
      </c>
      <c r="AB49" s="5" t="str">
        <f t="shared" si="33"/>
        <v>DROP TABLE ZMR_BASE_PROD;</v>
      </c>
      <c r="AC49" s="37" t="s">
        <v>291</v>
      </c>
      <c r="AD49" s="37" t="str">
        <f t="shared" si="34"/>
        <v>COMMENT ON TABLE ZMR_BASE_PROD IS '상품코드정보';</v>
      </c>
      <c r="AE49" s="37" t="s">
        <v>291</v>
      </c>
      <c r="AF49" s="40" t="str">
        <f t="shared" si="35"/>
        <v/>
      </c>
      <c r="AG49" s="6" t="s">
        <v>291</v>
      </c>
      <c r="AI49" s="114" t="s">
        <v>5095</v>
      </c>
      <c r="AJ49" s="66"/>
    </row>
    <row r="50" spans="2:36" hidden="1">
      <c r="B50" s="65" t="str">
        <f t="shared" ref="B50:B76" si="78">B49</f>
        <v>시장기본_설정정보</v>
      </c>
      <c r="C50" s="65" t="str">
        <f t="shared" ref="C50:C76" si="79">C49</f>
        <v>상품코드정보</v>
      </c>
      <c r="D50" s="65" t="s">
        <v>709</v>
      </c>
      <c r="E50" s="65">
        <f t="shared" si="13"/>
        <v>1</v>
      </c>
      <c r="F50" s="66" t="s">
        <v>1980</v>
      </c>
      <c r="G50" s="66" t="s">
        <v>274</v>
      </c>
      <c r="H50" s="42">
        <v>5</v>
      </c>
      <c r="I50" s="66" t="s">
        <v>36</v>
      </c>
      <c r="J50" s="65" t="str">
        <f t="shared" si="42"/>
        <v>문자_5</v>
      </c>
      <c r="K50" s="103"/>
      <c r="L50" s="67"/>
      <c r="M50" s="65" t="str">
        <f t="shared" si="28"/>
        <v>ZMR_BASE_PROD</v>
      </c>
      <c r="N50" s="65" t="str">
        <f t="shared" si="43"/>
        <v>상품코드정보</v>
      </c>
      <c r="O50" s="27">
        <f t="shared" si="49"/>
        <v>1</v>
      </c>
      <c r="P50" s="65" t="s">
        <v>802</v>
      </c>
      <c r="Q50" s="65" t="str">
        <f t="shared" ref="Q50:Q58" si="80">D50</f>
        <v>상품코드</v>
      </c>
      <c r="R50" s="65" t="str">
        <f t="shared" si="45"/>
        <v>varchar2(5)</v>
      </c>
      <c r="S50" s="66" t="s">
        <v>759</v>
      </c>
      <c r="T50" s="66" t="str">
        <f>IF(I50="M", "Y", "")</f>
        <v>Y</v>
      </c>
      <c r="U50" s="68">
        <f t="shared" si="4"/>
        <v>5</v>
      </c>
      <c r="V50" s="65"/>
      <c r="W50" s="5" t="s">
        <v>291</v>
      </c>
      <c r="X50" s="5" t="str">
        <f t="shared" si="31"/>
        <v>PROD_CD</v>
      </c>
      <c r="Y50" s="6" t="s">
        <v>291</v>
      </c>
      <c r="Z50" s="37" t="str">
        <f t="shared" si="32"/>
        <v xml:space="preserve">  PROD_CD varchar2(5) NOT NULL,</v>
      </c>
      <c r="AA50" s="37" t="s">
        <v>291</v>
      </c>
      <c r="AB50" s="5" t="str">
        <f t="shared" si="33"/>
        <v/>
      </c>
      <c r="AC50" s="37" t="s">
        <v>291</v>
      </c>
      <c r="AD50" s="37" t="str">
        <f t="shared" si="34"/>
        <v>COMMENT ON COLUMN ZMR_BASE_PROD.PROD_CD IS '상품코드';</v>
      </c>
      <c r="AE50" s="37" t="s">
        <v>291</v>
      </c>
      <c r="AF50" s="40" t="str">
        <f t="shared" si="35"/>
        <v/>
      </c>
      <c r="AG50" s="6" t="s">
        <v>291</v>
      </c>
      <c r="AI50" s="114" t="s">
        <v>5104</v>
      </c>
      <c r="AJ50" s="66" t="s">
        <v>36</v>
      </c>
    </row>
    <row r="51" spans="2:36" hidden="1">
      <c r="B51" s="65" t="str">
        <f t="shared" si="78"/>
        <v>시장기본_설정정보</v>
      </c>
      <c r="C51" s="65" t="str">
        <f t="shared" si="79"/>
        <v>상품코드정보</v>
      </c>
      <c r="D51" s="65" t="s">
        <v>1153</v>
      </c>
      <c r="E51" s="65">
        <f t="shared" si="13"/>
        <v>2</v>
      </c>
      <c r="F51" s="66"/>
      <c r="G51" s="66" t="s">
        <v>274</v>
      </c>
      <c r="H51" s="42">
        <v>20</v>
      </c>
      <c r="I51" s="66"/>
      <c r="J51" s="65" t="str">
        <f t="shared" si="42"/>
        <v>문자_20</v>
      </c>
      <c r="K51" s="103"/>
      <c r="L51" s="67"/>
      <c r="M51" s="65" t="str">
        <f t="shared" si="28"/>
        <v>ZMR_BASE_PROD</v>
      </c>
      <c r="N51" s="65" t="str">
        <f>C51</f>
        <v>상품코드정보</v>
      </c>
      <c r="O51" s="27">
        <f>IF(P51="","", IF(P50="",1,O50+1))</f>
        <v>2</v>
      </c>
      <c r="P51" s="65" t="s">
        <v>46</v>
      </c>
      <c r="Q51" s="65" t="str">
        <f t="shared" si="80"/>
        <v>최종작업자</v>
      </c>
      <c r="R51" s="65" t="str">
        <f t="shared" si="45"/>
        <v>varchar2(20)</v>
      </c>
      <c r="S51" s="66"/>
      <c r="T51" s="66"/>
      <c r="U51" s="68">
        <f t="shared" si="4"/>
        <v>20</v>
      </c>
      <c r="V51" s="65"/>
      <c r="W51" s="5" t="s">
        <v>291</v>
      </c>
      <c r="X51" s="5" t="str">
        <f t="shared" si="31"/>
        <v>PROD_CD</v>
      </c>
      <c r="Y51" s="6" t="s">
        <v>291</v>
      </c>
      <c r="Z51" s="37" t="str">
        <f t="shared" si="32"/>
        <v xml:space="preserve">  LASTID varchar2(20) NULL,</v>
      </c>
      <c r="AA51" s="37" t="s">
        <v>291</v>
      </c>
      <c r="AB51" s="5" t="str">
        <f t="shared" si="33"/>
        <v/>
      </c>
      <c r="AC51" s="37" t="s">
        <v>291</v>
      </c>
      <c r="AD51" s="37" t="str">
        <f t="shared" si="34"/>
        <v>COMMENT ON COLUMN ZMR_BASE_PROD.LASTID IS '최종작업자';</v>
      </c>
      <c r="AE51" s="37" t="s">
        <v>291</v>
      </c>
      <c r="AF51" s="40" t="str">
        <f t="shared" si="35"/>
        <v>ALTER TABLE ZMR_BASE_PROD ADD LASTID varchar2(20) NULL;</v>
      </c>
      <c r="AG51" s="6" t="s">
        <v>291</v>
      </c>
      <c r="AI51" s="114"/>
      <c r="AJ51" s="66"/>
    </row>
    <row r="52" spans="2:36" hidden="1">
      <c r="B52" s="65" t="str">
        <f t="shared" si="78"/>
        <v>시장기본_설정정보</v>
      </c>
      <c r="C52" s="65" t="str">
        <f t="shared" si="79"/>
        <v>상품코드정보</v>
      </c>
      <c r="D52" s="65" t="s">
        <v>286</v>
      </c>
      <c r="E52" s="65">
        <f t="shared" si="13"/>
        <v>3</v>
      </c>
      <c r="F52" s="66"/>
      <c r="G52" s="66" t="s">
        <v>1154</v>
      </c>
      <c r="H52" s="42">
        <v>8</v>
      </c>
      <c r="I52" s="66"/>
      <c r="J52" s="65" t="str">
        <f t="shared" si="42"/>
        <v>날짜</v>
      </c>
      <c r="K52" s="103"/>
      <c r="L52" s="67"/>
      <c r="M52" s="65" t="str">
        <f t="shared" si="28"/>
        <v>ZMR_BASE_PROD</v>
      </c>
      <c r="N52" s="65" t="str">
        <f>C52</f>
        <v>상품코드정보</v>
      </c>
      <c r="O52" s="27">
        <f>IF(P52="","", IF(P51="",1,O51+1))</f>
        <v>3</v>
      </c>
      <c r="P52" s="65" t="s">
        <v>47</v>
      </c>
      <c r="Q52" s="65" t="str">
        <f t="shared" si="80"/>
        <v>최종작업시스템일시</v>
      </c>
      <c r="R52" s="65" t="str">
        <f t="shared" si="45"/>
        <v>timestamp</v>
      </c>
      <c r="S52" s="66"/>
      <c r="T52" s="66"/>
      <c r="U52" s="68">
        <f t="shared" si="4"/>
        <v>8</v>
      </c>
      <c r="V52" s="65"/>
      <c r="W52" s="5" t="s">
        <v>291</v>
      </c>
      <c r="X52" s="5" t="str">
        <f t="shared" si="31"/>
        <v>PROD_CD</v>
      </c>
      <c r="Y52" s="6" t="s">
        <v>291</v>
      </c>
      <c r="Z52" s="37" t="str">
        <f t="shared" si="32"/>
        <v xml:space="preserve">  TMSTAMP timestamp DEFAULT CURRENT_TIMESTAMP  NULL,</v>
      </c>
      <c r="AA52" s="37" t="s">
        <v>291</v>
      </c>
      <c r="AB52" s="5" t="str">
        <f t="shared" si="33"/>
        <v/>
      </c>
      <c r="AC52" s="37" t="s">
        <v>291</v>
      </c>
      <c r="AD52" s="37" t="str">
        <f t="shared" si="34"/>
        <v>COMMENT ON COLUMN ZMR_BASE_PROD.TMSTAMP IS '최종작업시스템일시';</v>
      </c>
      <c r="AE52" s="37" t="s">
        <v>291</v>
      </c>
      <c r="AF52" s="40" t="str">
        <f t="shared" si="35"/>
        <v>ALTER TABLE ZMR_BASE_PROD ADD TMSTAMP timestamp NULL;</v>
      </c>
      <c r="AG52" s="6" t="s">
        <v>291</v>
      </c>
      <c r="AI52" s="114"/>
      <c r="AJ52" s="66"/>
    </row>
    <row r="53" spans="2:36" hidden="1">
      <c r="B53" s="65" t="str">
        <f t="shared" si="78"/>
        <v>시장기본_설정정보</v>
      </c>
      <c r="C53" s="65" t="str">
        <f t="shared" si="79"/>
        <v>상품코드정보</v>
      </c>
      <c r="D53" s="65" t="s">
        <v>1564</v>
      </c>
      <c r="E53" s="65">
        <f t="shared" si="13"/>
        <v>4</v>
      </c>
      <c r="F53" s="66"/>
      <c r="G53" s="66" t="s">
        <v>274</v>
      </c>
      <c r="H53" s="42">
        <v>30</v>
      </c>
      <c r="I53" s="66"/>
      <c r="J53" s="65" t="str">
        <f t="shared" si="42"/>
        <v>문자_30</v>
      </c>
      <c r="K53" s="103"/>
      <c r="L53" s="67"/>
      <c r="M53" s="65" t="str">
        <f t="shared" si="28"/>
        <v>ZMR_BASE_PROD</v>
      </c>
      <c r="N53" s="65" t="str">
        <f t="shared" ref="N53:N69" si="81">C53</f>
        <v>상품코드정보</v>
      </c>
      <c r="O53" s="27">
        <f t="shared" si="49"/>
        <v>4</v>
      </c>
      <c r="P53" s="65" t="s">
        <v>1570</v>
      </c>
      <c r="Q53" s="65" t="str">
        <f t="shared" si="80"/>
        <v>상품명</v>
      </c>
      <c r="R53" s="65" t="str">
        <f t="shared" si="45"/>
        <v>varchar2(30)</v>
      </c>
      <c r="S53" s="66"/>
      <c r="T53" s="66"/>
      <c r="U53" s="68">
        <f t="shared" si="4"/>
        <v>30</v>
      </c>
      <c r="V53" s="65"/>
      <c r="W53" s="5" t="s">
        <v>291</v>
      </c>
      <c r="X53" s="5" t="str">
        <f t="shared" si="8"/>
        <v>PROD_CD</v>
      </c>
      <c r="Y53" s="6" t="s">
        <v>291</v>
      </c>
      <c r="Z53" s="37" t="str">
        <f t="shared" si="9"/>
        <v xml:space="preserve">  PROD_NM varchar2(30) NULL,</v>
      </c>
      <c r="AA53" s="37" t="s">
        <v>291</v>
      </c>
      <c r="AB53" s="5" t="str">
        <f t="shared" si="10"/>
        <v/>
      </c>
      <c r="AC53" s="37" t="s">
        <v>291</v>
      </c>
      <c r="AD53" s="37" t="str">
        <f t="shared" si="11"/>
        <v>COMMENT ON COLUMN ZMR_BASE_PROD.PROD_NM IS '상품명';</v>
      </c>
      <c r="AE53" s="37" t="s">
        <v>291</v>
      </c>
      <c r="AF53" s="40" t="str">
        <f t="shared" si="12"/>
        <v>ALTER TABLE ZMR_BASE_PROD ADD PROD_NM varchar2(30) NULL;</v>
      </c>
      <c r="AG53" s="6" t="s">
        <v>291</v>
      </c>
      <c r="AI53" s="114" t="s">
        <v>3405</v>
      </c>
      <c r="AJ53" s="66" t="s">
        <v>36</v>
      </c>
    </row>
    <row r="54" spans="2:36" ht="25.5" hidden="1">
      <c r="B54" s="65" t="str">
        <f t="shared" si="78"/>
        <v>시장기본_설정정보</v>
      </c>
      <c r="C54" s="65" t="str">
        <f t="shared" si="79"/>
        <v>상품코드정보</v>
      </c>
      <c r="D54" s="65" t="s">
        <v>1227</v>
      </c>
      <c r="E54" s="65">
        <f t="shared" si="13"/>
        <v>5</v>
      </c>
      <c r="F54" s="66"/>
      <c r="G54" s="66" t="s">
        <v>12</v>
      </c>
      <c r="H54" s="42">
        <v>30</v>
      </c>
      <c r="I54" s="66"/>
      <c r="J54" s="65" t="str">
        <f t="shared" si="42"/>
        <v>문자_30</v>
      </c>
      <c r="K54" s="103" t="s">
        <v>4568</v>
      </c>
      <c r="L54" s="67"/>
      <c r="M54" s="65" t="str">
        <f t="shared" si="28"/>
        <v>ZMR_BASE_PROD</v>
      </c>
      <c r="N54" s="65" t="str">
        <f t="shared" si="81"/>
        <v>상품코드정보</v>
      </c>
      <c r="O54" s="27">
        <f t="shared" si="49"/>
        <v>5</v>
      </c>
      <c r="P54" s="65" t="s">
        <v>114</v>
      </c>
      <c r="Q54" s="65" t="str">
        <f t="shared" si="80"/>
        <v>상품유형</v>
      </c>
      <c r="R54" s="65" t="str">
        <f t="shared" si="45"/>
        <v>varchar2(30)</v>
      </c>
      <c r="S54" s="66"/>
      <c r="T54" s="66"/>
      <c r="U54" s="68">
        <f t="shared" si="4"/>
        <v>30</v>
      </c>
      <c r="V54" s="65"/>
      <c r="W54" s="5" t="s">
        <v>291</v>
      </c>
      <c r="X54" s="5" t="str">
        <f t="shared" si="8"/>
        <v>PROD_CD</v>
      </c>
      <c r="Y54" s="6" t="s">
        <v>291</v>
      </c>
      <c r="Z54" s="37" t="str">
        <f t="shared" si="9"/>
        <v xml:space="preserve">  PROD_TYPE varchar2(30) NULL,</v>
      </c>
      <c r="AA54" s="37" t="s">
        <v>291</v>
      </c>
      <c r="AB54" s="5" t="str">
        <f t="shared" si="10"/>
        <v/>
      </c>
      <c r="AC54" s="37" t="s">
        <v>291</v>
      </c>
      <c r="AD54" s="37" t="str">
        <f t="shared" si="11"/>
        <v>COMMENT ON COLUMN ZMR_BASE_PROD.PROD_TYPE IS '상품유형 : 단기자금,유가증권 등 분류';</v>
      </c>
      <c r="AE54" s="37" t="s">
        <v>291</v>
      </c>
      <c r="AF54" s="40" t="str">
        <f t="shared" si="12"/>
        <v>ALTER TABLE ZMR_BASE_PROD ADD PROD_TYPE varchar2(30) NULL;</v>
      </c>
      <c r="AG54" s="6" t="s">
        <v>291</v>
      </c>
      <c r="AI54" s="114" t="s">
        <v>5105</v>
      </c>
      <c r="AJ54" s="66" t="s">
        <v>36</v>
      </c>
    </row>
    <row r="55" spans="2:36" ht="25.5" hidden="1">
      <c r="B55" s="65" t="str">
        <f t="shared" si="78"/>
        <v>시장기본_설정정보</v>
      </c>
      <c r="C55" s="65" t="str">
        <f t="shared" si="79"/>
        <v>상품코드정보</v>
      </c>
      <c r="D55" s="65" t="s">
        <v>2034</v>
      </c>
      <c r="E55" s="65">
        <f t="shared" si="13"/>
        <v>6</v>
      </c>
      <c r="F55" s="66"/>
      <c r="G55" s="66" t="s">
        <v>12</v>
      </c>
      <c r="H55" s="42">
        <v>30</v>
      </c>
      <c r="I55" s="66"/>
      <c r="J55" s="65" t="str">
        <f t="shared" si="42"/>
        <v>문자_30</v>
      </c>
      <c r="K55" s="103" t="s">
        <v>4569</v>
      </c>
      <c r="L55" s="67"/>
      <c r="M55" s="65" t="str">
        <f t="shared" si="28"/>
        <v>ZMR_BASE_PROD</v>
      </c>
      <c r="N55" s="65" t="str">
        <f t="shared" si="81"/>
        <v>상품코드정보</v>
      </c>
      <c r="O55" s="27">
        <f t="shared" si="49"/>
        <v>6</v>
      </c>
      <c r="P55" s="65" t="s">
        <v>410</v>
      </c>
      <c r="Q55" s="65" t="str">
        <f t="shared" si="80"/>
        <v>상품그룹</v>
      </c>
      <c r="R55" s="65" t="str">
        <f t="shared" si="45"/>
        <v>varchar2(30)</v>
      </c>
      <c r="S55" s="66" t="str">
        <f t="shared" ref="S55:S58" si="82">IF(F55="O", "Y", "")</f>
        <v/>
      </c>
      <c r="T55" s="66"/>
      <c r="U55" s="68">
        <f t="shared" si="4"/>
        <v>30</v>
      </c>
      <c r="V55" s="65"/>
      <c r="W55" s="5" t="s">
        <v>291</v>
      </c>
      <c r="X55" s="5" t="str">
        <f t="shared" si="8"/>
        <v>PROD_CD</v>
      </c>
      <c r="Y55" s="6" t="s">
        <v>291</v>
      </c>
      <c r="Z55" s="37" t="str">
        <f t="shared" si="9"/>
        <v xml:space="preserve">  PROD_GRP varchar2(30) NULL,</v>
      </c>
      <c r="AA55" s="37" t="s">
        <v>291</v>
      </c>
      <c r="AB55" s="5" t="str">
        <f t="shared" si="10"/>
        <v/>
      </c>
      <c r="AC55" s="37" t="s">
        <v>291</v>
      </c>
      <c r="AD55" s="37" t="str">
        <f t="shared" si="11"/>
        <v>COMMENT ON COLUMN ZMR_BASE_PROD.PROD_GRP IS '상품그룹 : 채권, 주식, 선물, 옵션 등 분류';</v>
      </c>
      <c r="AE55" s="37" t="s">
        <v>291</v>
      </c>
      <c r="AF55" s="40" t="str">
        <f t="shared" si="12"/>
        <v>ALTER TABLE ZMR_BASE_PROD ADD PROD_GRP varchar2(30) NULL;</v>
      </c>
      <c r="AG55" s="6" t="s">
        <v>291</v>
      </c>
      <c r="AI55" s="114" t="s">
        <v>5107</v>
      </c>
      <c r="AJ55" s="66" t="s">
        <v>36</v>
      </c>
    </row>
    <row r="56" spans="2:36" hidden="1">
      <c r="B56" s="65" t="str">
        <f t="shared" si="78"/>
        <v>시장기본_설정정보</v>
      </c>
      <c r="C56" s="65" t="str">
        <f t="shared" si="79"/>
        <v>상품코드정보</v>
      </c>
      <c r="D56" s="65" t="s">
        <v>2035</v>
      </c>
      <c r="E56" s="65">
        <f t="shared" si="13"/>
        <v>7</v>
      </c>
      <c r="F56" s="66"/>
      <c r="G56" s="66" t="s">
        <v>12</v>
      </c>
      <c r="H56" s="42">
        <v>255</v>
      </c>
      <c r="I56" s="66"/>
      <c r="J56" s="65" t="str">
        <f t="shared" si="42"/>
        <v>문자_255</v>
      </c>
      <c r="K56" s="103"/>
      <c r="L56" s="67"/>
      <c r="M56" s="65" t="str">
        <f t="shared" si="28"/>
        <v>ZMR_BASE_PROD</v>
      </c>
      <c r="N56" s="65" t="str">
        <f t="shared" si="81"/>
        <v>상품코드정보</v>
      </c>
      <c r="O56" s="27">
        <f t="shared" si="49"/>
        <v>7</v>
      </c>
      <c r="P56" s="65" t="s">
        <v>2036</v>
      </c>
      <c r="Q56" s="65" t="str">
        <f t="shared" si="80"/>
        <v>상품설명</v>
      </c>
      <c r="R56" s="65" t="str">
        <f t="shared" si="45"/>
        <v>varchar2(255)</v>
      </c>
      <c r="S56" s="66" t="str">
        <f t="shared" si="82"/>
        <v/>
      </c>
      <c r="T56" s="66"/>
      <c r="U56" s="68">
        <f t="shared" si="4"/>
        <v>255</v>
      </c>
      <c r="V56" s="65"/>
      <c r="W56" s="5" t="s">
        <v>291</v>
      </c>
      <c r="X56" s="5" t="str">
        <f t="shared" si="8"/>
        <v>PROD_CD</v>
      </c>
      <c r="Y56" s="6" t="s">
        <v>291</v>
      </c>
      <c r="Z56" s="37" t="str">
        <f t="shared" si="9"/>
        <v xml:space="preserve">  PROD_DESC varchar2(255) NULL,</v>
      </c>
      <c r="AA56" s="37" t="s">
        <v>291</v>
      </c>
      <c r="AB56" s="5" t="str">
        <f t="shared" si="10"/>
        <v/>
      </c>
      <c r="AC56" s="37" t="s">
        <v>291</v>
      </c>
      <c r="AD56" s="37" t="str">
        <f t="shared" si="11"/>
        <v>COMMENT ON COLUMN ZMR_BASE_PROD.PROD_DESC IS '상품설명';</v>
      </c>
      <c r="AE56" s="37" t="s">
        <v>291</v>
      </c>
      <c r="AF56" s="40" t="str">
        <f t="shared" si="12"/>
        <v>ALTER TABLE ZMR_BASE_PROD ADD PROD_DESC varchar2(255) NULL;</v>
      </c>
      <c r="AG56" s="6" t="s">
        <v>291</v>
      </c>
      <c r="AI56" s="114"/>
      <c r="AJ56" s="66"/>
    </row>
    <row r="57" spans="2:36" hidden="1">
      <c r="B57" s="65" t="str">
        <f t="shared" si="78"/>
        <v>시장기본_설정정보</v>
      </c>
      <c r="C57" s="65" t="str">
        <f t="shared" si="79"/>
        <v>상품코드정보</v>
      </c>
      <c r="D57" s="65" t="s">
        <v>5106</v>
      </c>
      <c r="E57" s="65">
        <f t="shared" si="13"/>
        <v>8</v>
      </c>
      <c r="F57" s="66"/>
      <c r="G57" s="66" t="s">
        <v>12</v>
      </c>
      <c r="H57" s="42">
        <v>1</v>
      </c>
      <c r="I57" s="66"/>
      <c r="J57" s="65" t="str">
        <f t="shared" si="42"/>
        <v>문자_1</v>
      </c>
      <c r="K57" s="103"/>
      <c r="L57" s="67"/>
      <c r="M57" s="65" t="str">
        <f t="shared" si="28"/>
        <v>ZMR_BASE_PROD</v>
      </c>
      <c r="N57" s="65" t="str">
        <f t="shared" si="81"/>
        <v>상품코드정보</v>
      </c>
      <c r="O57" s="27" t="e">
        <f>IF(P57="","", IF(#REF!="",1,#REF!+1))</f>
        <v>#REF!</v>
      </c>
      <c r="P57" s="65" t="s">
        <v>2037</v>
      </c>
      <c r="Q57" s="65" t="str">
        <f t="shared" si="80"/>
        <v>보유포지션여부</v>
      </c>
      <c r="R57" s="65" t="str">
        <f t="shared" si="45"/>
        <v>varchar2(1)</v>
      </c>
      <c r="S57" s="66" t="str">
        <f t="shared" si="82"/>
        <v/>
      </c>
      <c r="T57" s="66" t="str">
        <f>IF(I57="M", "Y", "")</f>
        <v/>
      </c>
      <c r="U57" s="68">
        <f t="shared" si="4"/>
        <v>1</v>
      </c>
      <c r="V57" s="65"/>
      <c r="W57" s="5" t="s">
        <v>291</v>
      </c>
      <c r="X57" s="5" t="str">
        <f t="shared" si="8"/>
        <v>PROD_CD</v>
      </c>
      <c r="Y57" s="6" t="s">
        <v>291</v>
      </c>
      <c r="Z57" s="37" t="str">
        <f t="shared" si="9"/>
        <v xml:space="preserve">  PROD_UFLG varchar2(1) NULL,</v>
      </c>
      <c r="AA57" s="37" t="s">
        <v>291</v>
      </c>
      <c r="AB57" s="5" t="str">
        <f t="shared" si="10"/>
        <v/>
      </c>
      <c r="AC57" s="37" t="s">
        <v>291</v>
      </c>
      <c r="AD57" s="37" t="str">
        <f t="shared" si="11"/>
        <v>COMMENT ON COLUMN ZMR_BASE_PROD.PROD_UFLG IS '보유포지션여부';</v>
      </c>
      <c r="AE57" s="37" t="s">
        <v>291</v>
      </c>
      <c r="AF57" s="40" t="str">
        <f t="shared" si="12"/>
        <v>ALTER TABLE ZMR_BASE_PROD ADD PROD_UFLG varchar2(1) NULL;</v>
      </c>
      <c r="AG57" s="6" t="s">
        <v>291</v>
      </c>
      <c r="AI57" s="114" t="s">
        <v>759</v>
      </c>
      <c r="AJ57" s="66"/>
    </row>
    <row r="58" spans="2:36" hidden="1">
      <c r="B58" s="65" t="str">
        <f t="shared" si="78"/>
        <v>시장기본_설정정보</v>
      </c>
      <c r="C58" s="65" t="str">
        <f t="shared" si="79"/>
        <v>상품코드정보</v>
      </c>
      <c r="D58" s="65" t="s">
        <v>4616</v>
      </c>
      <c r="E58" s="65">
        <f t="shared" si="13"/>
        <v>9</v>
      </c>
      <c r="F58" s="66"/>
      <c r="G58" s="66" t="s">
        <v>12</v>
      </c>
      <c r="H58" s="42">
        <v>6</v>
      </c>
      <c r="I58" s="66"/>
      <c r="J58" s="65" t="str">
        <f t="shared" si="42"/>
        <v>문자_6</v>
      </c>
      <c r="K58" s="103" t="s">
        <v>4617</v>
      </c>
      <c r="L58" s="67"/>
      <c r="M58" s="65" t="str">
        <f t="shared" si="28"/>
        <v>ZMR_BASE_PROD</v>
      </c>
      <c r="N58" s="65" t="str">
        <f>C58</f>
        <v>상품코드정보</v>
      </c>
      <c r="O58" s="27" t="e">
        <f>IF(P58="","", IF(P57="",1,O57+1))</f>
        <v>#REF!</v>
      </c>
      <c r="P58" s="65" t="s">
        <v>740</v>
      </c>
      <c r="Q58" s="65" t="str">
        <f t="shared" si="80"/>
        <v>바젤2위험분류</v>
      </c>
      <c r="R58" s="65" t="str">
        <f t="shared" si="45"/>
        <v>varchar2(6)</v>
      </c>
      <c r="S58" s="66" t="str">
        <f t="shared" si="82"/>
        <v/>
      </c>
      <c r="T58" s="66" t="str">
        <f>IF(I58="M", "Y", "")</f>
        <v/>
      </c>
      <c r="U58" s="68">
        <f t="shared" si="4"/>
        <v>6</v>
      </c>
      <c r="V58" s="65"/>
      <c r="W58" s="5" t="s">
        <v>291</v>
      </c>
      <c r="X58" s="5" t="str">
        <f t="shared" si="8"/>
        <v>PROD_CD</v>
      </c>
      <c r="Y58" s="6" t="s">
        <v>291</v>
      </c>
      <c r="Z58" s="37" t="str">
        <f t="shared" si="9"/>
        <v xml:space="preserve">  SD_R3 varchar2(6) NULL,</v>
      </c>
      <c r="AA58" s="37" t="s">
        <v>291</v>
      </c>
      <c r="AB58" s="5" t="str">
        <f t="shared" si="10"/>
        <v/>
      </c>
      <c r="AC58" s="37" t="s">
        <v>291</v>
      </c>
      <c r="AD58" s="37" t="str">
        <f t="shared" si="11"/>
        <v>COMMENT ON COLUMN ZMR_BASE_PROD.SD_R3 IS '바젤2위험분류 : SD_R3 &lt; ZNS';</v>
      </c>
      <c r="AE58" s="37" t="s">
        <v>291</v>
      </c>
      <c r="AF58" s="40" t="str">
        <f t="shared" si="12"/>
        <v>ALTER TABLE ZMR_BASE_PROD ADD SD_R3 varchar2(6) NULL;</v>
      </c>
      <c r="AG58" s="6" t="s">
        <v>291</v>
      </c>
      <c r="AI58" s="114" t="s">
        <v>5108</v>
      </c>
      <c r="AJ58" s="66" t="s">
        <v>36</v>
      </c>
    </row>
    <row r="59" spans="2:36" ht="25.5" hidden="1">
      <c r="B59" s="65" t="str">
        <f t="shared" si="78"/>
        <v>시장기본_설정정보</v>
      </c>
      <c r="C59" s="65" t="str">
        <f t="shared" si="79"/>
        <v>상품코드정보</v>
      </c>
      <c r="D59" s="65" t="s">
        <v>4620</v>
      </c>
      <c r="E59" s="65">
        <f t="shared" si="13"/>
        <v>10</v>
      </c>
      <c r="F59" s="66"/>
      <c r="G59" s="66" t="s">
        <v>12</v>
      </c>
      <c r="H59" s="42">
        <v>1</v>
      </c>
      <c r="I59" s="66"/>
      <c r="J59" s="65" t="str">
        <f>IF(G59="", "", G59&amp;IF(G59="날짜", "", "_"&amp;H59))</f>
        <v>문자_1</v>
      </c>
      <c r="K59" s="103" t="s">
        <v>4621</v>
      </c>
      <c r="L59" s="67"/>
      <c r="M59" s="65" t="str">
        <f t="shared" si="28"/>
        <v>ZMR_BASE_PROD</v>
      </c>
      <c r="N59" s="65" t="str">
        <f>C59</f>
        <v>상품코드정보</v>
      </c>
      <c r="O59" s="27" t="e">
        <f>IF(P59="","", IF(P66="",1,O66+1))</f>
        <v>#REF!</v>
      </c>
      <c r="P59" s="65" t="s">
        <v>4633</v>
      </c>
      <c r="Q59" s="65" t="str">
        <f>D59</f>
        <v>옵션여부</v>
      </c>
      <c r="R59" s="65" t="str">
        <f>IF(G59="문자", "varchar2(" &amp; H59 &amp; ")", IF(G59="숫자", "number(" &amp; SUBSTITUTE(H59, ".", ",") &amp;")", IF(G59="날짜", "timestamp", "")))</f>
        <v>varchar2(1)</v>
      </c>
      <c r="S59" s="66" t="str">
        <f>IF(F59="O", "Y", "")</f>
        <v/>
      </c>
      <c r="T59" s="66"/>
      <c r="U59" s="68">
        <f t="shared" si="4"/>
        <v>1</v>
      </c>
      <c r="V59" s="65"/>
      <c r="W59" s="5" t="s">
        <v>291</v>
      </c>
      <c r="X59" s="5" t="str">
        <f t="shared" si="8"/>
        <v>PROD_CD</v>
      </c>
      <c r="Y59" s="6" t="s">
        <v>291</v>
      </c>
      <c r="Z59" s="37" t="str">
        <f t="shared" si="9"/>
        <v xml:space="preserve">  OPTN_YN varchar2(1) NULL,</v>
      </c>
      <c r="AA59" s="37" t="s">
        <v>291</v>
      </c>
      <c r="AB59" s="5" t="str">
        <f t="shared" si="10"/>
        <v/>
      </c>
      <c r="AC59" s="37" t="s">
        <v>291</v>
      </c>
      <c r="AD59" s="37" t="str">
        <f t="shared" si="11"/>
        <v>COMMENT ON COLUMN ZMR_BASE_PROD.OPTN_YN IS '옵션여부 : 베가/커버처대상 구분';</v>
      </c>
      <c r="AE59" s="37" t="s">
        <v>291</v>
      </c>
      <c r="AF59" s="40" t="str">
        <f t="shared" si="12"/>
        <v>ALTER TABLE ZMR_BASE_PROD ADD OPTN_YN varchar2(1) NULL;</v>
      </c>
      <c r="AG59" s="6" t="s">
        <v>291</v>
      </c>
      <c r="AI59" s="114" t="s">
        <v>3358</v>
      </c>
      <c r="AJ59" s="66"/>
    </row>
    <row r="60" spans="2:36" ht="38.25" hidden="1">
      <c r="B60" s="65" t="str">
        <f t="shared" si="78"/>
        <v>시장기본_설정정보</v>
      </c>
      <c r="C60" s="65" t="str">
        <f t="shared" si="79"/>
        <v>상품코드정보</v>
      </c>
      <c r="D60" s="65" t="s">
        <v>4635</v>
      </c>
      <c r="E60" s="65">
        <f t="shared" si="13"/>
        <v>11</v>
      </c>
      <c r="F60" s="66"/>
      <c r="G60" s="66" t="s">
        <v>12</v>
      </c>
      <c r="H60" s="42">
        <v>1</v>
      </c>
      <c r="I60" s="66"/>
      <c r="J60" s="65" t="str">
        <f>IF(G60="", "", G60&amp;IF(G60="날짜", "", "_"&amp;H60))</f>
        <v>문자_1</v>
      </c>
      <c r="K60" s="103" t="s">
        <v>4636</v>
      </c>
      <c r="L60" s="67"/>
      <c r="M60" s="65" t="str">
        <f t="shared" si="28"/>
        <v>ZMR_BASE_PROD</v>
      </c>
      <c r="N60" s="65" t="str">
        <f t="shared" ref="N60" si="83">C60</f>
        <v>상품코드정보</v>
      </c>
      <c r="O60" s="27" t="e">
        <f t="shared" ref="O60" si="84">IF(P60="","", IF(P59="",1,O59+1))</f>
        <v>#REF!</v>
      </c>
      <c r="P60" s="65" t="s">
        <v>4634</v>
      </c>
      <c r="Q60" s="65" t="str">
        <f>D60</f>
        <v>유동화구분</v>
      </c>
      <c r="R60" s="65" t="str">
        <f>IF(G60="문자", "varchar2(" &amp; H60 &amp; ")", IF(G60="숫자", "number(" &amp; SUBSTITUTE(H60, ".", ",") &amp;")", IF(G60="날짜", "timestamp", "")))</f>
        <v>varchar2(1)</v>
      </c>
      <c r="S60" s="66" t="str">
        <f t="shared" ref="S60" si="85">IF(F60="O", "Y", "")</f>
        <v/>
      </c>
      <c r="T60" s="66"/>
      <c r="U60" s="68">
        <f t="shared" si="4"/>
        <v>1</v>
      </c>
      <c r="V60" s="65"/>
      <c r="W60" s="5" t="s">
        <v>291</v>
      </c>
      <c r="X60" s="5" t="str">
        <f t="shared" si="8"/>
        <v>PROD_CD</v>
      </c>
      <c r="Y60" s="6" t="s">
        <v>291</v>
      </c>
      <c r="Z60" s="37" t="str">
        <f t="shared" si="9"/>
        <v xml:space="preserve">  ABS_FG varchar2(1) NULL,</v>
      </c>
      <c r="AA60" s="37" t="s">
        <v>291</v>
      </c>
      <c r="AB60" s="5" t="str">
        <f t="shared" si="10"/>
        <v/>
      </c>
      <c r="AC60" s="37" t="s">
        <v>291</v>
      </c>
      <c r="AD60" s="37" t="str">
        <f t="shared" si="11"/>
        <v>COMMENT ON COLUMN ZMR_BASE_PROD.ABS_FG IS '유동화구분 : ABS_FG [NSEC,NCTP,CTP]';</v>
      </c>
      <c r="AE60" s="37" t="s">
        <v>291</v>
      </c>
      <c r="AF60" s="40" t="str">
        <f t="shared" si="12"/>
        <v>ALTER TABLE ZMR_BASE_PROD ADD ABS_FG varchar2(1) NULL;</v>
      </c>
      <c r="AG60" s="6" t="s">
        <v>291</v>
      </c>
      <c r="AI60" s="114" t="s">
        <v>4643</v>
      </c>
      <c r="AJ60" s="66"/>
    </row>
    <row r="61" spans="2:36" hidden="1">
      <c r="B61" s="65" t="str">
        <f t="shared" si="78"/>
        <v>시장기본_설정정보</v>
      </c>
      <c r="C61" s="65" t="str">
        <f t="shared" si="79"/>
        <v>상품코드정보</v>
      </c>
      <c r="D61" s="65" t="s">
        <v>4476</v>
      </c>
      <c r="E61" s="65">
        <f t="shared" si="13"/>
        <v>12</v>
      </c>
      <c r="F61" s="66"/>
      <c r="G61" s="66" t="s">
        <v>274</v>
      </c>
      <c r="H61" s="42">
        <v>20</v>
      </c>
      <c r="I61" s="66"/>
      <c r="J61" s="65" t="str">
        <f t="shared" ref="J61:J64" si="86">IF(G61="", "", G61&amp;IF(G61="날짜", "", "_"&amp;H61))</f>
        <v>문자_20</v>
      </c>
      <c r="K61" s="103" t="s">
        <v>4477</v>
      </c>
      <c r="L61" s="67"/>
      <c r="M61" s="65" t="str">
        <f t="shared" si="28"/>
        <v>ZMR_BASE_PROD</v>
      </c>
      <c r="N61" s="65" t="str">
        <f t="shared" si="81"/>
        <v>상품코드정보</v>
      </c>
      <c r="O61" s="27" t="e">
        <f>IF(P61="","", IF(#REF!="",1,#REF!+1))</f>
        <v>#REF!</v>
      </c>
      <c r="P61" s="65" t="s">
        <v>4618</v>
      </c>
      <c r="Q61" s="65" t="str">
        <f t="shared" ref="Q61:Q64" si="87">D61</f>
        <v>FLAT테이블</v>
      </c>
      <c r="R61" s="65" t="str">
        <f t="shared" ref="R61:R64" si="88">IF(G61="문자", "varchar2(" &amp; H61 &amp; ")", IF(G61="숫자", "number(" &amp; SUBSTITUTE(H61, ".", ",") &amp;")", IF(G61="날짜", "timestamp", "")))</f>
        <v>varchar2(20)</v>
      </c>
      <c r="S61" s="66"/>
      <c r="T61" s="66"/>
      <c r="U61" s="68">
        <f t="shared" si="4"/>
        <v>20</v>
      </c>
      <c r="V61" s="65"/>
      <c r="W61" s="5" t="s">
        <v>291</v>
      </c>
      <c r="X61" s="5" t="str">
        <f t="shared" si="8"/>
        <v>PROD_CD</v>
      </c>
      <c r="Y61" s="6" t="s">
        <v>291</v>
      </c>
      <c r="Z61" s="37" t="str">
        <f t="shared" si="9"/>
        <v xml:space="preserve">  FLAT_TAB varchar2(20) NULL,</v>
      </c>
      <c r="AA61" s="37" t="s">
        <v>291</v>
      </c>
      <c r="AB61" s="5" t="str">
        <f t="shared" si="10"/>
        <v/>
      </c>
      <c r="AC61" s="37" t="s">
        <v>291</v>
      </c>
      <c r="AD61" s="37" t="str">
        <f t="shared" si="11"/>
        <v>COMMENT ON COLUMN ZMR_BASE_PROD.FLAT_TAB IS 'FLAT테이블 : 자료저장테이블';</v>
      </c>
      <c r="AE61" s="37" t="s">
        <v>291</v>
      </c>
      <c r="AF61" s="40" t="str">
        <f t="shared" si="12"/>
        <v>ALTER TABLE ZMR_BASE_PROD ADD FLAT_TAB varchar2(20) NULL;</v>
      </c>
      <c r="AG61" s="6" t="s">
        <v>291</v>
      </c>
      <c r="AI61" s="114"/>
      <c r="AJ61" s="66"/>
    </row>
    <row r="62" spans="2:36" hidden="1">
      <c r="B62" s="65" t="str">
        <f t="shared" si="78"/>
        <v>시장기본_설정정보</v>
      </c>
      <c r="C62" s="65" t="str">
        <f t="shared" si="79"/>
        <v>상품코드정보</v>
      </c>
      <c r="D62" s="65" t="s">
        <v>4623</v>
      </c>
      <c r="E62" s="65">
        <f t="shared" si="13"/>
        <v>13</v>
      </c>
      <c r="F62" s="66"/>
      <c r="G62" s="66" t="s">
        <v>12</v>
      </c>
      <c r="H62" s="42">
        <v>1</v>
      </c>
      <c r="I62" s="66"/>
      <c r="J62" s="65" t="str">
        <f t="shared" si="86"/>
        <v>문자_1</v>
      </c>
      <c r="K62" s="103"/>
      <c r="L62" s="67"/>
      <c r="M62" s="65" t="str">
        <f t="shared" si="28"/>
        <v>ZMR_BASE_PROD</v>
      </c>
      <c r="N62" s="65" t="str">
        <f t="shared" si="81"/>
        <v>상품코드정보</v>
      </c>
      <c r="O62" s="27" t="e">
        <f t="shared" ref="O62:O63" si="89">IF(P62="","", IF(P61="",1,O61+1))</f>
        <v>#REF!</v>
      </c>
      <c r="P62" s="65" t="s">
        <v>4629</v>
      </c>
      <c r="Q62" s="65" t="str">
        <f t="shared" si="87"/>
        <v>GIRR 대상여부</v>
      </c>
      <c r="R62" s="65" t="str">
        <f t="shared" si="88"/>
        <v>varchar2(1)</v>
      </c>
      <c r="S62" s="66"/>
      <c r="T62" s="66"/>
      <c r="U62" s="68">
        <f t="shared" si="4"/>
        <v>1</v>
      </c>
      <c r="V62" s="65"/>
      <c r="W62" s="5" t="s">
        <v>291</v>
      </c>
      <c r="X62" s="5" t="str">
        <f t="shared" si="8"/>
        <v>PROD_CD</v>
      </c>
      <c r="Y62" s="6" t="s">
        <v>291</v>
      </c>
      <c r="Z62" s="37" t="str">
        <f t="shared" si="9"/>
        <v xml:space="preserve">  GIRR_RISK_YN varchar2(1) NULL,</v>
      </c>
      <c r="AA62" s="37" t="s">
        <v>291</v>
      </c>
      <c r="AB62" s="5" t="str">
        <f t="shared" si="10"/>
        <v/>
      </c>
      <c r="AC62" s="37" t="s">
        <v>291</v>
      </c>
      <c r="AD62" s="37" t="str">
        <f t="shared" si="11"/>
        <v>COMMENT ON COLUMN ZMR_BASE_PROD.GIRR_RISK_YN IS 'GIRR 대상여부';</v>
      </c>
      <c r="AE62" s="37" t="s">
        <v>291</v>
      </c>
      <c r="AF62" s="40" t="str">
        <f t="shared" si="12"/>
        <v>ALTER TABLE ZMR_BASE_PROD ADD GIRR_RISK_YN varchar2(1) NULL;</v>
      </c>
      <c r="AG62" s="6" t="s">
        <v>291</v>
      </c>
      <c r="AI62" s="114" t="s">
        <v>759</v>
      </c>
      <c r="AJ62" s="66"/>
    </row>
    <row r="63" spans="2:36" hidden="1">
      <c r="B63" s="65" t="str">
        <f t="shared" si="78"/>
        <v>시장기본_설정정보</v>
      </c>
      <c r="C63" s="65" t="str">
        <f t="shared" si="79"/>
        <v>상품코드정보</v>
      </c>
      <c r="D63" s="65" t="s">
        <v>4627</v>
      </c>
      <c r="E63" s="65">
        <f t="shared" si="13"/>
        <v>14</v>
      </c>
      <c r="F63" s="66"/>
      <c r="G63" s="66" t="s">
        <v>12</v>
      </c>
      <c r="H63" s="42">
        <v>1</v>
      </c>
      <c r="I63" s="66"/>
      <c r="J63" s="65" t="str">
        <f t="shared" si="86"/>
        <v>문자_1</v>
      </c>
      <c r="K63" s="103"/>
      <c r="L63" s="67"/>
      <c r="M63" s="65" t="str">
        <f t="shared" si="28"/>
        <v>ZMR_BASE_PROD</v>
      </c>
      <c r="N63" s="65" t="str">
        <f t="shared" si="81"/>
        <v>상품코드정보</v>
      </c>
      <c r="O63" s="27" t="e">
        <f t="shared" si="89"/>
        <v>#REF!</v>
      </c>
      <c r="P63" s="65" t="s">
        <v>4628</v>
      </c>
      <c r="Q63" s="65" t="str">
        <f t="shared" si="87"/>
        <v>CSR 대상여부</v>
      </c>
      <c r="R63" s="65" t="str">
        <f t="shared" si="88"/>
        <v>varchar2(1)</v>
      </c>
      <c r="S63" s="66" t="str">
        <f t="shared" ref="S63:S66" si="90">IF(F63="O", "Y", "")</f>
        <v/>
      </c>
      <c r="T63" s="66"/>
      <c r="U63" s="68">
        <f t="shared" si="4"/>
        <v>1</v>
      </c>
      <c r="V63" s="65"/>
      <c r="W63" s="5" t="s">
        <v>291</v>
      </c>
      <c r="X63" s="5" t="str">
        <f t="shared" si="8"/>
        <v>PROD_CD</v>
      </c>
      <c r="Y63" s="6" t="s">
        <v>291</v>
      </c>
      <c r="Z63" s="37" t="str">
        <f t="shared" si="9"/>
        <v xml:space="preserve">  CSR_RISK_YN varchar2(1) NULL,</v>
      </c>
      <c r="AA63" s="37" t="s">
        <v>291</v>
      </c>
      <c r="AB63" s="5" t="str">
        <f t="shared" si="10"/>
        <v/>
      </c>
      <c r="AC63" s="37" t="s">
        <v>291</v>
      </c>
      <c r="AD63" s="37" t="str">
        <f t="shared" si="11"/>
        <v>COMMENT ON COLUMN ZMR_BASE_PROD.CSR_RISK_YN IS 'CSR 대상여부';</v>
      </c>
      <c r="AE63" s="37" t="s">
        <v>291</v>
      </c>
      <c r="AF63" s="40" t="str">
        <f t="shared" si="12"/>
        <v>ALTER TABLE ZMR_BASE_PROD ADD CSR_RISK_YN varchar2(1) NULL;</v>
      </c>
      <c r="AG63" s="6" t="s">
        <v>291</v>
      </c>
      <c r="AI63" s="114" t="s">
        <v>759</v>
      </c>
      <c r="AJ63" s="66"/>
    </row>
    <row r="64" spans="2:36" hidden="1">
      <c r="B64" s="65" t="str">
        <f t="shared" si="78"/>
        <v>시장기본_설정정보</v>
      </c>
      <c r="C64" s="65" t="str">
        <f t="shared" si="79"/>
        <v>상품코드정보</v>
      </c>
      <c r="D64" s="65" t="s">
        <v>4624</v>
      </c>
      <c r="E64" s="65">
        <f t="shared" si="13"/>
        <v>15</v>
      </c>
      <c r="F64" s="66"/>
      <c r="G64" s="66" t="s">
        <v>12</v>
      </c>
      <c r="H64" s="42">
        <v>1</v>
      </c>
      <c r="I64" s="66"/>
      <c r="J64" s="65" t="str">
        <f t="shared" si="86"/>
        <v>문자_1</v>
      </c>
      <c r="K64" s="103"/>
      <c r="L64" s="67"/>
      <c r="M64" s="65" t="str">
        <f t="shared" si="28"/>
        <v>ZMR_BASE_PROD</v>
      </c>
      <c r="N64" s="65" t="str">
        <f t="shared" si="81"/>
        <v>상품코드정보</v>
      </c>
      <c r="O64" s="27" t="e">
        <f>IF(P64="","", IF(#REF!="",1,#REF!+1))</f>
        <v>#REF!</v>
      </c>
      <c r="P64" s="65" t="s">
        <v>4630</v>
      </c>
      <c r="Q64" s="65" t="str">
        <f t="shared" si="87"/>
        <v>EQ 대상여부</v>
      </c>
      <c r="R64" s="65" t="str">
        <f t="shared" si="88"/>
        <v>varchar2(1)</v>
      </c>
      <c r="S64" s="66" t="str">
        <f t="shared" si="90"/>
        <v/>
      </c>
      <c r="T64" s="66" t="str">
        <f>IF(I64="M", "Y", "")</f>
        <v/>
      </c>
      <c r="U64" s="68">
        <f t="shared" si="4"/>
        <v>1</v>
      </c>
      <c r="V64" s="65"/>
      <c r="W64" s="5" t="s">
        <v>291</v>
      </c>
      <c r="X64" s="5" t="str">
        <f t="shared" si="8"/>
        <v>PROD_CD</v>
      </c>
      <c r="Y64" s="6" t="s">
        <v>291</v>
      </c>
      <c r="Z64" s="37" t="str">
        <f t="shared" si="9"/>
        <v xml:space="preserve">  EQ_RISK_YN varchar2(1) NULL,</v>
      </c>
      <c r="AA64" s="37" t="s">
        <v>291</v>
      </c>
      <c r="AB64" s="5" t="str">
        <f t="shared" si="10"/>
        <v/>
      </c>
      <c r="AC64" s="37" t="s">
        <v>291</v>
      </c>
      <c r="AD64" s="37" t="str">
        <f t="shared" si="11"/>
        <v>COMMENT ON COLUMN ZMR_BASE_PROD.EQ_RISK_YN IS 'EQ 대상여부';</v>
      </c>
      <c r="AE64" s="37" t="s">
        <v>291</v>
      </c>
      <c r="AF64" s="40" t="str">
        <f t="shared" si="12"/>
        <v>ALTER TABLE ZMR_BASE_PROD ADD EQ_RISK_YN varchar2(1) NULL;</v>
      </c>
      <c r="AG64" s="6" t="s">
        <v>291</v>
      </c>
      <c r="AI64" s="114"/>
      <c r="AJ64" s="66"/>
    </row>
    <row r="65" spans="2:36" hidden="1">
      <c r="B65" s="65" t="str">
        <f t="shared" si="78"/>
        <v>시장기본_설정정보</v>
      </c>
      <c r="C65" s="65" t="str">
        <f t="shared" si="79"/>
        <v>상품코드정보</v>
      </c>
      <c r="D65" s="65" t="s">
        <v>4625</v>
      </c>
      <c r="E65" s="65">
        <f t="shared" si="13"/>
        <v>16</v>
      </c>
      <c r="F65" s="66"/>
      <c r="G65" s="66" t="s">
        <v>12</v>
      </c>
      <c r="H65" s="42">
        <v>1</v>
      </c>
      <c r="I65" s="66"/>
      <c r="J65" s="65" t="str">
        <f t="shared" ref="J65:J69" si="91">IF(G65="", "", G65&amp;IF(G65="날짜", "", "_"&amp;H65))</f>
        <v>문자_1</v>
      </c>
      <c r="K65" s="103"/>
      <c r="L65" s="67"/>
      <c r="M65" s="65" t="str">
        <f t="shared" si="28"/>
        <v>ZMR_BASE_PROD</v>
      </c>
      <c r="N65" s="65" t="str">
        <f t="shared" si="81"/>
        <v>상품코드정보</v>
      </c>
      <c r="O65" s="27" t="e">
        <f t="shared" ref="O65:O66" si="92">IF(P65="","", IF(P64="",1,O64+1))</f>
        <v>#REF!</v>
      </c>
      <c r="P65" s="65" t="s">
        <v>4631</v>
      </c>
      <c r="Q65" s="65" t="str">
        <f t="shared" ref="Q65:Q69" si="93">D65</f>
        <v>FX 대상여부</v>
      </c>
      <c r="R65" s="65" t="str">
        <f t="shared" ref="R65:R69" si="94">IF(G65="문자", "varchar2(" &amp; H65 &amp; ")", IF(G65="숫자", "number(" &amp; SUBSTITUTE(H65, ".", ",") &amp;")", IF(G65="날짜", "timestamp", "")))</f>
        <v>varchar2(1)</v>
      </c>
      <c r="S65" s="66" t="str">
        <f t="shared" si="90"/>
        <v/>
      </c>
      <c r="T65" s="66" t="str">
        <f>IF(I65="M", "Y", "")</f>
        <v/>
      </c>
      <c r="U65" s="68">
        <f t="shared" si="4"/>
        <v>1</v>
      </c>
      <c r="V65" s="65"/>
      <c r="W65" s="5" t="s">
        <v>291</v>
      </c>
      <c r="X65" s="5" t="str">
        <f t="shared" si="8"/>
        <v>PROD_CD</v>
      </c>
      <c r="Y65" s="6" t="s">
        <v>291</v>
      </c>
      <c r="Z65" s="37" t="str">
        <f t="shared" si="9"/>
        <v xml:space="preserve">  FX_RISK_YN varchar2(1) NULL,</v>
      </c>
      <c r="AA65" s="37" t="s">
        <v>291</v>
      </c>
      <c r="AB65" s="5" t="str">
        <f t="shared" si="10"/>
        <v/>
      </c>
      <c r="AC65" s="37" t="s">
        <v>291</v>
      </c>
      <c r="AD65" s="37" t="str">
        <f t="shared" si="11"/>
        <v>COMMENT ON COLUMN ZMR_BASE_PROD.FX_RISK_YN IS 'FX 대상여부';</v>
      </c>
      <c r="AE65" s="37" t="s">
        <v>291</v>
      </c>
      <c r="AF65" s="40" t="str">
        <f t="shared" si="12"/>
        <v>ALTER TABLE ZMR_BASE_PROD ADD FX_RISK_YN varchar2(1) NULL;</v>
      </c>
      <c r="AG65" s="6" t="s">
        <v>291</v>
      </c>
      <c r="AI65" s="114"/>
      <c r="AJ65" s="66"/>
    </row>
    <row r="66" spans="2:36" hidden="1">
      <c r="B66" s="65" t="str">
        <f t="shared" si="78"/>
        <v>시장기본_설정정보</v>
      </c>
      <c r="C66" s="65" t="str">
        <f t="shared" si="79"/>
        <v>상품코드정보</v>
      </c>
      <c r="D66" s="65" t="s">
        <v>4626</v>
      </c>
      <c r="E66" s="65">
        <f t="shared" si="13"/>
        <v>17</v>
      </c>
      <c r="F66" s="66"/>
      <c r="G66" s="66" t="s">
        <v>12</v>
      </c>
      <c r="H66" s="42">
        <v>1</v>
      </c>
      <c r="I66" s="66"/>
      <c r="J66" s="65" t="str">
        <f t="shared" si="91"/>
        <v>문자_1</v>
      </c>
      <c r="K66" s="103"/>
      <c r="L66" s="67"/>
      <c r="M66" s="65" t="str">
        <f t="shared" si="28"/>
        <v>ZMR_BASE_PROD</v>
      </c>
      <c r="N66" s="65" t="str">
        <f>C66</f>
        <v>상품코드정보</v>
      </c>
      <c r="O66" s="27" t="e">
        <f t="shared" si="92"/>
        <v>#REF!</v>
      </c>
      <c r="P66" s="65" t="s">
        <v>4632</v>
      </c>
      <c r="Q66" s="65" t="str">
        <f t="shared" si="93"/>
        <v>CM 대상여부</v>
      </c>
      <c r="R66" s="65" t="str">
        <f t="shared" si="94"/>
        <v>varchar2(1)</v>
      </c>
      <c r="S66" s="66" t="str">
        <f t="shared" si="90"/>
        <v/>
      </c>
      <c r="T66" s="66" t="str">
        <f>IF(I66="M", "Y", "")</f>
        <v/>
      </c>
      <c r="U66" s="68">
        <f t="shared" si="4"/>
        <v>1</v>
      </c>
      <c r="V66" s="65"/>
      <c r="W66" s="5" t="s">
        <v>291</v>
      </c>
      <c r="X66" s="5" t="str">
        <f t="shared" si="8"/>
        <v>PROD_CD</v>
      </c>
      <c r="Y66" s="6" t="s">
        <v>291</v>
      </c>
      <c r="Z66" s="37" t="str">
        <f t="shared" si="9"/>
        <v xml:space="preserve">  CM_RISK_YN varchar2(1) NULL,</v>
      </c>
      <c r="AA66" s="37" t="s">
        <v>291</v>
      </c>
      <c r="AB66" s="5" t="str">
        <f t="shared" si="10"/>
        <v/>
      </c>
      <c r="AC66" s="37" t="s">
        <v>291</v>
      </c>
      <c r="AD66" s="37" t="str">
        <f t="shared" si="11"/>
        <v>COMMENT ON COLUMN ZMR_BASE_PROD.CM_RISK_YN IS 'CM 대상여부';</v>
      </c>
      <c r="AE66" s="37" t="s">
        <v>291</v>
      </c>
      <c r="AF66" s="40" t="str">
        <f t="shared" si="12"/>
        <v>ALTER TABLE ZMR_BASE_PROD ADD CM_RISK_YN varchar2(1) NULL;</v>
      </c>
      <c r="AG66" s="6" t="s">
        <v>291</v>
      </c>
      <c r="AI66" s="114"/>
      <c r="AJ66" s="66"/>
    </row>
    <row r="67" spans="2:36" hidden="1">
      <c r="B67" s="65" t="str">
        <f t="shared" si="78"/>
        <v>시장기본_설정정보</v>
      </c>
      <c r="C67" s="65" t="str">
        <f t="shared" si="79"/>
        <v>상품코드정보</v>
      </c>
      <c r="D67" s="65" t="s">
        <v>4622</v>
      </c>
      <c r="E67" s="65">
        <f t="shared" si="13"/>
        <v>18</v>
      </c>
      <c r="F67" s="66"/>
      <c r="G67" s="66" t="s">
        <v>12</v>
      </c>
      <c r="H67" s="42">
        <v>1</v>
      </c>
      <c r="I67" s="66"/>
      <c r="J67" s="65" t="str">
        <f>IF(G67="", "", G67&amp;IF(G67="날짜", "", "_"&amp;H67))</f>
        <v>문자_1</v>
      </c>
      <c r="K67" s="103"/>
      <c r="L67" s="67"/>
      <c r="M67" s="65" t="str">
        <f t="shared" si="28"/>
        <v>ZMR_BASE_PROD</v>
      </c>
      <c r="N67" s="65" t="str">
        <f>C67</f>
        <v>상품코드정보</v>
      </c>
      <c r="O67" s="27" t="e">
        <f>IF(P67="","", IF(#REF!="",1,#REF!+1))</f>
        <v>#REF!</v>
      </c>
      <c r="P67" s="65" t="s">
        <v>4637</v>
      </c>
      <c r="Q67" s="65" t="str">
        <f>D67</f>
        <v>DRC 대상여부</v>
      </c>
      <c r="R67" s="65" t="str">
        <f>IF(G67="문자", "varchar2(" &amp; H67 &amp; ")", IF(G67="숫자", "number(" &amp; SUBSTITUTE(H67, ".", ",") &amp;")", IF(G67="날짜", "timestamp", "")))</f>
        <v>varchar2(1)</v>
      </c>
      <c r="S67" s="66" t="str">
        <f>IF(F67="O", "Y", "")</f>
        <v/>
      </c>
      <c r="T67" s="66"/>
      <c r="U67" s="68">
        <f t="shared" si="4"/>
        <v>1</v>
      </c>
      <c r="V67" s="65"/>
      <c r="W67" s="5" t="s">
        <v>291</v>
      </c>
      <c r="X67" s="5" t="str">
        <f t="shared" si="8"/>
        <v>PROD_CD</v>
      </c>
      <c r="Y67" s="6" t="s">
        <v>291</v>
      </c>
      <c r="Z67" s="37" t="str">
        <f t="shared" si="9"/>
        <v xml:space="preserve">  DRC_RISK_YN varchar2(1) NULL,</v>
      </c>
      <c r="AA67" s="37" t="s">
        <v>291</v>
      </c>
      <c r="AB67" s="5" t="str">
        <f t="shared" si="10"/>
        <v/>
      </c>
      <c r="AC67" s="37" t="s">
        <v>291</v>
      </c>
      <c r="AD67" s="37" t="str">
        <f t="shared" si="11"/>
        <v>COMMENT ON COLUMN ZMR_BASE_PROD.DRC_RISK_YN IS 'DRC 대상여부';</v>
      </c>
      <c r="AE67" s="37" t="s">
        <v>291</v>
      </c>
      <c r="AF67" s="40" t="str">
        <f t="shared" si="12"/>
        <v>ALTER TABLE ZMR_BASE_PROD ADD DRC_RISK_YN varchar2(1) NULL;</v>
      </c>
      <c r="AG67" s="6" t="s">
        <v>291</v>
      </c>
      <c r="AI67" s="114" t="s">
        <v>759</v>
      </c>
      <c r="AJ67" s="66"/>
    </row>
    <row r="68" spans="2:36" hidden="1">
      <c r="B68" s="65" t="str">
        <f t="shared" si="78"/>
        <v>시장기본_설정정보</v>
      </c>
      <c r="C68" s="65" t="str">
        <f t="shared" si="79"/>
        <v>상품코드정보</v>
      </c>
      <c r="D68" s="65" t="s">
        <v>4639</v>
      </c>
      <c r="E68" s="65">
        <f t="shared" si="13"/>
        <v>19</v>
      </c>
      <c r="F68" s="66"/>
      <c r="G68" s="66" t="s">
        <v>12</v>
      </c>
      <c r="H68" s="42">
        <v>1</v>
      </c>
      <c r="I68" s="66"/>
      <c r="J68" s="65" t="str">
        <f t="shared" ref="J68" si="95">IF(G68="", "", G68&amp;IF(G68="날짜", "", "_"&amp;H68))</f>
        <v>문자_1</v>
      </c>
      <c r="K68" s="103"/>
      <c r="L68" s="67"/>
      <c r="M68" s="65" t="str">
        <f t="shared" si="28"/>
        <v>ZMR_BASE_PROD</v>
      </c>
      <c r="N68" s="65" t="str">
        <f t="shared" ref="N68" si="96">C68</f>
        <v>상품코드정보</v>
      </c>
      <c r="O68" s="27" t="e">
        <f>IF(P68="","", IF(#REF!="",1,#REF!+1))</f>
        <v>#REF!</v>
      </c>
      <c r="P68" s="65" t="s">
        <v>4638</v>
      </c>
      <c r="Q68" s="65" t="str">
        <f t="shared" ref="Q68" si="97">D68</f>
        <v>잔여위험여부</v>
      </c>
      <c r="R68" s="65" t="str">
        <f t="shared" ref="R68" si="98">IF(G68="문자", "varchar2(" &amp; H68 &amp; ")", IF(G68="숫자", "number(" &amp; SUBSTITUTE(H68, ".", ",") &amp;")", IF(G68="날짜", "timestamp", "")))</f>
        <v>varchar2(1)</v>
      </c>
      <c r="S68" s="66" t="str">
        <f t="shared" ref="S68" si="99">IF(F68="O", "Y", "")</f>
        <v/>
      </c>
      <c r="T68" s="66"/>
      <c r="U68" s="68">
        <f t="shared" si="4"/>
        <v>1</v>
      </c>
      <c r="V68" s="65"/>
      <c r="W68" s="5" t="s">
        <v>291</v>
      </c>
      <c r="X68" s="5" t="str">
        <f t="shared" si="8"/>
        <v>PROD_CD</v>
      </c>
      <c r="Y68" s="6" t="s">
        <v>291</v>
      </c>
      <c r="Z68" s="37" t="str">
        <f t="shared" si="9"/>
        <v xml:space="preserve">  RRAO_RISK_YN varchar2(1) NULL,</v>
      </c>
      <c r="AA68" s="37" t="s">
        <v>291</v>
      </c>
      <c r="AB68" s="5" t="str">
        <f t="shared" si="10"/>
        <v/>
      </c>
      <c r="AC68" s="37" t="s">
        <v>291</v>
      </c>
      <c r="AD68" s="37" t="str">
        <f t="shared" si="11"/>
        <v>COMMENT ON COLUMN ZMR_BASE_PROD.RRAO_RISK_YN IS '잔여위험여부';</v>
      </c>
      <c r="AE68" s="37" t="s">
        <v>291</v>
      </c>
      <c r="AF68" s="40" t="str">
        <f t="shared" si="12"/>
        <v>ALTER TABLE ZMR_BASE_PROD ADD RRAO_RISK_YN varchar2(1) NULL;</v>
      </c>
      <c r="AG68" s="6" t="s">
        <v>291</v>
      </c>
      <c r="AI68" s="114"/>
      <c r="AJ68" s="66"/>
    </row>
    <row r="69" spans="2:36" ht="25.5" hidden="1">
      <c r="B69" s="65" t="str">
        <f t="shared" si="78"/>
        <v>시장기본_설정정보</v>
      </c>
      <c r="C69" s="65" t="str">
        <f t="shared" si="79"/>
        <v>상품코드정보</v>
      </c>
      <c r="D69" s="65" t="s">
        <v>4640</v>
      </c>
      <c r="E69" s="65">
        <f t="shared" si="13"/>
        <v>20</v>
      </c>
      <c r="F69" s="66"/>
      <c r="G69" s="66" t="s">
        <v>12</v>
      </c>
      <c r="H69" s="42">
        <v>10</v>
      </c>
      <c r="I69" s="66"/>
      <c r="J69" s="65" t="str">
        <f t="shared" si="91"/>
        <v>문자_10</v>
      </c>
      <c r="K69" s="103" t="s">
        <v>4481</v>
      </c>
      <c r="L69" s="67"/>
      <c r="M69" s="65" t="str">
        <f t="shared" si="28"/>
        <v>ZMR_BASE_PROD</v>
      </c>
      <c r="N69" s="65" t="str">
        <f t="shared" si="81"/>
        <v>상품코드정보</v>
      </c>
      <c r="O69" s="27" t="e">
        <f>IF(P69="","", IF(#REF!="",1,#REF!+1))</f>
        <v>#REF!</v>
      </c>
      <c r="P69" s="65" t="s">
        <v>4478</v>
      </c>
      <c r="Q69" s="65" t="str">
        <f t="shared" si="93"/>
        <v>잔여위험버킷</v>
      </c>
      <c r="R69" s="65" t="str">
        <f t="shared" si="94"/>
        <v>varchar2(10)</v>
      </c>
      <c r="S69" s="66" t="str">
        <f t="shared" ref="S69:S70" si="100">IF(F69="O", "Y", "")</f>
        <v/>
      </c>
      <c r="T69" s="66" t="str">
        <f>IF(I69="M", "Y", "")</f>
        <v/>
      </c>
      <c r="U69" s="68">
        <f t="shared" si="4"/>
        <v>10</v>
      </c>
      <c r="V69" s="65"/>
      <c r="W69" s="5" t="s">
        <v>291</v>
      </c>
      <c r="X69" s="5" t="str">
        <f t="shared" si="8"/>
        <v>PROD_CD</v>
      </c>
      <c r="Y69" s="6" t="s">
        <v>291</v>
      </c>
      <c r="Z69" s="37" t="str">
        <f t="shared" si="9"/>
        <v xml:space="preserve">  RRAO_BUCKET varchar2(10) NULL,</v>
      </c>
      <c r="AA69" s="37" t="s">
        <v>291</v>
      </c>
      <c r="AB69" s="5" t="str">
        <f t="shared" si="10"/>
        <v/>
      </c>
      <c r="AC69" s="37" t="s">
        <v>291</v>
      </c>
      <c r="AD69" s="37" t="str">
        <f t="shared" si="11"/>
        <v>COMMENT ON COLUMN ZMR_BASE_PROD.RRAO_BUCKET IS '잔여위험버킷 : RRAO_Bucket [Exotic, Other]';</v>
      </c>
      <c r="AE69" s="37" t="s">
        <v>291</v>
      </c>
      <c r="AF69" s="40" t="str">
        <f t="shared" si="12"/>
        <v>ALTER TABLE ZMR_BASE_PROD ADD RRAO_BUCKET varchar2(10) NULL;</v>
      </c>
      <c r="AG69" s="6" t="s">
        <v>291</v>
      </c>
      <c r="AI69" s="114"/>
      <c r="AJ69" s="66"/>
    </row>
    <row r="70" spans="2:36" ht="38.25" hidden="1">
      <c r="B70" s="65" t="str">
        <f t="shared" si="78"/>
        <v>시장기본_설정정보</v>
      </c>
      <c r="C70" s="65" t="str">
        <f t="shared" si="79"/>
        <v>상품코드정보</v>
      </c>
      <c r="D70" s="65" t="s">
        <v>4641</v>
      </c>
      <c r="E70" s="65">
        <f t="shared" si="13"/>
        <v>21</v>
      </c>
      <c r="F70" s="66"/>
      <c r="G70" s="66" t="s">
        <v>12</v>
      </c>
      <c r="H70" s="42">
        <v>10</v>
      </c>
      <c r="I70" s="66"/>
      <c r="J70" s="65" t="str">
        <f>IF(G70="", "", G70&amp;IF(G70="날짜", "", "_"&amp;H70))</f>
        <v>문자_10</v>
      </c>
      <c r="K70" s="103" t="s">
        <v>4482</v>
      </c>
      <c r="L70" s="67"/>
      <c r="M70" s="65" t="str">
        <f t="shared" si="28"/>
        <v>ZMR_BASE_PROD</v>
      </c>
      <c r="N70" s="65" t="str">
        <f>C70</f>
        <v>상품코드정보</v>
      </c>
      <c r="O70" s="27" t="e">
        <f>IF(P70="","", IF(P57="",1,O57+1))</f>
        <v>#REF!</v>
      </c>
      <c r="P70" s="65" t="s">
        <v>4479</v>
      </c>
      <c r="Q70" s="65" t="str">
        <f>D70</f>
        <v>잔여위험요소</v>
      </c>
      <c r="R70" s="65" t="str">
        <f>IF(G70="문자", "varchar2(" &amp; H70 &amp; ")", IF(G70="숫자", "number(" &amp; SUBSTITUTE(H70, ".", ",") &amp;")", IF(G70="날짜", "timestamp", "")))</f>
        <v>varchar2(10)</v>
      </c>
      <c r="S70" s="66" t="str">
        <f t="shared" si="100"/>
        <v/>
      </c>
      <c r="T70" s="66" t="str">
        <f>IF(I70="M", "Y", "")</f>
        <v/>
      </c>
      <c r="U70" s="68">
        <f t="shared" ref="U70:U133" si="101">IF(Q70="", SUMIFS(U:U,M:M,M70,Q:Q,"&lt;&gt;"&amp;Q70), IF(OR(R70="float",R70="datetime"),8,H70))</f>
        <v>10</v>
      </c>
      <c r="V70" s="65"/>
      <c r="W70" s="5" t="s">
        <v>291</v>
      </c>
      <c r="X70" s="5" t="str">
        <f t="shared" si="8"/>
        <v>PROD_CD</v>
      </c>
      <c r="Y70" s="6" t="s">
        <v>291</v>
      </c>
      <c r="Z70" s="37" t="str">
        <f t="shared" si="9"/>
        <v xml:space="preserve">  RRAO_FACTOR varchar2(10) NULL,</v>
      </c>
      <c r="AA70" s="37" t="s">
        <v>291</v>
      </c>
      <c r="AB70" s="5" t="str">
        <f t="shared" si="10"/>
        <v/>
      </c>
      <c r="AC70" s="37" t="s">
        <v>291</v>
      </c>
      <c r="AD70" s="37" t="str">
        <f t="shared" si="11"/>
        <v>COMMENT ON COLUMN ZMR_BASE_PROD.RRAO_FACTOR IS '잔여위험요소 : RRAO_Factor [Corr, Gap, Behaior, Other]';</v>
      </c>
      <c r="AE70" s="37" t="s">
        <v>291</v>
      </c>
      <c r="AF70" s="40" t="str">
        <f t="shared" si="12"/>
        <v>ALTER TABLE ZMR_BASE_PROD ADD RRAO_FACTOR varchar2(10) NULL;</v>
      </c>
      <c r="AG70" s="6" t="s">
        <v>291</v>
      </c>
      <c r="AI70" s="114"/>
      <c r="AJ70" s="66"/>
    </row>
    <row r="71" spans="2:36" hidden="1">
      <c r="B71" s="65" t="str">
        <f>B70</f>
        <v>시장기본_설정정보</v>
      </c>
      <c r="C71" s="65" t="str">
        <f>C70</f>
        <v>상품코드정보</v>
      </c>
      <c r="D71" s="65" t="s">
        <v>4559</v>
      </c>
      <c r="E71" s="65">
        <f t="shared" si="13"/>
        <v>22</v>
      </c>
      <c r="F71" s="66"/>
      <c r="G71" s="66" t="s">
        <v>274</v>
      </c>
      <c r="H71" s="42">
        <v>20</v>
      </c>
      <c r="I71" s="66"/>
      <c r="J71" s="65" t="str">
        <f>IF(G71="", "", G71&amp;IF(G71="날짜", "", "_"&amp;H71))</f>
        <v>문자_20</v>
      </c>
      <c r="K71" s="103"/>
      <c r="L71" s="67"/>
      <c r="M71" s="65" t="str">
        <f>M70</f>
        <v>ZMR_BASE_PROD</v>
      </c>
      <c r="N71" s="65" t="str">
        <f t="shared" ref="N71:N73" si="102">C71</f>
        <v>상품코드정보</v>
      </c>
      <c r="O71" s="27" t="e">
        <f>IF(P71="","", IF(P70="",1,O70+1))</f>
        <v>#REF!</v>
      </c>
      <c r="P71" s="65" t="s">
        <v>4562</v>
      </c>
      <c r="Q71" s="65" t="str">
        <f>D71</f>
        <v>원천자료명</v>
      </c>
      <c r="R71" s="65" t="str">
        <f>IF(G71="문자", "varchar2(" &amp; H71 &amp; ")", IF(G71="숫자", "number(" &amp; SUBSTITUTE(H71, ".", ",") &amp;")", IF(G71="날짜", "timestamp", "")))</f>
        <v>varchar2(20)</v>
      </c>
      <c r="S71" s="66" t="str">
        <f>IF(F71="O", "Y", "")</f>
        <v/>
      </c>
      <c r="T71" s="66" t="str">
        <f>IF(I71="M", "Y", "")</f>
        <v/>
      </c>
      <c r="U71" s="68">
        <f t="shared" si="101"/>
        <v>20</v>
      </c>
      <c r="V71" s="65"/>
      <c r="W71" s="5" t="s">
        <v>291</v>
      </c>
      <c r="X71" s="5" t="str">
        <f t="shared" si="8"/>
        <v>PROD_CD</v>
      </c>
      <c r="Y71" s="6" t="s">
        <v>291</v>
      </c>
      <c r="Z71" s="37" t="str">
        <f t="shared" si="9"/>
        <v xml:space="preserve">  DATA_SRC varchar2(20) NULL,</v>
      </c>
      <c r="AA71" s="37" t="s">
        <v>291</v>
      </c>
      <c r="AB71" s="5" t="str">
        <f t="shared" si="10"/>
        <v/>
      </c>
      <c r="AC71" s="37" t="s">
        <v>291</v>
      </c>
      <c r="AD71" s="37" t="str">
        <f t="shared" si="11"/>
        <v>COMMENT ON COLUMN ZMR_BASE_PROD.DATA_SRC IS '원천자료명';</v>
      </c>
      <c r="AE71" s="37" t="s">
        <v>291</v>
      </c>
      <c r="AF71" s="40" t="str">
        <f t="shared" si="12"/>
        <v>ALTER TABLE ZMR_BASE_PROD ADD DATA_SRC varchar2(20) NULL;</v>
      </c>
      <c r="AG71" s="6" t="s">
        <v>291</v>
      </c>
      <c r="AI71" s="114" t="s">
        <v>5101</v>
      </c>
      <c r="AJ71" s="66"/>
    </row>
    <row r="72" spans="2:36" ht="25.5" hidden="1">
      <c r="B72" s="65" t="str">
        <f t="shared" si="78"/>
        <v>시장기본_설정정보</v>
      </c>
      <c r="C72" s="65" t="str">
        <f t="shared" si="79"/>
        <v>상품코드정보</v>
      </c>
      <c r="D72" s="65" t="s">
        <v>4552</v>
      </c>
      <c r="E72" s="65">
        <f t="shared" si="13"/>
        <v>23</v>
      </c>
      <c r="F72" s="66"/>
      <c r="G72" s="66" t="s">
        <v>274</v>
      </c>
      <c r="H72" s="42">
        <v>1</v>
      </c>
      <c r="I72" s="66"/>
      <c r="J72" s="65" t="str">
        <f>IF(G72="", "", G72&amp;IF(G72="날짜", "", "_"&amp;H72))</f>
        <v>문자_1</v>
      </c>
      <c r="K72" s="103" t="s">
        <v>4560</v>
      </c>
      <c r="L72" s="67"/>
      <c r="M72" s="65" t="str">
        <f t="shared" si="28"/>
        <v>ZMR_BASE_PROD</v>
      </c>
      <c r="N72" s="65" t="str">
        <f t="shared" si="102"/>
        <v>상품코드정보</v>
      </c>
      <c r="O72" s="27" t="e">
        <f>IF(P72="","", IF(P71="",1,O71+1))</f>
        <v>#REF!</v>
      </c>
      <c r="P72" s="65" t="s">
        <v>4561</v>
      </c>
      <c r="Q72" s="65" t="str">
        <f>D72</f>
        <v>자료관리구분</v>
      </c>
      <c r="R72" s="65" t="str">
        <f>IF(G72="문자", "varchar2(" &amp; H72 &amp; ")", IF(G72="숫자", "number(" &amp; SUBSTITUTE(H72, ".", ",") &amp;")", IF(G72="날짜", "timestamp", "")))</f>
        <v>varchar2(1)</v>
      </c>
      <c r="S72" s="66" t="str">
        <f>IF(F72="O", "Y", "")</f>
        <v/>
      </c>
      <c r="T72" s="66" t="str">
        <f>IF(I72="M", "Y", "")</f>
        <v/>
      </c>
      <c r="U72" s="68">
        <f t="shared" si="101"/>
        <v>1</v>
      </c>
      <c r="V72" s="65"/>
      <c r="W72" s="5" t="s">
        <v>291</v>
      </c>
      <c r="X72" s="5" t="str">
        <f t="shared" si="8"/>
        <v>PROD_CD</v>
      </c>
      <c r="Y72" s="6" t="s">
        <v>291</v>
      </c>
      <c r="Z72" s="37" t="str">
        <f t="shared" si="9"/>
        <v xml:space="preserve">  DATA_CFG varchar2(1) NULL,</v>
      </c>
      <c r="AA72" s="37" t="s">
        <v>291</v>
      </c>
      <c r="AB72" s="5" t="str">
        <f t="shared" si="10"/>
        <v/>
      </c>
      <c r="AC72" s="37" t="s">
        <v>291</v>
      </c>
      <c r="AD72" s="37" t="str">
        <f t="shared" si="11"/>
        <v>COMMENT ON COLUMN ZMR_BASE_PROD.DATA_CFG IS '자료관리구분 : DATA_MAN_FG [ M, C, S ]';</v>
      </c>
      <c r="AE72" s="37" t="s">
        <v>291</v>
      </c>
      <c r="AF72" s="40" t="str">
        <f t="shared" si="12"/>
        <v>ALTER TABLE ZMR_BASE_PROD ADD DATA_CFG varchar2(1) NULL;</v>
      </c>
      <c r="AG72" s="6" t="s">
        <v>291</v>
      </c>
      <c r="AI72" s="114" t="s">
        <v>36</v>
      </c>
      <c r="AJ72" s="66"/>
    </row>
    <row r="73" spans="2:36" hidden="1">
      <c r="B73" s="65" t="str">
        <f t="shared" si="78"/>
        <v>시장기본_설정정보</v>
      </c>
      <c r="C73" s="65" t="str">
        <f t="shared" si="79"/>
        <v>상품코드정보</v>
      </c>
      <c r="D73" s="65" t="s">
        <v>818</v>
      </c>
      <c r="E73" s="65">
        <f t="shared" si="13"/>
        <v>24</v>
      </c>
      <c r="F73" s="66"/>
      <c r="G73" s="66" t="s">
        <v>12</v>
      </c>
      <c r="H73" s="42">
        <v>20</v>
      </c>
      <c r="I73" s="66"/>
      <c r="J73" s="65" t="str">
        <f t="shared" ref="J73" si="103">IF(G73="", "", G73&amp;IF(G73="날짜", "", "_"&amp;H73))</f>
        <v>문자_20</v>
      </c>
      <c r="K73" s="103"/>
      <c r="L73" s="67"/>
      <c r="M73" s="65" t="str">
        <f t="shared" si="28"/>
        <v>ZMR_BASE_PROD</v>
      </c>
      <c r="N73" s="65" t="str">
        <f t="shared" si="102"/>
        <v>상품코드정보</v>
      </c>
      <c r="O73" s="27" t="e">
        <f>IF(P73="","", IF(#REF!="",1,#REF!+1))</f>
        <v>#REF!</v>
      </c>
      <c r="P73" s="65" t="s">
        <v>832</v>
      </c>
      <c r="Q73" s="65" t="str">
        <f t="shared" ref="Q73" si="104">D73</f>
        <v>매핑ID</v>
      </c>
      <c r="R73" s="65" t="str">
        <f t="shared" ref="R73" si="105">IF(G73="문자", "varchar2(" &amp; H73 &amp; ")", IF(G73="숫자", "number(" &amp; SUBSTITUTE(H73, ".", ",") &amp;")", IF(G73="날짜", "timestamp", "")))</f>
        <v>varchar2(20)</v>
      </c>
      <c r="S73" s="66" t="str">
        <f t="shared" ref="S73" si="106">IF(F73="O", "Y", "")</f>
        <v/>
      </c>
      <c r="T73" s="66" t="str">
        <f t="shared" ref="T73" si="107">IF(I73="M", "Y", "")</f>
        <v/>
      </c>
      <c r="U73" s="68">
        <f t="shared" si="101"/>
        <v>20</v>
      </c>
      <c r="V73" s="65"/>
      <c r="W73" s="5" t="s">
        <v>291</v>
      </c>
      <c r="X73" s="5" t="str">
        <f t="shared" si="8"/>
        <v>PROD_CD</v>
      </c>
      <c r="Y73" s="6" t="s">
        <v>291</v>
      </c>
      <c r="Z73" s="37" t="str">
        <f t="shared" si="9"/>
        <v xml:space="preserve">  MAP_ID varchar2(20) NULL,CONSTRAINT PK_ZMR_BASE_PROD PRIMARY KEY ( PROD_CD) );</v>
      </c>
      <c r="AA73" s="37" t="s">
        <v>291</v>
      </c>
      <c r="AB73" s="5" t="str">
        <f t="shared" si="10"/>
        <v/>
      </c>
      <c r="AC73" s="37" t="s">
        <v>291</v>
      </c>
      <c r="AD73" s="37" t="str">
        <f t="shared" si="11"/>
        <v>COMMENT ON COLUMN ZMR_BASE_PROD.MAP_ID IS '매핑ID';</v>
      </c>
      <c r="AE73" s="37" t="s">
        <v>291</v>
      </c>
      <c r="AF73" s="40" t="str">
        <f t="shared" si="12"/>
        <v>ALTER TABLE ZMR_BASE_PROD ADD MAP_ID varchar2(20) NULL;</v>
      </c>
      <c r="AG73" s="6" t="s">
        <v>291</v>
      </c>
      <c r="AI73" s="114"/>
      <c r="AJ73" s="66"/>
    </row>
    <row r="74" spans="2:36" s="6" customFormat="1" hidden="1">
      <c r="B74" s="65" t="s">
        <v>1055</v>
      </c>
      <c r="C74" s="65" t="s">
        <v>4421</v>
      </c>
      <c r="D74" s="65" t="str">
        <f>VLOOKUP(M74,엔티티목록!I:O,7,FALSE)</f>
        <v>계정과목코드정보</v>
      </c>
      <c r="E74" s="65" t="str">
        <f t="shared" ref="E74:E137" si="108">IF(G74="","",IF(G73="",1,E73+1))</f>
        <v/>
      </c>
      <c r="F74" s="66"/>
      <c r="G74" s="66"/>
      <c r="H74" s="42">
        <f>SUMIFS(H:H,C:C,C74,B:B,B74, G:G,"&lt;&gt;"&amp;G74)</f>
        <v>220</v>
      </c>
      <c r="I74" s="66"/>
      <c r="J74" s="65" t="str">
        <f t="shared" ref="J74" si="109">IF(G74="", "", G74&amp;IF(G74="날짜", "", "_"&amp;H74))</f>
        <v/>
      </c>
      <c r="K74" s="103"/>
      <c r="L74" s="67"/>
      <c r="M74" s="65" t="s">
        <v>4422</v>
      </c>
      <c r="N74" s="65" t="str">
        <f t="shared" ref="N74:N83" si="110">C74</f>
        <v>계정과목코드정보</v>
      </c>
      <c r="O74" s="27" t="str">
        <f>IF(P74="","", IF(P66="",1,O66+1))</f>
        <v/>
      </c>
      <c r="P74" s="65"/>
      <c r="Q74" s="65"/>
      <c r="R74" s="65" t="str">
        <f t="shared" ref="R74" si="111">IF(G74="문자", "varchar2(" &amp; H74 &amp; ")", IF(G74="숫자", "number(" &amp; SUBSTITUTE(H74, ".", ",") &amp;")", IF(G74="날짜", "timestamp", "")))</f>
        <v/>
      </c>
      <c r="S74" s="66"/>
      <c r="T74" s="66"/>
      <c r="U74" s="68">
        <f t="shared" si="101"/>
        <v>220</v>
      </c>
      <c r="V74" s="65"/>
      <c r="W74" s="5" t="s">
        <v>291</v>
      </c>
      <c r="X74" s="5" t="str">
        <f t="shared" ref="X74:X137" si="112">IF(P74="","",IF(P73="",P74,X73&amp;IF(S74="Y",","&amp;P74,"")))</f>
        <v/>
      </c>
      <c r="Y74" s="6" t="s">
        <v>291</v>
      </c>
      <c r="Z74" s="37" t="str">
        <f t="shared" ref="Z74:Z137" si="113">IF(P74="", "CREATE TABLE " &amp; M74 &amp; "(", "  " &amp;P74 &amp; " " &amp;R74 &amp; IF(P74="TMSTAMP", " DEFAULT CURRENT_TIMESTAMP ", "")&amp; IF(S74="Y"," NOT NULL,", " NULL,") &amp; IF(P75="", "CONSTRAINT PK_" &amp; M74 &amp; " PRIMARY KEY ( " &amp; X74 &amp; ") );", "") )</f>
        <v>CREATE TABLE ZMR_BASE_ACC(</v>
      </c>
      <c r="AA74" s="37" t="s">
        <v>291</v>
      </c>
      <c r="AB74" s="5" t="str">
        <f t="shared" ref="AB74:AB137" si="114">IF(P74="","DROP TABLE "&amp;M74&amp;";","")</f>
        <v>DROP TABLE ZMR_BASE_ACC;</v>
      </c>
      <c r="AC74" s="37" t="s">
        <v>291</v>
      </c>
      <c r="AD74" s="37" t="str">
        <f t="shared" ref="AD74:AD137" si="115">IF(P74&lt;&gt;"", "COMMENT ON COLUMN " &amp; M74 &amp; "." &amp; P74 &amp; " IS '" &amp; D74 &amp; IF(K74&lt;&gt;"", " : " &amp;K74, "") &amp; "';", IF(N74&lt;&gt;"","COMMENT ON TABLE " &amp;M74&amp;" IS '"&amp;N74&amp;"';",""))</f>
        <v>COMMENT ON TABLE ZMR_BASE_ACC IS '계정과목코드정보';</v>
      </c>
      <c r="AE74" s="37" t="s">
        <v>291</v>
      </c>
      <c r="AF74" s="40" t="str">
        <f t="shared" ref="AF74:AF137" si="116">IF( OR(Q74="", S74&lt;&gt;""), "", "ALTER TABLE " &amp; M74 &amp; " ADD " &amp; P74 &amp; " " &amp; R74 &amp; " NULL;")</f>
        <v/>
      </c>
      <c r="AG74" s="6" t="s">
        <v>291</v>
      </c>
      <c r="AI74" s="114" t="s">
        <v>5098</v>
      </c>
      <c r="AJ74" s="66"/>
    </row>
    <row r="75" spans="2:36" hidden="1">
      <c r="B75" s="65" t="str">
        <f t="shared" si="78"/>
        <v>시장기본_설정정보</v>
      </c>
      <c r="C75" s="65" t="str">
        <f t="shared" si="79"/>
        <v>계정과목코드정보</v>
      </c>
      <c r="D75" s="65" t="s">
        <v>40</v>
      </c>
      <c r="E75" s="65">
        <f t="shared" si="108"/>
        <v>1</v>
      </c>
      <c r="F75" s="66" t="s">
        <v>1980</v>
      </c>
      <c r="G75" s="66" t="s">
        <v>274</v>
      </c>
      <c r="H75" s="42">
        <v>20</v>
      </c>
      <c r="I75" s="66" t="s">
        <v>36</v>
      </c>
      <c r="J75" s="65" t="str">
        <f>IF(G75="", "", G75&amp;IF(G75="날짜", "", "_"&amp;H75))</f>
        <v>문자_20</v>
      </c>
      <c r="K75" s="103"/>
      <c r="L75" s="67"/>
      <c r="M75" s="65" t="str">
        <f t="shared" si="28"/>
        <v>ZMR_BASE_ACC</v>
      </c>
      <c r="N75" s="65" t="str">
        <f t="shared" si="110"/>
        <v>계정과목코드정보</v>
      </c>
      <c r="O75" s="27" t="e">
        <f>IF(P75="","", IF(#REF!="",1,#REF!+1))</f>
        <v>#REF!</v>
      </c>
      <c r="P75" s="65" t="s">
        <v>1216</v>
      </c>
      <c r="Q75" s="65" t="str">
        <f>D75</f>
        <v>계정과목코드</v>
      </c>
      <c r="R75" s="65" t="str">
        <f>IF(G75="문자", "varchar2(" &amp; H75 &amp; ")", IF(G75="숫자", "number(" &amp; SUBSTITUTE(H75, ".", ",") &amp;")", IF(G75="날짜", "timestamp", "")))</f>
        <v>varchar2(20)</v>
      </c>
      <c r="S75" s="66" t="s">
        <v>759</v>
      </c>
      <c r="T75" s="66" t="str">
        <f>IF(I75="M", "Y", "")</f>
        <v>Y</v>
      </c>
      <c r="U75" s="68">
        <f t="shared" si="101"/>
        <v>20</v>
      </c>
      <c r="V75" s="65"/>
      <c r="W75" s="5" t="s">
        <v>291</v>
      </c>
      <c r="X75" s="5" t="str">
        <f t="shared" si="112"/>
        <v>ACC_CD</v>
      </c>
      <c r="Y75" s="6" t="s">
        <v>291</v>
      </c>
      <c r="Z75" s="37" t="str">
        <f t="shared" si="113"/>
        <v xml:space="preserve">  ACC_CD varchar2(20) NOT NULL,</v>
      </c>
      <c r="AA75" s="37" t="s">
        <v>291</v>
      </c>
      <c r="AB75" s="5" t="str">
        <f t="shared" si="114"/>
        <v/>
      </c>
      <c r="AC75" s="37" t="s">
        <v>291</v>
      </c>
      <c r="AD75" s="37" t="str">
        <f t="shared" si="115"/>
        <v>COMMENT ON COLUMN ZMR_BASE_ACC.ACC_CD IS '계정과목코드';</v>
      </c>
      <c r="AE75" s="37" t="s">
        <v>291</v>
      </c>
      <c r="AF75" s="40" t="str">
        <f t="shared" si="116"/>
        <v/>
      </c>
      <c r="AG75" s="6" t="s">
        <v>291</v>
      </c>
      <c r="AI75" s="114">
        <v>100000000</v>
      </c>
      <c r="AJ75" s="66" t="s">
        <v>36</v>
      </c>
    </row>
    <row r="76" spans="2:36" hidden="1">
      <c r="B76" s="65" t="str">
        <f t="shared" si="78"/>
        <v>시장기본_설정정보</v>
      </c>
      <c r="C76" s="65" t="str">
        <f t="shared" si="79"/>
        <v>계정과목코드정보</v>
      </c>
      <c r="D76" s="65" t="s">
        <v>1153</v>
      </c>
      <c r="E76" s="65">
        <f t="shared" si="108"/>
        <v>2</v>
      </c>
      <c r="F76" s="66"/>
      <c r="G76" s="66" t="s">
        <v>274</v>
      </c>
      <c r="H76" s="42">
        <v>20</v>
      </c>
      <c r="I76" s="66"/>
      <c r="J76" s="65" t="str">
        <f t="shared" ref="J76:J80" si="117">IF(G76="", "", G76&amp;IF(G76="날짜", "", "_"&amp;H76))</f>
        <v>문자_20</v>
      </c>
      <c r="K76" s="103"/>
      <c r="L76" s="67"/>
      <c r="M76" s="65" t="str">
        <f t="shared" si="28"/>
        <v>ZMR_BASE_ACC</v>
      </c>
      <c r="N76" s="65" t="str">
        <f t="shared" si="110"/>
        <v>계정과목코드정보</v>
      </c>
      <c r="O76" s="27" t="e">
        <f>IF(P76="","", IF(#REF!="",1,#REF!+1))</f>
        <v>#REF!</v>
      </c>
      <c r="P76" s="65" t="s">
        <v>46</v>
      </c>
      <c r="Q76" s="65" t="str">
        <f t="shared" ref="Q76:Q80" si="118">D76</f>
        <v>최종작업자</v>
      </c>
      <c r="R76" s="65" t="str">
        <f t="shared" ref="R76:R80" si="119">IF(G76="문자", "varchar2(" &amp; H76 &amp; ")", IF(G76="숫자", "number(" &amp; SUBSTITUTE(H76, ".", ",") &amp;")", IF(G76="날짜", "timestamp", "")))</f>
        <v>varchar2(20)</v>
      </c>
      <c r="S76" s="66"/>
      <c r="T76" s="66"/>
      <c r="U76" s="68">
        <f t="shared" si="101"/>
        <v>20</v>
      </c>
      <c r="V76" s="65"/>
      <c r="W76" s="5" t="s">
        <v>291</v>
      </c>
      <c r="X76" s="5" t="str">
        <f t="shared" si="112"/>
        <v>ACC_CD</v>
      </c>
      <c r="Y76" s="6" t="s">
        <v>291</v>
      </c>
      <c r="Z76" s="37" t="str">
        <f t="shared" si="113"/>
        <v xml:space="preserve">  LASTID varchar2(20) NULL,</v>
      </c>
      <c r="AA76" s="37" t="s">
        <v>291</v>
      </c>
      <c r="AB76" s="5" t="str">
        <f t="shared" si="114"/>
        <v/>
      </c>
      <c r="AC76" s="37" t="s">
        <v>291</v>
      </c>
      <c r="AD76" s="37" t="str">
        <f t="shared" si="115"/>
        <v>COMMENT ON COLUMN ZMR_BASE_ACC.LASTID IS '최종작업자';</v>
      </c>
      <c r="AE76" s="37" t="s">
        <v>291</v>
      </c>
      <c r="AF76" s="40" t="str">
        <f t="shared" si="116"/>
        <v>ALTER TABLE ZMR_BASE_ACC ADD LASTID varchar2(20) NULL;</v>
      </c>
      <c r="AG76" s="6" t="s">
        <v>291</v>
      </c>
      <c r="AI76" s="114"/>
      <c r="AJ76" s="66"/>
    </row>
    <row r="77" spans="2:36" hidden="1">
      <c r="B77" s="65" t="str">
        <f t="shared" ref="B77:C77" si="120">B76</f>
        <v>시장기본_설정정보</v>
      </c>
      <c r="C77" s="65" t="str">
        <f t="shared" si="120"/>
        <v>계정과목코드정보</v>
      </c>
      <c r="D77" s="65" t="s">
        <v>286</v>
      </c>
      <c r="E77" s="65">
        <f t="shared" si="108"/>
        <v>3</v>
      </c>
      <c r="F77" s="66"/>
      <c r="G77" s="66" t="s">
        <v>1154</v>
      </c>
      <c r="H77" s="42">
        <v>8</v>
      </c>
      <c r="I77" s="66" t="s">
        <v>36</v>
      </c>
      <c r="J77" s="65" t="str">
        <f t="shared" si="117"/>
        <v>날짜</v>
      </c>
      <c r="K77" s="103"/>
      <c r="L77" s="67"/>
      <c r="M77" s="65" t="str">
        <f t="shared" si="28"/>
        <v>ZMR_BASE_ACC</v>
      </c>
      <c r="N77" s="65" t="str">
        <f t="shared" si="110"/>
        <v>계정과목코드정보</v>
      </c>
      <c r="O77" s="27" t="e">
        <f t="shared" ref="O77:O79" si="121">IF(P77="","", IF(P76="",1,O76+1))</f>
        <v>#REF!</v>
      </c>
      <c r="P77" s="65" t="s">
        <v>47</v>
      </c>
      <c r="Q77" s="65" t="str">
        <f t="shared" si="118"/>
        <v>최종작업시스템일시</v>
      </c>
      <c r="R77" s="65" t="str">
        <f t="shared" si="119"/>
        <v>timestamp</v>
      </c>
      <c r="S77" s="66"/>
      <c r="T77" s="66"/>
      <c r="U77" s="68">
        <f t="shared" si="101"/>
        <v>8</v>
      </c>
      <c r="V77" s="65"/>
      <c r="W77" s="5" t="s">
        <v>291</v>
      </c>
      <c r="X77" s="5" t="str">
        <f t="shared" si="112"/>
        <v>ACC_CD</v>
      </c>
      <c r="Y77" s="6" t="s">
        <v>291</v>
      </c>
      <c r="Z77" s="37" t="str">
        <f t="shared" si="113"/>
        <v xml:space="preserve">  TMSTAMP timestamp DEFAULT CURRENT_TIMESTAMP  NULL,</v>
      </c>
      <c r="AA77" s="37" t="s">
        <v>291</v>
      </c>
      <c r="AB77" s="5" t="str">
        <f t="shared" si="114"/>
        <v/>
      </c>
      <c r="AC77" s="37" t="s">
        <v>291</v>
      </c>
      <c r="AD77" s="37" t="str">
        <f t="shared" si="115"/>
        <v>COMMENT ON COLUMN ZMR_BASE_ACC.TMSTAMP IS '최종작업시스템일시';</v>
      </c>
      <c r="AE77" s="37" t="s">
        <v>291</v>
      </c>
      <c r="AF77" s="40" t="str">
        <f t="shared" si="116"/>
        <v>ALTER TABLE ZMR_BASE_ACC ADD TMSTAMP timestamp NULL;</v>
      </c>
      <c r="AG77" s="6" t="s">
        <v>291</v>
      </c>
      <c r="AI77" s="114"/>
      <c r="AJ77" s="66"/>
    </row>
    <row r="78" spans="2:36" hidden="1">
      <c r="B78" s="65" t="str">
        <f t="shared" ref="B78:C78" si="122">B77</f>
        <v>시장기본_설정정보</v>
      </c>
      <c r="C78" s="65" t="str">
        <f t="shared" si="122"/>
        <v>계정과목코드정보</v>
      </c>
      <c r="D78" s="65" t="s">
        <v>1278</v>
      </c>
      <c r="E78" s="65">
        <f t="shared" si="108"/>
        <v>4</v>
      </c>
      <c r="F78" s="66"/>
      <c r="G78" s="66" t="s">
        <v>274</v>
      </c>
      <c r="H78" s="42">
        <v>100</v>
      </c>
      <c r="I78" s="66"/>
      <c r="J78" s="65" t="str">
        <f t="shared" si="117"/>
        <v>문자_100</v>
      </c>
      <c r="K78" s="103"/>
      <c r="L78" s="67"/>
      <c r="M78" s="65" t="str">
        <f t="shared" si="28"/>
        <v>ZMR_BASE_ACC</v>
      </c>
      <c r="N78" s="65" t="str">
        <f t="shared" si="110"/>
        <v>계정과목코드정보</v>
      </c>
      <c r="O78" s="27" t="e">
        <f t="shared" si="121"/>
        <v>#REF!</v>
      </c>
      <c r="P78" s="65" t="s">
        <v>1279</v>
      </c>
      <c r="Q78" s="65" t="str">
        <f t="shared" si="118"/>
        <v>계정과목명</v>
      </c>
      <c r="R78" s="65" t="str">
        <f t="shared" si="119"/>
        <v>varchar2(100)</v>
      </c>
      <c r="S78" s="66"/>
      <c r="T78" s="66"/>
      <c r="U78" s="68">
        <f t="shared" si="101"/>
        <v>100</v>
      </c>
      <c r="V78" s="65"/>
      <c r="W78" s="5" t="s">
        <v>291</v>
      </c>
      <c r="X78" s="5" t="str">
        <f t="shared" si="112"/>
        <v>ACC_CD</v>
      </c>
      <c r="Y78" s="6" t="s">
        <v>291</v>
      </c>
      <c r="Z78" s="37" t="str">
        <f t="shared" si="113"/>
        <v xml:space="preserve">  ACC_NM varchar2(100) NULL,</v>
      </c>
      <c r="AA78" s="37" t="s">
        <v>291</v>
      </c>
      <c r="AB78" s="5" t="str">
        <f t="shared" si="114"/>
        <v/>
      </c>
      <c r="AC78" s="37" t="s">
        <v>291</v>
      </c>
      <c r="AD78" s="37" t="str">
        <f t="shared" si="115"/>
        <v>COMMENT ON COLUMN ZMR_BASE_ACC.ACC_NM IS '계정과목명';</v>
      </c>
      <c r="AE78" s="37" t="s">
        <v>291</v>
      </c>
      <c r="AF78" s="40" t="str">
        <f t="shared" si="116"/>
        <v>ALTER TABLE ZMR_BASE_ACC ADD ACC_NM varchar2(100) NULL;</v>
      </c>
      <c r="AG78" s="6" t="s">
        <v>291</v>
      </c>
      <c r="AI78" s="114"/>
      <c r="AJ78" s="66"/>
    </row>
    <row r="79" spans="2:36" hidden="1">
      <c r="B79" s="65" t="str">
        <f t="shared" ref="B79:C80" si="123">B78</f>
        <v>시장기본_설정정보</v>
      </c>
      <c r="C79" s="65" t="str">
        <f t="shared" si="123"/>
        <v>계정과목코드정보</v>
      </c>
      <c r="D79" s="65" t="s">
        <v>2127</v>
      </c>
      <c r="E79" s="65">
        <f t="shared" si="108"/>
        <v>5</v>
      </c>
      <c r="F79" s="66"/>
      <c r="G79" s="66" t="s">
        <v>12</v>
      </c>
      <c r="H79" s="42">
        <v>1</v>
      </c>
      <c r="I79" s="66" t="s">
        <v>36</v>
      </c>
      <c r="J79" s="65" t="str">
        <f t="shared" si="117"/>
        <v>문자_1</v>
      </c>
      <c r="K79" s="103"/>
      <c r="L79" s="67"/>
      <c r="M79" s="65" t="str">
        <f t="shared" si="28"/>
        <v>ZMR_BASE_ACC</v>
      </c>
      <c r="N79" s="65" t="str">
        <f t="shared" si="110"/>
        <v>계정과목코드정보</v>
      </c>
      <c r="O79" s="27" t="e">
        <f t="shared" si="121"/>
        <v>#REF!</v>
      </c>
      <c r="P79" s="65" t="s">
        <v>2128</v>
      </c>
      <c r="Q79" s="65" t="str">
        <f t="shared" si="118"/>
        <v>장부대사여부</v>
      </c>
      <c r="R79" s="65" t="str">
        <f t="shared" si="119"/>
        <v>varchar2(1)</v>
      </c>
      <c r="S79" s="66"/>
      <c r="T79" s="66"/>
      <c r="U79" s="68">
        <f t="shared" si="101"/>
        <v>1</v>
      </c>
      <c r="V79" s="65"/>
      <c r="W79" s="5" t="s">
        <v>291</v>
      </c>
      <c r="X79" s="5" t="str">
        <f t="shared" si="112"/>
        <v>ACC_CD</v>
      </c>
      <c r="Y79" s="6" t="s">
        <v>291</v>
      </c>
      <c r="Z79" s="37" t="str">
        <f t="shared" si="113"/>
        <v xml:space="preserve">  BOOK_YN varchar2(1) NULL,</v>
      </c>
      <c r="AA79" s="37" t="s">
        <v>291</v>
      </c>
      <c r="AB79" s="5" t="str">
        <f t="shared" si="114"/>
        <v/>
      </c>
      <c r="AC79" s="37" t="s">
        <v>291</v>
      </c>
      <c r="AD79" s="37" t="str">
        <f t="shared" si="115"/>
        <v>COMMENT ON COLUMN ZMR_BASE_ACC.BOOK_YN IS '장부대사여부';</v>
      </c>
      <c r="AE79" s="37" t="s">
        <v>291</v>
      </c>
      <c r="AF79" s="40" t="str">
        <f t="shared" si="116"/>
        <v>ALTER TABLE ZMR_BASE_ACC ADD BOOK_YN varchar2(1) NULL;</v>
      </c>
      <c r="AG79" s="6" t="s">
        <v>291</v>
      </c>
      <c r="AI79" s="114" t="s">
        <v>759</v>
      </c>
      <c r="AJ79" s="66" t="s">
        <v>36</v>
      </c>
    </row>
    <row r="80" spans="2:36" hidden="1">
      <c r="B80" s="65" t="str">
        <f t="shared" si="123"/>
        <v>시장기본_설정정보</v>
      </c>
      <c r="C80" s="65" t="str">
        <f t="shared" si="123"/>
        <v>계정과목코드정보</v>
      </c>
      <c r="D80" s="65" t="s">
        <v>289</v>
      </c>
      <c r="E80" s="65">
        <f t="shared" si="108"/>
        <v>6</v>
      </c>
      <c r="F80" s="66"/>
      <c r="G80" s="66" t="s">
        <v>12</v>
      </c>
      <c r="H80" s="42">
        <v>30</v>
      </c>
      <c r="I80" s="66"/>
      <c r="J80" s="65" t="str">
        <f t="shared" si="117"/>
        <v>문자_30</v>
      </c>
      <c r="K80" s="103"/>
      <c r="L80" s="67"/>
      <c r="M80" s="65" t="str">
        <f t="shared" si="28"/>
        <v>ZMR_BASE_ACC</v>
      </c>
      <c r="N80" s="65" t="str">
        <f t="shared" si="110"/>
        <v>계정과목코드정보</v>
      </c>
      <c r="O80" s="27" t="e">
        <f>IF(P80="","", IF(#REF!="",1,#REF!+1))</f>
        <v>#REF!</v>
      </c>
      <c r="P80" s="262" t="s">
        <v>2138</v>
      </c>
      <c r="Q80" s="65" t="str">
        <f t="shared" si="118"/>
        <v>비고</v>
      </c>
      <c r="R80" s="65" t="str">
        <f t="shared" si="119"/>
        <v>varchar2(30)</v>
      </c>
      <c r="S80" s="66" t="str">
        <f>IF(F80="O", "Y", "")</f>
        <v/>
      </c>
      <c r="T80" s="66" t="str">
        <f>IF(I80="M", "Y", "")</f>
        <v/>
      </c>
      <c r="U80" s="68">
        <f t="shared" si="101"/>
        <v>30</v>
      </c>
      <c r="V80" s="65"/>
      <c r="W80" s="5" t="s">
        <v>291</v>
      </c>
      <c r="X80" s="5" t="str">
        <f t="shared" si="112"/>
        <v>ACC_CD</v>
      </c>
      <c r="Y80" s="6" t="s">
        <v>291</v>
      </c>
      <c r="Z80" s="37" t="str">
        <f t="shared" si="113"/>
        <v xml:space="preserve">  MEMO varchar2(30) NULL,</v>
      </c>
      <c r="AA80" s="37" t="s">
        <v>291</v>
      </c>
      <c r="AB80" s="5" t="str">
        <f t="shared" si="114"/>
        <v/>
      </c>
      <c r="AC80" s="37" t="s">
        <v>291</v>
      </c>
      <c r="AD80" s="37" t="str">
        <f t="shared" si="115"/>
        <v>COMMENT ON COLUMN ZMR_BASE_ACC.MEMO IS '비고';</v>
      </c>
      <c r="AE80" s="37" t="s">
        <v>291</v>
      </c>
      <c r="AF80" s="40" t="str">
        <f t="shared" si="116"/>
        <v>ALTER TABLE ZMR_BASE_ACC ADD MEMO varchar2(30) NULL;</v>
      </c>
      <c r="AG80" s="6" t="s">
        <v>291</v>
      </c>
      <c r="AI80" s="114"/>
      <c r="AJ80" s="66"/>
    </row>
    <row r="81" spans="2:36" hidden="1">
      <c r="B81" s="65" t="str">
        <f t="shared" ref="B81:C81" si="124">B80</f>
        <v>시장기본_설정정보</v>
      </c>
      <c r="C81" s="65" t="str">
        <f t="shared" si="124"/>
        <v>계정과목코드정보</v>
      </c>
      <c r="D81" s="65" t="s">
        <v>4559</v>
      </c>
      <c r="E81" s="65">
        <f t="shared" si="108"/>
        <v>7</v>
      </c>
      <c r="F81" s="66"/>
      <c r="G81" s="66" t="s">
        <v>274</v>
      </c>
      <c r="H81" s="42">
        <v>20</v>
      </c>
      <c r="I81" s="66"/>
      <c r="J81" s="65" t="str">
        <f>IF(G81="", "", G81&amp;IF(G81="날짜", "", "_"&amp;H81))</f>
        <v>문자_20</v>
      </c>
      <c r="K81" s="103"/>
      <c r="L81" s="67"/>
      <c r="M81" s="65" t="str">
        <f t="shared" si="28"/>
        <v>ZMR_BASE_ACC</v>
      </c>
      <c r="N81" s="65" t="str">
        <f t="shared" si="110"/>
        <v>계정과목코드정보</v>
      </c>
      <c r="O81" s="27" t="e">
        <f>IF(P81="","", IF(P80="",1,O80+1))</f>
        <v>#REF!</v>
      </c>
      <c r="P81" s="65" t="s">
        <v>4562</v>
      </c>
      <c r="Q81" s="65" t="str">
        <f>D81</f>
        <v>원천자료명</v>
      </c>
      <c r="R81" s="65" t="str">
        <f>IF(G81="문자", "varchar2(" &amp; H81 &amp; ")", IF(G81="숫자", "number(" &amp; SUBSTITUTE(H81, ".", ",") &amp;")", IF(G81="날짜", "timestamp", "")))</f>
        <v>varchar2(20)</v>
      </c>
      <c r="S81" s="66" t="str">
        <f>IF(F81="O", "Y", "")</f>
        <v/>
      </c>
      <c r="T81" s="66" t="str">
        <f>IF(I81="M", "Y", "")</f>
        <v/>
      </c>
      <c r="U81" s="68">
        <f t="shared" si="101"/>
        <v>20</v>
      </c>
      <c r="V81" s="65"/>
      <c r="W81" s="5" t="s">
        <v>291</v>
      </c>
      <c r="X81" s="5" t="str">
        <f t="shared" si="112"/>
        <v>ACC_CD</v>
      </c>
      <c r="Y81" s="6" t="s">
        <v>291</v>
      </c>
      <c r="Z81" s="37" t="str">
        <f t="shared" si="113"/>
        <v xml:space="preserve">  DATA_SRC varchar2(20) NULL,</v>
      </c>
      <c r="AA81" s="37" t="s">
        <v>291</v>
      </c>
      <c r="AB81" s="5" t="str">
        <f t="shared" si="114"/>
        <v/>
      </c>
      <c r="AC81" s="37" t="s">
        <v>291</v>
      </c>
      <c r="AD81" s="37" t="str">
        <f t="shared" si="115"/>
        <v>COMMENT ON COLUMN ZMR_BASE_ACC.DATA_SRC IS '원천자료명';</v>
      </c>
      <c r="AE81" s="37" t="s">
        <v>291</v>
      </c>
      <c r="AF81" s="40" t="str">
        <f t="shared" si="116"/>
        <v>ALTER TABLE ZMR_BASE_ACC ADD DATA_SRC varchar2(20) NULL;</v>
      </c>
      <c r="AG81" s="6" t="s">
        <v>291</v>
      </c>
      <c r="AI81" s="114" t="s">
        <v>5100</v>
      </c>
      <c r="AJ81" s="66"/>
    </row>
    <row r="82" spans="2:36" ht="25.5" hidden="1">
      <c r="B82" s="65" t="str">
        <f t="shared" ref="B82:C82" si="125">B81</f>
        <v>시장기본_설정정보</v>
      </c>
      <c r="C82" s="65" t="str">
        <f t="shared" si="125"/>
        <v>계정과목코드정보</v>
      </c>
      <c r="D82" s="65" t="s">
        <v>4552</v>
      </c>
      <c r="E82" s="65">
        <f t="shared" si="108"/>
        <v>8</v>
      </c>
      <c r="F82" s="66"/>
      <c r="G82" s="66" t="s">
        <v>274</v>
      </c>
      <c r="H82" s="42">
        <v>1</v>
      </c>
      <c r="I82" s="66"/>
      <c r="J82" s="65" t="str">
        <f>IF(G82="", "", G82&amp;IF(G82="날짜", "", "_"&amp;H82))</f>
        <v>문자_1</v>
      </c>
      <c r="K82" s="103" t="s">
        <v>4560</v>
      </c>
      <c r="L82" s="67"/>
      <c r="M82" s="65" t="str">
        <f t="shared" si="28"/>
        <v>ZMR_BASE_ACC</v>
      </c>
      <c r="N82" s="65" t="str">
        <f t="shared" si="110"/>
        <v>계정과목코드정보</v>
      </c>
      <c r="O82" s="27" t="e">
        <f>IF(P82="","", IF(P81="",1,O81+1))</f>
        <v>#REF!</v>
      </c>
      <c r="P82" s="65" t="s">
        <v>4561</v>
      </c>
      <c r="Q82" s="65" t="str">
        <f>D82</f>
        <v>자료관리구분</v>
      </c>
      <c r="R82" s="65" t="str">
        <f>IF(G82="문자", "varchar2(" &amp; H82 &amp; ")", IF(G82="숫자", "number(" &amp; SUBSTITUTE(H82, ".", ",") &amp;")", IF(G82="날짜", "timestamp", "")))</f>
        <v>varchar2(1)</v>
      </c>
      <c r="S82" s="66" t="str">
        <f>IF(F82="O", "Y", "")</f>
        <v/>
      </c>
      <c r="T82" s="66" t="str">
        <f>IF(I82="M", "Y", "")</f>
        <v/>
      </c>
      <c r="U82" s="68">
        <f t="shared" si="101"/>
        <v>1</v>
      </c>
      <c r="V82" s="65"/>
      <c r="W82" s="5" t="s">
        <v>291</v>
      </c>
      <c r="X82" s="5" t="str">
        <f t="shared" si="112"/>
        <v>ACC_CD</v>
      </c>
      <c r="Y82" s="6" t="s">
        <v>291</v>
      </c>
      <c r="Z82" s="37" t="str">
        <f t="shared" si="113"/>
        <v xml:space="preserve">  DATA_CFG varchar2(1) NULL,</v>
      </c>
      <c r="AA82" s="37" t="s">
        <v>291</v>
      </c>
      <c r="AB82" s="5" t="str">
        <f t="shared" si="114"/>
        <v/>
      </c>
      <c r="AC82" s="37" t="s">
        <v>291</v>
      </c>
      <c r="AD82" s="37" t="str">
        <f t="shared" si="115"/>
        <v>COMMENT ON COLUMN ZMR_BASE_ACC.DATA_CFG IS '자료관리구분 : DATA_MAN_FG [ M, C, S ]';</v>
      </c>
      <c r="AE82" s="37" t="s">
        <v>291</v>
      </c>
      <c r="AF82" s="40" t="str">
        <f t="shared" si="116"/>
        <v>ALTER TABLE ZMR_BASE_ACC ADD DATA_CFG varchar2(1) NULL;</v>
      </c>
      <c r="AG82" s="6" t="s">
        <v>291</v>
      </c>
      <c r="AI82" s="114" t="s">
        <v>4503</v>
      </c>
      <c r="AJ82" s="66"/>
    </row>
    <row r="83" spans="2:36" hidden="1">
      <c r="B83" s="65" t="str">
        <f t="shared" ref="B83:C83" si="126">B81</f>
        <v>시장기본_설정정보</v>
      </c>
      <c r="C83" s="65" t="str">
        <f t="shared" si="126"/>
        <v>계정과목코드정보</v>
      </c>
      <c r="D83" s="65" t="s">
        <v>818</v>
      </c>
      <c r="E83" s="65">
        <f t="shared" si="108"/>
        <v>9</v>
      </c>
      <c r="F83" s="66"/>
      <c r="G83" s="66" t="s">
        <v>12</v>
      </c>
      <c r="H83" s="42">
        <v>20</v>
      </c>
      <c r="I83" s="66"/>
      <c r="J83" s="65" t="str">
        <f t="shared" ref="J83" si="127">IF(G83="", "", G83&amp;IF(G83="날짜", "", "_"&amp;H83))</f>
        <v>문자_20</v>
      </c>
      <c r="K83" s="103"/>
      <c r="L83" s="67"/>
      <c r="M83" s="65" t="str">
        <f>M81</f>
        <v>ZMR_BASE_ACC</v>
      </c>
      <c r="N83" s="65" t="str">
        <f t="shared" si="110"/>
        <v>계정과목코드정보</v>
      </c>
      <c r="O83" s="27" t="e">
        <f>IF(P83="","", IF(#REF!="",1,#REF!+1))</f>
        <v>#REF!</v>
      </c>
      <c r="P83" s="65" t="s">
        <v>832</v>
      </c>
      <c r="Q83" s="65" t="str">
        <f t="shared" ref="Q83" si="128">D83</f>
        <v>매핑ID</v>
      </c>
      <c r="R83" s="65" t="str">
        <f t="shared" ref="R83" si="129">IF(G83="문자", "varchar2(" &amp; H83 &amp; ")", IF(G83="숫자", "number(" &amp; SUBSTITUTE(H83, ".", ",") &amp;")", IF(G83="날짜", "timestamp", "")))</f>
        <v>varchar2(20)</v>
      </c>
      <c r="S83" s="66" t="str">
        <f t="shared" ref="S83" si="130">IF(F83="O", "Y", "")</f>
        <v/>
      </c>
      <c r="T83" s="66" t="str">
        <f t="shared" ref="T83" si="131">IF(I83="M", "Y", "")</f>
        <v/>
      </c>
      <c r="U83" s="68">
        <f t="shared" si="101"/>
        <v>20</v>
      </c>
      <c r="V83" s="65"/>
      <c r="W83" s="5" t="s">
        <v>291</v>
      </c>
      <c r="X83" s="5" t="str">
        <f t="shared" si="112"/>
        <v>ACC_CD</v>
      </c>
      <c r="Y83" s="6" t="s">
        <v>291</v>
      </c>
      <c r="Z83" s="37" t="str">
        <f t="shared" si="113"/>
        <v xml:space="preserve">  MAP_ID varchar2(20) NULL,CONSTRAINT PK_ZMR_BASE_ACC PRIMARY KEY ( ACC_CD) );</v>
      </c>
      <c r="AA83" s="37" t="s">
        <v>291</v>
      </c>
      <c r="AB83" s="5" t="str">
        <f t="shared" si="114"/>
        <v/>
      </c>
      <c r="AC83" s="37" t="s">
        <v>291</v>
      </c>
      <c r="AD83" s="37" t="str">
        <f t="shared" si="115"/>
        <v>COMMENT ON COLUMN ZMR_BASE_ACC.MAP_ID IS '매핑ID';</v>
      </c>
      <c r="AE83" s="37" t="s">
        <v>291</v>
      </c>
      <c r="AF83" s="40" t="str">
        <f t="shared" si="116"/>
        <v>ALTER TABLE ZMR_BASE_ACC ADD MAP_ID varchar2(20) NULL;</v>
      </c>
      <c r="AG83" s="6" t="s">
        <v>291</v>
      </c>
      <c r="AI83" s="114"/>
      <c r="AJ83" s="66"/>
    </row>
    <row r="84" spans="2:36" s="6" customFormat="1" hidden="1">
      <c r="B84" s="65" t="s">
        <v>1055</v>
      </c>
      <c r="C84" s="65" t="s">
        <v>2038</v>
      </c>
      <c r="D84" s="65" t="str">
        <f>VLOOKUP(M84,엔티티목록!I:O,7,FALSE)</f>
        <v>버킷분류를 위한 표준산업분류정보</v>
      </c>
      <c r="E84" s="65" t="str">
        <f t="shared" si="108"/>
        <v/>
      </c>
      <c r="F84" s="66"/>
      <c r="G84" s="66"/>
      <c r="H84" s="42">
        <f>SUMIFS(H:H,C:C,C84,B:B,B84, G:G,"&lt;&gt;"&amp;G84)</f>
        <v>517</v>
      </c>
      <c r="I84" s="66"/>
      <c r="J84" s="65" t="str">
        <f t="shared" ref="J84:J95" si="132">IF(G84="", "", G84&amp;IF(G84="날짜", "", "_"&amp;H84))</f>
        <v/>
      </c>
      <c r="K84" s="103"/>
      <c r="L84" s="67"/>
      <c r="M84" s="65" t="s">
        <v>1063</v>
      </c>
      <c r="N84" s="65" t="str">
        <f t="shared" ref="N84:N98" si="133">C84</f>
        <v>표준산업분류정보</v>
      </c>
      <c r="O84" s="27" t="str">
        <f>IF(P84="","", IF(P70="",1,O70+1))</f>
        <v/>
      </c>
      <c r="P84" s="65"/>
      <c r="Q84" s="65"/>
      <c r="R84" s="65" t="str">
        <f t="shared" ref="R84:R95" si="134">IF(G84="문자", "varchar2(" &amp; H84 &amp; ")", IF(G84="숫자", "number(" &amp; SUBSTITUTE(H84, ".", ",") &amp;")", IF(G84="날짜", "timestamp", "")))</f>
        <v/>
      </c>
      <c r="S84" s="66"/>
      <c r="T84" s="66"/>
      <c r="U84" s="68">
        <f t="shared" si="101"/>
        <v>517</v>
      </c>
      <c r="V84" s="65"/>
      <c r="W84" s="5" t="s">
        <v>291</v>
      </c>
      <c r="X84" s="5" t="str">
        <f t="shared" si="112"/>
        <v/>
      </c>
      <c r="Y84" s="6" t="s">
        <v>291</v>
      </c>
      <c r="Z84" s="37" t="str">
        <f t="shared" si="113"/>
        <v>CREATE TABLE ZMR_BASE_KSIC(</v>
      </c>
      <c r="AA84" s="37" t="s">
        <v>291</v>
      </c>
      <c r="AB84" s="5" t="str">
        <f t="shared" si="114"/>
        <v>DROP TABLE ZMR_BASE_KSIC;</v>
      </c>
      <c r="AC84" s="37" t="s">
        <v>291</v>
      </c>
      <c r="AD84" s="37" t="str">
        <f t="shared" si="115"/>
        <v>COMMENT ON TABLE ZMR_BASE_KSIC IS '표준산업분류정보';</v>
      </c>
      <c r="AE84" s="37" t="s">
        <v>291</v>
      </c>
      <c r="AF84" s="40" t="str">
        <f t="shared" si="116"/>
        <v/>
      </c>
      <c r="AG84" s="6" t="s">
        <v>291</v>
      </c>
      <c r="AI84" s="114" t="s">
        <v>5109</v>
      </c>
      <c r="AJ84" s="66"/>
    </row>
    <row r="85" spans="2:36" hidden="1">
      <c r="B85" s="65" t="str">
        <f>B84</f>
        <v>시장기본_설정정보</v>
      </c>
      <c r="C85" s="65" t="str">
        <f>C84</f>
        <v>표준산업분류정보</v>
      </c>
      <c r="D85" s="65" t="s">
        <v>1169</v>
      </c>
      <c r="E85" s="65">
        <f t="shared" si="108"/>
        <v>1</v>
      </c>
      <c r="F85" s="66" t="s">
        <v>1980</v>
      </c>
      <c r="G85" s="66" t="s">
        <v>274</v>
      </c>
      <c r="H85" s="42">
        <v>8</v>
      </c>
      <c r="I85" s="66" t="s">
        <v>36</v>
      </c>
      <c r="J85" s="65" t="str">
        <f t="shared" si="132"/>
        <v>문자_8</v>
      </c>
      <c r="K85" s="103"/>
      <c r="L85" s="67"/>
      <c r="M85" s="65" t="str">
        <f t="shared" si="28"/>
        <v>ZMR_BASE_KSIC</v>
      </c>
      <c r="N85" s="65" t="str">
        <f t="shared" si="133"/>
        <v>표준산업분류정보</v>
      </c>
      <c r="O85" s="27">
        <f t="shared" ref="O85:O95" si="135">IF(P85="","", IF(P84="",1,O84+1))</f>
        <v>1</v>
      </c>
      <c r="P85" s="65" t="s">
        <v>1442</v>
      </c>
      <c r="Q85" s="65" t="str">
        <f t="shared" ref="Q85:Q95" si="136">D85</f>
        <v>기준일자</v>
      </c>
      <c r="R85" s="65" t="str">
        <f t="shared" si="134"/>
        <v>varchar2(8)</v>
      </c>
      <c r="S85" s="66" t="s">
        <v>759</v>
      </c>
      <c r="T85" s="66" t="str">
        <f>IF(I85="M", "Y", "")</f>
        <v>Y</v>
      </c>
      <c r="U85" s="68">
        <f t="shared" si="101"/>
        <v>8</v>
      </c>
      <c r="V85" s="65"/>
      <c r="W85" s="5" t="s">
        <v>291</v>
      </c>
      <c r="X85" s="5" t="str">
        <f t="shared" si="112"/>
        <v>BASE_DT</v>
      </c>
      <c r="Y85" s="6" t="s">
        <v>291</v>
      </c>
      <c r="Z85" s="37" t="str">
        <f t="shared" si="113"/>
        <v xml:space="preserve">  BASE_DT varchar2(8) NOT NULL,</v>
      </c>
      <c r="AA85" s="37" t="s">
        <v>291</v>
      </c>
      <c r="AB85" s="5" t="str">
        <f t="shared" si="114"/>
        <v/>
      </c>
      <c r="AC85" s="37" t="s">
        <v>291</v>
      </c>
      <c r="AD85" s="37" t="str">
        <f t="shared" si="115"/>
        <v>COMMENT ON COLUMN ZMR_BASE_KSIC.BASE_DT IS '기준일자';</v>
      </c>
      <c r="AE85" s="37" t="s">
        <v>291</v>
      </c>
      <c r="AF85" s="40" t="str">
        <f t="shared" si="116"/>
        <v/>
      </c>
      <c r="AG85" s="6" t="s">
        <v>291</v>
      </c>
      <c r="AI85" s="114">
        <v>20240930</v>
      </c>
      <c r="AJ85" s="66"/>
    </row>
    <row r="86" spans="2:36" hidden="1">
      <c r="B86" s="65" t="str">
        <f>B85</f>
        <v>시장기본_설정정보</v>
      </c>
      <c r="C86" s="65" t="str">
        <f>C85</f>
        <v>표준산업분류정보</v>
      </c>
      <c r="D86" s="65" t="s">
        <v>2039</v>
      </c>
      <c r="E86" s="65">
        <f t="shared" si="108"/>
        <v>2</v>
      </c>
      <c r="F86" s="66" t="s">
        <v>1980</v>
      </c>
      <c r="G86" s="66" t="s">
        <v>274</v>
      </c>
      <c r="H86" s="42">
        <v>6</v>
      </c>
      <c r="I86" s="66" t="s">
        <v>36</v>
      </c>
      <c r="J86" s="65" t="str">
        <f>IF(G86="", "", G86&amp;IF(G86="날짜", "", "_"&amp;H86))</f>
        <v>문자_6</v>
      </c>
      <c r="K86" s="103"/>
      <c r="L86" s="67"/>
      <c r="M86" s="65" t="str">
        <f t="shared" si="28"/>
        <v>ZMR_BASE_KSIC</v>
      </c>
      <c r="N86" s="65" t="str">
        <f>C86</f>
        <v>표준산업분류정보</v>
      </c>
      <c r="O86" s="27">
        <f>IF(P86="","", IF(P85="",1,O85+1))</f>
        <v>2</v>
      </c>
      <c r="P86" s="65" t="s">
        <v>2046</v>
      </c>
      <c r="Q86" s="65" t="str">
        <f>D86</f>
        <v>표준산업분류코드</v>
      </c>
      <c r="R86" s="65" t="str">
        <f>IF(G86="문자", "varchar2(" &amp; H86 &amp; ")", IF(G86="숫자", "number(" &amp; SUBSTITUTE(H86, ".", ",") &amp;")", IF(G86="날짜", "timestamp", "")))</f>
        <v>varchar2(6)</v>
      </c>
      <c r="S86" s="66" t="s">
        <v>759</v>
      </c>
      <c r="T86" s="66" t="str">
        <f>IF(I86="M", "Y", "")</f>
        <v>Y</v>
      </c>
      <c r="U86" s="68">
        <f t="shared" si="101"/>
        <v>6</v>
      </c>
      <c r="V86" s="65"/>
      <c r="W86" s="5" t="s">
        <v>291</v>
      </c>
      <c r="X86" s="5" t="str">
        <f t="shared" si="112"/>
        <v>BASE_DT,KSIC_ID</v>
      </c>
      <c r="Y86" s="6" t="s">
        <v>291</v>
      </c>
      <c r="Z86" s="37" t="str">
        <f t="shared" si="113"/>
        <v xml:space="preserve">  KSIC_ID varchar2(6) NOT NULL,</v>
      </c>
      <c r="AA86" s="37" t="s">
        <v>291</v>
      </c>
      <c r="AB86" s="5" t="str">
        <f t="shared" si="114"/>
        <v/>
      </c>
      <c r="AC86" s="37" t="s">
        <v>291</v>
      </c>
      <c r="AD86" s="37" t="str">
        <f t="shared" si="115"/>
        <v>COMMENT ON COLUMN ZMR_BASE_KSIC.KSIC_ID IS '표준산업분류코드';</v>
      </c>
      <c r="AE86" s="37" t="s">
        <v>291</v>
      </c>
      <c r="AF86" s="40" t="str">
        <f t="shared" si="116"/>
        <v/>
      </c>
      <c r="AG86" s="6" t="s">
        <v>291</v>
      </c>
      <c r="AI86" s="114" t="s">
        <v>5111</v>
      </c>
      <c r="AJ86" s="66"/>
    </row>
    <row r="87" spans="2:36" hidden="1">
      <c r="B87" s="65" t="str">
        <f t="shared" ref="B87:B98" si="137">B86</f>
        <v>시장기본_설정정보</v>
      </c>
      <c r="C87" s="65" t="str">
        <f t="shared" ref="C87:C98" si="138">C86</f>
        <v>표준산업분류정보</v>
      </c>
      <c r="D87" s="65" t="s">
        <v>1153</v>
      </c>
      <c r="E87" s="65">
        <f t="shared" si="108"/>
        <v>3</v>
      </c>
      <c r="F87" s="66"/>
      <c r="G87" s="66" t="s">
        <v>274</v>
      </c>
      <c r="H87" s="42">
        <v>20</v>
      </c>
      <c r="I87" s="66"/>
      <c r="J87" s="65" t="str">
        <f t="shared" si="132"/>
        <v>문자_20</v>
      </c>
      <c r="K87" s="103"/>
      <c r="L87" s="67"/>
      <c r="M87" s="65" t="str">
        <f t="shared" si="28"/>
        <v>ZMR_BASE_KSIC</v>
      </c>
      <c r="N87" s="65" t="str">
        <f t="shared" si="133"/>
        <v>표준산업분류정보</v>
      </c>
      <c r="O87" s="27">
        <f>IF(P87="","", IF(P85="",1,O85+1))</f>
        <v>2</v>
      </c>
      <c r="P87" s="65" t="s">
        <v>46</v>
      </c>
      <c r="Q87" s="65" t="str">
        <f t="shared" si="136"/>
        <v>최종작업자</v>
      </c>
      <c r="R87" s="65" t="str">
        <f t="shared" si="134"/>
        <v>varchar2(20)</v>
      </c>
      <c r="S87" s="66"/>
      <c r="T87" s="66"/>
      <c r="U87" s="68">
        <f t="shared" si="101"/>
        <v>20</v>
      </c>
      <c r="V87" s="65"/>
      <c r="W87" s="5" t="s">
        <v>291</v>
      </c>
      <c r="X87" s="5" t="str">
        <f t="shared" si="112"/>
        <v>BASE_DT,KSIC_ID</v>
      </c>
      <c r="Y87" s="6" t="s">
        <v>291</v>
      </c>
      <c r="Z87" s="37" t="str">
        <f t="shared" si="113"/>
        <v xml:space="preserve">  LASTID varchar2(20) NULL,</v>
      </c>
      <c r="AA87" s="37" t="s">
        <v>291</v>
      </c>
      <c r="AB87" s="5" t="str">
        <f t="shared" si="114"/>
        <v/>
      </c>
      <c r="AC87" s="37" t="s">
        <v>291</v>
      </c>
      <c r="AD87" s="37" t="str">
        <f t="shared" si="115"/>
        <v>COMMENT ON COLUMN ZMR_BASE_KSIC.LASTID IS '최종작업자';</v>
      </c>
      <c r="AE87" s="37" t="s">
        <v>291</v>
      </c>
      <c r="AF87" s="40" t="str">
        <f t="shared" si="116"/>
        <v>ALTER TABLE ZMR_BASE_KSIC ADD LASTID varchar2(20) NULL;</v>
      </c>
      <c r="AG87" s="6" t="s">
        <v>291</v>
      </c>
      <c r="AI87" s="114"/>
      <c r="AJ87" s="66"/>
    </row>
    <row r="88" spans="2:36" hidden="1">
      <c r="B88" s="65" t="str">
        <f t="shared" si="137"/>
        <v>시장기본_설정정보</v>
      </c>
      <c r="C88" s="65" t="str">
        <f t="shared" si="138"/>
        <v>표준산업분류정보</v>
      </c>
      <c r="D88" s="65" t="s">
        <v>286</v>
      </c>
      <c r="E88" s="65">
        <f t="shared" si="108"/>
        <v>4</v>
      </c>
      <c r="F88" s="66"/>
      <c r="G88" s="66" t="s">
        <v>1154</v>
      </c>
      <c r="H88" s="42">
        <v>8</v>
      </c>
      <c r="I88" s="66" t="s">
        <v>36</v>
      </c>
      <c r="J88" s="65" t="str">
        <f t="shared" si="132"/>
        <v>날짜</v>
      </c>
      <c r="K88" s="103"/>
      <c r="L88" s="67"/>
      <c r="M88" s="65" t="str">
        <f t="shared" si="28"/>
        <v>ZMR_BASE_KSIC</v>
      </c>
      <c r="N88" s="65" t="str">
        <f t="shared" si="133"/>
        <v>표준산업분류정보</v>
      </c>
      <c r="O88" s="27">
        <f t="shared" si="135"/>
        <v>3</v>
      </c>
      <c r="P88" s="65" t="s">
        <v>47</v>
      </c>
      <c r="Q88" s="65" t="str">
        <f t="shared" si="136"/>
        <v>최종작업시스템일시</v>
      </c>
      <c r="R88" s="65" t="str">
        <f t="shared" si="134"/>
        <v>timestamp</v>
      </c>
      <c r="S88" s="66"/>
      <c r="T88" s="66"/>
      <c r="U88" s="68">
        <f t="shared" si="101"/>
        <v>8</v>
      </c>
      <c r="V88" s="65"/>
      <c r="W88" s="5" t="s">
        <v>291</v>
      </c>
      <c r="X88" s="5" t="str">
        <f t="shared" si="112"/>
        <v>BASE_DT,KSIC_ID</v>
      </c>
      <c r="Y88" s="6" t="s">
        <v>291</v>
      </c>
      <c r="Z88" s="37" t="str">
        <f t="shared" si="113"/>
        <v xml:space="preserve">  TMSTAMP timestamp DEFAULT CURRENT_TIMESTAMP  NULL,</v>
      </c>
      <c r="AA88" s="37" t="s">
        <v>291</v>
      </c>
      <c r="AB88" s="5" t="str">
        <f t="shared" si="114"/>
        <v/>
      </c>
      <c r="AC88" s="37" t="s">
        <v>291</v>
      </c>
      <c r="AD88" s="37" t="str">
        <f t="shared" si="115"/>
        <v>COMMENT ON COLUMN ZMR_BASE_KSIC.TMSTAMP IS '최종작업시스템일시';</v>
      </c>
      <c r="AE88" s="37" t="s">
        <v>291</v>
      </c>
      <c r="AF88" s="40" t="str">
        <f t="shared" si="116"/>
        <v>ALTER TABLE ZMR_BASE_KSIC ADD TMSTAMP timestamp NULL;</v>
      </c>
      <c r="AG88" s="6" t="s">
        <v>291</v>
      </c>
      <c r="AI88" s="114"/>
      <c r="AJ88" s="66"/>
    </row>
    <row r="89" spans="2:36" hidden="1">
      <c r="B89" s="65" t="str">
        <f t="shared" si="137"/>
        <v>시장기본_설정정보</v>
      </c>
      <c r="C89" s="65" t="str">
        <f t="shared" si="138"/>
        <v>표준산업분류정보</v>
      </c>
      <c r="D89" s="65" t="s">
        <v>2040</v>
      </c>
      <c r="E89" s="65">
        <f t="shared" si="108"/>
        <v>5</v>
      </c>
      <c r="F89" s="66"/>
      <c r="G89" s="66" t="s">
        <v>274</v>
      </c>
      <c r="H89" s="42">
        <v>100</v>
      </c>
      <c r="I89" s="66"/>
      <c r="J89" s="65" t="str">
        <f t="shared" si="132"/>
        <v>문자_100</v>
      </c>
      <c r="K89" s="103"/>
      <c r="L89" s="67"/>
      <c r="M89" s="65" t="str">
        <f t="shared" si="28"/>
        <v>ZMR_BASE_KSIC</v>
      </c>
      <c r="N89" s="65" t="str">
        <f t="shared" si="133"/>
        <v>표준산업분류정보</v>
      </c>
      <c r="O89" s="27">
        <f t="shared" si="135"/>
        <v>4</v>
      </c>
      <c r="P89" s="65" t="s">
        <v>2047</v>
      </c>
      <c r="Q89" s="65" t="str">
        <f t="shared" si="136"/>
        <v>표준산업명</v>
      </c>
      <c r="R89" s="65" t="str">
        <f t="shared" si="134"/>
        <v>varchar2(100)</v>
      </c>
      <c r="S89" s="66"/>
      <c r="T89" s="66"/>
      <c r="U89" s="68">
        <f t="shared" si="101"/>
        <v>100</v>
      </c>
      <c r="V89" s="65"/>
      <c r="W89" s="5" t="s">
        <v>291</v>
      </c>
      <c r="X89" s="5" t="str">
        <f t="shared" si="112"/>
        <v>BASE_DT,KSIC_ID</v>
      </c>
      <c r="Y89" s="6" t="s">
        <v>291</v>
      </c>
      <c r="Z89" s="37" t="str">
        <f t="shared" si="113"/>
        <v xml:space="preserve">  KSIC_NM varchar2(100) NULL,</v>
      </c>
      <c r="AA89" s="37" t="s">
        <v>291</v>
      </c>
      <c r="AB89" s="5" t="str">
        <f t="shared" si="114"/>
        <v/>
      </c>
      <c r="AC89" s="37" t="s">
        <v>291</v>
      </c>
      <c r="AD89" s="37" t="str">
        <f t="shared" si="115"/>
        <v>COMMENT ON COLUMN ZMR_BASE_KSIC.KSIC_NM IS '표준산업명';</v>
      </c>
      <c r="AE89" s="37" t="s">
        <v>291</v>
      </c>
      <c r="AF89" s="40" t="str">
        <f t="shared" si="116"/>
        <v>ALTER TABLE ZMR_BASE_KSIC ADD KSIC_NM varchar2(100) NULL;</v>
      </c>
      <c r="AG89" s="6" t="s">
        <v>291</v>
      </c>
      <c r="AI89" s="114" t="s">
        <v>5110</v>
      </c>
      <c r="AJ89" s="66"/>
    </row>
    <row r="90" spans="2:36" ht="51" hidden="1">
      <c r="B90" s="65" t="str">
        <f t="shared" si="137"/>
        <v>시장기본_설정정보</v>
      </c>
      <c r="C90" s="65" t="str">
        <f t="shared" si="138"/>
        <v>표준산업분류정보</v>
      </c>
      <c r="D90" s="65" t="s">
        <v>2041</v>
      </c>
      <c r="E90" s="65">
        <f t="shared" si="108"/>
        <v>6</v>
      </c>
      <c r="F90" s="66"/>
      <c r="G90" s="66" t="s">
        <v>12</v>
      </c>
      <c r="H90" s="42">
        <v>2</v>
      </c>
      <c r="I90" s="66" t="s">
        <v>36</v>
      </c>
      <c r="J90" s="65" t="str">
        <f t="shared" si="132"/>
        <v>문자_2</v>
      </c>
      <c r="K90" s="103" t="s">
        <v>4564</v>
      </c>
      <c r="L90" s="67"/>
      <c r="M90" s="65" t="str">
        <f t="shared" si="28"/>
        <v>ZMR_BASE_KSIC</v>
      </c>
      <c r="N90" s="65" t="str">
        <f t="shared" si="133"/>
        <v>표준산업분류정보</v>
      </c>
      <c r="O90" s="27">
        <f t="shared" si="135"/>
        <v>5</v>
      </c>
      <c r="P90" s="65" t="s">
        <v>2049</v>
      </c>
      <c r="Q90" s="65" t="str">
        <f t="shared" si="136"/>
        <v>CSR비유동화섹터</v>
      </c>
      <c r="R90" s="65" t="str">
        <f t="shared" si="134"/>
        <v>varchar2(2)</v>
      </c>
      <c r="S90" s="66"/>
      <c r="T90" s="66"/>
      <c r="U90" s="68">
        <f t="shared" si="101"/>
        <v>2</v>
      </c>
      <c r="V90" s="65"/>
      <c r="W90" s="5" t="s">
        <v>291</v>
      </c>
      <c r="X90" s="5" t="str">
        <f t="shared" si="112"/>
        <v>BASE_DT,KSIC_ID</v>
      </c>
      <c r="Y90" s="6" t="s">
        <v>291</v>
      </c>
      <c r="Z90" s="37" t="str">
        <f t="shared" si="113"/>
        <v xml:space="preserve">  CSR_SECT varchar2(2) NULL,</v>
      </c>
      <c r="AA90" s="37" t="s">
        <v>291</v>
      </c>
      <c r="AB90" s="5" t="str">
        <f t="shared" si="114"/>
        <v/>
      </c>
      <c r="AC90" s="37" t="s">
        <v>291</v>
      </c>
      <c r="AD90" s="37" t="str">
        <f t="shared" si="115"/>
        <v>COMMENT ON COLUMN ZMR_BASE_KSIC.CSR_SECT IS 'CSR비유동화섹터 : CSR-nSec_Bucket중 중복섹터는 투자등급이용';</v>
      </c>
      <c r="AE90" s="37" t="s">
        <v>291</v>
      </c>
      <c r="AF90" s="40" t="str">
        <f t="shared" si="116"/>
        <v>ALTER TABLE ZMR_BASE_KSIC ADD CSR_SECT varchar2(2) NULL;</v>
      </c>
      <c r="AG90" s="6" t="s">
        <v>291</v>
      </c>
      <c r="AI90" s="117" t="s">
        <v>3336</v>
      </c>
      <c r="AJ90" s="66"/>
    </row>
    <row r="91" spans="2:36" ht="38.25" hidden="1">
      <c r="B91" s="65" t="str">
        <f t="shared" si="137"/>
        <v>시장기본_설정정보</v>
      </c>
      <c r="C91" s="65" t="str">
        <f t="shared" si="138"/>
        <v>표준산업분류정보</v>
      </c>
      <c r="D91" s="65" t="s">
        <v>2042</v>
      </c>
      <c r="E91" s="65">
        <f t="shared" si="108"/>
        <v>7</v>
      </c>
      <c r="F91" s="66"/>
      <c r="G91" s="66" t="s">
        <v>12</v>
      </c>
      <c r="H91" s="42">
        <v>2</v>
      </c>
      <c r="I91" s="66" t="s">
        <v>36</v>
      </c>
      <c r="J91" s="65" t="str">
        <f t="shared" si="132"/>
        <v>문자_2</v>
      </c>
      <c r="K91" s="103" t="s">
        <v>4563</v>
      </c>
      <c r="L91" s="67"/>
      <c r="M91" s="65" t="str">
        <f t="shared" si="28"/>
        <v>ZMR_BASE_KSIC</v>
      </c>
      <c r="N91" s="65" t="str">
        <f t="shared" si="133"/>
        <v>표준산업분류정보</v>
      </c>
      <c r="O91" s="27">
        <f t="shared" si="135"/>
        <v>6</v>
      </c>
      <c r="P91" s="65" t="s">
        <v>2048</v>
      </c>
      <c r="Q91" s="65" t="str">
        <f t="shared" si="136"/>
        <v>주식섹터</v>
      </c>
      <c r="R91" s="65" t="str">
        <f t="shared" si="134"/>
        <v>varchar2(2)</v>
      </c>
      <c r="S91" s="66" t="str">
        <f t="shared" ref="S91:S97" si="139">IF(F91="O", "Y", "")</f>
        <v/>
      </c>
      <c r="T91" s="66"/>
      <c r="U91" s="68">
        <f t="shared" si="101"/>
        <v>2</v>
      </c>
      <c r="V91" s="65"/>
      <c r="W91" s="5" t="s">
        <v>291</v>
      </c>
      <c r="X91" s="5" t="str">
        <f t="shared" si="112"/>
        <v>BASE_DT,KSIC_ID</v>
      </c>
      <c r="Y91" s="6" t="s">
        <v>291</v>
      </c>
      <c r="Z91" s="37" t="str">
        <f t="shared" si="113"/>
        <v xml:space="preserve">  EQ_SECT varchar2(2) NULL,</v>
      </c>
      <c r="AA91" s="37" t="s">
        <v>291</v>
      </c>
      <c r="AB91" s="5" t="str">
        <f t="shared" si="114"/>
        <v/>
      </c>
      <c r="AC91" s="37" t="s">
        <v>291</v>
      </c>
      <c r="AD91" s="37" t="str">
        <f t="shared" si="115"/>
        <v>COMMENT ON COLUMN ZMR_BASE_KSIC.EQ_SECT IS '주식섹터 : EQ버킷중 중복섹터는 대형/선진코드 이용';</v>
      </c>
      <c r="AE91" s="37" t="s">
        <v>291</v>
      </c>
      <c r="AF91" s="40" t="str">
        <f t="shared" si="116"/>
        <v>ALTER TABLE ZMR_BASE_KSIC ADD EQ_SECT varchar2(2) NULL;</v>
      </c>
      <c r="AG91" s="6" t="s">
        <v>291</v>
      </c>
      <c r="AI91" s="117" t="s">
        <v>3334</v>
      </c>
      <c r="AJ91" s="66"/>
    </row>
    <row r="92" spans="2:36" hidden="1">
      <c r="B92" s="65" t="str">
        <f t="shared" si="137"/>
        <v>시장기본_설정정보</v>
      </c>
      <c r="C92" s="65" t="str">
        <f t="shared" si="138"/>
        <v>표준산업분류정보</v>
      </c>
      <c r="D92" s="65" t="s">
        <v>2043</v>
      </c>
      <c r="E92" s="65">
        <f t="shared" si="108"/>
        <v>8</v>
      </c>
      <c r="F92" s="66"/>
      <c r="G92" s="66" t="s">
        <v>12</v>
      </c>
      <c r="H92" s="42">
        <v>100</v>
      </c>
      <c r="I92" s="66" t="s">
        <v>36</v>
      </c>
      <c r="J92" s="65" t="str">
        <f t="shared" si="132"/>
        <v>문자_100</v>
      </c>
      <c r="K92" s="103"/>
      <c r="L92" s="67"/>
      <c r="M92" s="65" t="str">
        <f t="shared" si="28"/>
        <v>ZMR_BASE_KSIC</v>
      </c>
      <c r="N92" s="65" t="str">
        <f t="shared" si="133"/>
        <v>표준산업분류정보</v>
      </c>
      <c r="O92" s="27">
        <f t="shared" si="135"/>
        <v>7</v>
      </c>
      <c r="P92" s="65" t="s">
        <v>2050</v>
      </c>
      <c r="Q92" s="65" t="str">
        <f t="shared" si="136"/>
        <v>표준산업명_대</v>
      </c>
      <c r="R92" s="65" t="str">
        <f t="shared" si="134"/>
        <v>varchar2(100)</v>
      </c>
      <c r="S92" s="66" t="str">
        <f t="shared" si="139"/>
        <v/>
      </c>
      <c r="T92" s="66"/>
      <c r="U92" s="68">
        <f t="shared" si="101"/>
        <v>100</v>
      </c>
      <c r="V92" s="65"/>
      <c r="W92" s="5" t="s">
        <v>291</v>
      </c>
      <c r="X92" s="5" t="str">
        <f t="shared" si="112"/>
        <v>BASE_DT,KSIC_ID</v>
      </c>
      <c r="Y92" s="6" t="s">
        <v>291</v>
      </c>
      <c r="Z92" s="37" t="str">
        <f t="shared" si="113"/>
        <v xml:space="preserve">  KSIC_NM1 varchar2(100) NULL,</v>
      </c>
      <c r="AA92" s="37" t="s">
        <v>291</v>
      </c>
      <c r="AB92" s="5" t="str">
        <f t="shared" si="114"/>
        <v/>
      </c>
      <c r="AC92" s="37" t="s">
        <v>291</v>
      </c>
      <c r="AD92" s="37" t="str">
        <f t="shared" si="115"/>
        <v>COMMENT ON COLUMN ZMR_BASE_KSIC.KSIC_NM1 IS '표준산업명_대';</v>
      </c>
      <c r="AE92" s="37" t="s">
        <v>291</v>
      </c>
      <c r="AF92" s="40" t="str">
        <f t="shared" si="116"/>
        <v>ALTER TABLE ZMR_BASE_KSIC ADD KSIC_NM1 varchar2(100) NULL;</v>
      </c>
      <c r="AG92" s="6" t="s">
        <v>291</v>
      </c>
      <c r="AI92" s="114" t="s">
        <v>5112</v>
      </c>
      <c r="AJ92" s="66"/>
    </row>
    <row r="93" spans="2:36" hidden="1">
      <c r="B93" s="65" t="str">
        <f t="shared" si="137"/>
        <v>시장기본_설정정보</v>
      </c>
      <c r="C93" s="65" t="str">
        <f t="shared" si="138"/>
        <v>표준산업분류정보</v>
      </c>
      <c r="D93" s="65" t="s">
        <v>2044</v>
      </c>
      <c r="E93" s="65">
        <f t="shared" si="108"/>
        <v>9</v>
      </c>
      <c r="F93" s="66"/>
      <c r="G93" s="66" t="s">
        <v>12</v>
      </c>
      <c r="H93" s="42">
        <v>100</v>
      </c>
      <c r="I93" s="66" t="s">
        <v>36</v>
      </c>
      <c r="J93" s="65" t="str">
        <f t="shared" si="132"/>
        <v>문자_100</v>
      </c>
      <c r="K93" s="103"/>
      <c r="L93" s="67"/>
      <c r="M93" s="65" t="str">
        <f t="shared" si="28"/>
        <v>ZMR_BASE_KSIC</v>
      </c>
      <c r="N93" s="65" t="str">
        <f t="shared" si="133"/>
        <v>표준산업분류정보</v>
      </c>
      <c r="O93" s="27">
        <f t="shared" si="135"/>
        <v>8</v>
      </c>
      <c r="P93" s="65" t="s">
        <v>2051</v>
      </c>
      <c r="Q93" s="65" t="str">
        <f t="shared" si="136"/>
        <v>표준산업명_중</v>
      </c>
      <c r="R93" s="65" t="str">
        <f t="shared" si="134"/>
        <v>varchar2(100)</v>
      </c>
      <c r="S93" s="66" t="str">
        <f t="shared" si="139"/>
        <v/>
      </c>
      <c r="T93" s="66"/>
      <c r="U93" s="68">
        <f t="shared" si="101"/>
        <v>100</v>
      </c>
      <c r="V93" s="65"/>
      <c r="W93" s="5" t="s">
        <v>291</v>
      </c>
      <c r="X93" s="5" t="str">
        <f t="shared" si="112"/>
        <v>BASE_DT,KSIC_ID</v>
      </c>
      <c r="Y93" s="6" t="s">
        <v>291</v>
      </c>
      <c r="Z93" s="37" t="str">
        <f t="shared" si="113"/>
        <v xml:space="preserve">  KSIC_NM2 varchar2(100) NULL,</v>
      </c>
      <c r="AA93" s="37" t="s">
        <v>291</v>
      </c>
      <c r="AB93" s="5" t="str">
        <f t="shared" si="114"/>
        <v/>
      </c>
      <c r="AC93" s="37" t="s">
        <v>291</v>
      </c>
      <c r="AD93" s="37" t="str">
        <f t="shared" si="115"/>
        <v>COMMENT ON COLUMN ZMR_BASE_KSIC.KSIC_NM2 IS '표준산업명_중';</v>
      </c>
      <c r="AE93" s="37" t="s">
        <v>291</v>
      </c>
      <c r="AF93" s="40" t="str">
        <f t="shared" si="116"/>
        <v>ALTER TABLE ZMR_BASE_KSIC ADD KSIC_NM2 varchar2(100) NULL;</v>
      </c>
      <c r="AG93" s="6" t="s">
        <v>291</v>
      </c>
      <c r="AI93" s="114" t="s">
        <v>5113</v>
      </c>
      <c r="AJ93" s="66"/>
    </row>
    <row r="94" spans="2:36" hidden="1">
      <c r="B94" s="65" t="str">
        <f t="shared" si="137"/>
        <v>시장기본_설정정보</v>
      </c>
      <c r="C94" s="65" t="str">
        <f t="shared" si="138"/>
        <v>표준산업분류정보</v>
      </c>
      <c r="D94" s="65" t="s">
        <v>2045</v>
      </c>
      <c r="E94" s="65">
        <f t="shared" si="108"/>
        <v>10</v>
      </c>
      <c r="F94" s="66"/>
      <c r="G94" s="66" t="s">
        <v>12</v>
      </c>
      <c r="H94" s="42">
        <v>100</v>
      </c>
      <c r="I94" s="66"/>
      <c r="J94" s="65" t="str">
        <f t="shared" si="132"/>
        <v>문자_100</v>
      </c>
      <c r="K94" s="103"/>
      <c r="L94" s="67"/>
      <c r="M94" s="65" t="str">
        <f t="shared" si="28"/>
        <v>ZMR_BASE_KSIC</v>
      </c>
      <c r="N94" s="65" t="str">
        <f t="shared" si="133"/>
        <v>표준산업분류정보</v>
      </c>
      <c r="O94" s="27">
        <f t="shared" si="135"/>
        <v>9</v>
      </c>
      <c r="P94" s="65" t="s">
        <v>2052</v>
      </c>
      <c r="Q94" s="65" t="str">
        <f t="shared" si="136"/>
        <v>표준산업명_소</v>
      </c>
      <c r="R94" s="65" t="str">
        <f t="shared" si="134"/>
        <v>varchar2(100)</v>
      </c>
      <c r="S94" s="66" t="str">
        <f t="shared" si="139"/>
        <v/>
      </c>
      <c r="T94" s="66" t="str">
        <f>IF(I94="M", "Y", "")</f>
        <v/>
      </c>
      <c r="U94" s="68">
        <f t="shared" si="101"/>
        <v>100</v>
      </c>
      <c r="V94" s="65"/>
      <c r="W94" s="5" t="s">
        <v>291</v>
      </c>
      <c r="X94" s="5" t="str">
        <f t="shared" si="112"/>
        <v>BASE_DT,KSIC_ID</v>
      </c>
      <c r="Y94" s="6" t="s">
        <v>291</v>
      </c>
      <c r="Z94" s="37" t="str">
        <f t="shared" si="113"/>
        <v xml:space="preserve">  KSIC_NM3 varchar2(100) NULL,</v>
      </c>
      <c r="AA94" s="37" t="s">
        <v>291</v>
      </c>
      <c r="AB94" s="5" t="str">
        <f t="shared" si="114"/>
        <v/>
      </c>
      <c r="AC94" s="37" t="s">
        <v>291</v>
      </c>
      <c r="AD94" s="37" t="str">
        <f t="shared" si="115"/>
        <v>COMMENT ON COLUMN ZMR_BASE_KSIC.KSIC_NM3 IS '표준산업명_소';</v>
      </c>
      <c r="AE94" s="37" t="s">
        <v>291</v>
      </c>
      <c r="AF94" s="40" t="str">
        <f t="shared" si="116"/>
        <v>ALTER TABLE ZMR_BASE_KSIC ADD KSIC_NM3 varchar2(100) NULL;</v>
      </c>
      <c r="AG94" s="6" t="s">
        <v>291</v>
      </c>
      <c r="AI94" s="114" t="s">
        <v>5110</v>
      </c>
      <c r="AJ94" s="66"/>
    </row>
    <row r="95" spans="2:36" hidden="1">
      <c r="B95" s="65" t="str">
        <f t="shared" si="137"/>
        <v>시장기본_설정정보</v>
      </c>
      <c r="C95" s="65" t="str">
        <f t="shared" si="138"/>
        <v>표준산업분류정보</v>
      </c>
      <c r="D95" s="65" t="s">
        <v>289</v>
      </c>
      <c r="E95" s="65">
        <f t="shared" si="108"/>
        <v>11</v>
      </c>
      <c r="F95" s="66"/>
      <c r="G95" s="66" t="s">
        <v>12</v>
      </c>
      <c r="H95" s="42">
        <v>30</v>
      </c>
      <c r="I95" s="66"/>
      <c r="J95" s="65" t="str">
        <f t="shared" si="132"/>
        <v>문자_30</v>
      </c>
      <c r="K95" s="103"/>
      <c r="L95" s="67"/>
      <c r="M95" s="65" t="str">
        <f t="shared" si="28"/>
        <v>ZMR_BASE_KSIC</v>
      </c>
      <c r="N95" s="65" t="str">
        <f t="shared" si="133"/>
        <v>표준산업분류정보</v>
      </c>
      <c r="O95" s="27">
        <f t="shared" si="135"/>
        <v>10</v>
      </c>
      <c r="P95" s="262" t="s">
        <v>2138</v>
      </c>
      <c r="Q95" s="65" t="str">
        <f t="shared" si="136"/>
        <v>비고</v>
      </c>
      <c r="R95" s="65" t="str">
        <f t="shared" si="134"/>
        <v>varchar2(30)</v>
      </c>
      <c r="S95" s="66" t="str">
        <f t="shared" si="139"/>
        <v/>
      </c>
      <c r="T95" s="66" t="str">
        <f>IF(I95="M", "Y", "")</f>
        <v/>
      </c>
      <c r="U95" s="68">
        <f t="shared" si="101"/>
        <v>30</v>
      </c>
      <c r="V95" s="65"/>
      <c r="W95" s="5" t="s">
        <v>291</v>
      </c>
      <c r="X95" s="5" t="str">
        <f t="shared" si="112"/>
        <v>BASE_DT,KSIC_ID</v>
      </c>
      <c r="Y95" s="6" t="s">
        <v>291</v>
      </c>
      <c r="Z95" s="37" t="str">
        <f t="shared" si="113"/>
        <v xml:space="preserve">  MEMO varchar2(30) NULL,</v>
      </c>
      <c r="AA95" s="37" t="s">
        <v>291</v>
      </c>
      <c r="AB95" s="5" t="str">
        <f t="shared" si="114"/>
        <v/>
      </c>
      <c r="AC95" s="37" t="s">
        <v>291</v>
      </c>
      <c r="AD95" s="37" t="str">
        <f t="shared" si="115"/>
        <v>COMMENT ON COLUMN ZMR_BASE_KSIC.MEMO IS '비고';</v>
      </c>
      <c r="AE95" s="37" t="s">
        <v>291</v>
      </c>
      <c r="AF95" s="40" t="str">
        <f t="shared" si="116"/>
        <v>ALTER TABLE ZMR_BASE_KSIC ADD MEMO varchar2(30) NULL;</v>
      </c>
      <c r="AG95" s="6" t="s">
        <v>291</v>
      </c>
      <c r="AI95" s="114"/>
      <c r="AJ95" s="66"/>
    </row>
    <row r="96" spans="2:36" hidden="1">
      <c r="B96" s="65" t="str">
        <f t="shared" si="137"/>
        <v>시장기본_설정정보</v>
      </c>
      <c r="C96" s="65" t="str">
        <f t="shared" si="138"/>
        <v>표준산업분류정보</v>
      </c>
      <c r="D96" s="65" t="s">
        <v>4559</v>
      </c>
      <c r="E96" s="65">
        <f t="shared" si="108"/>
        <v>12</v>
      </c>
      <c r="F96" s="66"/>
      <c r="G96" s="66" t="s">
        <v>274</v>
      </c>
      <c r="H96" s="42">
        <v>20</v>
      </c>
      <c r="I96" s="66"/>
      <c r="J96" s="65" t="str">
        <f>IF(G96="", "", G96&amp;IF(G96="날짜", "", "_"&amp;H96))</f>
        <v>문자_20</v>
      </c>
      <c r="K96" s="103"/>
      <c r="L96" s="67"/>
      <c r="M96" s="65" t="str">
        <f t="shared" si="28"/>
        <v>ZMR_BASE_KSIC</v>
      </c>
      <c r="N96" s="65" t="str">
        <f t="shared" si="133"/>
        <v>표준산업분류정보</v>
      </c>
      <c r="O96" s="27">
        <f>IF(P96="","", IF(P95="",1,O95+1))</f>
        <v>11</v>
      </c>
      <c r="P96" s="65" t="s">
        <v>4562</v>
      </c>
      <c r="Q96" s="65" t="str">
        <f>D96</f>
        <v>원천자료명</v>
      </c>
      <c r="R96" s="65" t="str">
        <f>IF(G96="문자", "varchar2(" &amp; H96 &amp; ")", IF(G96="숫자", "number(" &amp; SUBSTITUTE(H96, ".", ",") &amp;")", IF(G96="날짜", "timestamp", "")))</f>
        <v>varchar2(20)</v>
      </c>
      <c r="S96" s="66" t="str">
        <f t="shared" si="139"/>
        <v/>
      </c>
      <c r="T96" s="66" t="str">
        <f>IF(I96="M", "Y", "")</f>
        <v/>
      </c>
      <c r="U96" s="68">
        <f t="shared" si="101"/>
        <v>20</v>
      </c>
      <c r="V96" s="65"/>
      <c r="W96" s="5" t="s">
        <v>291</v>
      </c>
      <c r="X96" s="5" t="str">
        <f t="shared" si="112"/>
        <v>BASE_DT,KSIC_ID</v>
      </c>
      <c r="Y96" s="6" t="s">
        <v>291</v>
      </c>
      <c r="Z96" s="37" t="str">
        <f t="shared" si="113"/>
        <v xml:space="preserve">  DATA_SRC varchar2(20) NULL,</v>
      </c>
      <c r="AA96" s="37" t="s">
        <v>291</v>
      </c>
      <c r="AB96" s="5" t="str">
        <f t="shared" si="114"/>
        <v/>
      </c>
      <c r="AC96" s="37" t="s">
        <v>291</v>
      </c>
      <c r="AD96" s="37" t="str">
        <f t="shared" si="115"/>
        <v>COMMENT ON COLUMN ZMR_BASE_KSIC.DATA_SRC IS '원천자료명';</v>
      </c>
      <c r="AE96" s="37" t="s">
        <v>291</v>
      </c>
      <c r="AF96" s="40" t="str">
        <f t="shared" si="116"/>
        <v>ALTER TABLE ZMR_BASE_KSIC ADD DATA_SRC varchar2(20) NULL;</v>
      </c>
      <c r="AG96" s="6" t="s">
        <v>291</v>
      </c>
      <c r="AI96" s="114" t="s">
        <v>5114</v>
      </c>
      <c r="AJ96" s="66"/>
    </row>
    <row r="97" spans="2:36" ht="25.5" hidden="1">
      <c r="B97" s="65" t="str">
        <f t="shared" si="137"/>
        <v>시장기본_설정정보</v>
      </c>
      <c r="C97" s="65" t="str">
        <f t="shared" si="138"/>
        <v>표준산업분류정보</v>
      </c>
      <c r="D97" s="65" t="s">
        <v>4552</v>
      </c>
      <c r="E97" s="65">
        <f t="shared" si="108"/>
        <v>13</v>
      </c>
      <c r="F97" s="66"/>
      <c r="G97" s="66" t="s">
        <v>274</v>
      </c>
      <c r="H97" s="42">
        <v>1</v>
      </c>
      <c r="I97" s="66"/>
      <c r="J97" s="65" t="str">
        <f>IF(G97="", "", G97&amp;IF(G97="날짜", "", "_"&amp;H97))</f>
        <v>문자_1</v>
      </c>
      <c r="K97" s="103" t="s">
        <v>4560</v>
      </c>
      <c r="L97" s="67"/>
      <c r="M97" s="65" t="str">
        <f t="shared" ref="M97:M98" si="140">M96</f>
        <v>ZMR_BASE_KSIC</v>
      </c>
      <c r="N97" s="65" t="str">
        <f t="shared" si="133"/>
        <v>표준산업분류정보</v>
      </c>
      <c r="O97" s="27">
        <f>IF(P97="","", IF(P96="",1,O96+1))</f>
        <v>12</v>
      </c>
      <c r="P97" s="65" t="s">
        <v>4561</v>
      </c>
      <c r="Q97" s="65" t="str">
        <f>D97</f>
        <v>자료관리구분</v>
      </c>
      <c r="R97" s="65" t="str">
        <f>IF(G97="문자", "varchar2(" &amp; H97 &amp; ")", IF(G97="숫자", "number(" &amp; SUBSTITUTE(H97, ".", ",") &amp;")", IF(G97="날짜", "timestamp", "")))</f>
        <v>varchar2(1)</v>
      </c>
      <c r="S97" s="66" t="str">
        <f t="shared" si="139"/>
        <v/>
      </c>
      <c r="T97" s="66" t="str">
        <f>IF(I97="M", "Y", "")</f>
        <v/>
      </c>
      <c r="U97" s="68">
        <f t="shared" si="101"/>
        <v>1</v>
      </c>
      <c r="V97" s="65"/>
      <c r="W97" s="5" t="s">
        <v>291</v>
      </c>
      <c r="X97" s="5" t="str">
        <f t="shared" si="112"/>
        <v>BASE_DT,KSIC_ID</v>
      </c>
      <c r="Y97" s="6" t="s">
        <v>291</v>
      </c>
      <c r="Z97" s="37" t="str">
        <f t="shared" si="113"/>
        <v xml:space="preserve">  DATA_CFG varchar2(1) NULL,</v>
      </c>
      <c r="AA97" s="37" t="s">
        <v>291</v>
      </c>
      <c r="AB97" s="5" t="str">
        <f t="shared" si="114"/>
        <v/>
      </c>
      <c r="AC97" s="37" t="s">
        <v>291</v>
      </c>
      <c r="AD97" s="37" t="str">
        <f t="shared" si="115"/>
        <v>COMMENT ON COLUMN ZMR_BASE_KSIC.DATA_CFG IS '자료관리구분 : DATA_MAN_FG [ M, C, S ]';</v>
      </c>
      <c r="AE97" s="37" t="s">
        <v>291</v>
      </c>
      <c r="AF97" s="40" t="str">
        <f t="shared" si="116"/>
        <v>ALTER TABLE ZMR_BASE_KSIC ADD DATA_CFG varchar2(1) NULL;</v>
      </c>
      <c r="AG97" s="6" t="s">
        <v>291</v>
      </c>
      <c r="AI97" s="114" t="s">
        <v>4503</v>
      </c>
      <c r="AJ97" s="66"/>
    </row>
    <row r="98" spans="2:36" hidden="1">
      <c r="B98" s="65" t="str">
        <f t="shared" si="137"/>
        <v>시장기본_설정정보</v>
      </c>
      <c r="C98" s="65" t="str">
        <f t="shared" si="138"/>
        <v>표준산업분류정보</v>
      </c>
      <c r="D98" s="65" t="s">
        <v>818</v>
      </c>
      <c r="E98" s="65">
        <f t="shared" si="108"/>
        <v>14</v>
      </c>
      <c r="F98" s="66"/>
      <c r="G98" s="66" t="s">
        <v>12</v>
      </c>
      <c r="H98" s="42">
        <v>20</v>
      </c>
      <c r="I98" s="66"/>
      <c r="J98" s="65" t="str">
        <f t="shared" ref="J98" si="141">IF(G98="", "", G98&amp;IF(G98="날짜", "", "_"&amp;H98))</f>
        <v>문자_20</v>
      </c>
      <c r="K98" s="103"/>
      <c r="L98" s="67"/>
      <c r="M98" s="65" t="str">
        <f t="shared" si="140"/>
        <v>ZMR_BASE_KSIC</v>
      </c>
      <c r="N98" s="65" t="str">
        <f t="shared" si="133"/>
        <v>표준산업분류정보</v>
      </c>
      <c r="O98" s="27" t="e">
        <f>IF(P98="","", IF(#REF!="",1,#REF!+1))</f>
        <v>#REF!</v>
      </c>
      <c r="P98" s="65" t="s">
        <v>832</v>
      </c>
      <c r="Q98" s="65" t="str">
        <f t="shared" ref="Q98" si="142">D98</f>
        <v>매핑ID</v>
      </c>
      <c r="R98" s="65" t="str">
        <f t="shared" ref="R98" si="143">IF(G98="문자", "varchar2(" &amp; H98 &amp; ")", IF(G98="숫자", "number(" &amp; SUBSTITUTE(H98, ".", ",") &amp;")", IF(G98="날짜", "timestamp", "")))</f>
        <v>varchar2(20)</v>
      </c>
      <c r="S98" s="66" t="str">
        <f t="shared" ref="S98" si="144">IF(F98="O", "Y", "")</f>
        <v/>
      </c>
      <c r="T98" s="66" t="str">
        <f t="shared" ref="T98" si="145">IF(I98="M", "Y", "")</f>
        <v/>
      </c>
      <c r="U98" s="68">
        <f t="shared" si="101"/>
        <v>20</v>
      </c>
      <c r="V98" s="65"/>
      <c r="W98" s="5" t="s">
        <v>291</v>
      </c>
      <c r="X98" s="5" t="str">
        <f t="shared" si="112"/>
        <v>BASE_DT,KSIC_ID</v>
      </c>
      <c r="Y98" s="6" t="s">
        <v>291</v>
      </c>
      <c r="Z98" s="37" t="str">
        <f t="shared" si="113"/>
        <v xml:space="preserve">  MAP_ID varchar2(20) NULL,CONSTRAINT PK_ZMR_BASE_KSIC PRIMARY KEY ( BASE_DT,KSIC_ID) );</v>
      </c>
      <c r="AA98" s="37" t="s">
        <v>291</v>
      </c>
      <c r="AB98" s="5" t="str">
        <f t="shared" si="114"/>
        <v/>
      </c>
      <c r="AC98" s="37" t="s">
        <v>291</v>
      </c>
      <c r="AD98" s="37" t="str">
        <f t="shared" si="115"/>
        <v>COMMENT ON COLUMN ZMR_BASE_KSIC.MAP_ID IS '매핑ID';</v>
      </c>
      <c r="AE98" s="37" t="s">
        <v>291</v>
      </c>
      <c r="AF98" s="40" t="str">
        <f t="shared" si="116"/>
        <v>ALTER TABLE ZMR_BASE_KSIC ADD MAP_ID varchar2(20) NULL;</v>
      </c>
      <c r="AG98" s="6" t="s">
        <v>291</v>
      </c>
      <c r="AI98" s="114"/>
      <c r="AJ98" s="66"/>
    </row>
    <row r="99" spans="2:36" hidden="1">
      <c r="B99" s="65" t="s">
        <v>6109</v>
      </c>
      <c r="C99" s="65" t="s">
        <v>1002</v>
      </c>
      <c r="D99" s="65" t="str">
        <f>VLOOKUP(M99,엔티티목록!I:O,7,FALSE)</f>
        <v>LTA 기초자산 구성 정보</v>
      </c>
      <c r="E99" s="65" t="str">
        <f t="shared" si="108"/>
        <v/>
      </c>
      <c r="F99" s="66"/>
      <c r="G99" s="66"/>
      <c r="H99" s="42">
        <f>SUMIFS(H:H,C:C,C99,B:B,B99, G:G,"&lt;&gt;"&amp;G99)</f>
        <v>147</v>
      </c>
      <c r="I99" s="66"/>
      <c r="J99" s="65" t="str">
        <f t="shared" ref="J99:J104" si="146">IF(G99="", "", G99&amp;IF(G99="날짜", "", "_"&amp;H99))</f>
        <v/>
      </c>
      <c r="K99" s="103"/>
      <c r="L99" s="67"/>
      <c r="M99" s="65" t="s">
        <v>2098</v>
      </c>
      <c r="N99" s="65" t="str">
        <f t="shared" ref="N99:N104" si="147">C99</f>
        <v>LTA구성정보</v>
      </c>
      <c r="O99" s="27" t="str">
        <f>IF(P99="","", IF(P150="",1,O150+1))</f>
        <v/>
      </c>
      <c r="P99" s="65"/>
      <c r="Q99" s="65"/>
      <c r="R99" s="65" t="str">
        <f t="shared" ref="R99:R104" si="148">IF(G99="문자", "varchar2(" &amp; H99 &amp; ")", IF(G99="숫자", "number(" &amp; SUBSTITUTE(H99, ".", ",") &amp;")", IF(G99="날짜", "timestamp", "")))</f>
        <v/>
      </c>
      <c r="S99" s="66"/>
      <c r="T99" s="66"/>
      <c r="U99" s="68">
        <f t="shared" si="101"/>
        <v>147</v>
      </c>
      <c r="V99" s="65"/>
      <c r="W99" s="5" t="s">
        <v>291</v>
      </c>
      <c r="X99" s="5" t="str">
        <f t="shared" si="112"/>
        <v/>
      </c>
      <c r="Y99" s="6" t="s">
        <v>291</v>
      </c>
      <c r="Z99" s="37" t="str">
        <f t="shared" si="113"/>
        <v>CREATE TABLE ZMR_BASE_LTAU(</v>
      </c>
      <c r="AA99" s="37" t="s">
        <v>291</v>
      </c>
      <c r="AB99" s="5" t="str">
        <f t="shared" si="114"/>
        <v>DROP TABLE ZMR_BASE_LTAU;</v>
      </c>
      <c r="AC99" s="37" t="s">
        <v>291</v>
      </c>
      <c r="AD99" s="37" t="str">
        <f t="shared" si="115"/>
        <v>COMMENT ON TABLE ZMR_BASE_LTAU IS 'LTA구성정보';</v>
      </c>
      <c r="AE99" s="37" t="s">
        <v>291</v>
      </c>
      <c r="AF99" s="40" t="str">
        <f t="shared" si="116"/>
        <v/>
      </c>
      <c r="AG99" s="6" t="s">
        <v>291</v>
      </c>
      <c r="AI99" s="114"/>
      <c r="AJ99" s="66"/>
    </row>
    <row r="100" spans="2:36" hidden="1">
      <c r="B100" s="65" t="str">
        <f t="shared" ref="B100:C104" si="149">B99</f>
        <v>시장기본_설정정보</v>
      </c>
      <c r="C100" s="65" t="str">
        <f t="shared" si="149"/>
        <v>LTA구성정보</v>
      </c>
      <c r="D100" s="65" t="s">
        <v>1169</v>
      </c>
      <c r="E100" s="65">
        <f t="shared" si="108"/>
        <v>1</v>
      </c>
      <c r="F100" s="66" t="s">
        <v>1980</v>
      </c>
      <c r="G100" s="66" t="s">
        <v>274</v>
      </c>
      <c r="H100" s="42">
        <v>8</v>
      </c>
      <c r="I100" s="66"/>
      <c r="J100" s="65" t="str">
        <f t="shared" si="146"/>
        <v>문자_8</v>
      </c>
      <c r="K100" s="103"/>
      <c r="L100" s="67"/>
      <c r="M100" s="65" t="str">
        <f>M99</f>
        <v>ZMR_BASE_LTAU</v>
      </c>
      <c r="N100" s="65" t="str">
        <f t="shared" si="147"/>
        <v>LTA구성정보</v>
      </c>
      <c r="O100" s="27">
        <f>IF(P100="","", IF(P99="",1,O99+1))</f>
        <v>1</v>
      </c>
      <c r="P100" s="65" t="s">
        <v>65</v>
      </c>
      <c r="Q100" s="65" t="str">
        <f t="shared" ref="Q100:Q106" si="150">D100</f>
        <v>기준일자</v>
      </c>
      <c r="R100" s="65" t="str">
        <f t="shared" si="148"/>
        <v>varchar2(8)</v>
      </c>
      <c r="S100" s="66" t="s">
        <v>1980</v>
      </c>
      <c r="T100" s="66"/>
      <c r="U100" s="68">
        <f t="shared" si="101"/>
        <v>8</v>
      </c>
      <c r="V100" s="65"/>
      <c r="W100" s="5" t="s">
        <v>291</v>
      </c>
      <c r="X100" s="5" t="str">
        <f t="shared" si="112"/>
        <v>BASE_DT</v>
      </c>
      <c r="Y100" s="6" t="s">
        <v>291</v>
      </c>
      <c r="Z100" s="37" t="str">
        <f t="shared" si="113"/>
        <v xml:space="preserve">  BASE_DT varchar2(8) NOT NULL,</v>
      </c>
      <c r="AA100" s="37" t="s">
        <v>291</v>
      </c>
      <c r="AB100" s="5" t="str">
        <f t="shared" si="114"/>
        <v/>
      </c>
      <c r="AC100" s="37" t="s">
        <v>291</v>
      </c>
      <c r="AD100" s="37" t="str">
        <f t="shared" si="115"/>
        <v>COMMENT ON COLUMN ZMR_BASE_LTAU.BASE_DT IS '기준일자';</v>
      </c>
      <c r="AE100" s="37" t="s">
        <v>291</v>
      </c>
      <c r="AF100" s="40" t="str">
        <f t="shared" si="116"/>
        <v/>
      </c>
      <c r="AG100" s="6" t="s">
        <v>291</v>
      </c>
      <c r="AI100" s="114">
        <v>20240930</v>
      </c>
      <c r="AJ100" s="66" t="s">
        <v>36</v>
      </c>
    </row>
    <row r="101" spans="2:36" hidden="1">
      <c r="B101" s="65" t="str">
        <f t="shared" si="149"/>
        <v>시장기본_설정정보</v>
      </c>
      <c r="C101" s="65" t="str">
        <f t="shared" si="149"/>
        <v>LTA구성정보</v>
      </c>
      <c r="D101" s="65" t="s">
        <v>918</v>
      </c>
      <c r="E101" s="65">
        <f t="shared" si="108"/>
        <v>2</v>
      </c>
      <c r="F101" s="66" t="s">
        <v>1980</v>
      </c>
      <c r="G101" s="66" t="s">
        <v>274</v>
      </c>
      <c r="H101" s="42">
        <v>20</v>
      </c>
      <c r="I101" s="66"/>
      <c r="J101" s="65" t="str">
        <f t="shared" si="146"/>
        <v>문자_20</v>
      </c>
      <c r="K101" s="103" t="s">
        <v>795</v>
      </c>
      <c r="L101" s="67"/>
      <c r="M101" s="65" t="str">
        <f>M100</f>
        <v>ZMR_BASE_LTAU</v>
      </c>
      <c r="N101" s="65" t="str">
        <f t="shared" si="147"/>
        <v>LTA구성정보</v>
      </c>
      <c r="O101" s="27">
        <f>IF(P101="","", IF(P100="",1,O100+1))</f>
        <v>2</v>
      </c>
      <c r="P101" s="65" t="s">
        <v>919</v>
      </c>
      <c r="Q101" s="65" t="str">
        <f t="shared" si="150"/>
        <v>지수ID</v>
      </c>
      <c r="R101" s="65" t="str">
        <f t="shared" si="148"/>
        <v>varchar2(20)</v>
      </c>
      <c r="S101" s="66" t="s">
        <v>1980</v>
      </c>
      <c r="T101" s="66"/>
      <c r="U101" s="68">
        <f t="shared" si="101"/>
        <v>20</v>
      </c>
      <c r="V101" s="65"/>
      <c r="W101" s="5" t="s">
        <v>291</v>
      </c>
      <c r="X101" s="5" t="str">
        <f t="shared" si="112"/>
        <v>BASE_DT,IDX_ID</v>
      </c>
      <c r="Y101" s="6" t="s">
        <v>291</v>
      </c>
      <c r="Z101" s="37" t="str">
        <f t="shared" si="113"/>
        <v xml:space="preserve">  IDX_ID varchar2(20) NOT NULL,</v>
      </c>
      <c r="AA101" s="37" t="s">
        <v>291</v>
      </c>
      <c r="AB101" s="5" t="str">
        <f t="shared" si="114"/>
        <v/>
      </c>
      <c r="AC101" s="37" t="s">
        <v>291</v>
      </c>
      <c r="AD101" s="37" t="str">
        <f t="shared" si="115"/>
        <v>COMMENT ON COLUMN ZMR_BASE_LTAU.IDX_ID IS '지수ID : ZMR_MKT_IDX';</v>
      </c>
      <c r="AE101" s="37" t="s">
        <v>291</v>
      </c>
      <c r="AF101" s="40" t="str">
        <f t="shared" si="116"/>
        <v/>
      </c>
      <c r="AG101" s="6" t="s">
        <v>291</v>
      </c>
      <c r="AI101" s="114" t="s">
        <v>5115</v>
      </c>
      <c r="AJ101" s="66" t="s">
        <v>36</v>
      </c>
    </row>
    <row r="102" spans="2:36" hidden="1">
      <c r="B102" s="65" t="str">
        <f t="shared" si="149"/>
        <v>시장기본_설정정보</v>
      </c>
      <c r="C102" s="65" t="str">
        <f t="shared" si="149"/>
        <v>LTA구성정보</v>
      </c>
      <c r="D102" s="65" t="s">
        <v>1320</v>
      </c>
      <c r="E102" s="65">
        <f t="shared" si="108"/>
        <v>3</v>
      </c>
      <c r="F102" s="66" t="s">
        <v>1980</v>
      </c>
      <c r="G102" s="66" t="s">
        <v>274</v>
      </c>
      <c r="H102" s="42">
        <v>30</v>
      </c>
      <c r="I102" s="66"/>
      <c r="J102" s="65" t="str">
        <f t="shared" si="146"/>
        <v>문자_30</v>
      </c>
      <c r="K102" s="103" t="s">
        <v>798</v>
      </c>
      <c r="L102" s="67"/>
      <c r="M102" s="65" t="str">
        <f>M101</f>
        <v>ZMR_BASE_LTAU</v>
      </c>
      <c r="N102" s="65" t="str">
        <f t="shared" si="147"/>
        <v>LTA구성정보</v>
      </c>
      <c r="O102" s="27">
        <f>IF(P102="","", IF(P101="",1,O101+1))</f>
        <v>3</v>
      </c>
      <c r="P102" s="65" t="s">
        <v>820</v>
      </c>
      <c r="Q102" s="65" t="str">
        <f t="shared" si="150"/>
        <v>구성종목ID</v>
      </c>
      <c r="R102" s="65" t="str">
        <f t="shared" si="148"/>
        <v>varchar2(30)</v>
      </c>
      <c r="S102" s="66" t="s">
        <v>1980</v>
      </c>
      <c r="T102" s="66"/>
      <c r="U102" s="68">
        <f t="shared" si="101"/>
        <v>30</v>
      </c>
      <c r="V102" s="65"/>
      <c r="W102" s="5" t="s">
        <v>291</v>
      </c>
      <c r="X102" s="5" t="str">
        <f t="shared" si="112"/>
        <v>BASE_DT,IDX_ID,PROD_ID</v>
      </c>
      <c r="Y102" s="6" t="s">
        <v>291</v>
      </c>
      <c r="Z102" s="37" t="str">
        <f t="shared" si="113"/>
        <v xml:space="preserve">  PROD_ID varchar2(30) NOT NULL,</v>
      </c>
      <c r="AA102" s="37" t="s">
        <v>291</v>
      </c>
      <c r="AB102" s="5" t="str">
        <f t="shared" si="114"/>
        <v/>
      </c>
      <c r="AC102" s="37" t="s">
        <v>291</v>
      </c>
      <c r="AD102" s="37" t="str">
        <f t="shared" si="115"/>
        <v>COMMENT ON COLUMN ZMR_BASE_LTAU.PROD_ID IS '구성종목ID : ZMR_MKT_SEC';</v>
      </c>
      <c r="AE102" s="37" t="s">
        <v>291</v>
      </c>
      <c r="AF102" s="40" t="str">
        <f t="shared" si="116"/>
        <v/>
      </c>
      <c r="AG102" s="6" t="s">
        <v>291</v>
      </c>
      <c r="AI102" s="114" t="s">
        <v>5116</v>
      </c>
      <c r="AJ102" s="66" t="s">
        <v>36</v>
      </c>
    </row>
    <row r="103" spans="2:36" hidden="1">
      <c r="B103" s="65" t="str">
        <f t="shared" si="149"/>
        <v>시장기본_설정정보</v>
      </c>
      <c r="C103" s="65" t="str">
        <f t="shared" si="149"/>
        <v>LTA구성정보</v>
      </c>
      <c r="D103" s="65" t="s">
        <v>1153</v>
      </c>
      <c r="E103" s="65">
        <f t="shared" si="108"/>
        <v>4</v>
      </c>
      <c r="F103" s="66"/>
      <c r="G103" s="66" t="s">
        <v>274</v>
      </c>
      <c r="H103" s="42">
        <v>20</v>
      </c>
      <c r="I103" s="66"/>
      <c r="J103" s="65" t="str">
        <f t="shared" si="146"/>
        <v>문자_20</v>
      </c>
      <c r="K103" s="103"/>
      <c r="L103" s="67"/>
      <c r="M103" s="65" t="str">
        <f>M102</f>
        <v>ZMR_BASE_LTAU</v>
      </c>
      <c r="N103" s="65" t="str">
        <f t="shared" si="147"/>
        <v>LTA구성정보</v>
      </c>
      <c r="O103" s="27">
        <f>IF(P103="","", IF(P102="",1,O102+1))</f>
        <v>4</v>
      </c>
      <c r="P103" s="65" t="s">
        <v>46</v>
      </c>
      <c r="Q103" s="65" t="str">
        <f t="shared" si="150"/>
        <v>최종작업자</v>
      </c>
      <c r="R103" s="65" t="str">
        <f t="shared" si="148"/>
        <v>varchar2(20)</v>
      </c>
      <c r="S103" s="66"/>
      <c r="T103" s="66"/>
      <c r="U103" s="68">
        <f t="shared" si="101"/>
        <v>20</v>
      </c>
      <c r="V103" s="65"/>
      <c r="W103" s="5" t="s">
        <v>291</v>
      </c>
      <c r="X103" s="5" t="str">
        <f t="shared" si="112"/>
        <v>BASE_DT,IDX_ID,PROD_ID</v>
      </c>
      <c r="Y103" s="6" t="s">
        <v>291</v>
      </c>
      <c r="Z103" s="37" t="str">
        <f t="shared" si="113"/>
        <v xml:space="preserve">  LASTID varchar2(20) NULL,</v>
      </c>
      <c r="AA103" s="37" t="s">
        <v>291</v>
      </c>
      <c r="AB103" s="5" t="str">
        <f t="shared" si="114"/>
        <v/>
      </c>
      <c r="AC103" s="37" t="s">
        <v>291</v>
      </c>
      <c r="AD103" s="37" t="str">
        <f t="shared" si="115"/>
        <v>COMMENT ON COLUMN ZMR_BASE_LTAU.LASTID IS '최종작업자';</v>
      </c>
      <c r="AE103" s="37" t="s">
        <v>291</v>
      </c>
      <c r="AF103" s="40" t="str">
        <f t="shared" si="116"/>
        <v>ALTER TABLE ZMR_BASE_LTAU ADD LASTID varchar2(20) NULL;</v>
      </c>
      <c r="AG103" s="6" t="s">
        <v>291</v>
      </c>
      <c r="AI103" s="114"/>
      <c r="AJ103" s="66"/>
    </row>
    <row r="104" spans="2:36" hidden="1">
      <c r="B104" s="65" t="str">
        <f t="shared" si="149"/>
        <v>시장기본_설정정보</v>
      </c>
      <c r="C104" s="65" t="str">
        <f t="shared" si="149"/>
        <v>LTA구성정보</v>
      </c>
      <c r="D104" s="65" t="s">
        <v>286</v>
      </c>
      <c r="E104" s="65">
        <f t="shared" si="108"/>
        <v>5</v>
      </c>
      <c r="F104" s="66"/>
      <c r="G104" s="66" t="s">
        <v>1154</v>
      </c>
      <c r="H104" s="42">
        <v>8</v>
      </c>
      <c r="I104" s="66" t="s">
        <v>36</v>
      </c>
      <c r="J104" s="65" t="str">
        <f t="shared" si="146"/>
        <v>날짜</v>
      </c>
      <c r="K104" s="103"/>
      <c r="L104" s="67"/>
      <c r="M104" s="65" t="str">
        <f>M103</f>
        <v>ZMR_BASE_LTAU</v>
      </c>
      <c r="N104" s="65" t="str">
        <f t="shared" si="147"/>
        <v>LTA구성정보</v>
      </c>
      <c r="O104" s="27">
        <f>IF(P104="","", IF(P103="",1,O103+1))</f>
        <v>5</v>
      </c>
      <c r="P104" s="65" t="s">
        <v>47</v>
      </c>
      <c r="Q104" s="65" t="str">
        <f t="shared" si="150"/>
        <v>최종작업시스템일시</v>
      </c>
      <c r="R104" s="65" t="str">
        <f t="shared" si="148"/>
        <v>timestamp</v>
      </c>
      <c r="S104" s="66"/>
      <c r="T104" s="66"/>
      <c r="U104" s="68">
        <f t="shared" si="101"/>
        <v>8</v>
      </c>
      <c r="V104" s="65"/>
      <c r="W104" s="5" t="s">
        <v>291</v>
      </c>
      <c r="X104" s="5" t="str">
        <f t="shared" si="112"/>
        <v>BASE_DT,IDX_ID,PROD_ID</v>
      </c>
      <c r="Y104" s="6" t="s">
        <v>291</v>
      </c>
      <c r="Z104" s="37" t="str">
        <f t="shared" si="113"/>
        <v xml:space="preserve">  TMSTAMP timestamp DEFAULT CURRENT_TIMESTAMP  NULL,</v>
      </c>
      <c r="AA104" s="37" t="s">
        <v>291</v>
      </c>
      <c r="AB104" s="5" t="str">
        <f t="shared" si="114"/>
        <v/>
      </c>
      <c r="AC104" s="37" t="s">
        <v>291</v>
      </c>
      <c r="AD104" s="37" t="str">
        <f t="shared" si="115"/>
        <v>COMMENT ON COLUMN ZMR_BASE_LTAU.TMSTAMP IS '최종작업시스템일시';</v>
      </c>
      <c r="AE104" s="37" t="s">
        <v>291</v>
      </c>
      <c r="AF104" s="40" t="str">
        <f t="shared" si="116"/>
        <v>ALTER TABLE ZMR_BASE_LTAU ADD TMSTAMP timestamp NULL;</v>
      </c>
      <c r="AG104" s="6" t="s">
        <v>291</v>
      </c>
      <c r="AI104" s="114"/>
      <c r="AJ104" s="66"/>
    </row>
    <row r="105" spans="2:36" hidden="1">
      <c r="B105" s="65" t="str">
        <f t="shared" ref="B105:C106" si="151">B99</f>
        <v>시장기본_설정정보</v>
      </c>
      <c r="C105" s="65" t="str">
        <f t="shared" si="151"/>
        <v>LTA구성정보</v>
      </c>
      <c r="D105" s="65" t="s">
        <v>1322</v>
      </c>
      <c r="E105" s="65">
        <f t="shared" si="108"/>
        <v>6</v>
      </c>
      <c r="F105" s="66"/>
      <c r="G105" s="66" t="s">
        <v>13</v>
      </c>
      <c r="H105" s="42" t="s">
        <v>2008</v>
      </c>
      <c r="I105" s="66"/>
      <c r="J105" s="65" t="str">
        <f t="shared" ref="J105:J109" si="152">IF(G105="", "", G105&amp;IF(G105="날짜", "", "_"&amp;H105))</f>
        <v>숫자_6,2</v>
      </c>
      <c r="K105" s="103">
        <v>10.5</v>
      </c>
      <c r="L105" s="67"/>
      <c r="M105" s="65" t="str">
        <f>M101</f>
        <v>ZMR_BASE_LTAU</v>
      </c>
      <c r="N105" s="65" t="str">
        <f>C105</f>
        <v>LTA구성정보</v>
      </c>
      <c r="O105" s="27">
        <f>IF(P105="","", IF(P101="",1,O101+1))</f>
        <v>3</v>
      </c>
      <c r="P105" s="65" t="s">
        <v>1323</v>
      </c>
      <c r="Q105" s="65" t="str">
        <f>D105</f>
        <v>구성비율</v>
      </c>
      <c r="R105" s="65" t="str">
        <f t="shared" ref="R105:R109" si="153">IF(G105="문자", "varchar2(" &amp; H105 &amp; ")", IF(G105="숫자", "number(" &amp; SUBSTITUTE(H105, ".", ",") &amp;")", IF(G105="날짜", "timestamp", "")))</f>
        <v>number(6,2)</v>
      </c>
      <c r="S105" s="66"/>
      <c r="T105" s="66"/>
      <c r="U105" s="68" t="str">
        <f t="shared" si="101"/>
        <v>6,2</v>
      </c>
      <c r="V105" s="65"/>
      <c r="W105" s="5" t="s">
        <v>291</v>
      </c>
      <c r="X105" s="5" t="str">
        <f t="shared" si="112"/>
        <v>BASE_DT,IDX_ID,PROD_ID</v>
      </c>
      <c r="Y105" s="6" t="s">
        <v>291</v>
      </c>
      <c r="Z105" s="37" t="str">
        <f t="shared" si="113"/>
        <v xml:space="preserve">  PROD_RT number(6,2) NULL,</v>
      </c>
      <c r="AA105" s="37" t="s">
        <v>291</v>
      </c>
      <c r="AB105" s="5" t="str">
        <f t="shared" si="114"/>
        <v/>
      </c>
      <c r="AC105" s="37" t="s">
        <v>291</v>
      </c>
      <c r="AD105" s="37" t="str">
        <f t="shared" si="115"/>
        <v>COMMENT ON COLUMN ZMR_BASE_LTAU.PROD_RT IS '구성비율 : 10.5';</v>
      </c>
      <c r="AE105" s="37" t="s">
        <v>291</v>
      </c>
      <c r="AF105" s="40" t="str">
        <f t="shared" si="116"/>
        <v>ALTER TABLE ZMR_BASE_LTAU ADD PROD_RT number(6,2) NULL;</v>
      </c>
      <c r="AG105" s="6" t="s">
        <v>291</v>
      </c>
      <c r="AI105" s="114">
        <v>1.4</v>
      </c>
      <c r="AJ105" s="66" t="s">
        <v>36</v>
      </c>
    </row>
    <row r="106" spans="2:36" hidden="1">
      <c r="B106" s="65" t="str">
        <f t="shared" si="151"/>
        <v>시장기본_설정정보</v>
      </c>
      <c r="C106" s="65" t="str">
        <f t="shared" si="151"/>
        <v>LTA구성정보</v>
      </c>
      <c r="D106" s="65" t="s">
        <v>2054</v>
      </c>
      <c r="E106" s="65">
        <f t="shared" si="108"/>
        <v>7</v>
      </c>
      <c r="F106" s="66"/>
      <c r="G106" s="66" t="s">
        <v>13</v>
      </c>
      <c r="H106" s="42" t="s">
        <v>6380</v>
      </c>
      <c r="I106" s="66"/>
      <c r="J106" s="65" t="str">
        <f t="shared" si="152"/>
        <v>숫자_19,8</v>
      </c>
      <c r="K106" s="103">
        <v>6800</v>
      </c>
      <c r="L106" s="67"/>
      <c r="M106" s="65" t="str">
        <f>M102</f>
        <v>ZMR_BASE_LTAU</v>
      </c>
      <c r="N106" s="65" t="str">
        <f>C106</f>
        <v>LTA구성정보</v>
      </c>
      <c r="O106" s="27">
        <f>IF(P106="","", IF(P102="",1,O102+1))</f>
        <v>4</v>
      </c>
      <c r="P106" s="65" t="s">
        <v>6379</v>
      </c>
      <c r="Q106" s="65" t="str">
        <f t="shared" si="150"/>
        <v>기초자산종가</v>
      </c>
      <c r="R106" s="65" t="str">
        <f t="shared" si="153"/>
        <v>number(19,8)</v>
      </c>
      <c r="S106" s="66"/>
      <c r="T106" s="66"/>
      <c r="U106" s="68" t="str">
        <f t="shared" si="101"/>
        <v>19,8</v>
      </c>
      <c r="V106" s="65"/>
      <c r="W106" s="5" t="s">
        <v>291</v>
      </c>
      <c r="X106" s="5" t="str">
        <f t="shared" si="112"/>
        <v>BASE_DT,IDX_ID,PROD_ID</v>
      </c>
      <c r="Y106" s="6" t="s">
        <v>291</v>
      </c>
      <c r="Z106" s="37" t="str">
        <f t="shared" si="113"/>
        <v xml:space="preserve">  SPOT_PRIC number(19,8) NULL,</v>
      </c>
      <c r="AA106" s="37" t="s">
        <v>291</v>
      </c>
      <c r="AB106" s="5" t="str">
        <f t="shared" si="114"/>
        <v/>
      </c>
      <c r="AC106" s="37" t="s">
        <v>291</v>
      </c>
      <c r="AD106" s="37" t="str">
        <f t="shared" si="115"/>
        <v>COMMENT ON COLUMN ZMR_BASE_LTAU.SPOT_PRIC IS '기초자산종가 : 6800';</v>
      </c>
      <c r="AE106" s="37" t="s">
        <v>291</v>
      </c>
      <c r="AF106" s="40" t="str">
        <f t="shared" si="116"/>
        <v>ALTER TABLE ZMR_BASE_LTAU ADD SPOT_PRIC number(19,8) NULL;</v>
      </c>
      <c r="AG106" s="6" t="s">
        <v>291</v>
      </c>
      <c r="AI106" s="114">
        <v>123800</v>
      </c>
      <c r="AJ106" s="66" t="s">
        <v>36</v>
      </c>
    </row>
    <row r="107" spans="2:36" ht="25.5" hidden="1">
      <c r="B107" s="65" t="str">
        <f t="shared" ref="B107:C107" si="154">B101</f>
        <v>시장기본_설정정보</v>
      </c>
      <c r="C107" s="65" t="str">
        <f t="shared" si="154"/>
        <v>LTA구성정보</v>
      </c>
      <c r="D107" s="65" t="s">
        <v>2053</v>
      </c>
      <c r="E107" s="65">
        <f t="shared" si="108"/>
        <v>8</v>
      </c>
      <c r="F107" s="66"/>
      <c r="G107" s="66" t="s">
        <v>12</v>
      </c>
      <c r="H107" s="42">
        <v>20</v>
      </c>
      <c r="I107" s="66"/>
      <c r="J107" s="65" t="str">
        <f t="shared" si="152"/>
        <v>문자_20</v>
      </c>
      <c r="K107" s="103" t="s">
        <v>4419</v>
      </c>
      <c r="L107" s="67"/>
      <c r="M107" s="65" t="str">
        <f>M103</f>
        <v>ZMR_BASE_LTAU</v>
      </c>
      <c r="N107" s="65" t="str">
        <f>C107</f>
        <v>LTA구성정보</v>
      </c>
      <c r="O107" s="27">
        <f>IF(P107="","", IF(P103="",1,O103+1))</f>
        <v>5</v>
      </c>
      <c r="P107" s="65" t="s">
        <v>1305</v>
      </c>
      <c r="Q107" s="65" t="str">
        <f>D107</f>
        <v>발행법인동일번호</v>
      </c>
      <c r="R107" s="65" t="str">
        <f t="shared" si="153"/>
        <v>varchar2(20)</v>
      </c>
      <c r="S107" s="66"/>
      <c r="T107" s="66"/>
      <c r="U107" s="68">
        <f t="shared" si="101"/>
        <v>20</v>
      </c>
      <c r="V107" s="65"/>
      <c r="W107" s="5" t="s">
        <v>291</v>
      </c>
      <c r="X107" s="5" t="str">
        <f t="shared" si="112"/>
        <v>BASE_DT,IDX_ID,PROD_ID</v>
      </c>
      <c r="Y107" s="6" t="s">
        <v>291</v>
      </c>
      <c r="Z107" s="37" t="str">
        <f t="shared" si="113"/>
        <v xml:space="preserve">  ISSU_ID varchar2(20) NULL,</v>
      </c>
      <c r="AA107" s="37" t="s">
        <v>291</v>
      </c>
      <c r="AB107" s="5" t="str">
        <f t="shared" si="114"/>
        <v/>
      </c>
      <c r="AC107" s="37" t="s">
        <v>291</v>
      </c>
      <c r="AD107" s="37" t="str">
        <f t="shared" si="115"/>
        <v>COMMENT ON COLUMN ZMR_BASE_LTAU.ISSU_ID IS '발행법인동일번호 : ZMR_BASE_ISSU';</v>
      </c>
      <c r="AE107" s="37" t="s">
        <v>291</v>
      </c>
      <c r="AF107" s="40" t="str">
        <f t="shared" si="116"/>
        <v>ALTER TABLE ZMR_BASE_LTAU ADD ISSU_ID varchar2(20) NULL;</v>
      </c>
      <c r="AG107" s="6" t="s">
        <v>291</v>
      </c>
      <c r="AI107" s="114" t="s">
        <v>5117</v>
      </c>
      <c r="AJ107" s="66" t="s">
        <v>36</v>
      </c>
    </row>
    <row r="108" spans="2:36" hidden="1">
      <c r="B108" s="65" t="str">
        <f t="shared" ref="B108:C108" si="155">B102</f>
        <v>시장기본_설정정보</v>
      </c>
      <c r="C108" s="65" t="str">
        <f t="shared" si="155"/>
        <v>LTA구성정보</v>
      </c>
      <c r="D108" s="65" t="s">
        <v>4559</v>
      </c>
      <c r="E108" s="65">
        <f t="shared" si="108"/>
        <v>9</v>
      </c>
      <c r="F108" s="66"/>
      <c r="G108" s="66" t="s">
        <v>274</v>
      </c>
      <c r="H108" s="42">
        <v>20</v>
      </c>
      <c r="I108" s="66"/>
      <c r="J108" s="65" t="str">
        <f t="shared" si="152"/>
        <v>문자_20</v>
      </c>
      <c r="K108" s="103"/>
      <c r="L108" s="67"/>
      <c r="M108" s="65" t="str">
        <f t="shared" ref="M108:M110" si="156">M104</f>
        <v>ZMR_BASE_LTAU</v>
      </c>
      <c r="N108" s="65" t="str">
        <f t="shared" ref="N108:N110" si="157">C108</f>
        <v>LTA구성정보</v>
      </c>
      <c r="O108" s="27" t="e">
        <f>IF(P108="","", IF(#REF!="",1,#REF!+1))</f>
        <v>#REF!</v>
      </c>
      <c r="P108" s="65" t="s">
        <v>4562</v>
      </c>
      <c r="Q108" s="65" t="str">
        <f>D108</f>
        <v>원천자료명</v>
      </c>
      <c r="R108" s="65" t="str">
        <f t="shared" si="153"/>
        <v>varchar2(20)</v>
      </c>
      <c r="S108" s="66" t="str">
        <f>IF(F108="O", "Y", "")</f>
        <v/>
      </c>
      <c r="T108" s="66" t="str">
        <f>IF(I108="M", "Y", "")</f>
        <v/>
      </c>
      <c r="U108" s="68">
        <f t="shared" si="101"/>
        <v>20</v>
      </c>
      <c r="V108" s="65"/>
      <c r="W108" s="5" t="s">
        <v>291</v>
      </c>
      <c r="X108" s="5" t="str">
        <f t="shared" si="112"/>
        <v>BASE_DT,IDX_ID,PROD_ID</v>
      </c>
      <c r="Y108" s="6" t="s">
        <v>291</v>
      </c>
      <c r="Z108" s="37" t="str">
        <f t="shared" si="113"/>
        <v xml:space="preserve">  DATA_SRC varchar2(20) NULL,</v>
      </c>
      <c r="AA108" s="37" t="s">
        <v>291</v>
      </c>
      <c r="AB108" s="5" t="str">
        <f t="shared" si="114"/>
        <v/>
      </c>
      <c r="AC108" s="37" t="s">
        <v>291</v>
      </c>
      <c r="AD108" s="37" t="str">
        <f t="shared" si="115"/>
        <v>COMMENT ON COLUMN ZMR_BASE_LTAU.DATA_SRC IS '원천자료명';</v>
      </c>
      <c r="AE108" s="37" t="s">
        <v>291</v>
      </c>
      <c r="AF108" s="40" t="str">
        <f t="shared" si="116"/>
        <v>ALTER TABLE ZMR_BASE_LTAU ADD DATA_SRC varchar2(20) NULL;</v>
      </c>
      <c r="AG108" s="6" t="s">
        <v>291</v>
      </c>
      <c r="AI108" s="114" t="s">
        <v>5118</v>
      </c>
      <c r="AJ108" s="66"/>
    </row>
    <row r="109" spans="2:36" ht="25.5" hidden="1">
      <c r="B109" s="65" t="str">
        <f t="shared" ref="B109:C109" si="158">B103</f>
        <v>시장기본_설정정보</v>
      </c>
      <c r="C109" s="65" t="str">
        <f t="shared" si="158"/>
        <v>LTA구성정보</v>
      </c>
      <c r="D109" s="65" t="s">
        <v>4552</v>
      </c>
      <c r="E109" s="65">
        <f t="shared" si="108"/>
        <v>10</v>
      </c>
      <c r="F109" s="66"/>
      <c r="G109" s="66" t="s">
        <v>274</v>
      </c>
      <c r="H109" s="42">
        <v>1</v>
      </c>
      <c r="I109" s="66"/>
      <c r="J109" s="65" t="str">
        <f t="shared" si="152"/>
        <v>문자_1</v>
      </c>
      <c r="K109" s="103" t="s">
        <v>4560</v>
      </c>
      <c r="L109" s="67"/>
      <c r="M109" s="65" t="str">
        <f t="shared" si="156"/>
        <v>ZMR_BASE_LTAU</v>
      </c>
      <c r="N109" s="65" t="str">
        <f t="shared" si="157"/>
        <v>LTA구성정보</v>
      </c>
      <c r="O109" s="27" t="e">
        <f>IF(P109="","", IF(P108="",1,O108+1))</f>
        <v>#REF!</v>
      </c>
      <c r="P109" s="65" t="s">
        <v>4561</v>
      </c>
      <c r="Q109" s="65" t="str">
        <f>D109</f>
        <v>자료관리구분</v>
      </c>
      <c r="R109" s="65" t="str">
        <f t="shared" si="153"/>
        <v>varchar2(1)</v>
      </c>
      <c r="S109" s="66" t="str">
        <f>IF(F109="O", "Y", "")</f>
        <v/>
      </c>
      <c r="T109" s="66" t="str">
        <f>IF(I109="M", "Y", "")</f>
        <v/>
      </c>
      <c r="U109" s="68">
        <f t="shared" si="101"/>
        <v>1</v>
      </c>
      <c r="V109" s="65"/>
      <c r="W109" s="5" t="s">
        <v>291</v>
      </c>
      <c r="X109" s="5" t="str">
        <f t="shared" si="112"/>
        <v>BASE_DT,IDX_ID,PROD_ID</v>
      </c>
      <c r="Y109" s="6" t="s">
        <v>291</v>
      </c>
      <c r="Z109" s="37" t="str">
        <f t="shared" si="113"/>
        <v xml:space="preserve">  DATA_CFG varchar2(1) NULL,</v>
      </c>
      <c r="AA109" s="37" t="s">
        <v>291</v>
      </c>
      <c r="AB109" s="5" t="str">
        <f t="shared" si="114"/>
        <v/>
      </c>
      <c r="AC109" s="37" t="s">
        <v>291</v>
      </c>
      <c r="AD109" s="37" t="str">
        <f t="shared" si="115"/>
        <v>COMMENT ON COLUMN ZMR_BASE_LTAU.DATA_CFG IS '자료관리구분 : DATA_MAN_FG [ M, C, S ]';</v>
      </c>
      <c r="AE109" s="37" t="s">
        <v>291</v>
      </c>
      <c r="AF109" s="40" t="str">
        <f t="shared" si="116"/>
        <v>ALTER TABLE ZMR_BASE_LTAU ADD DATA_CFG varchar2(1) NULL;</v>
      </c>
      <c r="AG109" s="6" t="s">
        <v>291</v>
      </c>
      <c r="AI109" s="114" t="s">
        <v>4503</v>
      </c>
      <c r="AJ109" s="66"/>
    </row>
    <row r="110" spans="2:36" hidden="1">
      <c r="B110" s="65" t="str">
        <f t="shared" ref="B110:C110" si="159">B104</f>
        <v>시장기본_설정정보</v>
      </c>
      <c r="C110" s="65" t="str">
        <f t="shared" si="159"/>
        <v>LTA구성정보</v>
      </c>
      <c r="D110" s="65" t="s">
        <v>818</v>
      </c>
      <c r="E110" s="65">
        <f t="shared" si="108"/>
        <v>11</v>
      </c>
      <c r="F110" s="66"/>
      <c r="G110" s="66" t="s">
        <v>12</v>
      </c>
      <c r="H110" s="42">
        <v>20</v>
      </c>
      <c r="I110" s="66"/>
      <c r="J110" s="65" t="str">
        <f t="shared" ref="J110" si="160">IF(G110="", "", G110&amp;IF(G110="날짜", "", "_"&amp;H110))</f>
        <v>문자_20</v>
      </c>
      <c r="K110" s="103"/>
      <c r="L110" s="67"/>
      <c r="M110" s="65" t="str">
        <f t="shared" si="156"/>
        <v>ZMR_BASE_LTAU</v>
      </c>
      <c r="N110" s="65" t="str">
        <f t="shared" si="157"/>
        <v>LTA구성정보</v>
      </c>
      <c r="O110" s="27" t="e">
        <f>IF(P110="","", IF(#REF!="",1,#REF!+1))</f>
        <v>#REF!</v>
      </c>
      <c r="P110" s="65" t="s">
        <v>832</v>
      </c>
      <c r="Q110" s="65" t="str">
        <f t="shared" ref="Q110" si="161">D110</f>
        <v>매핑ID</v>
      </c>
      <c r="R110" s="65" t="str">
        <f t="shared" ref="R110" si="162">IF(G110="문자", "varchar2(" &amp; H110 &amp; ")", IF(G110="숫자", "number(" &amp; SUBSTITUTE(H110, ".", ",") &amp;")", IF(G110="날짜", "timestamp", "")))</f>
        <v>varchar2(20)</v>
      </c>
      <c r="S110" s="66" t="str">
        <f t="shared" ref="S110" si="163">IF(F110="O", "Y", "")</f>
        <v/>
      </c>
      <c r="T110" s="66" t="str">
        <f t="shared" ref="T110" si="164">IF(I110="M", "Y", "")</f>
        <v/>
      </c>
      <c r="U110" s="68">
        <f t="shared" si="101"/>
        <v>20</v>
      </c>
      <c r="V110" s="65"/>
      <c r="W110" s="5" t="s">
        <v>291</v>
      </c>
      <c r="X110" s="5" t="str">
        <f t="shared" si="112"/>
        <v>BASE_DT,IDX_ID,PROD_ID</v>
      </c>
      <c r="Y110" s="6" t="s">
        <v>291</v>
      </c>
      <c r="Z110" s="37" t="str">
        <f t="shared" si="113"/>
        <v xml:space="preserve">  MAP_ID varchar2(20) NULL,CONSTRAINT PK_ZMR_BASE_LTAU PRIMARY KEY ( BASE_DT,IDX_ID,PROD_ID) );</v>
      </c>
      <c r="AA110" s="37" t="s">
        <v>291</v>
      </c>
      <c r="AB110" s="5" t="str">
        <f t="shared" si="114"/>
        <v/>
      </c>
      <c r="AC110" s="37" t="s">
        <v>291</v>
      </c>
      <c r="AD110" s="37" t="str">
        <f t="shared" si="115"/>
        <v>COMMENT ON COLUMN ZMR_BASE_LTAU.MAP_ID IS '매핑ID';</v>
      </c>
      <c r="AE110" s="37" t="s">
        <v>291</v>
      </c>
      <c r="AF110" s="40" t="str">
        <f t="shared" si="116"/>
        <v>ALTER TABLE ZMR_BASE_LTAU ADD MAP_ID varchar2(20) NULL;</v>
      </c>
      <c r="AG110" s="6" t="s">
        <v>291</v>
      </c>
      <c r="AI110" s="114"/>
      <c r="AJ110" s="66"/>
    </row>
    <row r="111" spans="2:36" s="6" customFormat="1" hidden="1">
      <c r="B111" s="65" t="s">
        <v>1055</v>
      </c>
      <c r="C111" s="65" t="s">
        <v>2057</v>
      </c>
      <c r="D111" s="65" t="str">
        <f>VLOOKUP(M111,엔티티목록!I:O,7,FALSE)</f>
        <v>지수/펀드 LTA목록 정보</v>
      </c>
      <c r="E111" s="65" t="str">
        <f t="shared" si="108"/>
        <v/>
      </c>
      <c r="F111" s="66"/>
      <c r="G111" s="66"/>
      <c r="H111" s="42">
        <f>SUMIFS(H:H,C:C,C111,B:B,B111, G:G,"&lt;&gt;"&amp;G111)</f>
        <v>194</v>
      </c>
      <c r="I111" s="66"/>
      <c r="J111" s="65" t="str">
        <f t="shared" ref="J111:J165" si="165">IF(G111="", "", G111&amp;IF(G111="날짜", "", "_"&amp;H111))</f>
        <v/>
      </c>
      <c r="K111" s="103"/>
      <c r="L111" s="67"/>
      <c r="M111" s="65" t="s">
        <v>1062</v>
      </c>
      <c r="N111" s="65" t="str">
        <f t="shared" ref="N111:N168" si="166">C111</f>
        <v>LTA목록정보</v>
      </c>
      <c r="O111" s="27" t="str">
        <f>IF(P111="","", IF(P95="",1,O95+1))</f>
        <v/>
      </c>
      <c r="P111" s="65"/>
      <c r="Q111" s="65"/>
      <c r="R111" s="65" t="str">
        <f t="shared" ref="R111:R165" si="167">IF(G111="문자", "varchar2(" &amp; H111 &amp; ")", IF(G111="숫자", "number(" &amp; SUBSTITUTE(H111, ".", ",") &amp;")", IF(G111="날짜", "timestamp", "")))</f>
        <v/>
      </c>
      <c r="S111" s="66"/>
      <c r="T111" s="66"/>
      <c r="U111" s="68">
        <f t="shared" si="101"/>
        <v>194</v>
      </c>
      <c r="V111" s="65"/>
      <c r="W111" s="5" t="s">
        <v>291</v>
      </c>
      <c r="X111" s="5" t="str">
        <f t="shared" si="112"/>
        <v/>
      </c>
      <c r="Y111" s="6" t="s">
        <v>291</v>
      </c>
      <c r="Z111" s="37" t="str">
        <f t="shared" si="113"/>
        <v>CREATE TABLE ZMR_BASE_LTA(</v>
      </c>
      <c r="AA111" s="37" t="s">
        <v>291</v>
      </c>
      <c r="AB111" s="5" t="str">
        <f t="shared" si="114"/>
        <v>DROP TABLE ZMR_BASE_LTA;</v>
      </c>
      <c r="AC111" s="37" t="s">
        <v>291</v>
      </c>
      <c r="AD111" s="37" t="str">
        <f t="shared" si="115"/>
        <v>COMMENT ON TABLE ZMR_BASE_LTA IS 'LTA목록정보';</v>
      </c>
      <c r="AE111" s="37" t="s">
        <v>291</v>
      </c>
      <c r="AF111" s="40" t="str">
        <f t="shared" si="116"/>
        <v/>
      </c>
      <c r="AG111" s="6" t="s">
        <v>291</v>
      </c>
      <c r="AI111" s="114"/>
      <c r="AJ111" s="66"/>
    </row>
    <row r="112" spans="2:36" hidden="1">
      <c r="B112" s="65" t="str">
        <f t="shared" ref="B112:C114" si="168">B111</f>
        <v>시장기본_설정정보</v>
      </c>
      <c r="C112" s="65" t="str">
        <f t="shared" si="168"/>
        <v>LTA목록정보</v>
      </c>
      <c r="D112" s="65" t="s">
        <v>1169</v>
      </c>
      <c r="E112" s="65">
        <f t="shared" si="108"/>
        <v>1</v>
      </c>
      <c r="F112" s="66" t="s">
        <v>1980</v>
      </c>
      <c r="G112" s="66" t="s">
        <v>274</v>
      </c>
      <c r="H112" s="42">
        <v>8</v>
      </c>
      <c r="I112" s="66"/>
      <c r="J112" s="65" t="str">
        <f>IF(G112="", "", G112&amp;IF(G112="날짜", "", "_"&amp;H112))</f>
        <v>문자_8</v>
      </c>
      <c r="K112" s="103"/>
      <c r="L112" s="67"/>
      <c r="M112" s="65" t="str">
        <f>M111</f>
        <v>ZMR_BASE_LTA</v>
      </c>
      <c r="N112" s="65" t="str">
        <f>C112</f>
        <v>LTA목록정보</v>
      </c>
      <c r="O112" s="27">
        <f>IF(P112="","", IF(P111="",1,O111+1))</f>
        <v>1</v>
      </c>
      <c r="P112" s="65" t="s">
        <v>65</v>
      </c>
      <c r="Q112" s="65" t="str">
        <f t="shared" ref="Q112:Q117" si="169">D112</f>
        <v>기준일자</v>
      </c>
      <c r="R112" s="65" t="str">
        <f t="shared" ref="R112:R117" si="170">IF(G112="문자", "varchar2(" &amp; H112 &amp; ")", IF(G112="숫자", "number(" &amp; SUBSTITUTE(H112, ".", ",") &amp;")", IF(G112="날짜", "timestamp", "")))</f>
        <v>varchar2(8)</v>
      </c>
      <c r="S112" s="66" t="s">
        <v>1980</v>
      </c>
      <c r="T112" s="66"/>
      <c r="U112" s="68">
        <f t="shared" si="101"/>
        <v>8</v>
      </c>
      <c r="V112" s="65"/>
      <c r="W112" s="5" t="s">
        <v>291</v>
      </c>
      <c r="X112" s="5" t="str">
        <f t="shared" si="112"/>
        <v>BASE_DT</v>
      </c>
      <c r="Y112" s="6" t="s">
        <v>291</v>
      </c>
      <c r="Z112" s="37" t="str">
        <f t="shared" si="113"/>
        <v xml:space="preserve">  BASE_DT varchar2(8) NOT NULL,</v>
      </c>
      <c r="AA112" s="37" t="s">
        <v>291</v>
      </c>
      <c r="AB112" s="5" t="str">
        <f t="shared" si="114"/>
        <v/>
      </c>
      <c r="AC112" s="37" t="s">
        <v>291</v>
      </c>
      <c r="AD112" s="37" t="str">
        <f t="shared" si="115"/>
        <v>COMMENT ON COLUMN ZMR_BASE_LTA.BASE_DT IS '기준일자';</v>
      </c>
      <c r="AE112" s="37" t="s">
        <v>291</v>
      </c>
      <c r="AF112" s="40" t="str">
        <f t="shared" si="116"/>
        <v/>
      </c>
      <c r="AG112" s="6" t="s">
        <v>291</v>
      </c>
      <c r="AI112" s="114">
        <v>20240930</v>
      </c>
      <c r="AJ112" s="66" t="s">
        <v>36</v>
      </c>
    </row>
    <row r="113" spans="2:36" ht="25.5" hidden="1">
      <c r="B113" s="65" t="str">
        <f t="shared" si="168"/>
        <v>시장기본_설정정보</v>
      </c>
      <c r="C113" s="65" t="str">
        <f t="shared" si="168"/>
        <v>LTA목록정보</v>
      </c>
      <c r="D113" s="65" t="s">
        <v>918</v>
      </c>
      <c r="E113" s="65">
        <f t="shared" si="108"/>
        <v>2</v>
      </c>
      <c r="F113" s="66" t="s">
        <v>1980</v>
      </c>
      <c r="G113" s="66" t="s">
        <v>274</v>
      </c>
      <c r="H113" s="42">
        <v>20</v>
      </c>
      <c r="I113" s="66"/>
      <c r="J113" s="65" t="str">
        <f>IF(G113="", "", G113&amp;IF(G113="날짜", "", "_"&amp;H113))</f>
        <v>문자_20</v>
      </c>
      <c r="K113" s="103" t="s">
        <v>4696</v>
      </c>
      <c r="L113" s="67"/>
      <c r="M113" s="65" t="str">
        <f>M112</f>
        <v>ZMR_BASE_LTA</v>
      </c>
      <c r="N113" s="65" t="str">
        <f>C113</f>
        <v>LTA목록정보</v>
      </c>
      <c r="O113" s="27">
        <f>IF(P113="","", IF(P112="",1,O112+1))</f>
        <v>2</v>
      </c>
      <c r="P113" s="65" t="s">
        <v>919</v>
      </c>
      <c r="Q113" s="65" t="str">
        <f t="shared" si="169"/>
        <v>지수ID</v>
      </c>
      <c r="R113" s="65" t="str">
        <f t="shared" si="170"/>
        <v>varchar2(20)</v>
      </c>
      <c r="S113" s="66" t="s">
        <v>1980</v>
      </c>
      <c r="T113" s="66"/>
      <c r="U113" s="68">
        <f t="shared" si="101"/>
        <v>20</v>
      </c>
      <c r="V113" s="65"/>
      <c r="W113" s="5" t="s">
        <v>291</v>
      </c>
      <c r="X113" s="5" t="str">
        <f t="shared" si="112"/>
        <v>BASE_DT,IDX_ID</v>
      </c>
      <c r="Y113" s="6" t="s">
        <v>291</v>
      </c>
      <c r="Z113" s="37" t="str">
        <f t="shared" si="113"/>
        <v xml:space="preserve">  IDX_ID varchar2(20) NOT NULL,</v>
      </c>
      <c r="AA113" s="37" t="s">
        <v>291</v>
      </c>
      <c r="AB113" s="5" t="str">
        <f t="shared" si="114"/>
        <v/>
      </c>
      <c r="AC113" s="37" t="s">
        <v>291</v>
      </c>
      <c r="AD113" s="37" t="str">
        <f t="shared" si="115"/>
        <v>COMMENT ON COLUMN ZMR_BASE_LTA.IDX_ID IS '지수ID : ZMR_MKT_IDX,ZMR_MKT_SEC';</v>
      </c>
      <c r="AE113" s="37" t="s">
        <v>291</v>
      </c>
      <c r="AF113" s="40" t="str">
        <f t="shared" si="116"/>
        <v/>
      </c>
      <c r="AG113" s="6" t="s">
        <v>291</v>
      </c>
      <c r="AI113" s="114" t="s">
        <v>5115</v>
      </c>
      <c r="AJ113" s="66" t="s">
        <v>36</v>
      </c>
    </row>
    <row r="114" spans="2:36" hidden="1">
      <c r="B114" s="65" t="str">
        <f t="shared" si="168"/>
        <v>시장기본_설정정보</v>
      </c>
      <c r="C114" s="65" t="str">
        <f t="shared" si="168"/>
        <v>LTA목록정보</v>
      </c>
      <c r="D114" s="65" t="s">
        <v>1153</v>
      </c>
      <c r="E114" s="65">
        <f t="shared" si="108"/>
        <v>3</v>
      </c>
      <c r="F114" s="66"/>
      <c r="G114" s="66" t="s">
        <v>274</v>
      </c>
      <c r="H114" s="42">
        <v>20</v>
      </c>
      <c r="I114" s="66"/>
      <c r="J114" s="65" t="str">
        <f>IF(G114="", "", G114&amp;IF(G114="날짜", "", "_"&amp;H114))</f>
        <v>문자_20</v>
      </c>
      <c r="K114" s="103"/>
      <c r="L114" s="67"/>
      <c r="M114" s="65" t="str">
        <f>M113</f>
        <v>ZMR_BASE_LTA</v>
      </c>
      <c r="N114" s="65" t="str">
        <f>C114</f>
        <v>LTA목록정보</v>
      </c>
      <c r="O114" s="27">
        <f>IF(P114="","", IF(P113="",1,O113+1))</f>
        <v>3</v>
      </c>
      <c r="P114" s="65" t="s">
        <v>46</v>
      </c>
      <c r="Q114" s="65" t="str">
        <f>D114</f>
        <v>최종작업자</v>
      </c>
      <c r="R114" s="65" t="str">
        <f t="shared" si="170"/>
        <v>varchar2(20)</v>
      </c>
      <c r="S114" s="66"/>
      <c r="T114" s="66"/>
      <c r="U114" s="68">
        <f t="shared" si="101"/>
        <v>20</v>
      </c>
      <c r="V114" s="65"/>
      <c r="W114" s="5" t="s">
        <v>291</v>
      </c>
      <c r="X114" s="5" t="str">
        <f t="shared" si="112"/>
        <v>BASE_DT,IDX_ID</v>
      </c>
      <c r="Y114" s="6" t="s">
        <v>291</v>
      </c>
      <c r="Z114" s="37" t="str">
        <f t="shared" si="113"/>
        <v xml:space="preserve">  LASTID varchar2(20) NULL,</v>
      </c>
      <c r="AA114" s="37" t="s">
        <v>291</v>
      </c>
      <c r="AB114" s="5" t="str">
        <f t="shared" si="114"/>
        <v/>
      </c>
      <c r="AC114" s="37" t="s">
        <v>291</v>
      </c>
      <c r="AD114" s="37" t="str">
        <f t="shared" si="115"/>
        <v>COMMENT ON COLUMN ZMR_BASE_LTA.LASTID IS '최종작업자';</v>
      </c>
      <c r="AE114" s="37" t="s">
        <v>291</v>
      </c>
      <c r="AF114" s="40" t="str">
        <f t="shared" si="116"/>
        <v>ALTER TABLE ZMR_BASE_LTA ADD LASTID varchar2(20) NULL;</v>
      </c>
      <c r="AG114" s="6" t="s">
        <v>291</v>
      </c>
      <c r="AI114" s="114"/>
      <c r="AJ114" s="66"/>
    </row>
    <row r="115" spans="2:36" hidden="1">
      <c r="B115" s="65" t="str">
        <f t="shared" ref="B115:B120" si="171">B114</f>
        <v>시장기본_설정정보</v>
      </c>
      <c r="C115" s="65" t="str">
        <f t="shared" ref="C115:C120" si="172">C114</f>
        <v>LTA목록정보</v>
      </c>
      <c r="D115" s="65" t="s">
        <v>286</v>
      </c>
      <c r="E115" s="65">
        <f t="shared" si="108"/>
        <v>4</v>
      </c>
      <c r="F115" s="66"/>
      <c r="G115" s="66" t="s">
        <v>1154</v>
      </c>
      <c r="H115" s="42">
        <v>8</v>
      </c>
      <c r="I115" s="66" t="s">
        <v>36</v>
      </c>
      <c r="J115" s="65" t="str">
        <f>IF(G115="", "", G115&amp;IF(G115="날짜", "", "_"&amp;H115))</f>
        <v>날짜</v>
      </c>
      <c r="K115" s="103"/>
      <c r="L115" s="67"/>
      <c r="M115" s="65" t="str">
        <f t="shared" ref="M115:M120" si="173">M114</f>
        <v>ZMR_BASE_LTA</v>
      </c>
      <c r="N115" s="65" t="str">
        <f t="shared" ref="N115:N120" si="174">C115</f>
        <v>LTA목록정보</v>
      </c>
      <c r="O115" s="27">
        <f t="shared" ref="O115:O136" si="175">IF(P115="","", IF(P114="",1,O114+1))</f>
        <v>4</v>
      </c>
      <c r="P115" s="65" t="s">
        <v>47</v>
      </c>
      <c r="Q115" s="65" t="str">
        <f>D115</f>
        <v>최종작업시스템일시</v>
      </c>
      <c r="R115" s="65" t="str">
        <f t="shared" si="170"/>
        <v>timestamp</v>
      </c>
      <c r="S115" s="66"/>
      <c r="T115" s="66"/>
      <c r="U115" s="68">
        <f t="shared" si="101"/>
        <v>8</v>
      </c>
      <c r="V115" s="65"/>
      <c r="W115" s="5" t="s">
        <v>291</v>
      </c>
      <c r="X115" s="5" t="str">
        <f t="shared" si="112"/>
        <v>BASE_DT,IDX_ID</v>
      </c>
      <c r="Y115" s="6" t="s">
        <v>291</v>
      </c>
      <c r="Z115" s="37" t="str">
        <f t="shared" si="113"/>
        <v xml:space="preserve">  TMSTAMP timestamp DEFAULT CURRENT_TIMESTAMP  NULL,</v>
      </c>
      <c r="AA115" s="37" t="s">
        <v>291</v>
      </c>
      <c r="AB115" s="5" t="str">
        <f t="shared" si="114"/>
        <v/>
      </c>
      <c r="AC115" s="37" t="s">
        <v>291</v>
      </c>
      <c r="AD115" s="37" t="str">
        <f t="shared" si="115"/>
        <v>COMMENT ON COLUMN ZMR_BASE_LTA.TMSTAMP IS '최종작업시스템일시';</v>
      </c>
      <c r="AE115" s="37" t="s">
        <v>291</v>
      </c>
      <c r="AF115" s="40" t="str">
        <f t="shared" si="116"/>
        <v>ALTER TABLE ZMR_BASE_LTA ADD TMSTAMP timestamp NULL;</v>
      </c>
      <c r="AG115" s="6" t="s">
        <v>291</v>
      </c>
      <c r="AI115" s="114"/>
      <c r="AJ115" s="66"/>
    </row>
    <row r="116" spans="2:36" hidden="1">
      <c r="B116" s="65" t="str">
        <f t="shared" si="171"/>
        <v>시장기본_설정정보</v>
      </c>
      <c r="C116" s="65" t="str">
        <f t="shared" si="172"/>
        <v>LTA목록정보</v>
      </c>
      <c r="D116" s="65" t="s">
        <v>2070</v>
      </c>
      <c r="E116" s="65">
        <f t="shared" si="108"/>
        <v>5</v>
      </c>
      <c r="F116" s="66"/>
      <c r="G116" s="66" t="s">
        <v>12</v>
      </c>
      <c r="H116" s="42">
        <v>1</v>
      </c>
      <c r="I116" s="66" t="s">
        <v>36</v>
      </c>
      <c r="J116" s="65" t="str">
        <f>IF(G116="", "", G116&amp;IF(G116="날짜", "", "_"&amp;H116))</f>
        <v>문자_1</v>
      </c>
      <c r="K116" s="103"/>
      <c r="L116" s="67"/>
      <c r="M116" s="65" t="str">
        <f t="shared" si="173"/>
        <v>ZMR_BASE_LTA</v>
      </c>
      <c r="N116" s="65" t="str">
        <f t="shared" si="174"/>
        <v>LTA목록정보</v>
      </c>
      <c r="O116" s="27">
        <f t="shared" si="175"/>
        <v>5</v>
      </c>
      <c r="P116" s="65" t="s">
        <v>2079</v>
      </c>
      <c r="Q116" s="65" t="str">
        <f>D116</f>
        <v>LTA적용여부</v>
      </c>
      <c r="R116" s="65" t="str">
        <f t="shared" si="170"/>
        <v>varchar2(1)</v>
      </c>
      <c r="S116" s="66"/>
      <c r="T116" s="66"/>
      <c r="U116" s="68">
        <f t="shared" si="101"/>
        <v>1</v>
      </c>
      <c r="V116" s="65"/>
      <c r="W116" s="5" t="s">
        <v>291</v>
      </c>
      <c r="X116" s="5" t="str">
        <f t="shared" si="112"/>
        <v>BASE_DT,IDX_ID</v>
      </c>
      <c r="Y116" s="6" t="s">
        <v>291</v>
      </c>
      <c r="Z116" s="37" t="str">
        <f t="shared" si="113"/>
        <v xml:space="preserve">  LTA_YN varchar2(1) NULL,</v>
      </c>
      <c r="AA116" s="37" t="s">
        <v>291</v>
      </c>
      <c r="AB116" s="5" t="str">
        <f t="shared" si="114"/>
        <v/>
      </c>
      <c r="AC116" s="37" t="s">
        <v>291</v>
      </c>
      <c r="AD116" s="37" t="str">
        <f t="shared" si="115"/>
        <v>COMMENT ON COLUMN ZMR_BASE_LTA.LTA_YN IS 'LTA적용여부';</v>
      </c>
      <c r="AE116" s="37" t="s">
        <v>291</v>
      </c>
      <c r="AF116" s="40" t="str">
        <f t="shared" si="116"/>
        <v>ALTER TABLE ZMR_BASE_LTA ADD LTA_YN varchar2(1) NULL;</v>
      </c>
      <c r="AG116" s="6" t="s">
        <v>291</v>
      </c>
      <c r="AI116" s="114" t="s">
        <v>759</v>
      </c>
      <c r="AJ116" s="66" t="s">
        <v>36</v>
      </c>
    </row>
    <row r="117" spans="2:36" ht="25.5" hidden="1">
      <c r="B117" s="65" t="str">
        <f t="shared" si="171"/>
        <v>시장기본_설정정보</v>
      </c>
      <c r="C117" s="65" t="str">
        <f t="shared" si="172"/>
        <v>LTA목록정보</v>
      </c>
      <c r="D117" s="65" t="s">
        <v>2058</v>
      </c>
      <c r="E117" s="65">
        <f t="shared" si="108"/>
        <v>6</v>
      </c>
      <c r="F117" s="66"/>
      <c r="G117" s="66" t="s">
        <v>12</v>
      </c>
      <c r="H117" s="42">
        <v>10</v>
      </c>
      <c r="I117" s="66" t="s">
        <v>36</v>
      </c>
      <c r="J117" s="65" t="str">
        <f t="shared" si="165"/>
        <v>문자_10</v>
      </c>
      <c r="K117" s="103" t="s">
        <v>4496</v>
      </c>
      <c r="L117" s="67"/>
      <c r="M117" s="65" t="str">
        <f t="shared" si="173"/>
        <v>ZMR_BASE_LTA</v>
      </c>
      <c r="N117" s="65" t="str">
        <f t="shared" si="174"/>
        <v>LTA목록정보</v>
      </c>
      <c r="O117" s="27">
        <f t="shared" si="175"/>
        <v>6</v>
      </c>
      <c r="P117" s="65" t="s">
        <v>2078</v>
      </c>
      <c r="Q117" s="65" t="str">
        <f t="shared" si="169"/>
        <v>지수구분</v>
      </c>
      <c r="R117" s="65" t="str">
        <f t="shared" si="170"/>
        <v>varchar2(10)</v>
      </c>
      <c r="S117" s="66"/>
      <c r="T117" s="66"/>
      <c r="U117" s="68">
        <f t="shared" si="101"/>
        <v>10</v>
      </c>
      <c r="V117" s="65"/>
      <c r="W117" s="5" t="s">
        <v>291</v>
      </c>
      <c r="X117" s="5" t="str">
        <f t="shared" si="112"/>
        <v>BASE_DT,IDX_ID</v>
      </c>
      <c r="Y117" s="6" t="s">
        <v>291</v>
      </c>
      <c r="Z117" s="37" t="str">
        <f t="shared" si="113"/>
        <v xml:space="preserve">  LTA_FG varchar2(10) NULL,</v>
      </c>
      <c r="AA117" s="37" t="s">
        <v>291</v>
      </c>
      <c r="AB117" s="5" t="str">
        <f t="shared" si="114"/>
        <v/>
      </c>
      <c r="AC117" s="37" t="s">
        <v>291</v>
      </c>
      <c r="AD117" s="37" t="str">
        <f t="shared" si="115"/>
        <v>COMMENT ON COLUMN ZMR_BASE_LTA.LTA_FG IS '지수구분 : LTA_FG [지수,ETF,펀드 등]';</v>
      </c>
      <c r="AE117" s="37" t="s">
        <v>291</v>
      </c>
      <c r="AF117" s="40" t="str">
        <f t="shared" si="116"/>
        <v>ALTER TABLE ZMR_BASE_LTA ADD LTA_FG varchar2(10) NULL;</v>
      </c>
      <c r="AG117" s="6" t="s">
        <v>291</v>
      </c>
      <c r="AI117" s="114" t="s">
        <v>4498</v>
      </c>
      <c r="AJ117" s="66" t="s">
        <v>36</v>
      </c>
    </row>
    <row r="118" spans="2:36" hidden="1">
      <c r="B118" s="65" t="str">
        <f t="shared" si="171"/>
        <v>시장기본_설정정보</v>
      </c>
      <c r="C118" s="65" t="str">
        <f t="shared" si="172"/>
        <v>LTA목록정보</v>
      </c>
      <c r="D118" s="65" t="s">
        <v>2059</v>
      </c>
      <c r="E118" s="65">
        <f t="shared" si="108"/>
        <v>7</v>
      </c>
      <c r="F118" s="66"/>
      <c r="G118" s="66" t="s">
        <v>12</v>
      </c>
      <c r="H118" s="42">
        <v>1</v>
      </c>
      <c r="I118" s="66" t="s">
        <v>36</v>
      </c>
      <c r="J118" s="65" t="str">
        <f t="shared" si="165"/>
        <v>문자_1</v>
      </c>
      <c r="K118" s="103"/>
      <c r="L118" s="67"/>
      <c r="M118" s="65" t="str">
        <f t="shared" si="173"/>
        <v>ZMR_BASE_LTA</v>
      </c>
      <c r="N118" s="65" t="str">
        <f t="shared" si="174"/>
        <v>LTA목록정보</v>
      </c>
      <c r="O118" s="27">
        <f t="shared" si="175"/>
        <v>7</v>
      </c>
      <c r="P118" s="65" t="s">
        <v>4653</v>
      </c>
      <c r="Q118" s="65" t="str">
        <f t="shared" ref="Q118:Q135" si="176">D118</f>
        <v>상장여부</v>
      </c>
      <c r="R118" s="65" t="str">
        <f t="shared" si="167"/>
        <v>varchar2(1)</v>
      </c>
      <c r="S118" s="66" t="str">
        <f>IF(F118="O", "Y", "")</f>
        <v/>
      </c>
      <c r="T118" s="66"/>
      <c r="U118" s="68">
        <f t="shared" si="101"/>
        <v>1</v>
      </c>
      <c r="V118" s="65"/>
      <c r="W118" s="5" t="s">
        <v>291</v>
      </c>
      <c r="X118" s="5" t="str">
        <f t="shared" si="112"/>
        <v>BASE_DT,IDX_ID</v>
      </c>
      <c r="Y118" s="6" t="s">
        <v>291</v>
      </c>
      <c r="Z118" s="37" t="str">
        <f t="shared" si="113"/>
        <v xml:space="preserve">  PUBS_YN varchar2(1) NULL,</v>
      </c>
      <c r="AA118" s="37" t="s">
        <v>291</v>
      </c>
      <c r="AB118" s="5" t="str">
        <f t="shared" si="114"/>
        <v/>
      </c>
      <c r="AC118" s="37" t="s">
        <v>291</v>
      </c>
      <c r="AD118" s="37" t="str">
        <f t="shared" si="115"/>
        <v>COMMENT ON COLUMN ZMR_BASE_LTA.PUBS_YN IS '상장여부';</v>
      </c>
      <c r="AE118" s="37" t="s">
        <v>291</v>
      </c>
      <c r="AF118" s="40" t="str">
        <f t="shared" si="116"/>
        <v>ALTER TABLE ZMR_BASE_LTA ADD PUBS_YN varchar2(1) NULL;</v>
      </c>
      <c r="AG118" s="6" t="s">
        <v>291</v>
      </c>
      <c r="AI118" s="114" t="s">
        <v>759</v>
      </c>
      <c r="AJ118" s="66" t="s">
        <v>36</v>
      </c>
    </row>
    <row r="119" spans="2:36" hidden="1">
      <c r="B119" s="65" t="str">
        <f t="shared" si="171"/>
        <v>시장기본_설정정보</v>
      </c>
      <c r="C119" s="65" t="str">
        <f t="shared" si="172"/>
        <v>LTA목록정보</v>
      </c>
      <c r="D119" s="65" t="s">
        <v>2060</v>
      </c>
      <c r="E119" s="65">
        <f t="shared" si="108"/>
        <v>8</v>
      </c>
      <c r="F119" s="66"/>
      <c r="G119" s="66" t="s">
        <v>12</v>
      </c>
      <c r="H119" s="42">
        <v>1</v>
      </c>
      <c r="I119" s="66" t="s">
        <v>36</v>
      </c>
      <c r="J119" s="65" t="str">
        <f t="shared" si="165"/>
        <v>문자_1</v>
      </c>
      <c r="K119" s="103"/>
      <c r="L119" s="67"/>
      <c r="M119" s="65" t="str">
        <f t="shared" si="173"/>
        <v>ZMR_BASE_LTA</v>
      </c>
      <c r="N119" s="65" t="str">
        <f t="shared" si="174"/>
        <v>LTA목록정보</v>
      </c>
      <c r="O119" s="27">
        <f t="shared" si="175"/>
        <v>8</v>
      </c>
      <c r="P119" s="65" t="s">
        <v>2080</v>
      </c>
      <c r="Q119" s="65" t="str">
        <f t="shared" si="176"/>
        <v>비중파악여부</v>
      </c>
      <c r="R119" s="65" t="str">
        <f t="shared" si="167"/>
        <v>varchar2(1)</v>
      </c>
      <c r="S119" s="66" t="str">
        <f t="shared" ref="S119:S135" si="177">IF(F119="O", "Y", "")</f>
        <v/>
      </c>
      <c r="T119" s="66"/>
      <c r="U119" s="68">
        <f t="shared" si="101"/>
        <v>1</v>
      </c>
      <c r="V119" s="65"/>
      <c r="W119" s="5" t="s">
        <v>291</v>
      </c>
      <c r="X119" s="5" t="str">
        <f t="shared" si="112"/>
        <v>BASE_DT,IDX_ID</v>
      </c>
      <c r="Y119" s="6" t="s">
        <v>291</v>
      </c>
      <c r="Z119" s="37" t="str">
        <f t="shared" si="113"/>
        <v xml:space="preserve">  UNDER_WT_YN varchar2(1) NULL,</v>
      </c>
      <c r="AA119" s="37" t="s">
        <v>291</v>
      </c>
      <c r="AB119" s="5" t="str">
        <f t="shared" si="114"/>
        <v/>
      </c>
      <c r="AC119" s="37" t="s">
        <v>291</v>
      </c>
      <c r="AD119" s="37" t="str">
        <f t="shared" si="115"/>
        <v>COMMENT ON COLUMN ZMR_BASE_LTA.UNDER_WT_YN IS '비중파악여부';</v>
      </c>
      <c r="AE119" s="37" t="s">
        <v>291</v>
      </c>
      <c r="AF119" s="40" t="str">
        <f t="shared" si="116"/>
        <v>ALTER TABLE ZMR_BASE_LTA ADD UNDER_WT_YN varchar2(1) NULL;</v>
      </c>
      <c r="AG119" s="6" t="s">
        <v>291</v>
      </c>
      <c r="AI119" s="114" t="s">
        <v>759</v>
      </c>
      <c r="AJ119" s="66"/>
    </row>
    <row r="120" spans="2:36" hidden="1">
      <c r="B120" s="65" t="str">
        <f t="shared" si="171"/>
        <v>시장기본_설정정보</v>
      </c>
      <c r="C120" s="65" t="str">
        <f t="shared" si="172"/>
        <v>LTA목록정보</v>
      </c>
      <c r="D120" s="65" t="s">
        <v>2061</v>
      </c>
      <c r="E120" s="65">
        <f t="shared" si="108"/>
        <v>9</v>
      </c>
      <c r="F120" s="66"/>
      <c r="G120" s="66" t="s">
        <v>13</v>
      </c>
      <c r="H120" s="42">
        <v>4</v>
      </c>
      <c r="I120" s="66" t="s">
        <v>36</v>
      </c>
      <c r="J120" s="65" t="str">
        <f t="shared" si="165"/>
        <v>숫자_4</v>
      </c>
      <c r="K120" s="103"/>
      <c r="L120" s="67"/>
      <c r="M120" s="65" t="str">
        <f t="shared" si="173"/>
        <v>ZMR_BASE_LTA</v>
      </c>
      <c r="N120" s="65" t="str">
        <f t="shared" si="174"/>
        <v>LTA목록정보</v>
      </c>
      <c r="O120" s="27">
        <f t="shared" si="175"/>
        <v>9</v>
      </c>
      <c r="P120" s="65" t="s">
        <v>2081</v>
      </c>
      <c r="Q120" s="65" t="str">
        <f t="shared" si="176"/>
        <v>기초자산개수</v>
      </c>
      <c r="R120" s="65" t="str">
        <f t="shared" si="167"/>
        <v>number(4)</v>
      </c>
      <c r="S120" s="66" t="str">
        <f t="shared" si="177"/>
        <v/>
      </c>
      <c r="T120" s="66"/>
      <c r="U120" s="68">
        <f t="shared" si="101"/>
        <v>4</v>
      </c>
      <c r="V120" s="65"/>
      <c r="W120" s="5" t="s">
        <v>291</v>
      </c>
      <c r="X120" s="5" t="str">
        <f t="shared" si="112"/>
        <v>BASE_DT,IDX_ID</v>
      </c>
      <c r="Y120" s="6" t="s">
        <v>291</v>
      </c>
      <c r="Z120" s="37" t="str">
        <f t="shared" si="113"/>
        <v xml:space="preserve">  UNDER_CNT number(4) NULL,</v>
      </c>
      <c r="AA120" s="37" t="s">
        <v>291</v>
      </c>
      <c r="AB120" s="5" t="str">
        <f t="shared" si="114"/>
        <v/>
      </c>
      <c r="AC120" s="37" t="s">
        <v>291</v>
      </c>
      <c r="AD120" s="37" t="str">
        <f t="shared" si="115"/>
        <v>COMMENT ON COLUMN ZMR_BASE_LTA.UNDER_CNT IS '기초자산개수';</v>
      </c>
      <c r="AE120" s="37" t="s">
        <v>291</v>
      </c>
      <c r="AF120" s="40" t="str">
        <f t="shared" si="116"/>
        <v>ALTER TABLE ZMR_BASE_LTA ADD UNDER_CNT number(4) NULL;</v>
      </c>
      <c r="AG120" s="6" t="s">
        <v>291</v>
      </c>
      <c r="AI120" s="114">
        <v>150</v>
      </c>
      <c r="AJ120" s="66"/>
    </row>
    <row r="121" spans="2:36" hidden="1">
      <c r="B121" s="65" t="str">
        <f t="shared" ref="B121:B136" si="178">B120</f>
        <v>시장기본_설정정보</v>
      </c>
      <c r="C121" s="65" t="str">
        <f t="shared" ref="C121:C136" si="179">C120</f>
        <v>LTA목록정보</v>
      </c>
      <c r="D121" s="65" t="s">
        <v>2062</v>
      </c>
      <c r="E121" s="65">
        <f t="shared" si="108"/>
        <v>10</v>
      </c>
      <c r="F121" s="66"/>
      <c r="G121" s="66" t="s">
        <v>13</v>
      </c>
      <c r="H121" s="42" t="s">
        <v>2543</v>
      </c>
      <c r="I121" s="66" t="s">
        <v>36</v>
      </c>
      <c r="J121" s="65" t="str">
        <f>IF(G121="", "", G121&amp;IF(G121="날짜", "", "_"&amp;H121))</f>
        <v>숫자_6,2</v>
      </c>
      <c r="K121" s="103"/>
      <c r="L121" s="67"/>
      <c r="M121" s="65" t="str">
        <f t="shared" ref="M121:M138" si="180">M120</f>
        <v>ZMR_BASE_LTA</v>
      </c>
      <c r="N121" s="65" t="str">
        <f t="shared" ref="N121:N139" si="181">C121</f>
        <v>LTA목록정보</v>
      </c>
      <c r="O121" s="27">
        <f t="shared" si="175"/>
        <v>10</v>
      </c>
      <c r="P121" s="65" t="s">
        <v>2083</v>
      </c>
      <c r="Q121" s="65" t="str">
        <f>D121</f>
        <v>최대비중기초자산의지수전체비중</v>
      </c>
      <c r="R121" s="65" t="str">
        <f>IF(G121="문자", "varchar2(" &amp; H121 &amp; ")", IF(G121="숫자", "number(" &amp; SUBSTITUTE(H121, ".", ",") &amp;")", IF(G121="날짜", "timestamp", "")))</f>
        <v>number(6,2)</v>
      </c>
      <c r="S121" s="66" t="str">
        <f>IF(F121="O", "Y", "")</f>
        <v/>
      </c>
      <c r="T121" s="66"/>
      <c r="U121" s="68" t="str">
        <f t="shared" si="101"/>
        <v>6,2</v>
      </c>
      <c r="V121" s="65"/>
      <c r="W121" s="5" t="s">
        <v>291</v>
      </c>
      <c r="X121" s="5" t="str">
        <f t="shared" si="112"/>
        <v>BASE_DT,IDX_ID</v>
      </c>
      <c r="Y121" s="6" t="s">
        <v>291</v>
      </c>
      <c r="Z121" s="37" t="str">
        <f t="shared" si="113"/>
        <v xml:space="preserve">  UNDER_TOP_WT number(6,2) NULL,</v>
      </c>
      <c r="AA121" s="37" t="s">
        <v>291</v>
      </c>
      <c r="AB121" s="5" t="str">
        <f t="shared" si="114"/>
        <v/>
      </c>
      <c r="AC121" s="37" t="s">
        <v>291</v>
      </c>
      <c r="AD121" s="37" t="str">
        <f t="shared" si="115"/>
        <v>COMMENT ON COLUMN ZMR_BASE_LTA.UNDER_TOP_WT IS '최대비중기초자산의지수전체비중';</v>
      </c>
      <c r="AE121" s="37" t="s">
        <v>291</v>
      </c>
      <c r="AF121" s="40" t="str">
        <f t="shared" si="116"/>
        <v>ALTER TABLE ZMR_BASE_LTA ADD UNDER_TOP_WT number(6,2) NULL;</v>
      </c>
      <c r="AG121" s="6" t="s">
        <v>291</v>
      </c>
      <c r="AI121" s="114"/>
      <c r="AJ121" s="66"/>
    </row>
    <row r="122" spans="2:36" hidden="1">
      <c r="B122" s="65" t="str">
        <f t="shared" si="178"/>
        <v>시장기본_설정정보</v>
      </c>
      <c r="C122" s="65" t="str">
        <f t="shared" si="179"/>
        <v>LTA목록정보</v>
      </c>
      <c r="D122" s="65" t="s">
        <v>2063</v>
      </c>
      <c r="E122" s="65">
        <f t="shared" si="108"/>
        <v>11</v>
      </c>
      <c r="F122" s="66"/>
      <c r="G122" s="66" t="s">
        <v>13</v>
      </c>
      <c r="H122" s="42" t="s">
        <v>4712</v>
      </c>
      <c r="I122" s="66"/>
      <c r="J122" s="65" t="str">
        <f t="shared" si="165"/>
        <v>숫자_6,2</v>
      </c>
      <c r="K122" s="103"/>
      <c r="L122" s="67"/>
      <c r="M122" s="65" t="str">
        <f t="shared" si="180"/>
        <v>ZMR_BASE_LTA</v>
      </c>
      <c r="N122" s="65" t="str">
        <f t="shared" si="181"/>
        <v>LTA목록정보</v>
      </c>
      <c r="O122" s="27">
        <f t="shared" si="175"/>
        <v>11</v>
      </c>
      <c r="P122" s="65" t="s">
        <v>2082</v>
      </c>
      <c r="Q122" s="65" t="str">
        <f t="shared" si="176"/>
        <v>상위10%기초자산의 비중합계</v>
      </c>
      <c r="R122" s="65" t="str">
        <f t="shared" si="167"/>
        <v>number(6,2)</v>
      </c>
      <c r="S122" s="66" t="str">
        <f t="shared" si="177"/>
        <v/>
      </c>
      <c r="T122" s="66" t="str">
        <f>IF(I122="M", "Y", "")</f>
        <v/>
      </c>
      <c r="U122" s="68" t="str">
        <f t="shared" si="101"/>
        <v>6,2</v>
      </c>
      <c r="V122" s="65"/>
      <c r="W122" s="5" t="s">
        <v>291</v>
      </c>
      <c r="X122" s="5" t="str">
        <f t="shared" si="112"/>
        <v>BASE_DT,IDX_ID</v>
      </c>
      <c r="Y122" s="6" t="s">
        <v>291</v>
      </c>
      <c r="Z122" s="37" t="str">
        <f t="shared" si="113"/>
        <v xml:space="preserve">  UNDER_TOP10_WT number(6,2) NULL,</v>
      </c>
      <c r="AA122" s="37" t="s">
        <v>291</v>
      </c>
      <c r="AB122" s="5" t="str">
        <f t="shared" si="114"/>
        <v/>
      </c>
      <c r="AC122" s="37" t="s">
        <v>291</v>
      </c>
      <c r="AD122" s="37" t="str">
        <f t="shared" si="115"/>
        <v>COMMENT ON COLUMN ZMR_BASE_LTA.UNDER_TOP10_WT IS '상위10%기초자산의 비중합계';</v>
      </c>
      <c r="AE122" s="37" t="s">
        <v>291</v>
      </c>
      <c r="AF122" s="40" t="str">
        <f t="shared" si="116"/>
        <v>ALTER TABLE ZMR_BASE_LTA ADD UNDER_TOP10_WT number(6,2) NULL;</v>
      </c>
      <c r="AG122" s="6" t="s">
        <v>291</v>
      </c>
      <c r="AI122" s="114"/>
      <c r="AJ122" s="66"/>
    </row>
    <row r="123" spans="2:36" hidden="1">
      <c r="B123" s="65" t="str">
        <f t="shared" si="178"/>
        <v>시장기본_설정정보</v>
      </c>
      <c r="C123" s="65" t="str">
        <f t="shared" si="179"/>
        <v>LTA목록정보</v>
      </c>
      <c r="D123" s="65" t="s">
        <v>2064</v>
      </c>
      <c r="E123" s="65">
        <f t="shared" si="108"/>
        <v>12</v>
      </c>
      <c r="F123" s="66"/>
      <c r="G123" s="66" t="s">
        <v>13</v>
      </c>
      <c r="H123" s="42">
        <v>20</v>
      </c>
      <c r="I123" s="66" t="s">
        <v>36</v>
      </c>
      <c r="J123" s="65" t="str">
        <f>IF(G123="", "", G123&amp;IF(G123="날짜", "", "_"&amp;H123))</f>
        <v>숫자_20</v>
      </c>
      <c r="K123" s="103"/>
      <c r="L123" s="67"/>
      <c r="M123" s="65" t="str">
        <f t="shared" si="180"/>
        <v>ZMR_BASE_LTA</v>
      </c>
      <c r="N123" s="65" t="str">
        <f t="shared" si="181"/>
        <v>LTA목록정보</v>
      </c>
      <c r="O123" s="27">
        <f t="shared" si="175"/>
        <v>12</v>
      </c>
      <c r="P123" s="65" t="s">
        <v>2084</v>
      </c>
      <c r="Q123" s="65" t="str">
        <f>D123</f>
        <v>기초자산시가총액합계</v>
      </c>
      <c r="R123" s="65" t="str">
        <f>IF(G123="문자", "varchar2(" &amp; H123 &amp; ")", IF(G123="숫자", "number(" &amp; SUBSTITUTE(H123, ".", ",") &amp;")", IF(G123="날짜", "timestamp", "")))</f>
        <v>number(20)</v>
      </c>
      <c r="S123" s="66" t="str">
        <f>IF(F123="O", "Y", "")</f>
        <v/>
      </c>
      <c r="T123" s="66"/>
      <c r="U123" s="68">
        <f t="shared" si="101"/>
        <v>20</v>
      </c>
      <c r="V123" s="65"/>
      <c r="W123" s="5" t="s">
        <v>291</v>
      </c>
      <c r="X123" s="5" t="str">
        <f t="shared" si="112"/>
        <v>BASE_DT,IDX_ID</v>
      </c>
      <c r="Y123" s="6" t="s">
        <v>291</v>
      </c>
      <c r="Z123" s="37" t="str">
        <f t="shared" si="113"/>
        <v xml:space="preserve">  UNDER_AMT number(20) NULL,</v>
      </c>
      <c r="AA123" s="37" t="s">
        <v>291</v>
      </c>
      <c r="AB123" s="5" t="str">
        <f t="shared" si="114"/>
        <v/>
      </c>
      <c r="AC123" s="37" t="s">
        <v>291</v>
      </c>
      <c r="AD123" s="37" t="str">
        <f t="shared" si="115"/>
        <v>COMMENT ON COLUMN ZMR_BASE_LTA.UNDER_AMT IS '기초자산시가총액합계';</v>
      </c>
      <c r="AE123" s="37" t="s">
        <v>291</v>
      </c>
      <c r="AF123" s="40" t="str">
        <f t="shared" si="116"/>
        <v>ALTER TABLE ZMR_BASE_LTA ADD UNDER_AMT number(20) NULL;</v>
      </c>
      <c r="AG123" s="6" t="s">
        <v>291</v>
      </c>
      <c r="AI123" s="114"/>
      <c r="AJ123" s="66"/>
    </row>
    <row r="124" spans="2:36" hidden="1">
      <c r="B124" s="65" t="str">
        <f t="shared" si="178"/>
        <v>시장기본_설정정보</v>
      </c>
      <c r="C124" s="65" t="str">
        <f t="shared" si="179"/>
        <v>LTA목록정보</v>
      </c>
      <c r="D124" s="65" t="s">
        <v>842</v>
      </c>
      <c r="E124" s="65">
        <f t="shared" si="108"/>
        <v>13</v>
      </c>
      <c r="F124" s="66"/>
      <c r="G124" s="66" t="s">
        <v>12</v>
      </c>
      <c r="H124" s="42">
        <v>3</v>
      </c>
      <c r="I124" s="66"/>
      <c r="J124" s="65" t="str">
        <f>IF(G124="", "", G124&amp;IF(G124="날짜", "", "_"&amp;H124))</f>
        <v>문자_3</v>
      </c>
      <c r="K124" s="103"/>
      <c r="L124" s="67"/>
      <c r="M124" s="65" t="str">
        <f t="shared" si="180"/>
        <v>ZMR_BASE_LTA</v>
      </c>
      <c r="N124" s="65" t="str">
        <f t="shared" si="181"/>
        <v>LTA목록정보</v>
      </c>
      <c r="O124" s="27">
        <f t="shared" si="175"/>
        <v>13</v>
      </c>
      <c r="P124" s="65" t="s">
        <v>843</v>
      </c>
      <c r="Q124" s="65" t="str">
        <f>D124</f>
        <v>통화</v>
      </c>
      <c r="R124" s="65" t="str">
        <f>IF(G124="문자", "varchar2(" &amp; H124 &amp; ")", IF(G124="숫자", "number(" &amp; SUBSTITUTE(H124, ".", ",") &amp;")", IF(G124="날짜", "timestamp", "")))</f>
        <v>varchar2(3)</v>
      </c>
      <c r="S124" s="66" t="str">
        <f>IF(F124="O", "Y", "")</f>
        <v/>
      </c>
      <c r="T124" s="66" t="str">
        <f>IF(I124="M", "Y", "")</f>
        <v/>
      </c>
      <c r="U124" s="68">
        <f t="shared" si="101"/>
        <v>3</v>
      </c>
      <c r="V124" s="65"/>
      <c r="W124" s="5" t="s">
        <v>291</v>
      </c>
      <c r="X124" s="5" t="str">
        <f t="shared" si="112"/>
        <v>BASE_DT,IDX_ID</v>
      </c>
      <c r="Y124" s="6" t="s">
        <v>291</v>
      </c>
      <c r="Z124" s="37" t="str">
        <f t="shared" si="113"/>
        <v xml:space="preserve">  CCY varchar2(3) NULL,</v>
      </c>
      <c r="AA124" s="37" t="s">
        <v>291</v>
      </c>
      <c r="AB124" s="5" t="str">
        <f t="shared" si="114"/>
        <v/>
      </c>
      <c r="AC124" s="37" t="s">
        <v>291</v>
      </c>
      <c r="AD124" s="37" t="str">
        <f t="shared" si="115"/>
        <v>COMMENT ON COLUMN ZMR_BASE_LTA.CCY IS '통화';</v>
      </c>
      <c r="AE124" s="37" t="s">
        <v>291</v>
      </c>
      <c r="AF124" s="40" t="str">
        <f t="shared" si="116"/>
        <v>ALTER TABLE ZMR_BASE_LTA ADD CCY varchar2(3) NULL;</v>
      </c>
      <c r="AG124" s="6" t="s">
        <v>291</v>
      </c>
      <c r="AI124" s="114"/>
      <c r="AJ124" s="66"/>
    </row>
    <row r="125" spans="2:36" hidden="1">
      <c r="B125" s="65" t="str">
        <f t="shared" si="178"/>
        <v>시장기본_설정정보</v>
      </c>
      <c r="C125" s="65" t="str">
        <f t="shared" si="179"/>
        <v>LTA목록정보</v>
      </c>
      <c r="D125" s="65" t="s">
        <v>2065</v>
      </c>
      <c r="E125" s="65">
        <f t="shared" si="108"/>
        <v>14</v>
      </c>
      <c r="F125" s="66"/>
      <c r="G125" s="66" t="s">
        <v>13</v>
      </c>
      <c r="H125" s="42" t="s">
        <v>2543</v>
      </c>
      <c r="I125" s="66" t="s">
        <v>36</v>
      </c>
      <c r="J125" s="65" t="str">
        <f t="shared" si="165"/>
        <v>숫자_6,2</v>
      </c>
      <c r="K125" s="103"/>
      <c r="L125" s="67"/>
      <c r="M125" s="65" t="str">
        <f t="shared" si="180"/>
        <v>ZMR_BASE_LTA</v>
      </c>
      <c r="N125" s="65" t="str">
        <f t="shared" si="181"/>
        <v>LTA목록정보</v>
      </c>
      <c r="O125" s="27">
        <f t="shared" si="175"/>
        <v>14</v>
      </c>
      <c r="P125" s="65" t="s">
        <v>2085</v>
      </c>
      <c r="Q125" s="65" t="str">
        <f t="shared" si="176"/>
        <v>최대비중섹터</v>
      </c>
      <c r="R125" s="65" t="str">
        <f t="shared" si="167"/>
        <v>number(6,2)</v>
      </c>
      <c r="S125" s="66" t="str">
        <f t="shared" si="177"/>
        <v/>
      </c>
      <c r="T125" s="66"/>
      <c r="U125" s="68" t="str">
        <f t="shared" si="101"/>
        <v>6,2</v>
      </c>
      <c r="V125" s="65"/>
      <c r="W125" s="5" t="s">
        <v>291</v>
      </c>
      <c r="X125" s="5" t="str">
        <f t="shared" si="112"/>
        <v>BASE_DT,IDX_ID</v>
      </c>
      <c r="Y125" s="6" t="s">
        <v>291</v>
      </c>
      <c r="Z125" s="37" t="str">
        <f t="shared" si="113"/>
        <v xml:space="preserve">  TOP_SECT number(6,2) NULL,</v>
      </c>
      <c r="AA125" s="37" t="s">
        <v>291</v>
      </c>
      <c r="AB125" s="5" t="str">
        <f t="shared" si="114"/>
        <v/>
      </c>
      <c r="AC125" s="37" t="s">
        <v>291</v>
      </c>
      <c r="AD125" s="37" t="str">
        <f t="shared" si="115"/>
        <v>COMMENT ON COLUMN ZMR_BASE_LTA.TOP_SECT IS '최대비중섹터';</v>
      </c>
      <c r="AE125" s="37" t="s">
        <v>291</v>
      </c>
      <c r="AF125" s="40" t="str">
        <f t="shared" si="116"/>
        <v>ALTER TABLE ZMR_BASE_LTA ADD TOP_SECT number(6,2) NULL;</v>
      </c>
      <c r="AG125" s="6" t="s">
        <v>291</v>
      </c>
      <c r="AI125" s="114"/>
      <c r="AJ125" s="66"/>
    </row>
    <row r="126" spans="2:36" hidden="1">
      <c r="B126" s="65" t="str">
        <f t="shared" si="178"/>
        <v>시장기본_설정정보</v>
      </c>
      <c r="C126" s="65" t="str">
        <f t="shared" si="179"/>
        <v>LTA목록정보</v>
      </c>
      <c r="D126" s="65" t="s">
        <v>2066</v>
      </c>
      <c r="E126" s="65">
        <f t="shared" si="108"/>
        <v>15</v>
      </c>
      <c r="F126" s="66"/>
      <c r="G126" s="66" t="s">
        <v>13</v>
      </c>
      <c r="H126" s="42" t="s">
        <v>2543</v>
      </c>
      <c r="I126" s="66"/>
      <c r="J126" s="65" t="str">
        <f>IF(G126="", "", G126&amp;IF(G126="날짜", "", "_"&amp;H126))</f>
        <v>숫자_6,2</v>
      </c>
      <c r="K126" s="103"/>
      <c r="L126" s="67"/>
      <c r="M126" s="65" t="str">
        <f t="shared" si="180"/>
        <v>ZMR_BASE_LTA</v>
      </c>
      <c r="N126" s="65" t="str">
        <f t="shared" si="181"/>
        <v>LTA목록정보</v>
      </c>
      <c r="O126" s="27">
        <f t="shared" si="175"/>
        <v>15</v>
      </c>
      <c r="P126" s="65" t="s">
        <v>2086</v>
      </c>
      <c r="Q126" s="65" t="str">
        <f>D126</f>
        <v>최대비중섹터의기초자산비중</v>
      </c>
      <c r="R126" s="65" t="str">
        <f>IF(G126="문자", "varchar2(" &amp; H126 &amp; ")", IF(G126="숫자", "number(" &amp; SUBSTITUTE(H126, ".", ",") &amp;")", IF(G126="날짜", "timestamp", "")))</f>
        <v>number(6,2)</v>
      </c>
      <c r="S126" s="66" t="str">
        <f>IF(F126="O", "Y", "")</f>
        <v/>
      </c>
      <c r="T126" s="66" t="str">
        <f t="shared" ref="T126:T136" si="182">IF(I126="M", "Y", "")</f>
        <v/>
      </c>
      <c r="U126" s="68" t="str">
        <f t="shared" si="101"/>
        <v>6,2</v>
      </c>
      <c r="V126" s="65"/>
      <c r="W126" s="5" t="s">
        <v>291</v>
      </c>
      <c r="X126" s="5" t="str">
        <f t="shared" si="112"/>
        <v>BASE_DT,IDX_ID</v>
      </c>
      <c r="Y126" s="6" t="s">
        <v>291</v>
      </c>
      <c r="Z126" s="37" t="str">
        <f t="shared" si="113"/>
        <v xml:space="preserve">  TOP_SECT_WT number(6,2) NULL,</v>
      </c>
      <c r="AA126" s="37" t="s">
        <v>291</v>
      </c>
      <c r="AB126" s="5" t="str">
        <f t="shared" si="114"/>
        <v/>
      </c>
      <c r="AC126" s="37" t="s">
        <v>291</v>
      </c>
      <c r="AD126" s="37" t="str">
        <f t="shared" si="115"/>
        <v>COMMENT ON COLUMN ZMR_BASE_LTA.TOP_SECT_WT IS '최대비중섹터의기초자산비중';</v>
      </c>
      <c r="AE126" s="37" t="s">
        <v>291</v>
      </c>
      <c r="AF126" s="40" t="str">
        <f t="shared" si="116"/>
        <v>ALTER TABLE ZMR_BASE_LTA ADD TOP_SECT_WT number(6,2) NULL;</v>
      </c>
      <c r="AG126" s="6" t="s">
        <v>291</v>
      </c>
      <c r="AI126" s="114"/>
      <c r="AJ126" s="66"/>
    </row>
    <row r="127" spans="2:36" hidden="1">
      <c r="B127" s="65" t="str">
        <f t="shared" si="178"/>
        <v>시장기본_설정정보</v>
      </c>
      <c r="C127" s="65" t="str">
        <f t="shared" si="179"/>
        <v>LTA목록정보</v>
      </c>
      <c r="D127" s="65" t="s">
        <v>2067</v>
      </c>
      <c r="E127" s="65">
        <f t="shared" si="108"/>
        <v>16</v>
      </c>
      <c r="F127" s="66"/>
      <c r="G127" s="66" t="s">
        <v>12</v>
      </c>
      <c r="H127" s="42">
        <v>5</v>
      </c>
      <c r="I127" s="66"/>
      <c r="J127" s="65" t="str">
        <f>IF(G127="", "", G127&amp;IF(G127="날짜", "", "_"&amp;H127))</f>
        <v>문자_5</v>
      </c>
      <c r="K127" s="103" t="s">
        <v>4495</v>
      </c>
      <c r="L127" s="67"/>
      <c r="M127" s="65" t="str">
        <f t="shared" si="180"/>
        <v>ZMR_BASE_LTA</v>
      </c>
      <c r="N127" s="65" t="str">
        <f t="shared" si="181"/>
        <v>LTA목록정보</v>
      </c>
      <c r="O127" s="27">
        <f t="shared" si="175"/>
        <v>16</v>
      </c>
      <c r="P127" s="65" t="s">
        <v>758</v>
      </c>
      <c r="Q127" s="65" t="str">
        <f>D127</f>
        <v>표준신용등급</v>
      </c>
      <c r="R127" s="65" t="str">
        <f>IF(G127="문자", "varchar2(" &amp; H127 &amp; ")", IF(G127="숫자", "number(" &amp; SUBSTITUTE(H127, ".", ",") &amp;")", IF(G127="날짜", "timestamp", "")))</f>
        <v>varchar2(5)</v>
      </c>
      <c r="S127" s="66" t="str">
        <f>IF(F127="O", "Y", "")</f>
        <v/>
      </c>
      <c r="T127" s="66" t="str">
        <f t="shared" si="182"/>
        <v/>
      </c>
      <c r="U127" s="68">
        <f t="shared" si="101"/>
        <v>5</v>
      </c>
      <c r="V127" s="65"/>
      <c r="W127" s="5" t="s">
        <v>291</v>
      </c>
      <c r="X127" s="5" t="str">
        <f t="shared" si="112"/>
        <v>BASE_DT,IDX_ID</v>
      </c>
      <c r="Y127" s="6" t="s">
        <v>291</v>
      </c>
      <c r="Z127" s="37" t="str">
        <f t="shared" si="113"/>
        <v xml:space="preserve">  CRD_CD varchar2(5) NULL,</v>
      </c>
      <c r="AA127" s="37" t="s">
        <v>291</v>
      </c>
      <c r="AB127" s="5" t="str">
        <f t="shared" si="114"/>
        <v/>
      </c>
      <c r="AC127" s="37" t="s">
        <v>291</v>
      </c>
      <c r="AD127" s="37" t="str">
        <f t="shared" si="115"/>
        <v>COMMENT ON COLUMN ZMR_BASE_LTA.CRD_CD IS '표준신용등급 : CRD_CD';</v>
      </c>
      <c r="AE127" s="37" t="s">
        <v>291</v>
      </c>
      <c r="AF127" s="40" t="str">
        <f t="shared" si="116"/>
        <v>ALTER TABLE ZMR_BASE_LTA ADD CRD_CD varchar2(5) NULL;</v>
      </c>
      <c r="AG127" s="6" t="s">
        <v>291</v>
      </c>
      <c r="AI127" s="114"/>
      <c r="AJ127" s="66"/>
    </row>
    <row r="128" spans="2:36" hidden="1">
      <c r="B128" s="65" t="str">
        <f t="shared" si="178"/>
        <v>시장기본_설정정보</v>
      </c>
      <c r="C128" s="65" t="str">
        <f t="shared" si="179"/>
        <v>LTA목록정보</v>
      </c>
      <c r="D128" s="65" t="s">
        <v>2068</v>
      </c>
      <c r="E128" s="65">
        <f t="shared" si="108"/>
        <v>17</v>
      </c>
      <c r="F128" s="66"/>
      <c r="G128" s="66" t="s">
        <v>13</v>
      </c>
      <c r="H128" s="42" t="s">
        <v>2543</v>
      </c>
      <c r="I128" s="66"/>
      <c r="J128" s="65" t="str">
        <f>IF(G128="", "", G128&amp;IF(G128="날짜", "", "_"&amp;H128))</f>
        <v>숫자_6,2</v>
      </c>
      <c r="K128" s="103"/>
      <c r="L128" s="67"/>
      <c r="M128" s="65" t="str">
        <f t="shared" si="180"/>
        <v>ZMR_BASE_LTA</v>
      </c>
      <c r="N128" s="65" t="str">
        <f t="shared" ref="N128" si="183">C128</f>
        <v>LTA목록정보</v>
      </c>
      <c r="O128" s="27" t="e">
        <f>IF(P128="","", IF(#REF!="",1,#REF!+1))</f>
        <v>#REF!</v>
      </c>
      <c r="P128" s="65" t="s">
        <v>2087</v>
      </c>
      <c r="Q128" s="65" t="str">
        <f>D128</f>
        <v>투자등급기초자산비중</v>
      </c>
      <c r="R128" s="65" t="str">
        <f>IF(G128="문자", "varchar2(" &amp; H128 &amp; ")", IF(G128="숫자", "number(" &amp; SUBSTITUTE(H128, ".", ",") &amp;")", IF(G128="날짜", "timestamp", "")))</f>
        <v>number(6,2)</v>
      </c>
      <c r="S128" s="66" t="str">
        <f>IF(F128="O", "Y", "")</f>
        <v/>
      </c>
      <c r="T128" s="66" t="str">
        <f t="shared" si="182"/>
        <v/>
      </c>
      <c r="U128" s="68" t="str">
        <f t="shared" si="101"/>
        <v>6,2</v>
      </c>
      <c r="V128" s="65"/>
      <c r="W128" s="5" t="s">
        <v>291</v>
      </c>
      <c r="X128" s="5" t="str">
        <f t="shared" si="112"/>
        <v>BASE_DT,IDX_ID</v>
      </c>
      <c r="Y128" s="6" t="s">
        <v>291</v>
      </c>
      <c r="Z128" s="37" t="str">
        <f t="shared" si="113"/>
        <v xml:space="preserve">  CRDT_DG_WT number(6,2) NULL,</v>
      </c>
      <c r="AA128" s="37" t="s">
        <v>291</v>
      </c>
      <c r="AB128" s="5" t="str">
        <f t="shared" si="114"/>
        <v/>
      </c>
      <c r="AC128" s="37" t="s">
        <v>291</v>
      </c>
      <c r="AD128" s="37" t="str">
        <f t="shared" si="115"/>
        <v>COMMENT ON COLUMN ZMR_BASE_LTA.CRDT_DG_WT IS '투자등급기초자산비중';</v>
      </c>
      <c r="AE128" s="37" t="s">
        <v>291</v>
      </c>
      <c r="AF128" s="40" t="str">
        <f t="shared" si="116"/>
        <v>ALTER TABLE ZMR_BASE_LTA ADD CRDT_DG_WT number(6,2) NULL;</v>
      </c>
      <c r="AG128" s="6" t="s">
        <v>291</v>
      </c>
      <c r="AI128" s="114"/>
      <c r="AJ128" s="66"/>
    </row>
    <row r="129" spans="2:36" hidden="1">
      <c r="B129" s="65" t="str">
        <f t="shared" si="178"/>
        <v>시장기본_설정정보</v>
      </c>
      <c r="C129" s="65" t="str">
        <f t="shared" si="179"/>
        <v>LTA목록정보</v>
      </c>
      <c r="D129" s="65" t="s">
        <v>2069</v>
      </c>
      <c r="E129" s="65">
        <f t="shared" si="108"/>
        <v>18</v>
      </c>
      <c r="F129" s="66"/>
      <c r="G129" s="66" t="s">
        <v>13</v>
      </c>
      <c r="H129" s="42" t="s">
        <v>2543</v>
      </c>
      <c r="I129" s="66"/>
      <c r="J129" s="65" t="str">
        <f t="shared" si="165"/>
        <v>숫자_6,2</v>
      </c>
      <c r="K129" s="103"/>
      <c r="L129" s="67"/>
      <c r="M129" s="65" t="str">
        <f t="shared" si="180"/>
        <v>ZMR_BASE_LTA</v>
      </c>
      <c r="N129" s="65" t="str">
        <f t="shared" si="181"/>
        <v>LTA목록정보</v>
      </c>
      <c r="O129" s="27" t="e">
        <f t="shared" si="175"/>
        <v>#REF!</v>
      </c>
      <c r="P129" s="65" t="s">
        <v>2088</v>
      </c>
      <c r="Q129" s="65" t="str">
        <f t="shared" si="176"/>
        <v>대형주선진시장비중</v>
      </c>
      <c r="R129" s="65" t="str">
        <f t="shared" si="167"/>
        <v>number(6,2)</v>
      </c>
      <c r="S129" s="66" t="str">
        <f t="shared" si="177"/>
        <v/>
      </c>
      <c r="T129" s="66" t="str">
        <f t="shared" si="182"/>
        <v/>
      </c>
      <c r="U129" s="68" t="str">
        <f t="shared" si="101"/>
        <v>6,2</v>
      </c>
      <c r="V129" s="65"/>
      <c r="W129" s="5" t="s">
        <v>291</v>
      </c>
      <c r="X129" s="5" t="str">
        <f t="shared" si="112"/>
        <v>BASE_DT,IDX_ID</v>
      </c>
      <c r="Y129" s="6" t="s">
        <v>291</v>
      </c>
      <c r="Z129" s="37" t="str">
        <f t="shared" si="113"/>
        <v xml:space="preserve">  STCK_LG_WT number(6,2) NULL,</v>
      </c>
      <c r="AA129" s="37" t="s">
        <v>291</v>
      </c>
      <c r="AB129" s="5" t="str">
        <f t="shared" si="114"/>
        <v/>
      </c>
      <c r="AC129" s="37" t="s">
        <v>291</v>
      </c>
      <c r="AD129" s="37" t="str">
        <f t="shared" si="115"/>
        <v>COMMENT ON COLUMN ZMR_BASE_LTA.STCK_LG_WT IS '대형주선진시장비중';</v>
      </c>
      <c r="AE129" s="37" t="s">
        <v>291</v>
      </c>
      <c r="AF129" s="40" t="str">
        <f t="shared" si="116"/>
        <v>ALTER TABLE ZMR_BASE_LTA ADD STCK_LG_WT number(6,2) NULL;</v>
      </c>
      <c r="AG129" s="6" t="s">
        <v>291</v>
      </c>
      <c r="AI129" s="114"/>
      <c r="AJ129" s="66"/>
    </row>
    <row r="130" spans="2:36" hidden="1">
      <c r="B130" s="65" t="str">
        <f t="shared" si="178"/>
        <v>시장기본_설정정보</v>
      </c>
      <c r="C130" s="65" t="str">
        <f t="shared" si="179"/>
        <v>LTA목록정보</v>
      </c>
      <c r="D130" s="65" t="s">
        <v>2071</v>
      </c>
      <c r="E130" s="65">
        <f t="shared" si="108"/>
        <v>19</v>
      </c>
      <c r="F130" s="66"/>
      <c r="G130" s="66" t="s">
        <v>12</v>
      </c>
      <c r="H130" s="42">
        <v>50</v>
      </c>
      <c r="I130" s="66"/>
      <c r="J130" s="65" t="str">
        <f>IF(G130="", "", G130&amp;IF(G130="날짜", "", "_"&amp;H130))</f>
        <v>문자_50</v>
      </c>
      <c r="K130" s="103"/>
      <c r="L130" s="67"/>
      <c r="M130" s="65" t="str">
        <f t="shared" si="180"/>
        <v>ZMR_BASE_LTA</v>
      </c>
      <c r="N130" s="65" t="str">
        <f t="shared" si="181"/>
        <v>LTA목록정보</v>
      </c>
      <c r="O130" s="27" t="e">
        <f t="shared" si="175"/>
        <v>#REF!</v>
      </c>
      <c r="P130" s="65" t="s">
        <v>909</v>
      </c>
      <c r="Q130" s="65" t="str">
        <f>D130</f>
        <v>벤치마크지수명</v>
      </c>
      <c r="R130" s="65" t="str">
        <f>IF(G130="문자", "varchar2(" &amp; H130 &amp; ")", IF(G130="숫자", "number(" &amp; SUBSTITUTE(H130, ".", ",") &amp;")", IF(G130="날짜", "timestamp", "")))</f>
        <v>varchar2(50)</v>
      </c>
      <c r="S130" s="66" t="str">
        <f>IF(F130="O", "Y", "")</f>
        <v/>
      </c>
      <c r="T130" s="66" t="str">
        <f t="shared" si="182"/>
        <v/>
      </c>
      <c r="U130" s="68">
        <f t="shared" si="101"/>
        <v>50</v>
      </c>
      <c r="V130" s="65"/>
      <c r="W130" s="5" t="s">
        <v>291</v>
      </c>
      <c r="X130" s="5" t="str">
        <f t="shared" si="112"/>
        <v>BASE_DT,IDX_ID</v>
      </c>
      <c r="Y130" s="6" t="s">
        <v>291</v>
      </c>
      <c r="Z130" s="37" t="str">
        <f t="shared" si="113"/>
        <v xml:space="preserve">  REF_ID varchar2(50) NULL,</v>
      </c>
      <c r="AA130" s="37" t="s">
        <v>291</v>
      </c>
      <c r="AB130" s="5" t="str">
        <f t="shared" si="114"/>
        <v/>
      </c>
      <c r="AC130" s="37" t="s">
        <v>291</v>
      </c>
      <c r="AD130" s="37" t="str">
        <f t="shared" si="115"/>
        <v>COMMENT ON COLUMN ZMR_BASE_LTA.REF_ID IS '벤치마크지수명';</v>
      </c>
      <c r="AE130" s="37" t="s">
        <v>291</v>
      </c>
      <c r="AF130" s="40" t="str">
        <f t="shared" si="116"/>
        <v>ALTER TABLE ZMR_BASE_LTA ADD REF_ID varchar2(50) NULL;</v>
      </c>
      <c r="AG130" s="6" t="s">
        <v>291</v>
      </c>
      <c r="AI130" s="114"/>
      <c r="AJ130" s="66"/>
    </row>
    <row r="131" spans="2:36" hidden="1">
      <c r="B131" s="65" t="str">
        <f t="shared" si="178"/>
        <v>시장기본_설정정보</v>
      </c>
      <c r="C131" s="65" t="str">
        <f t="shared" si="179"/>
        <v>LTA목록정보</v>
      </c>
      <c r="D131" s="65" t="s">
        <v>2072</v>
      </c>
      <c r="E131" s="65">
        <f t="shared" si="108"/>
        <v>20</v>
      </c>
      <c r="F131" s="66"/>
      <c r="G131" s="66" t="s">
        <v>13</v>
      </c>
      <c r="H131" s="42" t="s">
        <v>2543</v>
      </c>
      <c r="I131" s="66"/>
      <c r="J131" s="65" t="str">
        <f>IF(G131="", "", G131&amp;IF(G131="날짜", "", "_"&amp;H131))</f>
        <v>숫자_6,2</v>
      </c>
      <c r="K131" s="103"/>
      <c r="L131" s="67"/>
      <c r="M131" s="65" t="str">
        <f t="shared" si="180"/>
        <v>ZMR_BASE_LTA</v>
      </c>
      <c r="N131" s="65" t="str">
        <f t="shared" si="181"/>
        <v>LTA목록정보</v>
      </c>
      <c r="O131" s="27" t="e">
        <f t="shared" si="175"/>
        <v>#REF!</v>
      </c>
      <c r="P131" s="65" t="s">
        <v>2089</v>
      </c>
      <c r="Q131" s="65" t="str">
        <f>D131</f>
        <v>추적오차</v>
      </c>
      <c r="R131" s="65" t="str">
        <f>IF(G131="문자", "varchar2(" &amp; H131 &amp; ")", IF(G131="숫자", "number(" &amp; SUBSTITUTE(H131, ".", ",") &amp;")", IF(G131="날짜", "timestamp", "")))</f>
        <v>number(6,2)</v>
      </c>
      <c r="S131" s="66" t="str">
        <f>IF(F131="O", "Y", "")</f>
        <v/>
      </c>
      <c r="T131" s="66" t="str">
        <f t="shared" si="182"/>
        <v/>
      </c>
      <c r="U131" s="68" t="str">
        <f t="shared" si="101"/>
        <v>6,2</v>
      </c>
      <c r="V131" s="65"/>
      <c r="W131" s="5" t="s">
        <v>291</v>
      </c>
      <c r="X131" s="5" t="str">
        <f t="shared" si="112"/>
        <v>BASE_DT,IDX_ID</v>
      </c>
      <c r="Y131" s="6" t="s">
        <v>291</v>
      </c>
      <c r="Z131" s="37" t="str">
        <f t="shared" si="113"/>
        <v xml:space="preserve">  TRCK_DIFF number(6,2) NULL,</v>
      </c>
      <c r="AA131" s="37" t="s">
        <v>291</v>
      </c>
      <c r="AB131" s="5" t="str">
        <f t="shared" si="114"/>
        <v/>
      </c>
      <c r="AC131" s="37" t="s">
        <v>291</v>
      </c>
      <c r="AD131" s="37" t="str">
        <f t="shared" si="115"/>
        <v>COMMENT ON COLUMN ZMR_BASE_LTA.TRCK_DIFF IS '추적오차';</v>
      </c>
      <c r="AE131" s="37" t="s">
        <v>291</v>
      </c>
      <c r="AF131" s="40" t="str">
        <f t="shared" si="116"/>
        <v>ALTER TABLE ZMR_BASE_LTA ADD TRCK_DIFF number(6,2) NULL;</v>
      </c>
      <c r="AG131" s="6" t="s">
        <v>291</v>
      </c>
      <c r="AI131" s="114"/>
      <c r="AJ131" s="66"/>
    </row>
    <row r="132" spans="2:36" hidden="1">
      <c r="B132" s="65" t="str">
        <f t="shared" si="178"/>
        <v>시장기본_설정정보</v>
      </c>
      <c r="C132" s="65" t="str">
        <f t="shared" si="179"/>
        <v>LTA목록정보</v>
      </c>
      <c r="D132" s="65" t="s">
        <v>2073</v>
      </c>
      <c r="E132" s="65">
        <f t="shared" si="108"/>
        <v>21</v>
      </c>
      <c r="F132" s="66"/>
      <c r="G132" s="66" t="s">
        <v>12</v>
      </c>
      <c r="H132" s="42">
        <v>1</v>
      </c>
      <c r="I132" s="66"/>
      <c r="J132" s="65" t="str">
        <f t="shared" si="165"/>
        <v>문자_1</v>
      </c>
      <c r="K132" s="103"/>
      <c r="L132" s="67"/>
      <c r="M132" s="65" t="str">
        <f t="shared" si="180"/>
        <v>ZMR_BASE_LTA</v>
      </c>
      <c r="N132" s="65" t="str">
        <f t="shared" si="181"/>
        <v>LTA목록정보</v>
      </c>
      <c r="O132" s="27" t="e">
        <f t="shared" si="175"/>
        <v>#REF!</v>
      </c>
      <c r="P132" s="65" t="s">
        <v>2090</v>
      </c>
      <c r="Q132" s="65" t="str">
        <f t="shared" si="176"/>
        <v>추척오차1%충족여부</v>
      </c>
      <c r="R132" s="65" t="str">
        <f t="shared" si="167"/>
        <v>varchar2(1)</v>
      </c>
      <c r="S132" s="66" t="str">
        <f t="shared" si="177"/>
        <v/>
      </c>
      <c r="T132" s="66" t="str">
        <f t="shared" si="182"/>
        <v/>
      </c>
      <c r="U132" s="68">
        <f t="shared" si="101"/>
        <v>1</v>
      </c>
      <c r="V132" s="65"/>
      <c r="W132" s="5" t="s">
        <v>291</v>
      </c>
      <c r="X132" s="5" t="str">
        <f t="shared" si="112"/>
        <v>BASE_DT,IDX_ID</v>
      </c>
      <c r="Y132" s="6" t="s">
        <v>291</v>
      </c>
      <c r="Z132" s="37" t="str">
        <f t="shared" si="113"/>
        <v xml:space="preserve">  TRCK_DIFF_YN varchar2(1) NULL,</v>
      </c>
      <c r="AA132" s="37" t="s">
        <v>291</v>
      </c>
      <c r="AB132" s="5" t="str">
        <f t="shared" si="114"/>
        <v/>
      </c>
      <c r="AC132" s="37" t="s">
        <v>291</v>
      </c>
      <c r="AD132" s="37" t="str">
        <f t="shared" si="115"/>
        <v>COMMENT ON COLUMN ZMR_BASE_LTA.TRCK_DIFF_YN IS '추척오차1%충족여부';</v>
      </c>
      <c r="AE132" s="37" t="s">
        <v>291</v>
      </c>
      <c r="AF132" s="40" t="str">
        <f t="shared" si="116"/>
        <v>ALTER TABLE ZMR_BASE_LTA ADD TRCK_DIFF_YN varchar2(1) NULL;</v>
      </c>
      <c r="AG132" s="6" t="s">
        <v>291</v>
      </c>
      <c r="AI132" s="114"/>
      <c r="AJ132" s="66"/>
    </row>
    <row r="133" spans="2:36" hidden="1">
      <c r="B133" s="65" t="str">
        <f t="shared" si="178"/>
        <v>시장기본_설정정보</v>
      </c>
      <c r="C133" s="65" t="str">
        <f t="shared" si="179"/>
        <v>LTA목록정보</v>
      </c>
      <c r="D133" s="65" t="s">
        <v>2074</v>
      </c>
      <c r="E133" s="65">
        <f t="shared" si="108"/>
        <v>22</v>
      </c>
      <c r="F133" s="66"/>
      <c r="G133" s="66" t="s">
        <v>13</v>
      </c>
      <c r="H133" s="42" t="s">
        <v>2543</v>
      </c>
      <c r="I133" s="66"/>
      <c r="J133" s="65" t="str">
        <f t="shared" si="165"/>
        <v>숫자_6,2</v>
      </c>
      <c r="K133" s="103"/>
      <c r="L133" s="67"/>
      <c r="M133" s="65" t="str">
        <f t="shared" si="180"/>
        <v>ZMR_BASE_LTA</v>
      </c>
      <c r="N133" s="65" t="str">
        <f t="shared" si="181"/>
        <v>LTA목록정보</v>
      </c>
      <c r="O133" s="27" t="e">
        <f t="shared" si="175"/>
        <v>#REF!</v>
      </c>
      <c r="P133" s="65" t="s">
        <v>2091</v>
      </c>
      <c r="Q133" s="65" t="str">
        <f t="shared" si="176"/>
        <v>펀드NAV수익률</v>
      </c>
      <c r="R133" s="65" t="str">
        <f t="shared" si="167"/>
        <v>number(6,2)</v>
      </c>
      <c r="S133" s="66" t="str">
        <f t="shared" si="177"/>
        <v/>
      </c>
      <c r="T133" s="66" t="str">
        <f t="shared" si="182"/>
        <v/>
      </c>
      <c r="U133" s="68" t="str">
        <f t="shared" si="101"/>
        <v>6,2</v>
      </c>
      <c r="V133" s="65"/>
      <c r="W133" s="5" t="s">
        <v>291</v>
      </c>
      <c r="X133" s="5" t="str">
        <f t="shared" si="112"/>
        <v>BASE_DT,IDX_ID</v>
      </c>
      <c r="Y133" s="6" t="s">
        <v>291</v>
      </c>
      <c r="Z133" s="37" t="str">
        <f t="shared" si="113"/>
        <v xml:space="preserve">  FUND_NAV_SUIKR number(6,2) NULL,</v>
      </c>
      <c r="AA133" s="37" t="s">
        <v>291</v>
      </c>
      <c r="AB133" s="5" t="str">
        <f t="shared" si="114"/>
        <v/>
      </c>
      <c r="AC133" s="37" t="s">
        <v>291</v>
      </c>
      <c r="AD133" s="37" t="str">
        <f t="shared" si="115"/>
        <v>COMMENT ON COLUMN ZMR_BASE_LTA.FUND_NAV_SUIKR IS '펀드NAV수익률';</v>
      </c>
      <c r="AE133" s="37" t="s">
        <v>291</v>
      </c>
      <c r="AF133" s="40" t="str">
        <f t="shared" si="116"/>
        <v>ALTER TABLE ZMR_BASE_LTA ADD FUND_NAV_SUIKR number(6,2) NULL;</v>
      </c>
      <c r="AG133" s="6" t="s">
        <v>291</v>
      </c>
      <c r="AI133" s="114"/>
      <c r="AJ133" s="66"/>
    </row>
    <row r="134" spans="2:36" hidden="1">
      <c r="B134" s="65" t="str">
        <f t="shared" si="178"/>
        <v>시장기본_설정정보</v>
      </c>
      <c r="C134" s="65" t="str">
        <f t="shared" si="179"/>
        <v>LTA목록정보</v>
      </c>
      <c r="D134" s="65" t="s">
        <v>2075</v>
      </c>
      <c r="E134" s="65">
        <f t="shared" si="108"/>
        <v>23</v>
      </c>
      <c r="F134" s="66"/>
      <c r="G134" s="66" t="s">
        <v>13</v>
      </c>
      <c r="H134" s="42" t="s">
        <v>2543</v>
      </c>
      <c r="I134" s="66"/>
      <c r="J134" s="65" t="str">
        <f t="shared" si="165"/>
        <v>숫자_6,2</v>
      </c>
      <c r="K134" s="103"/>
      <c r="L134" s="67"/>
      <c r="M134" s="65" t="str">
        <f t="shared" si="180"/>
        <v>ZMR_BASE_LTA</v>
      </c>
      <c r="N134" s="65" t="str">
        <f t="shared" si="181"/>
        <v>LTA목록정보</v>
      </c>
      <c r="O134" s="27" t="e">
        <f t="shared" si="175"/>
        <v>#REF!</v>
      </c>
      <c r="P134" s="65" t="s">
        <v>2092</v>
      </c>
      <c r="Q134" s="65" t="str">
        <f t="shared" si="176"/>
        <v>벤치마크지수수익률</v>
      </c>
      <c r="R134" s="65" t="str">
        <f t="shared" si="167"/>
        <v>number(6,2)</v>
      </c>
      <c r="S134" s="66" t="str">
        <f t="shared" si="177"/>
        <v/>
      </c>
      <c r="T134" s="66" t="str">
        <f t="shared" si="182"/>
        <v/>
      </c>
      <c r="U134" s="68" t="str">
        <f t="shared" ref="U134:U197" si="184">IF(Q134="", SUMIFS(U:U,M:M,M134,Q:Q,"&lt;&gt;"&amp;Q134), IF(OR(R134="float",R134="datetime"),8,H134))</f>
        <v>6,2</v>
      </c>
      <c r="V134" s="65"/>
      <c r="W134" s="5" t="s">
        <v>291</v>
      </c>
      <c r="X134" s="5" t="str">
        <f t="shared" si="112"/>
        <v>BASE_DT,IDX_ID</v>
      </c>
      <c r="Y134" s="6" t="s">
        <v>291</v>
      </c>
      <c r="Z134" s="37" t="str">
        <f t="shared" si="113"/>
        <v xml:space="preserve">  VEN_IND_SUIKR number(6,2) NULL,</v>
      </c>
      <c r="AA134" s="37" t="s">
        <v>291</v>
      </c>
      <c r="AB134" s="5" t="str">
        <f t="shared" si="114"/>
        <v/>
      </c>
      <c r="AC134" s="37" t="s">
        <v>291</v>
      </c>
      <c r="AD134" s="37" t="str">
        <f t="shared" si="115"/>
        <v>COMMENT ON COLUMN ZMR_BASE_LTA.VEN_IND_SUIKR IS '벤치마크지수수익률';</v>
      </c>
      <c r="AE134" s="37" t="s">
        <v>291</v>
      </c>
      <c r="AF134" s="40" t="str">
        <f t="shared" si="116"/>
        <v>ALTER TABLE ZMR_BASE_LTA ADD VEN_IND_SUIKR number(6,2) NULL;</v>
      </c>
      <c r="AG134" s="6" t="s">
        <v>291</v>
      </c>
      <c r="AI134" s="114"/>
      <c r="AJ134" s="66"/>
    </row>
    <row r="135" spans="2:36" hidden="1">
      <c r="B135" s="65" t="str">
        <f t="shared" si="178"/>
        <v>시장기본_설정정보</v>
      </c>
      <c r="C135" s="65" t="str">
        <f t="shared" si="179"/>
        <v>LTA목록정보</v>
      </c>
      <c r="D135" s="65" t="s">
        <v>2076</v>
      </c>
      <c r="E135" s="65">
        <f t="shared" si="108"/>
        <v>24</v>
      </c>
      <c r="F135" s="66"/>
      <c r="G135" s="66" t="s">
        <v>12</v>
      </c>
      <c r="H135" s="42">
        <v>1</v>
      </c>
      <c r="I135" s="66"/>
      <c r="J135" s="65" t="str">
        <f t="shared" si="165"/>
        <v>문자_1</v>
      </c>
      <c r="K135" s="103"/>
      <c r="L135" s="67"/>
      <c r="M135" s="65" t="str">
        <f t="shared" si="180"/>
        <v>ZMR_BASE_LTA</v>
      </c>
      <c r="N135" s="65" t="str">
        <f t="shared" si="181"/>
        <v>LTA목록정보</v>
      </c>
      <c r="O135" s="27" t="e">
        <f t="shared" si="175"/>
        <v>#REF!</v>
      </c>
      <c r="P135" s="65" t="s">
        <v>2093</v>
      </c>
      <c r="Q135" s="65" t="str">
        <f t="shared" si="176"/>
        <v>인버스여부</v>
      </c>
      <c r="R135" s="65" t="str">
        <f t="shared" si="167"/>
        <v>varchar2(1)</v>
      </c>
      <c r="S135" s="66" t="str">
        <f t="shared" si="177"/>
        <v/>
      </c>
      <c r="T135" s="66" t="str">
        <f t="shared" si="182"/>
        <v/>
      </c>
      <c r="U135" s="68">
        <f t="shared" si="184"/>
        <v>1</v>
      </c>
      <c r="V135" s="65"/>
      <c r="W135" s="5" t="s">
        <v>291</v>
      </c>
      <c r="X135" s="5" t="str">
        <f t="shared" si="112"/>
        <v>BASE_DT,IDX_ID</v>
      </c>
      <c r="Y135" s="6" t="s">
        <v>291</v>
      </c>
      <c r="Z135" s="37" t="str">
        <f t="shared" si="113"/>
        <v xml:space="preserve">  INV_YN varchar2(1) NULL,</v>
      </c>
      <c r="AA135" s="37" t="s">
        <v>291</v>
      </c>
      <c r="AB135" s="5" t="str">
        <f t="shared" si="114"/>
        <v/>
      </c>
      <c r="AC135" s="37" t="s">
        <v>291</v>
      </c>
      <c r="AD135" s="37" t="str">
        <f t="shared" si="115"/>
        <v>COMMENT ON COLUMN ZMR_BASE_LTA.INV_YN IS '인버스여부';</v>
      </c>
      <c r="AE135" s="37" t="s">
        <v>291</v>
      </c>
      <c r="AF135" s="40" t="str">
        <f t="shared" si="116"/>
        <v>ALTER TABLE ZMR_BASE_LTA ADD INV_YN varchar2(1) NULL;</v>
      </c>
      <c r="AG135" s="6" t="s">
        <v>291</v>
      </c>
      <c r="AI135" s="114"/>
      <c r="AJ135" s="66"/>
    </row>
    <row r="136" spans="2:36" hidden="1">
      <c r="B136" s="65" t="str">
        <f t="shared" si="178"/>
        <v>시장기본_설정정보</v>
      </c>
      <c r="C136" s="65" t="str">
        <f t="shared" si="179"/>
        <v>LTA목록정보</v>
      </c>
      <c r="D136" s="65" t="s">
        <v>2077</v>
      </c>
      <c r="E136" s="65">
        <f t="shared" si="108"/>
        <v>25</v>
      </c>
      <c r="F136" s="66"/>
      <c r="G136" s="66" t="s">
        <v>13</v>
      </c>
      <c r="H136" s="42" t="s">
        <v>2543</v>
      </c>
      <c r="I136" s="66"/>
      <c r="J136" s="65" t="str">
        <f>IF(G136="", "", G136&amp;IF(G136="날짜", "", "_"&amp;H136))</f>
        <v>숫자_6,2</v>
      </c>
      <c r="K136" s="103"/>
      <c r="L136" s="67"/>
      <c r="M136" s="65" t="str">
        <f t="shared" si="180"/>
        <v>ZMR_BASE_LTA</v>
      </c>
      <c r="N136" s="65" t="str">
        <f t="shared" si="181"/>
        <v>LTA목록정보</v>
      </c>
      <c r="O136" s="27" t="e">
        <f t="shared" si="175"/>
        <v>#REF!</v>
      </c>
      <c r="P136" s="65" t="s">
        <v>2094</v>
      </c>
      <c r="Q136" s="65" t="str">
        <f>D136</f>
        <v>레버리지배수</v>
      </c>
      <c r="R136" s="65" t="str">
        <f>IF(G136="문자", "varchar2(" &amp; H136 &amp; ")", IF(G136="숫자", "number(" &amp; SUBSTITUTE(H136, ".", ",") &amp;")", IF(G136="날짜", "timestamp", "")))</f>
        <v>number(6,2)</v>
      </c>
      <c r="S136" s="66" t="str">
        <f>IF(F136="O", "Y", "")</f>
        <v/>
      </c>
      <c r="T136" s="66" t="str">
        <f t="shared" si="182"/>
        <v/>
      </c>
      <c r="U136" s="68" t="str">
        <f t="shared" si="184"/>
        <v>6,2</v>
      </c>
      <c r="V136" s="65"/>
      <c r="W136" s="5" t="s">
        <v>291</v>
      </c>
      <c r="X136" s="5" t="str">
        <f t="shared" si="112"/>
        <v>BASE_DT,IDX_ID</v>
      </c>
      <c r="Y136" s="6" t="s">
        <v>291</v>
      </c>
      <c r="Z136" s="37" t="str">
        <f t="shared" si="113"/>
        <v xml:space="preserve">  LVRY_MLTP number(6,2) NULL,</v>
      </c>
      <c r="AA136" s="37" t="s">
        <v>291</v>
      </c>
      <c r="AB136" s="5" t="str">
        <f t="shared" si="114"/>
        <v/>
      </c>
      <c r="AC136" s="37" t="s">
        <v>291</v>
      </c>
      <c r="AD136" s="37" t="str">
        <f t="shared" si="115"/>
        <v>COMMENT ON COLUMN ZMR_BASE_LTA.LVRY_MLTP IS '레버리지배수';</v>
      </c>
      <c r="AE136" s="37" t="s">
        <v>291</v>
      </c>
      <c r="AF136" s="40" t="str">
        <f t="shared" si="116"/>
        <v>ALTER TABLE ZMR_BASE_LTA ADD LVRY_MLTP number(6,2) NULL;</v>
      </c>
      <c r="AG136" s="6" t="s">
        <v>291</v>
      </c>
      <c r="AI136" s="114"/>
      <c r="AJ136" s="66"/>
    </row>
    <row r="137" spans="2:36" hidden="1">
      <c r="B137" s="65" t="str">
        <f t="shared" ref="B137:C137" si="185">B136</f>
        <v>시장기본_설정정보</v>
      </c>
      <c r="C137" s="65" t="str">
        <f t="shared" si="185"/>
        <v>LTA목록정보</v>
      </c>
      <c r="D137" s="65" t="s">
        <v>4559</v>
      </c>
      <c r="E137" s="65">
        <f t="shared" si="108"/>
        <v>26</v>
      </c>
      <c r="F137" s="66"/>
      <c r="G137" s="66" t="s">
        <v>274</v>
      </c>
      <c r="H137" s="42">
        <v>20</v>
      </c>
      <c r="I137" s="66"/>
      <c r="J137" s="65" t="str">
        <f>IF(G137="", "", G137&amp;IF(G137="날짜", "", "_"&amp;H137))</f>
        <v>문자_20</v>
      </c>
      <c r="K137" s="103"/>
      <c r="L137" s="67"/>
      <c r="M137" s="65" t="str">
        <f t="shared" si="180"/>
        <v>ZMR_BASE_LTA</v>
      </c>
      <c r="N137" s="65" t="str">
        <f t="shared" si="181"/>
        <v>LTA목록정보</v>
      </c>
      <c r="O137" s="27" t="e">
        <f>IF(P137="","", IF(P136="",1,O136+1))</f>
        <v>#REF!</v>
      </c>
      <c r="P137" s="65" t="s">
        <v>4562</v>
      </c>
      <c r="Q137" s="65" t="str">
        <f>D137</f>
        <v>원천자료명</v>
      </c>
      <c r="R137" s="65" t="str">
        <f>IF(G137="문자", "varchar2(" &amp; H137 &amp; ")", IF(G137="숫자", "number(" &amp; SUBSTITUTE(H137, ".", ",") &amp;")", IF(G137="날짜", "timestamp", "")))</f>
        <v>varchar2(20)</v>
      </c>
      <c r="S137" s="66" t="str">
        <f>IF(F137="O", "Y", "")</f>
        <v/>
      </c>
      <c r="T137" s="66" t="str">
        <f>IF(I137="M", "Y", "")</f>
        <v/>
      </c>
      <c r="U137" s="68">
        <f t="shared" si="184"/>
        <v>20</v>
      </c>
      <c r="V137" s="65"/>
      <c r="W137" s="5" t="s">
        <v>291</v>
      </c>
      <c r="X137" s="5" t="str">
        <f t="shared" si="112"/>
        <v>BASE_DT,IDX_ID</v>
      </c>
      <c r="Y137" s="6" t="s">
        <v>291</v>
      </c>
      <c r="Z137" s="37" t="str">
        <f t="shared" si="113"/>
        <v xml:space="preserve">  DATA_SRC varchar2(20) NULL,</v>
      </c>
      <c r="AA137" s="37" t="s">
        <v>291</v>
      </c>
      <c r="AB137" s="5" t="str">
        <f t="shared" si="114"/>
        <v/>
      </c>
      <c r="AC137" s="37" t="s">
        <v>291</v>
      </c>
      <c r="AD137" s="37" t="str">
        <f t="shared" si="115"/>
        <v>COMMENT ON COLUMN ZMR_BASE_LTA.DATA_SRC IS '원천자료명';</v>
      </c>
      <c r="AE137" s="37" t="s">
        <v>291</v>
      </c>
      <c r="AF137" s="40" t="str">
        <f t="shared" si="116"/>
        <v>ALTER TABLE ZMR_BASE_LTA ADD DATA_SRC varchar2(20) NULL;</v>
      </c>
      <c r="AG137" s="6" t="s">
        <v>291</v>
      </c>
      <c r="AI137" s="114"/>
      <c r="AJ137" s="66"/>
    </row>
    <row r="138" spans="2:36" ht="25.5" hidden="1">
      <c r="B138" s="65" t="str">
        <f t="shared" ref="B138:C138" si="186">B137</f>
        <v>시장기본_설정정보</v>
      </c>
      <c r="C138" s="65" t="str">
        <f t="shared" si="186"/>
        <v>LTA목록정보</v>
      </c>
      <c r="D138" s="65" t="s">
        <v>4552</v>
      </c>
      <c r="E138" s="65">
        <f t="shared" ref="E138:E201" si="187">IF(G138="","",IF(G137="",1,E137+1))</f>
        <v>27</v>
      </c>
      <c r="F138" s="66"/>
      <c r="G138" s="66" t="s">
        <v>274</v>
      </c>
      <c r="H138" s="42">
        <v>1</v>
      </c>
      <c r="I138" s="66"/>
      <c r="J138" s="65" t="str">
        <f>IF(G138="", "", G138&amp;IF(G138="날짜", "", "_"&amp;H138))</f>
        <v>문자_1</v>
      </c>
      <c r="K138" s="103" t="s">
        <v>4560</v>
      </c>
      <c r="L138" s="67"/>
      <c r="M138" s="65" t="str">
        <f t="shared" si="180"/>
        <v>ZMR_BASE_LTA</v>
      </c>
      <c r="N138" s="65" t="str">
        <f t="shared" si="181"/>
        <v>LTA목록정보</v>
      </c>
      <c r="O138" s="27" t="e">
        <f>IF(P138="","", IF(P137="",1,O137+1))</f>
        <v>#REF!</v>
      </c>
      <c r="P138" s="65" t="s">
        <v>4561</v>
      </c>
      <c r="Q138" s="65" t="str">
        <f>D138</f>
        <v>자료관리구분</v>
      </c>
      <c r="R138" s="65" t="str">
        <f>IF(G138="문자", "varchar2(" &amp; H138 &amp; ")", IF(G138="숫자", "number(" &amp; SUBSTITUTE(H138, ".", ",") &amp;")", IF(G138="날짜", "timestamp", "")))</f>
        <v>varchar2(1)</v>
      </c>
      <c r="S138" s="66" t="str">
        <f>IF(F138="O", "Y", "")</f>
        <v/>
      </c>
      <c r="T138" s="66" t="str">
        <f>IF(I138="M", "Y", "")</f>
        <v/>
      </c>
      <c r="U138" s="68">
        <f t="shared" si="184"/>
        <v>1</v>
      </c>
      <c r="V138" s="65"/>
      <c r="W138" s="5" t="s">
        <v>291</v>
      </c>
      <c r="X138" s="5" t="str">
        <f t="shared" ref="X138:X201" si="188">IF(P138="","",IF(P137="",P138,X137&amp;IF(S138="Y",","&amp;P138,"")))</f>
        <v>BASE_DT,IDX_ID</v>
      </c>
      <c r="Y138" s="6" t="s">
        <v>291</v>
      </c>
      <c r="Z138" s="37" t="str">
        <f t="shared" ref="Z138:Z201" si="189">IF(P138="", "CREATE TABLE " &amp; M138 &amp; "(", "  " &amp;P138 &amp; " " &amp;R138 &amp; IF(P138="TMSTAMP", " DEFAULT CURRENT_TIMESTAMP ", "")&amp; IF(S138="Y"," NOT NULL,", " NULL,") &amp; IF(P139="", "CONSTRAINT PK_" &amp; M138 &amp; " PRIMARY KEY ( " &amp; X138 &amp; ") );", "") )</f>
        <v xml:space="preserve">  DATA_CFG varchar2(1) NULL,</v>
      </c>
      <c r="AA138" s="37" t="s">
        <v>291</v>
      </c>
      <c r="AB138" s="5" t="str">
        <f t="shared" ref="AB138:AB201" si="190">IF(P138="","DROP TABLE "&amp;M138&amp;";","")</f>
        <v/>
      </c>
      <c r="AC138" s="37" t="s">
        <v>291</v>
      </c>
      <c r="AD138" s="37" t="str">
        <f t="shared" ref="AD138:AD201" si="191">IF(P138&lt;&gt;"", "COMMENT ON COLUMN " &amp; M138 &amp; "." &amp; P138 &amp; " IS '" &amp; D138 &amp; IF(K138&lt;&gt;"", " : " &amp;K138, "") &amp; "';", IF(N138&lt;&gt;"","COMMENT ON TABLE " &amp;M138&amp;" IS '"&amp;N138&amp;"';",""))</f>
        <v>COMMENT ON COLUMN ZMR_BASE_LTA.DATA_CFG IS '자료관리구분 : DATA_MAN_FG [ M, C, S ]';</v>
      </c>
      <c r="AE138" s="37" t="s">
        <v>291</v>
      </c>
      <c r="AF138" s="40" t="str">
        <f t="shared" ref="AF138:AF201" si="192">IF( OR(Q138="", S138&lt;&gt;""), "", "ALTER TABLE " &amp; M138 &amp; " ADD " &amp; P138 &amp; " " &amp; R138 &amp; " NULL;")</f>
        <v>ALTER TABLE ZMR_BASE_LTA ADD DATA_CFG varchar2(1) NULL;</v>
      </c>
      <c r="AG138" s="6" t="s">
        <v>291</v>
      </c>
      <c r="AI138" s="114"/>
      <c r="AJ138" s="66"/>
    </row>
    <row r="139" spans="2:36" hidden="1">
      <c r="B139" s="65" t="str">
        <f t="shared" ref="B139:C139" si="193">B137</f>
        <v>시장기본_설정정보</v>
      </c>
      <c r="C139" s="65" t="str">
        <f t="shared" si="193"/>
        <v>LTA목록정보</v>
      </c>
      <c r="D139" s="65" t="s">
        <v>818</v>
      </c>
      <c r="E139" s="65">
        <f t="shared" si="187"/>
        <v>28</v>
      </c>
      <c r="F139" s="66"/>
      <c r="G139" s="66" t="s">
        <v>12</v>
      </c>
      <c r="H139" s="42">
        <v>20</v>
      </c>
      <c r="I139" s="66"/>
      <c r="J139" s="65" t="str">
        <f t="shared" ref="J139" si="194">IF(G139="", "", G139&amp;IF(G139="날짜", "", "_"&amp;H139))</f>
        <v>문자_20</v>
      </c>
      <c r="K139" s="103"/>
      <c r="L139" s="67"/>
      <c r="M139" s="65" t="str">
        <f>M137</f>
        <v>ZMR_BASE_LTA</v>
      </c>
      <c r="N139" s="65" t="str">
        <f t="shared" si="181"/>
        <v>LTA목록정보</v>
      </c>
      <c r="O139" s="27" t="e">
        <f>IF(P139="","", IF(#REF!="",1,#REF!+1))</f>
        <v>#REF!</v>
      </c>
      <c r="P139" s="65" t="s">
        <v>832</v>
      </c>
      <c r="Q139" s="65" t="str">
        <f t="shared" ref="Q139" si="195">D139</f>
        <v>매핑ID</v>
      </c>
      <c r="R139" s="65" t="str">
        <f t="shared" ref="R139" si="196">IF(G139="문자", "varchar2(" &amp; H139 &amp; ")", IF(G139="숫자", "number(" &amp; SUBSTITUTE(H139, ".", ",") &amp;")", IF(G139="날짜", "timestamp", "")))</f>
        <v>varchar2(20)</v>
      </c>
      <c r="S139" s="66" t="str">
        <f t="shared" ref="S139" si="197">IF(F139="O", "Y", "")</f>
        <v/>
      </c>
      <c r="T139" s="66" t="str">
        <f t="shared" ref="T139" si="198">IF(I139="M", "Y", "")</f>
        <v/>
      </c>
      <c r="U139" s="68">
        <f t="shared" si="184"/>
        <v>20</v>
      </c>
      <c r="V139" s="65"/>
      <c r="W139" s="5" t="s">
        <v>291</v>
      </c>
      <c r="X139" s="5" t="str">
        <f t="shared" si="188"/>
        <v>BASE_DT,IDX_ID</v>
      </c>
      <c r="Y139" s="6" t="s">
        <v>291</v>
      </c>
      <c r="Z139" s="37" t="str">
        <f t="shared" si="189"/>
        <v xml:space="preserve">  MAP_ID varchar2(20) NULL,CONSTRAINT PK_ZMR_BASE_LTA PRIMARY KEY ( BASE_DT,IDX_ID) );</v>
      </c>
      <c r="AA139" s="37" t="s">
        <v>291</v>
      </c>
      <c r="AB139" s="5" t="str">
        <f t="shared" si="190"/>
        <v/>
      </c>
      <c r="AC139" s="37" t="s">
        <v>291</v>
      </c>
      <c r="AD139" s="37" t="str">
        <f t="shared" si="191"/>
        <v>COMMENT ON COLUMN ZMR_BASE_LTA.MAP_ID IS '매핑ID';</v>
      </c>
      <c r="AE139" s="37" t="s">
        <v>291</v>
      </c>
      <c r="AF139" s="40" t="str">
        <f t="shared" si="192"/>
        <v>ALTER TABLE ZMR_BASE_LTA ADD MAP_ID varchar2(20) NULL;</v>
      </c>
      <c r="AG139" s="6" t="s">
        <v>291</v>
      </c>
      <c r="AI139" s="114"/>
      <c r="AJ139" s="66"/>
    </row>
    <row r="140" spans="2:36" hidden="1">
      <c r="B140" s="65" t="str">
        <f>B129</f>
        <v>시장기본_설정정보</v>
      </c>
      <c r="C140" s="65" t="s">
        <v>999</v>
      </c>
      <c r="D140" s="65" t="str">
        <f>VLOOKUP(M140,엔티티목록!I:O,7,FALSE)</f>
        <v>DRC관리위한 발행인관련 정보</v>
      </c>
      <c r="E140" s="65" t="str">
        <f t="shared" si="187"/>
        <v/>
      </c>
      <c r="F140" s="66"/>
      <c r="G140" s="66"/>
      <c r="H140" s="42">
        <f>SUMIFS(H:H,C:C,C140,G:G,"&lt;&gt;"&amp;G140)</f>
        <v>435</v>
      </c>
      <c r="I140" s="66"/>
      <c r="J140" s="65" t="str">
        <f t="shared" si="165"/>
        <v/>
      </c>
      <c r="K140" s="103"/>
      <c r="L140" s="67"/>
      <c r="M140" s="65" t="s">
        <v>1061</v>
      </c>
      <c r="N140" s="65" t="str">
        <f t="shared" si="166"/>
        <v>발행인정보</v>
      </c>
      <c r="O140" s="27" t="str">
        <f>IF(P140="","", IF(P129="",1,O129+1))</f>
        <v/>
      </c>
      <c r="P140" s="65"/>
      <c r="Q140" s="65"/>
      <c r="R140" s="65" t="str">
        <f t="shared" si="167"/>
        <v/>
      </c>
      <c r="S140" s="66"/>
      <c r="T140" s="66"/>
      <c r="U140" s="68">
        <f t="shared" si="184"/>
        <v>232</v>
      </c>
      <c r="V140" s="65"/>
      <c r="W140" s="5" t="s">
        <v>291</v>
      </c>
      <c r="X140" s="5" t="str">
        <f t="shared" si="188"/>
        <v/>
      </c>
      <c r="Y140" s="6" t="s">
        <v>291</v>
      </c>
      <c r="Z140" s="37" t="str">
        <f t="shared" si="189"/>
        <v>CREATE TABLE ZMR_BASE_ISSU(</v>
      </c>
      <c r="AA140" s="37" t="s">
        <v>291</v>
      </c>
      <c r="AB140" s="5" t="str">
        <f t="shared" si="190"/>
        <v>DROP TABLE ZMR_BASE_ISSU;</v>
      </c>
      <c r="AC140" s="37" t="s">
        <v>291</v>
      </c>
      <c r="AD140" s="37" t="str">
        <f t="shared" si="191"/>
        <v>COMMENT ON TABLE ZMR_BASE_ISSU IS '발행인정보';</v>
      </c>
      <c r="AE140" s="37" t="s">
        <v>291</v>
      </c>
      <c r="AF140" s="40" t="str">
        <f t="shared" si="192"/>
        <v/>
      </c>
      <c r="AG140" s="6" t="s">
        <v>291</v>
      </c>
      <c r="AI140" s="114"/>
      <c r="AJ140" s="66"/>
    </row>
    <row r="141" spans="2:36" hidden="1">
      <c r="B141" s="65" t="str">
        <f t="shared" ref="B141:B153" si="199">B140</f>
        <v>시장기본_설정정보</v>
      </c>
      <c r="C141" s="65" t="str">
        <f t="shared" ref="C141:C153" si="200">C140</f>
        <v>발행인정보</v>
      </c>
      <c r="D141" s="65" t="s">
        <v>1169</v>
      </c>
      <c r="E141" s="65">
        <f t="shared" si="187"/>
        <v>1</v>
      </c>
      <c r="F141" s="66" t="s">
        <v>1980</v>
      </c>
      <c r="G141" s="66" t="s">
        <v>274</v>
      </c>
      <c r="H141" s="42">
        <v>8</v>
      </c>
      <c r="I141" s="66"/>
      <c r="J141" s="65" t="str">
        <f t="shared" si="165"/>
        <v>문자_8</v>
      </c>
      <c r="K141" s="103"/>
      <c r="L141" s="67"/>
      <c r="M141" s="65" t="str">
        <f t="shared" ref="M141:M153" si="201">M140</f>
        <v>ZMR_BASE_ISSU</v>
      </c>
      <c r="N141" s="65" t="str">
        <f t="shared" si="166"/>
        <v>발행인정보</v>
      </c>
      <c r="O141" s="27">
        <f t="shared" ref="O141:O165" si="202">IF(P141="","", IF(P140="",1,O140+1))</f>
        <v>1</v>
      </c>
      <c r="P141" s="65" t="s">
        <v>65</v>
      </c>
      <c r="Q141" s="65" t="str">
        <f t="shared" ref="Q141:Q150" si="203">D141</f>
        <v>기준일자</v>
      </c>
      <c r="R141" s="65" t="str">
        <f t="shared" si="167"/>
        <v>varchar2(8)</v>
      </c>
      <c r="S141" s="66" t="s">
        <v>1980</v>
      </c>
      <c r="T141" s="66"/>
      <c r="U141" s="68">
        <f t="shared" si="184"/>
        <v>8</v>
      </c>
      <c r="V141" s="65"/>
      <c r="W141" s="5" t="s">
        <v>291</v>
      </c>
      <c r="X141" s="5" t="str">
        <f t="shared" si="188"/>
        <v>BASE_DT</v>
      </c>
      <c r="Y141" s="6" t="s">
        <v>291</v>
      </c>
      <c r="Z141" s="37" t="str">
        <f t="shared" si="189"/>
        <v xml:space="preserve">  BASE_DT varchar2(8) NOT NULL,</v>
      </c>
      <c r="AA141" s="37" t="s">
        <v>291</v>
      </c>
      <c r="AB141" s="5" t="str">
        <f t="shared" si="190"/>
        <v/>
      </c>
      <c r="AC141" s="37" t="s">
        <v>291</v>
      </c>
      <c r="AD141" s="37" t="str">
        <f t="shared" si="191"/>
        <v>COMMENT ON COLUMN ZMR_BASE_ISSU.BASE_DT IS '기준일자';</v>
      </c>
      <c r="AE141" s="37" t="s">
        <v>291</v>
      </c>
      <c r="AF141" s="40" t="str">
        <f t="shared" si="192"/>
        <v/>
      </c>
      <c r="AG141" s="6" t="s">
        <v>291</v>
      </c>
      <c r="AI141" s="114">
        <v>2040930</v>
      </c>
      <c r="AJ141" s="66" t="s">
        <v>36</v>
      </c>
    </row>
    <row r="142" spans="2:36" hidden="1">
      <c r="B142" s="65" t="str">
        <f t="shared" si="199"/>
        <v>시장기본_설정정보</v>
      </c>
      <c r="C142" s="65" t="str">
        <f t="shared" si="200"/>
        <v>발행인정보</v>
      </c>
      <c r="D142" s="65" t="s">
        <v>1304</v>
      </c>
      <c r="E142" s="65">
        <f t="shared" si="187"/>
        <v>2</v>
      </c>
      <c r="F142" s="66" t="s">
        <v>1980</v>
      </c>
      <c r="G142" s="66" t="s">
        <v>274</v>
      </c>
      <c r="H142" s="42">
        <v>30</v>
      </c>
      <c r="I142" s="66"/>
      <c r="J142" s="65" t="str">
        <f t="shared" si="165"/>
        <v>문자_30</v>
      </c>
      <c r="K142" s="103"/>
      <c r="L142" s="67"/>
      <c r="M142" s="65" t="str">
        <f t="shared" si="201"/>
        <v>ZMR_BASE_ISSU</v>
      </c>
      <c r="N142" s="65" t="str">
        <f t="shared" si="166"/>
        <v>발행인정보</v>
      </c>
      <c r="O142" s="27">
        <f t="shared" si="202"/>
        <v>2</v>
      </c>
      <c r="P142" s="65" t="s">
        <v>1305</v>
      </c>
      <c r="Q142" s="65" t="str">
        <f t="shared" si="203"/>
        <v>발행인ID</v>
      </c>
      <c r="R142" s="65" t="str">
        <f t="shared" si="167"/>
        <v>varchar2(30)</v>
      </c>
      <c r="S142" s="66" t="s">
        <v>1980</v>
      </c>
      <c r="T142" s="66"/>
      <c r="U142" s="68">
        <f t="shared" si="184"/>
        <v>30</v>
      </c>
      <c r="V142" s="65"/>
      <c r="W142" s="5" t="s">
        <v>291</v>
      </c>
      <c r="X142" s="5" t="str">
        <f t="shared" si="188"/>
        <v>BASE_DT,ISSU_ID</v>
      </c>
      <c r="Y142" s="6" t="s">
        <v>291</v>
      </c>
      <c r="Z142" s="37" t="str">
        <f t="shared" si="189"/>
        <v xml:space="preserve">  ISSU_ID varchar2(30) NOT NULL,</v>
      </c>
      <c r="AA142" s="37" t="s">
        <v>291</v>
      </c>
      <c r="AB142" s="5" t="str">
        <f t="shared" si="190"/>
        <v/>
      </c>
      <c r="AC142" s="37" t="s">
        <v>291</v>
      </c>
      <c r="AD142" s="37" t="str">
        <f t="shared" si="191"/>
        <v>COMMENT ON COLUMN ZMR_BASE_ISSU.ISSU_ID IS '발행인ID';</v>
      </c>
      <c r="AE142" s="37" t="s">
        <v>291</v>
      </c>
      <c r="AF142" s="40" t="str">
        <f t="shared" si="192"/>
        <v/>
      </c>
      <c r="AG142" s="6" t="s">
        <v>291</v>
      </c>
      <c r="AI142" s="114" t="s">
        <v>5119</v>
      </c>
      <c r="AJ142" s="66" t="s">
        <v>36</v>
      </c>
    </row>
    <row r="143" spans="2:36" hidden="1">
      <c r="B143" s="65" t="str">
        <f t="shared" si="199"/>
        <v>시장기본_설정정보</v>
      </c>
      <c r="C143" s="65" t="str">
        <f t="shared" si="200"/>
        <v>발행인정보</v>
      </c>
      <c r="D143" s="65" t="s">
        <v>1153</v>
      </c>
      <c r="E143" s="65">
        <f t="shared" si="187"/>
        <v>3</v>
      </c>
      <c r="F143" s="66"/>
      <c r="G143" s="66" t="s">
        <v>274</v>
      </c>
      <c r="H143" s="42">
        <v>20</v>
      </c>
      <c r="I143" s="66"/>
      <c r="J143" s="65" t="str">
        <f t="shared" si="165"/>
        <v>문자_20</v>
      </c>
      <c r="K143" s="103"/>
      <c r="L143" s="67"/>
      <c r="M143" s="65" t="str">
        <f t="shared" si="201"/>
        <v>ZMR_BASE_ISSU</v>
      </c>
      <c r="N143" s="65" t="str">
        <f t="shared" si="166"/>
        <v>발행인정보</v>
      </c>
      <c r="O143" s="27">
        <f t="shared" si="202"/>
        <v>3</v>
      </c>
      <c r="P143" s="65" t="s">
        <v>46</v>
      </c>
      <c r="Q143" s="65" t="str">
        <f t="shared" si="203"/>
        <v>최종작업자</v>
      </c>
      <c r="R143" s="65" t="str">
        <f t="shared" si="167"/>
        <v>varchar2(20)</v>
      </c>
      <c r="S143" s="66"/>
      <c r="T143" s="66"/>
      <c r="U143" s="68">
        <f t="shared" si="184"/>
        <v>20</v>
      </c>
      <c r="V143" s="65"/>
      <c r="W143" s="5" t="s">
        <v>291</v>
      </c>
      <c r="X143" s="5" t="str">
        <f t="shared" si="188"/>
        <v>BASE_DT,ISSU_ID</v>
      </c>
      <c r="Y143" s="6" t="s">
        <v>291</v>
      </c>
      <c r="Z143" s="37" t="str">
        <f t="shared" si="189"/>
        <v xml:space="preserve">  LASTID varchar2(20) NULL,</v>
      </c>
      <c r="AA143" s="37" t="s">
        <v>291</v>
      </c>
      <c r="AB143" s="5" t="str">
        <f t="shared" si="190"/>
        <v/>
      </c>
      <c r="AC143" s="37" t="s">
        <v>291</v>
      </c>
      <c r="AD143" s="37" t="str">
        <f t="shared" si="191"/>
        <v>COMMENT ON COLUMN ZMR_BASE_ISSU.LASTID IS '최종작업자';</v>
      </c>
      <c r="AE143" s="37" t="s">
        <v>291</v>
      </c>
      <c r="AF143" s="40" t="str">
        <f t="shared" si="192"/>
        <v>ALTER TABLE ZMR_BASE_ISSU ADD LASTID varchar2(20) NULL;</v>
      </c>
      <c r="AG143" s="6" t="s">
        <v>291</v>
      </c>
      <c r="AI143" s="114"/>
      <c r="AJ143" s="66"/>
    </row>
    <row r="144" spans="2:36" hidden="1">
      <c r="B144" s="65" t="str">
        <f t="shared" si="199"/>
        <v>시장기본_설정정보</v>
      </c>
      <c r="C144" s="65" t="str">
        <f t="shared" si="200"/>
        <v>발행인정보</v>
      </c>
      <c r="D144" s="65" t="s">
        <v>286</v>
      </c>
      <c r="E144" s="65">
        <f t="shared" si="187"/>
        <v>4</v>
      </c>
      <c r="F144" s="66"/>
      <c r="G144" s="66" t="s">
        <v>1154</v>
      </c>
      <c r="H144" s="42">
        <v>8</v>
      </c>
      <c r="I144" s="66" t="s">
        <v>36</v>
      </c>
      <c r="J144" s="65" t="str">
        <f t="shared" si="165"/>
        <v>날짜</v>
      </c>
      <c r="K144" s="103"/>
      <c r="L144" s="67"/>
      <c r="M144" s="65" t="str">
        <f t="shared" si="201"/>
        <v>ZMR_BASE_ISSU</v>
      </c>
      <c r="N144" s="65" t="str">
        <f t="shared" si="166"/>
        <v>발행인정보</v>
      </c>
      <c r="O144" s="27">
        <f t="shared" si="202"/>
        <v>4</v>
      </c>
      <c r="P144" s="65" t="s">
        <v>47</v>
      </c>
      <c r="Q144" s="65" t="str">
        <f t="shared" si="203"/>
        <v>최종작업시스템일시</v>
      </c>
      <c r="R144" s="65" t="str">
        <f t="shared" si="167"/>
        <v>timestamp</v>
      </c>
      <c r="S144" s="66"/>
      <c r="T144" s="66"/>
      <c r="U144" s="68">
        <f t="shared" si="184"/>
        <v>8</v>
      </c>
      <c r="V144" s="65"/>
      <c r="W144" s="5" t="s">
        <v>291</v>
      </c>
      <c r="X144" s="5" t="str">
        <f t="shared" si="188"/>
        <v>BASE_DT,ISSU_ID</v>
      </c>
      <c r="Y144" s="6" t="s">
        <v>291</v>
      </c>
      <c r="Z144" s="37" t="str">
        <f t="shared" si="189"/>
        <v xml:space="preserve">  TMSTAMP timestamp DEFAULT CURRENT_TIMESTAMP  NULL,</v>
      </c>
      <c r="AA144" s="37" t="s">
        <v>291</v>
      </c>
      <c r="AB144" s="5" t="str">
        <f t="shared" si="190"/>
        <v/>
      </c>
      <c r="AC144" s="37" t="s">
        <v>291</v>
      </c>
      <c r="AD144" s="37" t="str">
        <f t="shared" si="191"/>
        <v>COMMENT ON COLUMN ZMR_BASE_ISSU.TMSTAMP IS '최종작업시스템일시';</v>
      </c>
      <c r="AE144" s="37" t="s">
        <v>291</v>
      </c>
      <c r="AF144" s="40" t="str">
        <f t="shared" si="192"/>
        <v>ALTER TABLE ZMR_BASE_ISSU ADD TMSTAMP timestamp NULL;</v>
      </c>
      <c r="AG144" s="6" t="s">
        <v>291</v>
      </c>
      <c r="AI144" s="114"/>
      <c r="AJ144" s="66"/>
    </row>
    <row r="145" spans="2:36" hidden="1">
      <c r="B145" s="65" t="str">
        <f t="shared" si="199"/>
        <v>시장기본_설정정보</v>
      </c>
      <c r="C145" s="65" t="str">
        <f t="shared" si="200"/>
        <v>발행인정보</v>
      </c>
      <c r="D145" s="65" t="s">
        <v>1306</v>
      </c>
      <c r="E145" s="65">
        <f t="shared" si="187"/>
        <v>5</v>
      </c>
      <c r="F145" s="66"/>
      <c r="G145" s="66" t="s">
        <v>12</v>
      </c>
      <c r="H145" s="42">
        <v>50</v>
      </c>
      <c r="I145" s="66"/>
      <c r="J145" s="65" t="str">
        <f t="shared" si="165"/>
        <v>문자_50</v>
      </c>
      <c r="K145" s="103"/>
      <c r="L145" s="67"/>
      <c r="M145" s="65" t="str">
        <f t="shared" si="201"/>
        <v>ZMR_BASE_ISSU</v>
      </c>
      <c r="N145" s="65" t="str">
        <f t="shared" si="166"/>
        <v>발행인정보</v>
      </c>
      <c r="O145" s="27">
        <f t="shared" si="202"/>
        <v>5</v>
      </c>
      <c r="P145" s="65" t="s">
        <v>1307</v>
      </c>
      <c r="Q145" s="65" t="str">
        <f t="shared" si="203"/>
        <v>발행인명</v>
      </c>
      <c r="R145" s="65" t="str">
        <f t="shared" si="167"/>
        <v>varchar2(50)</v>
      </c>
      <c r="S145" s="66"/>
      <c r="T145" s="66"/>
      <c r="U145" s="68">
        <f t="shared" si="184"/>
        <v>50</v>
      </c>
      <c r="V145" s="65"/>
      <c r="W145" s="5" t="s">
        <v>291</v>
      </c>
      <c r="X145" s="5" t="str">
        <f t="shared" si="188"/>
        <v>BASE_DT,ISSU_ID</v>
      </c>
      <c r="Y145" s="6" t="s">
        <v>291</v>
      </c>
      <c r="Z145" s="37" t="str">
        <f t="shared" si="189"/>
        <v xml:space="preserve">  ISSU_NM varchar2(50) NULL,</v>
      </c>
      <c r="AA145" s="37" t="s">
        <v>291</v>
      </c>
      <c r="AB145" s="5" t="str">
        <f t="shared" si="190"/>
        <v/>
      </c>
      <c r="AC145" s="37" t="s">
        <v>291</v>
      </c>
      <c r="AD145" s="37" t="str">
        <f t="shared" si="191"/>
        <v>COMMENT ON COLUMN ZMR_BASE_ISSU.ISSU_NM IS '발행인명';</v>
      </c>
      <c r="AE145" s="37" t="s">
        <v>291</v>
      </c>
      <c r="AF145" s="40" t="str">
        <f t="shared" si="192"/>
        <v>ALTER TABLE ZMR_BASE_ISSU ADD ISSU_NM varchar2(50) NULL;</v>
      </c>
      <c r="AG145" s="6" t="s">
        <v>291</v>
      </c>
      <c r="AI145" s="114" t="s">
        <v>5120</v>
      </c>
      <c r="AJ145" s="66" t="s">
        <v>36</v>
      </c>
    </row>
    <row r="146" spans="2:36" hidden="1">
      <c r="B146" s="65" t="str">
        <f t="shared" si="199"/>
        <v>시장기본_설정정보</v>
      </c>
      <c r="C146" s="65" t="str">
        <f t="shared" si="200"/>
        <v>발행인정보</v>
      </c>
      <c r="D146" s="65" t="s">
        <v>928</v>
      </c>
      <c r="E146" s="65">
        <f t="shared" si="187"/>
        <v>6</v>
      </c>
      <c r="F146" s="66"/>
      <c r="G146" s="66" t="s">
        <v>12</v>
      </c>
      <c r="H146" s="42">
        <v>20</v>
      </c>
      <c r="I146" s="66"/>
      <c r="J146" s="65" t="str">
        <f t="shared" si="165"/>
        <v>문자_20</v>
      </c>
      <c r="K146" s="103"/>
      <c r="L146" s="67"/>
      <c r="M146" s="65" t="str">
        <f t="shared" si="201"/>
        <v>ZMR_BASE_ISSU</v>
      </c>
      <c r="N146" s="65" t="str">
        <f t="shared" si="166"/>
        <v>발행인정보</v>
      </c>
      <c r="O146" s="27">
        <f t="shared" si="202"/>
        <v>6</v>
      </c>
      <c r="P146" s="65" t="s">
        <v>931</v>
      </c>
      <c r="Q146" s="65" t="str">
        <f t="shared" si="203"/>
        <v>ISIN코드</v>
      </c>
      <c r="R146" s="65" t="str">
        <f t="shared" si="167"/>
        <v>varchar2(20)</v>
      </c>
      <c r="S146" s="66"/>
      <c r="T146" s="66"/>
      <c r="U146" s="68">
        <f t="shared" si="184"/>
        <v>20</v>
      </c>
      <c r="V146" s="65"/>
      <c r="W146" s="5" t="s">
        <v>291</v>
      </c>
      <c r="X146" s="5" t="str">
        <f t="shared" si="188"/>
        <v>BASE_DT,ISSU_ID</v>
      </c>
      <c r="Y146" s="6" t="s">
        <v>291</v>
      </c>
      <c r="Z146" s="37" t="str">
        <f t="shared" si="189"/>
        <v xml:space="preserve">  ISIN_CD varchar2(20) NULL,</v>
      </c>
      <c r="AA146" s="37" t="s">
        <v>291</v>
      </c>
      <c r="AB146" s="5" t="str">
        <f t="shared" si="190"/>
        <v/>
      </c>
      <c r="AC146" s="37" t="s">
        <v>291</v>
      </c>
      <c r="AD146" s="37" t="str">
        <f t="shared" si="191"/>
        <v>COMMENT ON COLUMN ZMR_BASE_ISSU.ISIN_CD IS 'ISIN코드';</v>
      </c>
      <c r="AE146" s="37" t="s">
        <v>291</v>
      </c>
      <c r="AF146" s="40" t="str">
        <f t="shared" si="192"/>
        <v>ALTER TABLE ZMR_BASE_ISSU ADD ISIN_CD varchar2(20) NULL;</v>
      </c>
      <c r="AG146" s="6" t="s">
        <v>291</v>
      </c>
      <c r="AI146" s="114"/>
      <c r="AJ146" s="66"/>
    </row>
    <row r="147" spans="2:36" hidden="1">
      <c r="B147" s="65" t="str">
        <f t="shared" si="199"/>
        <v>시장기본_설정정보</v>
      </c>
      <c r="C147" s="65" t="str">
        <f t="shared" si="200"/>
        <v>발행인정보</v>
      </c>
      <c r="D147" s="65" t="s">
        <v>1308</v>
      </c>
      <c r="E147" s="65">
        <f t="shared" si="187"/>
        <v>7</v>
      </c>
      <c r="F147" s="66"/>
      <c r="G147" s="66" t="s">
        <v>12</v>
      </c>
      <c r="H147" s="42">
        <v>20</v>
      </c>
      <c r="I147" s="66"/>
      <c r="J147" s="65" t="str">
        <f t="shared" si="165"/>
        <v>문자_20</v>
      </c>
      <c r="K147" s="103"/>
      <c r="L147" s="67"/>
      <c r="M147" s="65" t="str">
        <f t="shared" si="201"/>
        <v>ZMR_BASE_ISSU</v>
      </c>
      <c r="N147" s="65" t="str">
        <f t="shared" si="166"/>
        <v>발행인정보</v>
      </c>
      <c r="O147" s="27">
        <f t="shared" si="202"/>
        <v>7</v>
      </c>
      <c r="P147" s="65" t="s">
        <v>1309</v>
      </c>
      <c r="Q147" s="65" t="str">
        <f t="shared" si="203"/>
        <v>LEI코드</v>
      </c>
      <c r="R147" s="65" t="str">
        <f t="shared" si="167"/>
        <v>varchar2(20)</v>
      </c>
      <c r="S147" s="66"/>
      <c r="T147" s="66"/>
      <c r="U147" s="68">
        <f t="shared" si="184"/>
        <v>20</v>
      </c>
      <c r="V147" s="65"/>
      <c r="W147" s="5" t="s">
        <v>291</v>
      </c>
      <c r="X147" s="5" t="str">
        <f t="shared" si="188"/>
        <v>BASE_DT,ISSU_ID</v>
      </c>
      <c r="Y147" s="6" t="s">
        <v>291</v>
      </c>
      <c r="Z147" s="37" t="str">
        <f t="shared" si="189"/>
        <v xml:space="preserve">  LEI_CD varchar2(20) NULL,</v>
      </c>
      <c r="AA147" s="37" t="s">
        <v>291</v>
      </c>
      <c r="AB147" s="5" t="str">
        <f t="shared" si="190"/>
        <v/>
      </c>
      <c r="AC147" s="37" t="s">
        <v>291</v>
      </c>
      <c r="AD147" s="37" t="str">
        <f t="shared" si="191"/>
        <v>COMMENT ON COLUMN ZMR_BASE_ISSU.LEI_CD IS 'LEI코드';</v>
      </c>
      <c r="AE147" s="37" t="s">
        <v>291</v>
      </c>
      <c r="AF147" s="40" t="str">
        <f t="shared" si="192"/>
        <v>ALTER TABLE ZMR_BASE_ISSU ADD LEI_CD varchar2(20) NULL;</v>
      </c>
      <c r="AG147" s="6" t="s">
        <v>291</v>
      </c>
      <c r="AI147" s="114"/>
      <c r="AJ147" s="66"/>
    </row>
    <row r="148" spans="2:36" hidden="1">
      <c r="B148" s="65" t="str">
        <f t="shared" si="199"/>
        <v>시장기본_설정정보</v>
      </c>
      <c r="C148" s="65" t="str">
        <f t="shared" si="200"/>
        <v>발행인정보</v>
      </c>
      <c r="D148" s="65" t="s">
        <v>1310</v>
      </c>
      <c r="E148" s="65">
        <f t="shared" si="187"/>
        <v>8</v>
      </c>
      <c r="F148" s="66"/>
      <c r="G148" s="66" t="s">
        <v>12</v>
      </c>
      <c r="H148" s="42">
        <v>20</v>
      </c>
      <c r="I148" s="66"/>
      <c r="J148" s="65" t="str">
        <f t="shared" si="165"/>
        <v>문자_20</v>
      </c>
      <c r="K148" s="103"/>
      <c r="L148" s="67"/>
      <c r="M148" s="65" t="str">
        <f t="shared" si="201"/>
        <v>ZMR_BASE_ISSU</v>
      </c>
      <c r="N148" s="65" t="str">
        <f t="shared" si="166"/>
        <v>발행인정보</v>
      </c>
      <c r="O148" s="27">
        <f t="shared" si="202"/>
        <v>8</v>
      </c>
      <c r="P148" s="65" t="s">
        <v>1311</v>
      </c>
      <c r="Q148" s="65" t="str">
        <f t="shared" si="203"/>
        <v>법인번호</v>
      </c>
      <c r="R148" s="65" t="str">
        <f t="shared" si="167"/>
        <v>varchar2(20)</v>
      </c>
      <c r="S148" s="66"/>
      <c r="T148" s="66"/>
      <c r="U148" s="68">
        <f t="shared" si="184"/>
        <v>20</v>
      </c>
      <c r="V148" s="65"/>
      <c r="W148" s="5" t="s">
        <v>291</v>
      </c>
      <c r="X148" s="5" t="str">
        <f t="shared" si="188"/>
        <v>BASE_DT,ISSU_ID</v>
      </c>
      <c r="Y148" s="6" t="s">
        <v>291</v>
      </c>
      <c r="Z148" s="37" t="str">
        <f t="shared" si="189"/>
        <v xml:space="preserve">  REGI_NO varchar2(20) NULL,</v>
      </c>
      <c r="AA148" s="37" t="s">
        <v>291</v>
      </c>
      <c r="AB148" s="5" t="str">
        <f t="shared" si="190"/>
        <v/>
      </c>
      <c r="AC148" s="37" t="s">
        <v>291</v>
      </c>
      <c r="AD148" s="37" t="str">
        <f t="shared" si="191"/>
        <v>COMMENT ON COLUMN ZMR_BASE_ISSU.REGI_NO IS '법인번호';</v>
      </c>
      <c r="AE148" s="37" t="s">
        <v>291</v>
      </c>
      <c r="AF148" s="40" t="str">
        <f t="shared" si="192"/>
        <v>ALTER TABLE ZMR_BASE_ISSU ADD REGI_NO varchar2(20) NULL;</v>
      </c>
      <c r="AG148" s="6" t="s">
        <v>291</v>
      </c>
      <c r="AI148" s="114"/>
      <c r="AJ148" s="66"/>
    </row>
    <row r="149" spans="2:36" ht="38.25" hidden="1">
      <c r="B149" s="65" t="str">
        <f t="shared" si="199"/>
        <v>시장기본_설정정보</v>
      </c>
      <c r="C149" s="65" t="str">
        <f t="shared" si="200"/>
        <v>발행인정보</v>
      </c>
      <c r="D149" s="65" t="s">
        <v>1312</v>
      </c>
      <c r="E149" s="65">
        <f t="shared" si="187"/>
        <v>9</v>
      </c>
      <c r="F149" s="66"/>
      <c r="G149" s="66" t="s">
        <v>12</v>
      </c>
      <c r="H149" s="42">
        <v>5</v>
      </c>
      <c r="I149" s="66"/>
      <c r="J149" s="65" t="str">
        <f t="shared" si="165"/>
        <v>문자_5</v>
      </c>
      <c r="K149" s="103" t="s">
        <v>4703</v>
      </c>
      <c r="L149" s="67"/>
      <c r="M149" s="65" t="str">
        <f t="shared" si="201"/>
        <v>ZMR_BASE_ISSU</v>
      </c>
      <c r="N149" s="65" t="str">
        <f t="shared" si="166"/>
        <v>발행인정보</v>
      </c>
      <c r="O149" s="27">
        <f t="shared" si="202"/>
        <v>9</v>
      </c>
      <c r="P149" s="65" t="s">
        <v>1313</v>
      </c>
      <c r="Q149" s="65" t="str">
        <f t="shared" si="203"/>
        <v>부도버킷</v>
      </c>
      <c r="R149" s="65" t="str">
        <f t="shared" si="167"/>
        <v>varchar2(5)</v>
      </c>
      <c r="S149" s="66"/>
      <c r="T149" s="66"/>
      <c r="U149" s="68">
        <f t="shared" si="184"/>
        <v>5</v>
      </c>
      <c r="V149" s="65"/>
      <c r="W149" s="5" t="s">
        <v>291</v>
      </c>
      <c r="X149" s="5" t="str">
        <f t="shared" si="188"/>
        <v>BASE_DT,ISSU_ID</v>
      </c>
      <c r="Y149" s="6" t="s">
        <v>291</v>
      </c>
      <c r="Z149" s="37" t="str">
        <f t="shared" si="189"/>
        <v xml:space="preserve">  DRC_BUCKET varchar2(5) NULL,</v>
      </c>
      <c r="AA149" s="37" t="s">
        <v>291</v>
      </c>
      <c r="AB149" s="5" t="str">
        <f t="shared" si="190"/>
        <v/>
      </c>
      <c r="AC149" s="37" t="s">
        <v>291</v>
      </c>
      <c r="AD149" s="37" t="str">
        <f t="shared" si="191"/>
        <v>COMMENT ON COLUMN ZMR_BASE_ISSU.DRC_BUCKET IS '부도버킷 : DRC-nSec_Bucket [Corp.. ]';</v>
      </c>
      <c r="AE149" s="37" t="s">
        <v>291</v>
      </c>
      <c r="AF149" s="40" t="str">
        <f t="shared" si="192"/>
        <v>ALTER TABLE ZMR_BASE_ISSU ADD DRC_BUCKET varchar2(5) NULL;</v>
      </c>
      <c r="AG149" s="6" t="s">
        <v>291</v>
      </c>
      <c r="AI149" s="114" t="s">
        <v>5121</v>
      </c>
      <c r="AJ149" s="66" t="s">
        <v>36</v>
      </c>
    </row>
    <row r="150" spans="2:36" hidden="1">
      <c r="B150" s="65" t="str">
        <f t="shared" si="199"/>
        <v>시장기본_설정정보</v>
      </c>
      <c r="C150" s="65" t="str">
        <f t="shared" si="200"/>
        <v>발행인정보</v>
      </c>
      <c r="D150" s="65" t="s">
        <v>1318</v>
      </c>
      <c r="E150" s="65">
        <f t="shared" si="187"/>
        <v>10</v>
      </c>
      <c r="F150" s="66"/>
      <c r="G150" s="66" t="s">
        <v>12</v>
      </c>
      <c r="H150" s="42">
        <v>10</v>
      </c>
      <c r="I150" s="66"/>
      <c r="J150" s="65" t="str">
        <f t="shared" si="165"/>
        <v>문자_10</v>
      </c>
      <c r="K150" s="103" t="s">
        <v>4495</v>
      </c>
      <c r="L150" s="67"/>
      <c r="M150" s="65" t="str">
        <f t="shared" si="201"/>
        <v>ZMR_BASE_ISSU</v>
      </c>
      <c r="N150" s="65" t="str">
        <f t="shared" si="166"/>
        <v>발행인정보</v>
      </c>
      <c r="O150" s="27" t="e">
        <f>IF(P150="","", IF(#REF!="",1,#REF!+1))</f>
        <v>#REF!</v>
      </c>
      <c r="P150" s="65" t="s">
        <v>758</v>
      </c>
      <c r="Q150" s="65" t="str">
        <f t="shared" si="203"/>
        <v>신용등급</v>
      </c>
      <c r="R150" s="65" t="str">
        <f t="shared" si="167"/>
        <v>varchar2(10)</v>
      </c>
      <c r="S150" s="66"/>
      <c r="T150" s="66"/>
      <c r="U150" s="68">
        <f t="shared" si="184"/>
        <v>10</v>
      </c>
      <c r="V150" s="65"/>
      <c r="W150" s="5" t="s">
        <v>291</v>
      </c>
      <c r="X150" s="5" t="str">
        <f t="shared" si="188"/>
        <v>BASE_DT,ISSU_ID</v>
      </c>
      <c r="Y150" s="6" t="s">
        <v>291</v>
      </c>
      <c r="Z150" s="37" t="str">
        <f t="shared" si="189"/>
        <v xml:space="preserve">  CRD_CD varchar2(10) NULL,</v>
      </c>
      <c r="AA150" s="37" t="s">
        <v>291</v>
      </c>
      <c r="AB150" s="5" t="str">
        <f t="shared" si="190"/>
        <v/>
      </c>
      <c r="AC150" s="37" t="s">
        <v>291</v>
      </c>
      <c r="AD150" s="37" t="str">
        <f t="shared" si="191"/>
        <v>COMMENT ON COLUMN ZMR_BASE_ISSU.CRD_CD IS '신용등급 : CRD_CD';</v>
      </c>
      <c r="AE150" s="37" t="s">
        <v>291</v>
      </c>
      <c r="AF150" s="40" t="str">
        <f t="shared" si="192"/>
        <v>ALTER TABLE ZMR_BASE_ISSU ADD CRD_CD varchar2(10) NULL;</v>
      </c>
      <c r="AG150" s="6" t="s">
        <v>291</v>
      </c>
      <c r="AI150" s="114" t="s">
        <v>3379</v>
      </c>
      <c r="AJ150" s="66" t="s">
        <v>36</v>
      </c>
    </row>
    <row r="151" spans="2:36" hidden="1">
      <c r="B151" s="65" t="str">
        <f t="shared" si="199"/>
        <v>시장기본_설정정보</v>
      </c>
      <c r="C151" s="65" t="str">
        <f t="shared" si="200"/>
        <v>발행인정보</v>
      </c>
      <c r="D151" s="65" t="s">
        <v>4559</v>
      </c>
      <c r="E151" s="65">
        <f t="shared" si="187"/>
        <v>11</v>
      </c>
      <c r="F151" s="66"/>
      <c r="G151" s="66" t="s">
        <v>274</v>
      </c>
      <c r="H151" s="42">
        <v>20</v>
      </c>
      <c r="I151" s="66"/>
      <c r="J151" s="65" t="str">
        <f>IF(G151="", "", G151&amp;IF(G151="날짜", "", "_"&amp;H151))</f>
        <v>문자_20</v>
      </c>
      <c r="K151" s="103"/>
      <c r="L151" s="67"/>
      <c r="M151" s="65" t="str">
        <f t="shared" si="201"/>
        <v>ZMR_BASE_ISSU</v>
      </c>
      <c r="N151" s="65" t="str">
        <f t="shared" ref="N151:N153" si="204">C151</f>
        <v>발행인정보</v>
      </c>
      <c r="O151" s="27" t="e">
        <f>IF(P151="","", IF(#REF!="",1,#REF!+1))</f>
        <v>#REF!</v>
      </c>
      <c r="P151" s="65" t="s">
        <v>4562</v>
      </c>
      <c r="Q151" s="65" t="str">
        <f>D151</f>
        <v>원천자료명</v>
      </c>
      <c r="R151" s="65" t="str">
        <f>IF(G151="문자", "varchar2(" &amp; H151 &amp; ")", IF(G151="숫자", "number(" &amp; SUBSTITUTE(H151, ".", ",") &amp;")", IF(G151="날짜", "timestamp", "")))</f>
        <v>varchar2(20)</v>
      </c>
      <c r="S151" s="66" t="str">
        <f>IF(F151="O", "Y", "")</f>
        <v/>
      </c>
      <c r="T151" s="66" t="str">
        <f>IF(I151="M", "Y", "")</f>
        <v/>
      </c>
      <c r="U151" s="68">
        <f t="shared" si="184"/>
        <v>20</v>
      </c>
      <c r="V151" s="65"/>
      <c r="W151" s="5" t="s">
        <v>291</v>
      </c>
      <c r="X151" s="5" t="str">
        <f t="shared" si="188"/>
        <v>BASE_DT,ISSU_ID</v>
      </c>
      <c r="Y151" s="6" t="s">
        <v>291</v>
      </c>
      <c r="Z151" s="37" t="str">
        <f t="shared" si="189"/>
        <v xml:space="preserve">  DATA_SRC varchar2(20) NULL,</v>
      </c>
      <c r="AA151" s="37" t="s">
        <v>291</v>
      </c>
      <c r="AB151" s="5" t="str">
        <f t="shared" si="190"/>
        <v/>
      </c>
      <c r="AC151" s="37" t="s">
        <v>291</v>
      </c>
      <c r="AD151" s="37" t="str">
        <f t="shared" si="191"/>
        <v>COMMENT ON COLUMN ZMR_BASE_ISSU.DATA_SRC IS '원천자료명';</v>
      </c>
      <c r="AE151" s="37" t="s">
        <v>291</v>
      </c>
      <c r="AF151" s="40" t="str">
        <f t="shared" si="192"/>
        <v>ALTER TABLE ZMR_BASE_ISSU ADD DATA_SRC varchar2(20) NULL;</v>
      </c>
      <c r="AG151" s="6" t="s">
        <v>291</v>
      </c>
      <c r="AI151" s="114"/>
      <c r="AJ151" s="66"/>
    </row>
    <row r="152" spans="2:36" ht="25.5" hidden="1">
      <c r="B152" s="65" t="str">
        <f t="shared" si="199"/>
        <v>시장기본_설정정보</v>
      </c>
      <c r="C152" s="65" t="str">
        <f t="shared" si="200"/>
        <v>발행인정보</v>
      </c>
      <c r="D152" s="65" t="s">
        <v>4552</v>
      </c>
      <c r="E152" s="65">
        <f t="shared" si="187"/>
        <v>12</v>
      </c>
      <c r="F152" s="66"/>
      <c r="G152" s="66" t="s">
        <v>274</v>
      </c>
      <c r="H152" s="42">
        <v>1</v>
      </c>
      <c r="I152" s="66"/>
      <c r="J152" s="65" t="str">
        <f>IF(G152="", "", G152&amp;IF(G152="날짜", "", "_"&amp;H152))</f>
        <v>문자_1</v>
      </c>
      <c r="K152" s="103" t="s">
        <v>4560</v>
      </c>
      <c r="L152" s="67"/>
      <c r="M152" s="65" t="str">
        <f t="shared" si="201"/>
        <v>ZMR_BASE_ISSU</v>
      </c>
      <c r="N152" s="65" t="str">
        <f t="shared" si="204"/>
        <v>발행인정보</v>
      </c>
      <c r="O152" s="27" t="e">
        <f>IF(P152="","", IF(P151="",1,O151+1))</f>
        <v>#REF!</v>
      </c>
      <c r="P152" s="65" t="s">
        <v>4561</v>
      </c>
      <c r="Q152" s="65" t="str">
        <f>D152</f>
        <v>자료관리구분</v>
      </c>
      <c r="R152" s="65" t="str">
        <f>IF(G152="문자", "varchar2(" &amp; H152 &amp; ")", IF(G152="숫자", "number(" &amp; SUBSTITUTE(H152, ".", ",") &amp;")", IF(G152="날짜", "timestamp", "")))</f>
        <v>varchar2(1)</v>
      </c>
      <c r="S152" s="66" t="str">
        <f>IF(F152="O", "Y", "")</f>
        <v/>
      </c>
      <c r="T152" s="66" t="str">
        <f>IF(I152="M", "Y", "")</f>
        <v/>
      </c>
      <c r="U152" s="68">
        <f t="shared" si="184"/>
        <v>1</v>
      </c>
      <c r="V152" s="65"/>
      <c r="W152" s="5" t="s">
        <v>291</v>
      </c>
      <c r="X152" s="5" t="str">
        <f t="shared" si="188"/>
        <v>BASE_DT,ISSU_ID</v>
      </c>
      <c r="Y152" s="6" t="s">
        <v>291</v>
      </c>
      <c r="Z152" s="37" t="str">
        <f t="shared" si="189"/>
        <v xml:space="preserve">  DATA_CFG varchar2(1) NULL,</v>
      </c>
      <c r="AA152" s="37" t="s">
        <v>291</v>
      </c>
      <c r="AB152" s="5" t="str">
        <f t="shared" si="190"/>
        <v/>
      </c>
      <c r="AC152" s="37" t="s">
        <v>291</v>
      </c>
      <c r="AD152" s="37" t="str">
        <f t="shared" si="191"/>
        <v>COMMENT ON COLUMN ZMR_BASE_ISSU.DATA_CFG IS '자료관리구분 : DATA_MAN_FG [ M, C, S ]';</v>
      </c>
      <c r="AE152" s="37" t="s">
        <v>291</v>
      </c>
      <c r="AF152" s="40" t="str">
        <f t="shared" si="192"/>
        <v>ALTER TABLE ZMR_BASE_ISSU ADD DATA_CFG varchar2(1) NULL;</v>
      </c>
      <c r="AG152" s="6" t="s">
        <v>291</v>
      </c>
      <c r="AI152" s="114"/>
      <c r="AJ152" s="66"/>
    </row>
    <row r="153" spans="2:36" hidden="1">
      <c r="B153" s="65" t="str">
        <f t="shared" si="199"/>
        <v>시장기본_설정정보</v>
      </c>
      <c r="C153" s="65" t="str">
        <f t="shared" si="200"/>
        <v>발행인정보</v>
      </c>
      <c r="D153" s="65" t="s">
        <v>818</v>
      </c>
      <c r="E153" s="65">
        <f t="shared" si="187"/>
        <v>13</v>
      </c>
      <c r="F153" s="66"/>
      <c r="G153" s="66" t="s">
        <v>12</v>
      </c>
      <c r="H153" s="42">
        <v>20</v>
      </c>
      <c r="I153" s="66"/>
      <c r="J153" s="65" t="str">
        <f t="shared" ref="J153" si="205">IF(G153="", "", G153&amp;IF(G153="날짜", "", "_"&amp;H153))</f>
        <v>문자_20</v>
      </c>
      <c r="K153" s="103"/>
      <c r="L153" s="67"/>
      <c r="M153" s="65" t="str">
        <f t="shared" si="201"/>
        <v>ZMR_BASE_ISSU</v>
      </c>
      <c r="N153" s="65" t="str">
        <f t="shared" si="204"/>
        <v>발행인정보</v>
      </c>
      <c r="O153" s="27" t="e">
        <f>IF(P153="","", IF(#REF!="",1,#REF!+1))</f>
        <v>#REF!</v>
      </c>
      <c r="P153" s="65" t="s">
        <v>832</v>
      </c>
      <c r="Q153" s="65" t="str">
        <f t="shared" ref="Q153" si="206">D153</f>
        <v>매핑ID</v>
      </c>
      <c r="R153" s="65" t="str">
        <f t="shared" ref="R153" si="207">IF(G153="문자", "varchar2(" &amp; H153 &amp; ")", IF(G153="숫자", "number(" &amp; SUBSTITUTE(H153, ".", ",") &amp;")", IF(G153="날짜", "timestamp", "")))</f>
        <v>varchar2(20)</v>
      </c>
      <c r="S153" s="66" t="str">
        <f t="shared" ref="S153" si="208">IF(F153="O", "Y", "")</f>
        <v/>
      </c>
      <c r="T153" s="66" t="str">
        <f t="shared" ref="T153" si="209">IF(I153="M", "Y", "")</f>
        <v/>
      </c>
      <c r="U153" s="68">
        <f t="shared" si="184"/>
        <v>20</v>
      </c>
      <c r="V153" s="65"/>
      <c r="W153" s="5" t="s">
        <v>291</v>
      </c>
      <c r="X153" s="5" t="str">
        <f t="shared" si="188"/>
        <v>BASE_DT,ISSU_ID</v>
      </c>
      <c r="Y153" s="6" t="s">
        <v>291</v>
      </c>
      <c r="Z153" s="37" t="str">
        <f t="shared" si="189"/>
        <v xml:space="preserve">  MAP_ID varchar2(20) NULL,CONSTRAINT PK_ZMR_BASE_ISSU PRIMARY KEY ( BASE_DT,ISSU_ID) );</v>
      </c>
      <c r="AA153" s="37" t="s">
        <v>291</v>
      </c>
      <c r="AB153" s="5" t="str">
        <f t="shared" si="190"/>
        <v/>
      </c>
      <c r="AC153" s="37" t="s">
        <v>291</v>
      </c>
      <c r="AD153" s="37" t="str">
        <f t="shared" si="191"/>
        <v>COMMENT ON COLUMN ZMR_BASE_ISSU.MAP_ID IS '매핑ID';</v>
      </c>
      <c r="AE153" s="37" t="s">
        <v>291</v>
      </c>
      <c r="AF153" s="40" t="str">
        <f t="shared" si="192"/>
        <v>ALTER TABLE ZMR_BASE_ISSU ADD MAP_ID varchar2(20) NULL;</v>
      </c>
      <c r="AG153" s="6" t="s">
        <v>291</v>
      </c>
      <c r="AI153" s="114"/>
      <c r="AJ153" s="66"/>
    </row>
    <row r="154" spans="2:36" s="6" customFormat="1" hidden="1">
      <c r="B154" s="65" t="str">
        <f>B147</f>
        <v>시장기본_설정정보</v>
      </c>
      <c r="C154" s="65" t="s">
        <v>992</v>
      </c>
      <c r="D154" s="65" t="str">
        <f>VLOOKUP(M154,엔티티목록!I:O,7,FALSE)</f>
        <v>정합성점검을 위한 회계BS와 분석대상BS의 장부가대사정보</v>
      </c>
      <c r="E154" s="65" t="str">
        <f t="shared" si="187"/>
        <v/>
      </c>
      <c r="F154" s="66"/>
      <c r="G154" s="66"/>
      <c r="H154" s="42">
        <f>SUMIFS(H:H,C:C,C154,B:B,B154, G:G,"&lt;&gt;"&amp;G154)</f>
        <v>346</v>
      </c>
      <c r="I154" s="66"/>
      <c r="J154" s="65" t="str">
        <f t="shared" si="165"/>
        <v/>
      </c>
      <c r="K154" s="103"/>
      <c r="L154" s="67"/>
      <c r="M154" s="65" t="s">
        <v>1148</v>
      </c>
      <c r="N154" s="65" t="str">
        <f t="shared" si="166"/>
        <v>BS잔액대사정보</v>
      </c>
      <c r="O154" s="27" t="str">
        <f>IF(P154="","", IF(P150="",1,O150+1))</f>
        <v/>
      </c>
      <c r="P154" s="65"/>
      <c r="Q154" s="65"/>
      <c r="R154" s="65" t="str">
        <f t="shared" si="167"/>
        <v/>
      </c>
      <c r="S154" s="66"/>
      <c r="T154" s="66"/>
      <c r="U154" s="68">
        <f t="shared" si="184"/>
        <v>346</v>
      </c>
      <c r="V154" s="65"/>
      <c r="W154" s="5" t="s">
        <v>291</v>
      </c>
      <c r="X154" s="5" t="str">
        <f t="shared" si="188"/>
        <v/>
      </c>
      <c r="Y154" s="6" t="s">
        <v>291</v>
      </c>
      <c r="Z154" s="37" t="str">
        <f t="shared" si="189"/>
        <v>CREATE TABLE ZMR_BASE_BOOK(</v>
      </c>
      <c r="AA154" s="37" t="s">
        <v>291</v>
      </c>
      <c r="AB154" s="5" t="str">
        <f t="shared" si="190"/>
        <v>DROP TABLE ZMR_BASE_BOOK;</v>
      </c>
      <c r="AC154" s="37" t="s">
        <v>291</v>
      </c>
      <c r="AD154" s="37" t="str">
        <f t="shared" si="191"/>
        <v>COMMENT ON TABLE ZMR_BASE_BOOK IS 'BS잔액대사정보';</v>
      </c>
      <c r="AE154" s="37" t="s">
        <v>291</v>
      </c>
      <c r="AF154" s="40" t="str">
        <f t="shared" si="192"/>
        <v/>
      </c>
      <c r="AG154" s="6" t="s">
        <v>291</v>
      </c>
      <c r="AI154" s="114"/>
      <c r="AJ154" s="66"/>
    </row>
    <row r="155" spans="2:36" hidden="1">
      <c r="B155" s="65" t="str">
        <f>B149</f>
        <v>시장기본_설정정보</v>
      </c>
      <c r="C155" s="65" t="str">
        <f t="shared" ref="C155:C161" si="210">C154</f>
        <v>BS잔액대사정보</v>
      </c>
      <c r="D155" s="65" t="s">
        <v>1169</v>
      </c>
      <c r="E155" s="65">
        <f t="shared" si="187"/>
        <v>1</v>
      </c>
      <c r="F155" s="66" t="s">
        <v>1980</v>
      </c>
      <c r="G155" s="66" t="s">
        <v>274</v>
      </c>
      <c r="H155" s="42">
        <v>8</v>
      </c>
      <c r="I155" s="66" t="s">
        <v>36</v>
      </c>
      <c r="J155" s="65" t="str">
        <f t="shared" si="165"/>
        <v>문자_8</v>
      </c>
      <c r="K155" s="103"/>
      <c r="L155" s="67"/>
      <c r="M155" s="65" t="str">
        <f t="shared" ref="M155:M168" si="211">M154</f>
        <v>ZMR_BASE_BOOK</v>
      </c>
      <c r="N155" s="65" t="str">
        <f t="shared" si="166"/>
        <v>BS잔액대사정보</v>
      </c>
      <c r="O155" s="27">
        <f t="shared" si="202"/>
        <v>1</v>
      </c>
      <c r="P155" s="65" t="s">
        <v>65</v>
      </c>
      <c r="Q155" s="65" t="str">
        <f t="shared" ref="Q155:Q165" si="212">D155</f>
        <v>기준일자</v>
      </c>
      <c r="R155" s="65" t="str">
        <f t="shared" si="167"/>
        <v>varchar2(8)</v>
      </c>
      <c r="S155" s="66" t="s">
        <v>1980</v>
      </c>
      <c r="T155" s="66"/>
      <c r="U155" s="68">
        <f t="shared" si="184"/>
        <v>8</v>
      </c>
      <c r="V155" s="65"/>
      <c r="W155" s="5" t="s">
        <v>291</v>
      </c>
      <c r="X155" s="5" t="str">
        <f t="shared" si="188"/>
        <v>BASE_DT</v>
      </c>
      <c r="Y155" s="6" t="s">
        <v>291</v>
      </c>
      <c r="Z155" s="37" t="str">
        <f t="shared" si="189"/>
        <v xml:space="preserve">  BASE_DT varchar2(8) NOT NULL,</v>
      </c>
      <c r="AA155" s="37" t="s">
        <v>291</v>
      </c>
      <c r="AB155" s="5" t="str">
        <f t="shared" si="190"/>
        <v/>
      </c>
      <c r="AC155" s="37" t="s">
        <v>291</v>
      </c>
      <c r="AD155" s="37" t="str">
        <f t="shared" si="191"/>
        <v>COMMENT ON COLUMN ZMR_BASE_BOOK.BASE_DT IS '기준일자';</v>
      </c>
      <c r="AE155" s="37" t="s">
        <v>291</v>
      </c>
      <c r="AF155" s="40" t="str">
        <f t="shared" si="192"/>
        <v/>
      </c>
      <c r="AG155" s="6" t="s">
        <v>291</v>
      </c>
      <c r="AI155" s="114">
        <v>20240930</v>
      </c>
      <c r="AJ155" s="66" t="s">
        <v>36</v>
      </c>
    </row>
    <row r="156" spans="2:36" hidden="1">
      <c r="B156" s="65" t="str">
        <f>B155</f>
        <v>시장기본_설정정보</v>
      </c>
      <c r="C156" s="65" t="str">
        <f t="shared" si="210"/>
        <v>BS잔액대사정보</v>
      </c>
      <c r="D156" s="65" t="s">
        <v>40</v>
      </c>
      <c r="E156" s="65">
        <f t="shared" si="187"/>
        <v>2</v>
      </c>
      <c r="F156" s="66" t="s">
        <v>1980</v>
      </c>
      <c r="G156" s="66" t="s">
        <v>274</v>
      </c>
      <c r="H156" s="42">
        <v>15</v>
      </c>
      <c r="I156" s="66" t="s">
        <v>36</v>
      </c>
      <c r="J156" s="65" t="str">
        <f t="shared" si="165"/>
        <v>문자_15</v>
      </c>
      <c r="K156" s="103"/>
      <c r="L156" s="67"/>
      <c r="M156" s="65" t="str">
        <f t="shared" si="211"/>
        <v>ZMR_BASE_BOOK</v>
      </c>
      <c r="N156" s="65" t="str">
        <f t="shared" si="166"/>
        <v>BS잔액대사정보</v>
      </c>
      <c r="O156" s="27">
        <f t="shared" si="202"/>
        <v>2</v>
      </c>
      <c r="P156" s="65" t="s">
        <v>1216</v>
      </c>
      <c r="Q156" s="65" t="str">
        <f t="shared" si="212"/>
        <v>계정과목코드</v>
      </c>
      <c r="R156" s="65" t="str">
        <f t="shared" si="167"/>
        <v>varchar2(15)</v>
      </c>
      <c r="S156" s="66" t="s">
        <v>1980</v>
      </c>
      <c r="T156" s="66"/>
      <c r="U156" s="68">
        <f t="shared" si="184"/>
        <v>15</v>
      </c>
      <c r="V156" s="65"/>
      <c r="W156" s="5" t="s">
        <v>291</v>
      </c>
      <c r="X156" s="5" t="str">
        <f t="shared" si="188"/>
        <v>BASE_DT,ACC_CD</v>
      </c>
      <c r="Y156" s="6" t="s">
        <v>291</v>
      </c>
      <c r="Z156" s="37" t="str">
        <f t="shared" si="189"/>
        <v xml:space="preserve">  ACC_CD varchar2(15) NOT NULL,</v>
      </c>
      <c r="AA156" s="37" t="s">
        <v>291</v>
      </c>
      <c r="AB156" s="5" t="str">
        <f t="shared" si="190"/>
        <v/>
      </c>
      <c r="AC156" s="37" t="s">
        <v>291</v>
      </c>
      <c r="AD156" s="37" t="str">
        <f t="shared" si="191"/>
        <v>COMMENT ON COLUMN ZMR_BASE_BOOK.ACC_CD IS '계정과목코드';</v>
      </c>
      <c r="AE156" s="37" t="s">
        <v>291</v>
      </c>
      <c r="AF156" s="40" t="str">
        <f t="shared" si="192"/>
        <v/>
      </c>
      <c r="AG156" s="6" t="s">
        <v>291</v>
      </c>
      <c r="AI156" s="114">
        <v>10203040</v>
      </c>
      <c r="AJ156" s="66" t="s">
        <v>36</v>
      </c>
    </row>
    <row r="157" spans="2:36" hidden="1">
      <c r="B157" s="65" t="str">
        <f t="shared" ref="B157:B161" si="213">B156</f>
        <v>시장기본_설정정보</v>
      </c>
      <c r="C157" s="65" t="str">
        <f t="shared" si="210"/>
        <v>BS잔액대사정보</v>
      </c>
      <c r="D157" s="65" t="s">
        <v>37</v>
      </c>
      <c r="E157" s="65">
        <f t="shared" si="187"/>
        <v>3</v>
      </c>
      <c r="F157" s="66" t="s">
        <v>1980</v>
      </c>
      <c r="G157" s="66" t="s">
        <v>274</v>
      </c>
      <c r="H157" s="42">
        <v>1</v>
      </c>
      <c r="I157" s="66" t="s">
        <v>36</v>
      </c>
      <c r="J157" s="65" t="str">
        <f t="shared" si="165"/>
        <v>문자_1</v>
      </c>
      <c r="K157" s="103" t="s">
        <v>1200</v>
      </c>
      <c r="L157" s="67"/>
      <c r="M157" s="65" t="str">
        <f t="shared" si="211"/>
        <v>ZMR_BASE_BOOK</v>
      </c>
      <c r="N157" s="65" t="str">
        <f t="shared" si="166"/>
        <v>BS잔액대사정보</v>
      </c>
      <c r="O157" s="27">
        <f t="shared" si="202"/>
        <v>3</v>
      </c>
      <c r="P157" s="65" t="s">
        <v>1276</v>
      </c>
      <c r="Q157" s="65" t="str">
        <f t="shared" si="212"/>
        <v>트레이딩여부</v>
      </c>
      <c r="R157" s="65" t="str">
        <f t="shared" si="167"/>
        <v>varchar2(1)</v>
      </c>
      <c r="S157" s="66" t="s">
        <v>1980</v>
      </c>
      <c r="T157" s="66"/>
      <c r="U157" s="68">
        <f t="shared" si="184"/>
        <v>1</v>
      </c>
      <c r="V157" s="65"/>
      <c r="W157" s="5" t="s">
        <v>291</v>
      </c>
      <c r="X157" s="5" t="str">
        <f t="shared" si="188"/>
        <v>BASE_DT,ACC_CD,TR_FG</v>
      </c>
      <c r="Y157" s="6" t="s">
        <v>291</v>
      </c>
      <c r="Z157" s="37" t="str">
        <f t="shared" si="189"/>
        <v xml:space="preserve">  TR_FG varchar2(1) NOT NULL,</v>
      </c>
      <c r="AA157" s="37" t="s">
        <v>291</v>
      </c>
      <c r="AB157" s="5" t="str">
        <f t="shared" si="190"/>
        <v/>
      </c>
      <c r="AC157" s="37" t="s">
        <v>291</v>
      </c>
      <c r="AD157" s="37" t="str">
        <f t="shared" si="191"/>
        <v>COMMENT ON COLUMN ZMR_BASE_BOOK.TR_FG IS '트레이딩여부 : Y/N';</v>
      </c>
      <c r="AE157" s="37" t="s">
        <v>291</v>
      </c>
      <c r="AF157" s="40" t="str">
        <f t="shared" si="192"/>
        <v/>
      </c>
      <c r="AG157" s="6" t="s">
        <v>291</v>
      </c>
      <c r="AI157" s="114" t="s">
        <v>759</v>
      </c>
      <c r="AJ157" s="66" t="s">
        <v>36</v>
      </c>
    </row>
    <row r="158" spans="2:36" hidden="1">
      <c r="B158" s="65" t="str">
        <f t="shared" si="213"/>
        <v>시장기본_설정정보</v>
      </c>
      <c r="C158" s="65" t="str">
        <f t="shared" si="210"/>
        <v>BS잔액대사정보</v>
      </c>
      <c r="D158" s="65" t="s">
        <v>1277</v>
      </c>
      <c r="E158" s="65">
        <f t="shared" si="187"/>
        <v>4</v>
      </c>
      <c r="F158" s="66" t="s">
        <v>1980</v>
      </c>
      <c r="G158" s="66" t="s">
        <v>274</v>
      </c>
      <c r="H158" s="42">
        <v>3</v>
      </c>
      <c r="I158" s="66" t="s">
        <v>36</v>
      </c>
      <c r="J158" s="65" t="str">
        <f t="shared" si="165"/>
        <v>문자_3</v>
      </c>
      <c r="K158" s="103"/>
      <c r="L158" s="67"/>
      <c r="M158" s="65" t="str">
        <f t="shared" si="211"/>
        <v>ZMR_BASE_BOOK</v>
      </c>
      <c r="N158" s="65" t="str">
        <f t="shared" si="166"/>
        <v>BS잔액대사정보</v>
      </c>
      <c r="O158" s="27">
        <f t="shared" si="202"/>
        <v>4</v>
      </c>
      <c r="P158" s="65" t="s">
        <v>1219</v>
      </c>
      <c r="Q158" s="65" t="str">
        <f t="shared" si="212"/>
        <v>BS통화</v>
      </c>
      <c r="R158" s="65" t="str">
        <f t="shared" si="167"/>
        <v>varchar2(3)</v>
      </c>
      <c r="S158" s="66" t="s">
        <v>1980</v>
      </c>
      <c r="T158" s="66"/>
      <c r="U158" s="68">
        <f t="shared" si="184"/>
        <v>3</v>
      </c>
      <c r="V158" s="65"/>
      <c r="W158" s="5" t="s">
        <v>291</v>
      </c>
      <c r="X158" s="5" t="str">
        <f t="shared" si="188"/>
        <v>BASE_DT,ACC_CD,TR_FG,BOOK_CCY</v>
      </c>
      <c r="Y158" s="6" t="s">
        <v>291</v>
      </c>
      <c r="Z158" s="37" t="str">
        <f t="shared" si="189"/>
        <v xml:space="preserve">  BOOK_CCY varchar2(3) NOT NULL,</v>
      </c>
      <c r="AA158" s="37" t="s">
        <v>291</v>
      </c>
      <c r="AB158" s="5" t="str">
        <f t="shared" si="190"/>
        <v/>
      </c>
      <c r="AC158" s="37" t="s">
        <v>291</v>
      </c>
      <c r="AD158" s="37" t="str">
        <f t="shared" si="191"/>
        <v>COMMENT ON COLUMN ZMR_BASE_BOOK.BOOK_CCY IS 'BS통화';</v>
      </c>
      <c r="AE158" s="37" t="s">
        <v>291</v>
      </c>
      <c r="AF158" s="40" t="str">
        <f t="shared" si="192"/>
        <v/>
      </c>
      <c r="AG158" s="6" t="s">
        <v>291</v>
      </c>
      <c r="AI158" s="114" t="s">
        <v>1298</v>
      </c>
      <c r="AJ158" s="66" t="s">
        <v>36</v>
      </c>
    </row>
    <row r="159" spans="2:36" hidden="1">
      <c r="B159" s="65" t="str">
        <f t="shared" si="213"/>
        <v>시장기본_설정정보</v>
      </c>
      <c r="C159" s="65" t="str">
        <f t="shared" si="210"/>
        <v>BS잔액대사정보</v>
      </c>
      <c r="D159" s="65" t="s">
        <v>1153</v>
      </c>
      <c r="E159" s="65">
        <f t="shared" si="187"/>
        <v>5</v>
      </c>
      <c r="F159" s="66"/>
      <c r="G159" s="66" t="s">
        <v>274</v>
      </c>
      <c r="H159" s="42">
        <v>20</v>
      </c>
      <c r="I159" s="66" t="s">
        <v>36</v>
      </c>
      <c r="J159" s="65" t="str">
        <f t="shared" si="165"/>
        <v>문자_20</v>
      </c>
      <c r="K159" s="103"/>
      <c r="L159" s="67"/>
      <c r="M159" s="65" t="str">
        <f t="shared" si="211"/>
        <v>ZMR_BASE_BOOK</v>
      </c>
      <c r="N159" s="65" t="str">
        <f t="shared" si="166"/>
        <v>BS잔액대사정보</v>
      </c>
      <c r="O159" s="27">
        <f t="shared" si="202"/>
        <v>5</v>
      </c>
      <c r="P159" s="65" t="s">
        <v>46</v>
      </c>
      <c r="Q159" s="65" t="str">
        <f t="shared" si="212"/>
        <v>최종작업자</v>
      </c>
      <c r="R159" s="65" t="str">
        <f t="shared" si="167"/>
        <v>varchar2(20)</v>
      </c>
      <c r="S159" s="66"/>
      <c r="T159" s="66"/>
      <c r="U159" s="68">
        <f t="shared" si="184"/>
        <v>20</v>
      </c>
      <c r="V159" s="65"/>
      <c r="W159" s="5" t="s">
        <v>291</v>
      </c>
      <c r="X159" s="5" t="str">
        <f t="shared" si="188"/>
        <v>BASE_DT,ACC_CD,TR_FG,BOOK_CCY</v>
      </c>
      <c r="Y159" s="6" t="s">
        <v>291</v>
      </c>
      <c r="Z159" s="37" t="str">
        <f t="shared" si="189"/>
        <v xml:space="preserve">  LASTID varchar2(20) NULL,</v>
      </c>
      <c r="AA159" s="37" t="s">
        <v>291</v>
      </c>
      <c r="AB159" s="5" t="str">
        <f t="shared" si="190"/>
        <v/>
      </c>
      <c r="AC159" s="37" t="s">
        <v>291</v>
      </c>
      <c r="AD159" s="37" t="str">
        <f t="shared" si="191"/>
        <v>COMMENT ON COLUMN ZMR_BASE_BOOK.LASTID IS '최종작업자';</v>
      </c>
      <c r="AE159" s="37" t="s">
        <v>291</v>
      </c>
      <c r="AF159" s="40" t="str">
        <f t="shared" si="192"/>
        <v>ALTER TABLE ZMR_BASE_BOOK ADD LASTID varchar2(20) NULL;</v>
      </c>
      <c r="AG159" s="6" t="s">
        <v>291</v>
      </c>
      <c r="AI159" s="114"/>
      <c r="AJ159" s="66"/>
    </row>
    <row r="160" spans="2:36" hidden="1">
      <c r="B160" s="65" t="str">
        <f t="shared" si="213"/>
        <v>시장기본_설정정보</v>
      </c>
      <c r="C160" s="65" t="str">
        <f t="shared" si="210"/>
        <v>BS잔액대사정보</v>
      </c>
      <c r="D160" s="65" t="s">
        <v>286</v>
      </c>
      <c r="E160" s="65">
        <f t="shared" si="187"/>
        <v>6</v>
      </c>
      <c r="F160" s="66"/>
      <c r="G160" s="66" t="s">
        <v>1154</v>
      </c>
      <c r="H160" s="42">
        <v>8</v>
      </c>
      <c r="I160" s="66" t="s">
        <v>36</v>
      </c>
      <c r="J160" s="65" t="str">
        <f t="shared" si="165"/>
        <v>날짜</v>
      </c>
      <c r="K160" s="103"/>
      <c r="L160" s="67"/>
      <c r="M160" s="65" t="str">
        <f t="shared" si="211"/>
        <v>ZMR_BASE_BOOK</v>
      </c>
      <c r="N160" s="65" t="str">
        <f t="shared" si="166"/>
        <v>BS잔액대사정보</v>
      </c>
      <c r="O160" s="27">
        <f t="shared" si="202"/>
        <v>6</v>
      </c>
      <c r="P160" s="65" t="s">
        <v>47</v>
      </c>
      <c r="Q160" s="65" t="str">
        <f t="shared" si="212"/>
        <v>최종작업시스템일시</v>
      </c>
      <c r="R160" s="65" t="str">
        <f t="shared" si="167"/>
        <v>timestamp</v>
      </c>
      <c r="S160" s="66"/>
      <c r="T160" s="66"/>
      <c r="U160" s="68">
        <f t="shared" si="184"/>
        <v>8</v>
      </c>
      <c r="V160" s="65"/>
      <c r="W160" s="5" t="s">
        <v>291</v>
      </c>
      <c r="X160" s="5" t="str">
        <f t="shared" si="188"/>
        <v>BASE_DT,ACC_CD,TR_FG,BOOK_CCY</v>
      </c>
      <c r="Y160" s="6" t="s">
        <v>291</v>
      </c>
      <c r="Z160" s="37" t="str">
        <f t="shared" si="189"/>
        <v xml:space="preserve">  TMSTAMP timestamp DEFAULT CURRENT_TIMESTAMP  NULL,</v>
      </c>
      <c r="AA160" s="37" t="s">
        <v>291</v>
      </c>
      <c r="AB160" s="5" t="str">
        <f t="shared" si="190"/>
        <v/>
      </c>
      <c r="AC160" s="37" t="s">
        <v>291</v>
      </c>
      <c r="AD160" s="37" t="str">
        <f t="shared" si="191"/>
        <v>COMMENT ON COLUMN ZMR_BASE_BOOK.TMSTAMP IS '최종작업시스템일시';</v>
      </c>
      <c r="AE160" s="37" t="s">
        <v>291</v>
      </c>
      <c r="AF160" s="40" t="str">
        <f t="shared" si="192"/>
        <v>ALTER TABLE ZMR_BASE_BOOK ADD TMSTAMP timestamp NULL;</v>
      </c>
      <c r="AG160" s="6" t="s">
        <v>291</v>
      </c>
      <c r="AI160" s="114"/>
      <c r="AJ160" s="66"/>
    </row>
    <row r="161" spans="2:36" hidden="1">
      <c r="B161" s="65" t="str">
        <f t="shared" si="213"/>
        <v>시장기본_설정정보</v>
      </c>
      <c r="C161" s="65" t="str">
        <f t="shared" si="210"/>
        <v>BS잔액대사정보</v>
      </c>
      <c r="D161" s="65" t="s">
        <v>1278</v>
      </c>
      <c r="E161" s="65">
        <f t="shared" si="187"/>
        <v>7</v>
      </c>
      <c r="F161" s="66"/>
      <c r="G161" s="66" t="s">
        <v>274</v>
      </c>
      <c r="H161" s="42">
        <v>50</v>
      </c>
      <c r="I161" s="66" t="s">
        <v>36</v>
      </c>
      <c r="J161" s="65" t="str">
        <f t="shared" si="165"/>
        <v>문자_50</v>
      </c>
      <c r="K161" s="103"/>
      <c r="L161" s="67"/>
      <c r="M161" s="65" t="str">
        <f t="shared" si="211"/>
        <v>ZMR_BASE_BOOK</v>
      </c>
      <c r="N161" s="65" t="str">
        <f t="shared" si="166"/>
        <v>BS잔액대사정보</v>
      </c>
      <c r="O161" s="27">
        <f t="shared" si="202"/>
        <v>7</v>
      </c>
      <c r="P161" s="65" t="s">
        <v>1279</v>
      </c>
      <c r="Q161" s="65" t="str">
        <f t="shared" si="212"/>
        <v>계정과목명</v>
      </c>
      <c r="R161" s="65" t="str">
        <f t="shared" si="167"/>
        <v>varchar2(50)</v>
      </c>
      <c r="S161" s="66"/>
      <c r="T161" s="66"/>
      <c r="U161" s="68">
        <f t="shared" si="184"/>
        <v>50</v>
      </c>
      <c r="V161" s="65"/>
      <c r="W161" s="5" t="s">
        <v>291</v>
      </c>
      <c r="X161" s="5" t="str">
        <f t="shared" si="188"/>
        <v>BASE_DT,ACC_CD,TR_FG,BOOK_CCY</v>
      </c>
      <c r="Y161" s="6" t="s">
        <v>291</v>
      </c>
      <c r="Z161" s="37" t="str">
        <f t="shared" si="189"/>
        <v xml:space="preserve">  ACC_NM varchar2(50) NULL,</v>
      </c>
      <c r="AA161" s="37" t="s">
        <v>291</v>
      </c>
      <c r="AB161" s="5" t="str">
        <f t="shared" si="190"/>
        <v/>
      </c>
      <c r="AC161" s="37" t="s">
        <v>291</v>
      </c>
      <c r="AD161" s="37" t="str">
        <f t="shared" si="191"/>
        <v>COMMENT ON COLUMN ZMR_BASE_BOOK.ACC_NM IS '계정과목명';</v>
      </c>
      <c r="AE161" s="37" t="s">
        <v>291</v>
      </c>
      <c r="AF161" s="40" t="str">
        <f t="shared" si="192"/>
        <v>ALTER TABLE ZMR_BASE_BOOK ADD ACC_NM varchar2(50) NULL;</v>
      </c>
      <c r="AG161" s="6" t="s">
        <v>291</v>
      </c>
      <c r="AI161" s="114" t="s">
        <v>5105</v>
      </c>
      <c r="AJ161" s="66" t="s">
        <v>36</v>
      </c>
    </row>
    <row r="162" spans="2:36" hidden="1">
      <c r="B162" s="65" t="str">
        <f t="shared" ref="B162:B168" si="214">B161</f>
        <v>시장기본_설정정보</v>
      </c>
      <c r="C162" s="65" t="str">
        <f>C161</f>
        <v>BS잔액대사정보</v>
      </c>
      <c r="D162" s="65" t="s">
        <v>1280</v>
      </c>
      <c r="E162" s="65">
        <f t="shared" si="187"/>
        <v>8</v>
      </c>
      <c r="F162" s="66"/>
      <c r="G162" s="66" t="s">
        <v>1156</v>
      </c>
      <c r="H162" s="42" t="s">
        <v>2000</v>
      </c>
      <c r="I162" s="66"/>
      <c r="J162" s="65" t="str">
        <f t="shared" si="165"/>
        <v>숫자_19,2</v>
      </c>
      <c r="K162" s="103"/>
      <c r="L162" s="67"/>
      <c r="M162" s="65" t="str">
        <f t="shared" si="211"/>
        <v>ZMR_BASE_BOOK</v>
      </c>
      <c r="N162" s="65" t="str">
        <f t="shared" si="166"/>
        <v>BS잔액대사정보</v>
      </c>
      <c r="O162" s="27">
        <f t="shared" si="202"/>
        <v>8</v>
      </c>
      <c r="P162" s="65" t="s">
        <v>821</v>
      </c>
      <c r="Q162" s="65" t="str">
        <f t="shared" si="212"/>
        <v>회계장부가</v>
      </c>
      <c r="R162" s="65" t="str">
        <f t="shared" si="167"/>
        <v>number(19,2)</v>
      </c>
      <c r="S162" s="66"/>
      <c r="T162" s="66"/>
      <c r="U162" s="68" t="str">
        <f t="shared" si="184"/>
        <v>19,2</v>
      </c>
      <c r="V162" s="65"/>
      <c r="W162" s="5" t="s">
        <v>291</v>
      </c>
      <c r="X162" s="5" t="str">
        <f t="shared" si="188"/>
        <v>BASE_DT,ACC_CD,TR_FG,BOOK_CCY</v>
      </c>
      <c r="Y162" s="6" t="s">
        <v>291</v>
      </c>
      <c r="Z162" s="37" t="str">
        <f t="shared" si="189"/>
        <v xml:space="preserve">  BOOK_AMT number(19,2) NULL,</v>
      </c>
      <c r="AA162" s="37" t="s">
        <v>291</v>
      </c>
      <c r="AB162" s="5" t="str">
        <f t="shared" si="190"/>
        <v/>
      </c>
      <c r="AC162" s="37" t="s">
        <v>291</v>
      </c>
      <c r="AD162" s="37" t="str">
        <f t="shared" si="191"/>
        <v>COMMENT ON COLUMN ZMR_BASE_BOOK.BOOK_AMT IS '회계장부가';</v>
      </c>
      <c r="AE162" s="37" t="s">
        <v>291</v>
      </c>
      <c r="AF162" s="40" t="str">
        <f t="shared" si="192"/>
        <v>ALTER TABLE ZMR_BASE_BOOK ADD BOOK_AMT number(19,2) NULL;</v>
      </c>
      <c r="AG162" s="6" t="s">
        <v>291</v>
      </c>
      <c r="AI162" s="114">
        <v>30000</v>
      </c>
      <c r="AJ162" s="66" t="s">
        <v>36</v>
      </c>
    </row>
    <row r="163" spans="2:36" ht="38.25" hidden="1">
      <c r="B163" s="65" t="str">
        <f t="shared" si="214"/>
        <v>시장기본_설정정보</v>
      </c>
      <c r="C163" s="65" t="str">
        <f>C162</f>
        <v>BS잔액대사정보</v>
      </c>
      <c r="D163" s="65" t="s">
        <v>1281</v>
      </c>
      <c r="E163" s="65">
        <f t="shared" si="187"/>
        <v>9</v>
      </c>
      <c r="F163" s="66"/>
      <c r="G163" s="66" t="s">
        <v>1156</v>
      </c>
      <c r="H163" s="42" t="s">
        <v>2000</v>
      </c>
      <c r="I163" s="66"/>
      <c r="J163" s="65" t="str">
        <f t="shared" si="165"/>
        <v>숫자_19,2</v>
      </c>
      <c r="K163" s="103" t="s">
        <v>1282</v>
      </c>
      <c r="L163" s="67"/>
      <c r="M163" s="65" t="str">
        <f t="shared" si="211"/>
        <v>ZMR_BASE_BOOK</v>
      </c>
      <c r="N163" s="65" t="str">
        <f t="shared" si="166"/>
        <v>BS잔액대사정보</v>
      </c>
      <c r="O163" s="27">
        <f t="shared" si="202"/>
        <v>9</v>
      </c>
      <c r="P163" s="65" t="s">
        <v>1283</v>
      </c>
      <c r="Q163" s="65" t="str">
        <f t="shared" si="212"/>
        <v>포지션장부가</v>
      </c>
      <c r="R163" s="65" t="str">
        <f t="shared" si="167"/>
        <v>number(19,2)</v>
      </c>
      <c r="S163" s="66"/>
      <c r="T163" s="66"/>
      <c r="U163" s="68" t="str">
        <f t="shared" si="184"/>
        <v>19,2</v>
      </c>
      <c r="V163" s="65"/>
      <c r="W163" s="5" t="s">
        <v>291</v>
      </c>
      <c r="X163" s="5" t="str">
        <f t="shared" si="188"/>
        <v>BASE_DT,ACC_CD,TR_FG,BOOK_CCY</v>
      </c>
      <c r="Y163" s="6" t="s">
        <v>291</v>
      </c>
      <c r="Z163" s="37" t="str">
        <f t="shared" si="189"/>
        <v xml:space="preserve">  POSI_BOOK_AMT number(19,2) NULL,</v>
      </c>
      <c r="AA163" s="37" t="s">
        <v>291</v>
      </c>
      <c r="AB163" s="5" t="str">
        <f t="shared" si="190"/>
        <v/>
      </c>
      <c r="AC163" s="37" t="s">
        <v>291</v>
      </c>
      <c r="AD163" s="37" t="str">
        <f t="shared" si="191"/>
        <v>COMMENT ON COLUMN ZMR_BASE_BOOK.POSI_BOOK_AMT IS '포지션장부가 : 포지션기본정보에서 집계한 장부금액';</v>
      </c>
      <c r="AE163" s="37" t="s">
        <v>291</v>
      </c>
      <c r="AF163" s="40" t="str">
        <f t="shared" si="192"/>
        <v>ALTER TABLE ZMR_BASE_BOOK ADD POSI_BOOK_AMT number(19,2) NULL;</v>
      </c>
      <c r="AG163" s="6" t="s">
        <v>291</v>
      </c>
      <c r="AI163" s="114" t="s">
        <v>5123</v>
      </c>
      <c r="AJ163" s="66"/>
    </row>
    <row r="164" spans="2:36" ht="25.5" hidden="1">
      <c r="B164" s="65" t="str">
        <f t="shared" si="214"/>
        <v>시장기본_설정정보</v>
      </c>
      <c r="C164" s="65" t="str">
        <f>C163</f>
        <v>BS잔액대사정보</v>
      </c>
      <c r="D164" s="65" t="s">
        <v>1284</v>
      </c>
      <c r="E164" s="65">
        <f t="shared" si="187"/>
        <v>10</v>
      </c>
      <c r="F164" s="66"/>
      <c r="G164" s="66" t="s">
        <v>1156</v>
      </c>
      <c r="H164" s="42" t="s">
        <v>2000</v>
      </c>
      <c r="I164" s="66"/>
      <c r="J164" s="65" t="str">
        <f t="shared" si="165"/>
        <v>숫자_19,2</v>
      </c>
      <c r="K164" s="103" t="s">
        <v>1285</v>
      </c>
      <c r="L164" s="67"/>
      <c r="M164" s="65" t="str">
        <f t="shared" si="211"/>
        <v>ZMR_BASE_BOOK</v>
      </c>
      <c r="N164" s="65" t="str">
        <f t="shared" si="166"/>
        <v>BS잔액대사정보</v>
      </c>
      <c r="O164" s="27">
        <f t="shared" si="202"/>
        <v>10</v>
      </c>
      <c r="P164" s="65" t="s">
        <v>1286</v>
      </c>
      <c r="Q164" s="65" t="str">
        <f t="shared" si="212"/>
        <v>잔액대사금액</v>
      </c>
      <c r="R164" s="65" t="str">
        <f t="shared" si="167"/>
        <v>number(19,2)</v>
      </c>
      <c r="S164" s="66"/>
      <c r="T164" s="66"/>
      <c r="U164" s="68" t="str">
        <f t="shared" si="184"/>
        <v>19,2</v>
      </c>
      <c r="V164" s="65"/>
      <c r="W164" s="5" t="s">
        <v>291</v>
      </c>
      <c r="X164" s="5" t="str">
        <f t="shared" si="188"/>
        <v>BASE_DT,ACC_CD,TR_FG,BOOK_CCY</v>
      </c>
      <c r="Y164" s="6" t="s">
        <v>291</v>
      </c>
      <c r="Z164" s="37" t="str">
        <f t="shared" si="189"/>
        <v xml:space="preserve">  GAP_BOOK_AMT number(19,2) NULL,</v>
      </c>
      <c r="AA164" s="37" t="s">
        <v>291</v>
      </c>
      <c r="AB164" s="5" t="str">
        <f t="shared" si="190"/>
        <v/>
      </c>
      <c r="AC164" s="37" t="s">
        <v>291</v>
      </c>
      <c r="AD164" s="37" t="str">
        <f t="shared" si="191"/>
        <v>COMMENT ON COLUMN ZMR_BASE_BOOK.GAP_BOOK_AMT IS '잔액대사금액 : 회계장부가-포지션장부가';</v>
      </c>
      <c r="AE164" s="37" t="s">
        <v>291</v>
      </c>
      <c r="AF164" s="40" t="str">
        <f t="shared" si="192"/>
        <v>ALTER TABLE ZMR_BASE_BOOK ADD GAP_BOOK_AMT number(19,2) NULL;</v>
      </c>
      <c r="AG164" s="6" t="s">
        <v>291</v>
      </c>
      <c r="AI164" s="114" t="s">
        <v>5123</v>
      </c>
      <c r="AJ164" s="66"/>
    </row>
    <row r="165" spans="2:36" ht="25.5" hidden="1">
      <c r="B165" s="65" t="str">
        <f t="shared" si="214"/>
        <v>시장기본_설정정보</v>
      </c>
      <c r="C165" s="65" t="str">
        <f>C164</f>
        <v>BS잔액대사정보</v>
      </c>
      <c r="D165" s="65" t="s">
        <v>1287</v>
      </c>
      <c r="E165" s="65">
        <f t="shared" si="187"/>
        <v>11</v>
      </c>
      <c r="F165" s="66"/>
      <c r="G165" s="66" t="s">
        <v>274</v>
      </c>
      <c r="H165" s="42">
        <v>200</v>
      </c>
      <c r="I165" s="66"/>
      <c r="J165" s="65" t="str">
        <f t="shared" si="165"/>
        <v>문자_200</v>
      </c>
      <c r="K165" s="103" t="s">
        <v>1288</v>
      </c>
      <c r="L165" s="67"/>
      <c r="M165" s="65" t="str">
        <f t="shared" si="211"/>
        <v>ZMR_BASE_BOOK</v>
      </c>
      <c r="N165" s="65" t="str">
        <f t="shared" si="166"/>
        <v>BS잔액대사정보</v>
      </c>
      <c r="O165" s="27">
        <f t="shared" si="202"/>
        <v>11</v>
      </c>
      <c r="P165" s="65" t="s">
        <v>1289</v>
      </c>
      <c r="Q165" s="65" t="str">
        <f t="shared" si="212"/>
        <v>GAP요인</v>
      </c>
      <c r="R165" s="65" t="str">
        <f t="shared" si="167"/>
        <v>varchar2(200)</v>
      </c>
      <c r="S165" s="66"/>
      <c r="T165" s="66"/>
      <c r="U165" s="68">
        <f t="shared" si="184"/>
        <v>200</v>
      </c>
      <c r="V165" s="65"/>
      <c r="W165" s="5" t="s">
        <v>291</v>
      </c>
      <c r="X165" s="5" t="str">
        <f t="shared" si="188"/>
        <v>BASE_DT,ACC_CD,TR_FG,BOOK_CCY</v>
      </c>
      <c r="Y165" s="6" t="s">
        <v>291</v>
      </c>
      <c r="Z165" s="37" t="str">
        <f t="shared" si="189"/>
        <v xml:space="preserve">  GAP_MEMO varchar2(200) NULL,</v>
      </c>
      <c r="AA165" s="37" t="s">
        <v>291</v>
      </c>
      <c r="AB165" s="5" t="str">
        <f t="shared" si="190"/>
        <v/>
      </c>
      <c r="AC165" s="37" t="s">
        <v>291</v>
      </c>
      <c r="AD165" s="37" t="str">
        <f t="shared" si="191"/>
        <v>COMMENT ON COLUMN ZMR_BASE_BOOK.GAP_MEMO IS 'GAP요인 : 잔액대사차이요인';</v>
      </c>
      <c r="AE165" s="37" t="s">
        <v>291</v>
      </c>
      <c r="AF165" s="40" t="str">
        <f t="shared" si="192"/>
        <v>ALTER TABLE ZMR_BASE_BOOK ADD GAP_MEMO varchar2(200) NULL;</v>
      </c>
      <c r="AG165" s="6" t="s">
        <v>291</v>
      </c>
      <c r="AI165" s="114" t="s">
        <v>5124</v>
      </c>
      <c r="AJ165" s="66"/>
    </row>
    <row r="166" spans="2:36" hidden="1">
      <c r="B166" s="65" t="str">
        <f t="shared" si="214"/>
        <v>시장기본_설정정보</v>
      </c>
      <c r="C166" s="65" t="str">
        <f t="shared" ref="C166:C168" si="215">C158</f>
        <v>BS잔액대사정보</v>
      </c>
      <c r="D166" s="65" t="s">
        <v>4559</v>
      </c>
      <c r="E166" s="65">
        <f t="shared" si="187"/>
        <v>12</v>
      </c>
      <c r="F166" s="66"/>
      <c r="G166" s="66" t="s">
        <v>274</v>
      </c>
      <c r="H166" s="42">
        <v>20</v>
      </c>
      <c r="I166" s="66"/>
      <c r="J166" s="65" t="str">
        <f>IF(G166="", "", G166&amp;IF(G166="날짜", "", "_"&amp;H166))</f>
        <v>문자_20</v>
      </c>
      <c r="K166" s="103"/>
      <c r="L166" s="67"/>
      <c r="M166" s="65" t="str">
        <f t="shared" si="211"/>
        <v>ZMR_BASE_BOOK</v>
      </c>
      <c r="N166" s="65" t="str">
        <f t="shared" si="166"/>
        <v>BS잔액대사정보</v>
      </c>
      <c r="O166" s="27" t="e">
        <f>IF(P166="","", IF(#REF!="",1,#REF!+1))</f>
        <v>#REF!</v>
      </c>
      <c r="P166" s="65" t="s">
        <v>4562</v>
      </c>
      <c r="Q166" s="65" t="str">
        <f>D166</f>
        <v>원천자료명</v>
      </c>
      <c r="R166" s="65" t="str">
        <f>IF(G166="문자", "varchar2(" &amp; H166 &amp; ")", IF(G166="숫자", "number(" &amp; SUBSTITUTE(H166, ".", ",") &amp;")", IF(G166="날짜", "timestamp", "")))</f>
        <v>varchar2(20)</v>
      </c>
      <c r="S166" s="66" t="str">
        <f>IF(F166="O", "Y", "")</f>
        <v/>
      </c>
      <c r="T166" s="66" t="str">
        <f>IF(I166="M", "Y", "")</f>
        <v/>
      </c>
      <c r="U166" s="68">
        <f t="shared" si="184"/>
        <v>20</v>
      </c>
      <c r="V166" s="65"/>
      <c r="W166" s="5" t="s">
        <v>291</v>
      </c>
      <c r="X166" s="5" t="str">
        <f t="shared" si="188"/>
        <v>BASE_DT,ACC_CD,TR_FG,BOOK_CCY</v>
      </c>
      <c r="Y166" s="6" t="s">
        <v>291</v>
      </c>
      <c r="Z166" s="37" t="str">
        <f t="shared" si="189"/>
        <v xml:space="preserve">  DATA_SRC varchar2(20) NULL,</v>
      </c>
      <c r="AA166" s="37" t="s">
        <v>291</v>
      </c>
      <c r="AB166" s="5" t="str">
        <f t="shared" si="190"/>
        <v/>
      </c>
      <c r="AC166" s="37" t="s">
        <v>291</v>
      </c>
      <c r="AD166" s="37" t="str">
        <f t="shared" si="191"/>
        <v>COMMENT ON COLUMN ZMR_BASE_BOOK.DATA_SRC IS '원천자료명';</v>
      </c>
      <c r="AE166" s="37" t="s">
        <v>291</v>
      </c>
      <c r="AF166" s="40" t="str">
        <f t="shared" si="192"/>
        <v>ALTER TABLE ZMR_BASE_BOOK ADD DATA_SRC varchar2(20) NULL;</v>
      </c>
      <c r="AG166" s="6" t="s">
        <v>291</v>
      </c>
      <c r="AI166" s="114" t="s">
        <v>5122</v>
      </c>
      <c r="AJ166" s="66"/>
    </row>
    <row r="167" spans="2:36" ht="25.5" hidden="1">
      <c r="B167" s="65" t="str">
        <f t="shared" si="214"/>
        <v>시장기본_설정정보</v>
      </c>
      <c r="C167" s="65" t="str">
        <f t="shared" si="215"/>
        <v>BS잔액대사정보</v>
      </c>
      <c r="D167" s="65" t="s">
        <v>4552</v>
      </c>
      <c r="E167" s="65">
        <f t="shared" si="187"/>
        <v>13</v>
      </c>
      <c r="F167" s="66"/>
      <c r="G167" s="66" t="s">
        <v>274</v>
      </c>
      <c r="H167" s="42">
        <v>1</v>
      </c>
      <c r="I167" s="66"/>
      <c r="J167" s="65" t="str">
        <f>IF(G167="", "", G167&amp;IF(G167="날짜", "", "_"&amp;H167))</f>
        <v>문자_1</v>
      </c>
      <c r="K167" s="103" t="s">
        <v>4560</v>
      </c>
      <c r="L167" s="67"/>
      <c r="M167" s="65" t="str">
        <f t="shared" si="211"/>
        <v>ZMR_BASE_BOOK</v>
      </c>
      <c r="N167" s="65" t="str">
        <f t="shared" si="166"/>
        <v>BS잔액대사정보</v>
      </c>
      <c r="O167" s="27" t="e">
        <f>IF(P167="","", IF(P166="",1,O166+1))</f>
        <v>#REF!</v>
      </c>
      <c r="P167" s="65" t="s">
        <v>4561</v>
      </c>
      <c r="Q167" s="65" t="str">
        <f>D167</f>
        <v>자료관리구분</v>
      </c>
      <c r="R167" s="65" t="str">
        <f>IF(G167="문자", "varchar2(" &amp; H167 &amp; ")", IF(G167="숫자", "number(" &amp; SUBSTITUTE(H167, ".", ",") &amp;")", IF(G167="날짜", "timestamp", "")))</f>
        <v>varchar2(1)</v>
      </c>
      <c r="S167" s="66" t="str">
        <f>IF(F167="O", "Y", "")</f>
        <v/>
      </c>
      <c r="T167" s="66" t="str">
        <f>IF(I167="M", "Y", "")</f>
        <v/>
      </c>
      <c r="U167" s="68">
        <f t="shared" si="184"/>
        <v>1</v>
      </c>
      <c r="V167" s="65"/>
      <c r="W167" s="5" t="s">
        <v>291</v>
      </c>
      <c r="X167" s="5" t="str">
        <f t="shared" si="188"/>
        <v>BASE_DT,ACC_CD,TR_FG,BOOK_CCY</v>
      </c>
      <c r="Y167" s="6" t="s">
        <v>291</v>
      </c>
      <c r="Z167" s="37" t="str">
        <f t="shared" si="189"/>
        <v xml:space="preserve">  DATA_CFG varchar2(1) NULL,</v>
      </c>
      <c r="AA167" s="37" t="s">
        <v>291</v>
      </c>
      <c r="AB167" s="5" t="str">
        <f t="shared" si="190"/>
        <v/>
      </c>
      <c r="AC167" s="37" t="s">
        <v>291</v>
      </c>
      <c r="AD167" s="37" t="str">
        <f t="shared" si="191"/>
        <v>COMMENT ON COLUMN ZMR_BASE_BOOK.DATA_CFG IS '자료관리구분 : DATA_MAN_FG [ M, C, S ]';</v>
      </c>
      <c r="AE167" s="37" t="s">
        <v>291</v>
      </c>
      <c r="AF167" s="40" t="str">
        <f t="shared" si="192"/>
        <v>ALTER TABLE ZMR_BASE_BOOK ADD DATA_CFG varchar2(1) NULL;</v>
      </c>
      <c r="AG167" s="6" t="s">
        <v>291</v>
      </c>
      <c r="AI167" s="114" t="s">
        <v>4503</v>
      </c>
      <c r="AJ167" s="66"/>
    </row>
    <row r="168" spans="2:36" hidden="1">
      <c r="B168" s="65" t="str">
        <f t="shared" si="214"/>
        <v>시장기본_설정정보</v>
      </c>
      <c r="C168" s="65" t="str">
        <f t="shared" si="215"/>
        <v>BS잔액대사정보</v>
      </c>
      <c r="D168" s="65" t="s">
        <v>818</v>
      </c>
      <c r="E168" s="65">
        <f t="shared" si="187"/>
        <v>14</v>
      </c>
      <c r="F168" s="66"/>
      <c r="G168" s="66" t="s">
        <v>12</v>
      </c>
      <c r="H168" s="42">
        <v>20</v>
      </c>
      <c r="I168" s="66"/>
      <c r="J168" s="65" t="str">
        <f t="shared" ref="J168" si="216">IF(G168="", "", G168&amp;IF(G168="날짜", "", "_"&amp;H168))</f>
        <v>문자_20</v>
      </c>
      <c r="K168" s="103"/>
      <c r="L168" s="67"/>
      <c r="M168" s="65" t="str">
        <f t="shared" si="211"/>
        <v>ZMR_BASE_BOOK</v>
      </c>
      <c r="N168" s="65" t="str">
        <f t="shared" si="166"/>
        <v>BS잔액대사정보</v>
      </c>
      <c r="O168" s="27" t="e">
        <f>IF(P168="","", IF(#REF!="",1,#REF!+1))</f>
        <v>#REF!</v>
      </c>
      <c r="P168" s="65" t="s">
        <v>832</v>
      </c>
      <c r="Q168" s="65" t="str">
        <f t="shared" ref="Q168" si="217">D168</f>
        <v>매핑ID</v>
      </c>
      <c r="R168" s="65" t="str">
        <f t="shared" ref="R168" si="218">IF(G168="문자", "varchar2(" &amp; H168 &amp; ")", IF(G168="숫자", "number(" &amp; SUBSTITUTE(H168, ".", ",") &amp;")", IF(G168="날짜", "timestamp", "")))</f>
        <v>varchar2(20)</v>
      </c>
      <c r="S168" s="66" t="str">
        <f t="shared" ref="S168" si="219">IF(F168="O", "Y", "")</f>
        <v/>
      </c>
      <c r="T168" s="66" t="str">
        <f t="shared" ref="T168" si="220">IF(I168="M", "Y", "")</f>
        <v/>
      </c>
      <c r="U168" s="68">
        <f t="shared" si="184"/>
        <v>20</v>
      </c>
      <c r="V168" s="65"/>
      <c r="W168" s="5" t="s">
        <v>291</v>
      </c>
      <c r="X168" s="5" t="str">
        <f t="shared" si="188"/>
        <v>BASE_DT,ACC_CD,TR_FG,BOOK_CCY</v>
      </c>
      <c r="Y168" s="6" t="s">
        <v>291</v>
      </c>
      <c r="Z168" s="37" t="str">
        <f t="shared" si="189"/>
        <v xml:space="preserve">  MAP_ID varchar2(20) NULL,CONSTRAINT PK_ZMR_BASE_BOOK PRIMARY KEY ( BASE_DT,ACC_CD,TR_FG,BOOK_CCY) );</v>
      </c>
      <c r="AA168" s="37" t="s">
        <v>291</v>
      </c>
      <c r="AB168" s="5" t="str">
        <f t="shared" si="190"/>
        <v/>
      </c>
      <c r="AC168" s="37" t="s">
        <v>291</v>
      </c>
      <c r="AD168" s="37" t="str">
        <f t="shared" si="191"/>
        <v>COMMENT ON COLUMN ZMR_BASE_BOOK.MAP_ID IS '매핑ID';</v>
      </c>
      <c r="AE168" s="37" t="s">
        <v>291</v>
      </c>
      <c r="AF168" s="40" t="str">
        <f t="shared" si="192"/>
        <v>ALTER TABLE ZMR_BASE_BOOK ADD MAP_ID varchar2(20) NULL;</v>
      </c>
      <c r="AG168" s="6" t="s">
        <v>291</v>
      </c>
      <c r="AI168" s="114"/>
      <c r="AJ168" s="66"/>
    </row>
    <row r="169" spans="2:36" s="6" customFormat="1" hidden="1">
      <c r="B169" s="65" t="s">
        <v>1057</v>
      </c>
      <c r="C169" s="65" t="s">
        <v>787</v>
      </c>
      <c r="D169" s="65" t="str">
        <f>VLOOKUP(M169,엔티티목록!I:O,7,FALSE)</f>
        <v>시장에서 거래되는 금리 정보</v>
      </c>
      <c r="E169" s="65" t="str">
        <f t="shared" si="187"/>
        <v/>
      </c>
      <c r="F169" s="66"/>
      <c r="G169" s="66"/>
      <c r="H169" s="42">
        <f>SUMIFS(H:H,C:C,C169,B:B,B169, G:G,"&lt;&gt;"&amp;G169)</f>
        <v>135</v>
      </c>
      <c r="I169" s="66"/>
      <c r="J169" s="65" t="str">
        <f t="shared" ref="J169:J174" si="221">IF(G169="", "", G169&amp;IF(G169="날짜", "", "_"&amp;H169))</f>
        <v/>
      </c>
      <c r="K169" s="103"/>
      <c r="L169" s="67"/>
      <c r="M169" s="65" t="s">
        <v>799</v>
      </c>
      <c r="N169" s="65" t="str">
        <f>C169</f>
        <v>시장금리정보</v>
      </c>
      <c r="O169" s="27" t="str">
        <f>IF(P169="","", IF(P512="",1,O512+1))</f>
        <v/>
      </c>
      <c r="P169" s="65"/>
      <c r="Q169" s="65"/>
      <c r="R169" s="65" t="str">
        <f t="shared" ref="R169:R174" si="222">IF(G169="문자", "varchar2(" &amp; H169 &amp; ")", IF(G169="숫자", "number(" &amp; SUBSTITUTE(H169, ".", ",") &amp;")", IF(G169="날짜", "timestamp", "")))</f>
        <v/>
      </c>
      <c r="S169" s="66"/>
      <c r="T169" s="66"/>
      <c r="U169" s="68">
        <f t="shared" si="184"/>
        <v>135</v>
      </c>
      <c r="V169" s="65"/>
      <c r="W169" s="5" t="s">
        <v>291</v>
      </c>
      <c r="X169" s="5" t="str">
        <f t="shared" si="188"/>
        <v/>
      </c>
      <c r="Y169" s="6" t="s">
        <v>291</v>
      </c>
      <c r="Z169" s="37" t="str">
        <f t="shared" si="189"/>
        <v>CREATE TABLE ZMR_MKT_IRR(</v>
      </c>
      <c r="AA169" s="37" t="s">
        <v>291</v>
      </c>
      <c r="AB169" s="5" t="str">
        <f t="shared" si="190"/>
        <v>DROP TABLE ZMR_MKT_IRR;</v>
      </c>
      <c r="AC169" s="37" t="s">
        <v>291</v>
      </c>
      <c r="AD169" s="37" t="str">
        <f t="shared" si="191"/>
        <v>COMMENT ON TABLE ZMR_MKT_IRR IS '시장금리정보';</v>
      </c>
      <c r="AE169" s="37" t="s">
        <v>291</v>
      </c>
      <c r="AF169" s="40" t="str">
        <f t="shared" si="192"/>
        <v/>
      </c>
      <c r="AG169" s="6" t="s">
        <v>291</v>
      </c>
      <c r="AI169" s="114"/>
      <c r="AJ169" s="66"/>
    </row>
    <row r="170" spans="2:36" hidden="1">
      <c r="B170" s="65" t="str">
        <f t="shared" ref="B170:C182" si="223">B169</f>
        <v>시장기본_마켓정보</v>
      </c>
      <c r="C170" s="65" t="str">
        <f t="shared" ref="C170:C182" si="224">C169</f>
        <v>시장금리정보</v>
      </c>
      <c r="D170" s="65" t="s">
        <v>819</v>
      </c>
      <c r="E170" s="65">
        <f t="shared" si="187"/>
        <v>1</v>
      </c>
      <c r="F170" s="66" t="s">
        <v>1980</v>
      </c>
      <c r="G170" s="66" t="s">
        <v>274</v>
      </c>
      <c r="H170" s="42">
        <v>8</v>
      </c>
      <c r="I170" s="66" t="s">
        <v>36</v>
      </c>
      <c r="J170" s="65" t="str">
        <f t="shared" si="221"/>
        <v>문자_8</v>
      </c>
      <c r="K170" s="103"/>
      <c r="L170" s="67"/>
      <c r="M170" s="65" t="str">
        <f>M169</f>
        <v>ZMR_MKT_IRR</v>
      </c>
      <c r="N170" s="65" t="str">
        <f>C170</f>
        <v>시장금리정보</v>
      </c>
      <c r="O170" s="27">
        <f>IF(P170="","", IF(P169="",1,O169+1))</f>
        <v>1</v>
      </c>
      <c r="P170" s="65" t="s">
        <v>65</v>
      </c>
      <c r="Q170" s="65" t="str">
        <f>D170</f>
        <v>기준일</v>
      </c>
      <c r="R170" s="65" t="str">
        <f t="shared" si="222"/>
        <v>varchar2(8)</v>
      </c>
      <c r="S170" s="66" t="s">
        <v>759</v>
      </c>
      <c r="T170" s="66" t="str">
        <f t="shared" ref="T170:T172" si="225">IF(I170="M", "Y", "")</f>
        <v>Y</v>
      </c>
      <c r="U170" s="68">
        <f t="shared" si="184"/>
        <v>8</v>
      </c>
      <c r="V170" s="65"/>
      <c r="W170" s="5" t="s">
        <v>291</v>
      </c>
      <c r="X170" s="5" t="str">
        <f t="shared" si="188"/>
        <v>BASE_DT</v>
      </c>
      <c r="Y170" s="6" t="s">
        <v>291</v>
      </c>
      <c r="Z170" s="37" t="str">
        <f t="shared" si="189"/>
        <v xml:space="preserve">  BASE_DT varchar2(8) NOT NULL,</v>
      </c>
      <c r="AA170" s="37" t="s">
        <v>291</v>
      </c>
      <c r="AB170" s="5" t="str">
        <f t="shared" si="190"/>
        <v/>
      </c>
      <c r="AC170" s="37" t="s">
        <v>291</v>
      </c>
      <c r="AD170" s="37" t="str">
        <f t="shared" si="191"/>
        <v>COMMENT ON COLUMN ZMR_MKT_IRR.BASE_DT IS '기준일';</v>
      </c>
      <c r="AE170" s="37" t="s">
        <v>291</v>
      </c>
      <c r="AF170" s="40" t="str">
        <f t="shared" si="192"/>
        <v/>
      </c>
      <c r="AG170" s="6" t="s">
        <v>291</v>
      </c>
      <c r="AI170" s="114">
        <v>20240930</v>
      </c>
      <c r="AJ170" s="66" t="s">
        <v>36</v>
      </c>
    </row>
    <row r="171" spans="2:36" hidden="1">
      <c r="B171" s="65" t="str">
        <f t="shared" si="223"/>
        <v>시장기본_마켓정보</v>
      </c>
      <c r="C171" s="65" t="str">
        <f t="shared" si="224"/>
        <v>시장금리정보</v>
      </c>
      <c r="D171" s="65" t="s">
        <v>899</v>
      </c>
      <c r="E171" s="65">
        <f t="shared" si="187"/>
        <v>2</v>
      </c>
      <c r="F171" s="66" t="s">
        <v>1980</v>
      </c>
      <c r="G171" s="66" t="s">
        <v>12</v>
      </c>
      <c r="H171" s="42">
        <v>20</v>
      </c>
      <c r="I171" s="66" t="s">
        <v>36</v>
      </c>
      <c r="J171" s="65" t="str">
        <f t="shared" si="221"/>
        <v>문자_20</v>
      </c>
      <c r="K171" s="103"/>
      <c r="L171" s="67"/>
      <c r="M171" s="65" t="str">
        <f>M170</f>
        <v>ZMR_MKT_IRR</v>
      </c>
      <c r="N171" s="65" t="str">
        <f>C171</f>
        <v>시장금리정보</v>
      </c>
      <c r="O171" s="27" t="e">
        <f>IF(P171="","", IF(#REF!="",1,#REF!+1))</f>
        <v>#REF!</v>
      </c>
      <c r="P171" s="65" t="s">
        <v>905</v>
      </c>
      <c r="Q171" s="65" t="str">
        <f>D171</f>
        <v>금리ID</v>
      </c>
      <c r="R171" s="65" t="str">
        <f t="shared" si="222"/>
        <v>varchar2(20)</v>
      </c>
      <c r="S171" s="66" t="s">
        <v>759</v>
      </c>
      <c r="T171" s="66" t="str">
        <f t="shared" si="225"/>
        <v>Y</v>
      </c>
      <c r="U171" s="68">
        <f t="shared" si="184"/>
        <v>20</v>
      </c>
      <c r="V171" s="65"/>
      <c r="W171" s="5" t="s">
        <v>291</v>
      </c>
      <c r="X171" s="5" t="str">
        <f t="shared" si="188"/>
        <v>BASE_DT,IRR_ID</v>
      </c>
      <c r="Y171" s="6" t="s">
        <v>291</v>
      </c>
      <c r="Z171" s="37" t="str">
        <f t="shared" si="189"/>
        <v xml:space="preserve">  IRR_ID varchar2(20) NOT NULL,</v>
      </c>
      <c r="AA171" s="37" t="s">
        <v>291</v>
      </c>
      <c r="AB171" s="5" t="str">
        <f t="shared" si="190"/>
        <v/>
      </c>
      <c r="AC171" s="37" t="s">
        <v>291</v>
      </c>
      <c r="AD171" s="37" t="str">
        <f t="shared" si="191"/>
        <v>COMMENT ON COLUMN ZMR_MKT_IRR.IRR_ID IS '금리ID';</v>
      </c>
      <c r="AE171" s="37" t="s">
        <v>291</v>
      </c>
      <c r="AF171" s="40" t="str">
        <f t="shared" si="192"/>
        <v/>
      </c>
      <c r="AG171" s="6" t="s">
        <v>291</v>
      </c>
      <c r="AI171" s="114" t="s">
        <v>5126</v>
      </c>
      <c r="AJ171" s="66" t="s">
        <v>36</v>
      </c>
    </row>
    <row r="172" spans="2:36" hidden="1">
      <c r="B172" s="65" t="str">
        <f t="shared" si="223"/>
        <v>시장기본_마켓정보</v>
      </c>
      <c r="C172" s="65" t="str">
        <f t="shared" si="224"/>
        <v>시장금리정보</v>
      </c>
      <c r="D172" s="65" t="s">
        <v>2136</v>
      </c>
      <c r="E172" s="65">
        <f t="shared" si="187"/>
        <v>3</v>
      </c>
      <c r="F172" s="66" t="s">
        <v>1980</v>
      </c>
      <c r="G172" s="66" t="s">
        <v>12</v>
      </c>
      <c r="H172" s="42">
        <v>5</v>
      </c>
      <c r="I172" s="66" t="s">
        <v>36</v>
      </c>
      <c r="J172" s="65" t="str">
        <f t="shared" si="221"/>
        <v>문자_5</v>
      </c>
      <c r="K172" s="103" t="s">
        <v>4580</v>
      </c>
      <c r="L172" s="67"/>
      <c r="M172" s="65" t="str">
        <f t="shared" ref="M172:M182" si="226">M171</f>
        <v>ZMR_MKT_IRR</v>
      </c>
      <c r="N172" s="65" t="str">
        <f t="shared" ref="N172:N184" si="227">C172</f>
        <v>시장금리정보</v>
      </c>
      <c r="O172" s="27" t="e">
        <f>IF(P172="","", IF(#REF!="",1,#REF!+1))</f>
        <v>#REF!</v>
      </c>
      <c r="P172" s="65" t="s">
        <v>2112</v>
      </c>
      <c r="Q172" s="65" t="str">
        <f t="shared" ref="Q172:Q182" si="228">D172</f>
        <v>만기구간</v>
      </c>
      <c r="R172" s="65" t="str">
        <f t="shared" si="222"/>
        <v>varchar2(5)</v>
      </c>
      <c r="S172" s="66" t="s">
        <v>759</v>
      </c>
      <c r="T172" s="66" t="str">
        <f t="shared" si="225"/>
        <v>Y</v>
      </c>
      <c r="U172" s="68">
        <f t="shared" si="184"/>
        <v>5</v>
      </c>
      <c r="V172" s="65"/>
      <c r="W172" s="5" t="s">
        <v>291</v>
      </c>
      <c r="X172" s="5" t="str">
        <f t="shared" si="188"/>
        <v>BASE_DT,IRR_ID,TERM</v>
      </c>
      <c r="Y172" s="6" t="s">
        <v>291</v>
      </c>
      <c r="Z172" s="37" t="str">
        <f t="shared" si="189"/>
        <v xml:space="preserve">  TERM varchar2(5) NOT NULL,</v>
      </c>
      <c r="AA172" s="37" t="s">
        <v>291</v>
      </c>
      <c r="AB172" s="5" t="str">
        <f t="shared" si="190"/>
        <v/>
      </c>
      <c r="AC172" s="37" t="s">
        <v>291</v>
      </c>
      <c r="AD172" s="37" t="str">
        <f t="shared" si="191"/>
        <v>COMMENT ON COLUMN ZMR_MKT_IRR.TERM IS '만기구간 : CD_TERM';</v>
      </c>
      <c r="AE172" s="37" t="s">
        <v>291</v>
      </c>
      <c r="AF172" s="40" t="str">
        <f t="shared" si="192"/>
        <v/>
      </c>
      <c r="AG172" s="6" t="s">
        <v>291</v>
      </c>
      <c r="AI172" s="114" t="s">
        <v>3394</v>
      </c>
      <c r="AJ172" s="66" t="s">
        <v>36</v>
      </c>
    </row>
    <row r="173" spans="2:36" hidden="1">
      <c r="B173" s="65" t="str">
        <f t="shared" si="223"/>
        <v>시장기본_마켓정보</v>
      </c>
      <c r="C173" s="65" t="str">
        <f t="shared" si="224"/>
        <v>시장금리정보</v>
      </c>
      <c r="D173" s="65" t="s">
        <v>1153</v>
      </c>
      <c r="E173" s="65">
        <f t="shared" si="187"/>
        <v>4</v>
      </c>
      <c r="F173" s="66"/>
      <c r="G173" s="66" t="s">
        <v>274</v>
      </c>
      <c r="H173" s="42">
        <v>20</v>
      </c>
      <c r="I173" s="66"/>
      <c r="J173" s="65" t="str">
        <f t="shared" si="221"/>
        <v>문자_20</v>
      </c>
      <c r="K173" s="103"/>
      <c r="L173" s="67"/>
      <c r="M173" s="65" t="str">
        <f t="shared" si="226"/>
        <v>ZMR_MKT_IRR</v>
      </c>
      <c r="N173" s="65" t="str">
        <f t="shared" si="227"/>
        <v>시장금리정보</v>
      </c>
      <c r="O173" s="27" t="e">
        <f>IF(P173="","", IF(P172="",1,O172+1))</f>
        <v>#REF!</v>
      </c>
      <c r="P173" s="65" t="s">
        <v>46</v>
      </c>
      <c r="Q173" s="65" t="str">
        <f t="shared" si="228"/>
        <v>최종작업자</v>
      </c>
      <c r="R173" s="65" t="str">
        <f t="shared" si="222"/>
        <v>varchar2(20)</v>
      </c>
      <c r="S173" s="66"/>
      <c r="T173" s="66"/>
      <c r="U173" s="68">
        <f t="shared" si="184"/>
        <v>20</v>
      </c>
      <c r="V173" s="65"/>
      <c r="W173" s="5" t="s">
        <v>291</v>
      </c>
      <c r="X173" s="5" t="str">
        <f t="shared" si="188"/>
        <v>BASE_DT,IRR_ID,TERM</v>
      </c>
      <c r="Y173" s="6" t="s">
        <v>291</v>
      </c>
      <c r="Z173" s="37" t="str">
        <f t="shared" si="189"/>
        <v xml:space="preserve">  LASTID varchar2(20) NULL,</v>
      </c>
      <c r="AA173" s="37" t="s">
        <v>291</v>
      </c>
      <c r="AB173" s="5" t="str">
        <f t="shared" si="190"/>
        <v/>
      </c>
      <c r="AC173" s="37" t="s">
        <v>291</v>
      </c>
      <c r="AD173" s="37" t="str">
        <f t="shared" si="191"/>
        <v>COMMENT ON COLUMN ZMR_MKT_IRR.LASTID IS '최종작업자';</v>
      </c>
      <c r="AE173" s="37" t="s">
        <v>291</v>
      </c>
      <c r="AF173" s="40" t="str">
        <f t="shared" si="192"/>
        <v>ALTER TABLE ZMR_MKT_IRR ADD LASTID varchar2(20) NULL;</v>
      </c>
      <c r="AG173" s="6" t="s">
        <v>291</v>
      </c>
      <c r="AI173" s="114"/>
      <c r="AJ173" s="66"/>
    </row>
    <row r="174" spans="2:36" hidden="1">
      <c r="B174" s="65" t="str">
        <f t="shared" si="223"/>
        <v>시장기본_마켓정보</v>
      </c>
      <c r="C174" s="65" t="str">
        <f t="shared" si="224"/>
        <v>시장금리정보</v>
      </c>
      <c r="D174" s="65" t="s">
        <v>286</v>
      </c>
      <c r="E174" s="65">
        <f t="shared" si="187"/>
        <v>5</v>
      </c>
      <c r="F174" s="66"/>
      <c r="G174" s="66" t="s">
        <v>1154</v>
      </c>
      <c r="H174" s="42">
        <v>8</v>
      </c>
      <c r="I174" s="66" t="s">
        <v>36</v>
      </c>
      <c r="J174" s="65" t="str">
        <f t="shared" si="221"/>
        <v>날짜</v>
      </c>
      <c r="K174" s="103"/>
      <c r="L174" s="67"/>
      <c r="M174" s="65" t="str">
        <f t="shared" si="226"/>
        <v>ZMR_MKT_IRR</v>
      </c>
      <c r="N174" s="65" t="str">
        <f t="shared" si="227"/>
        <v>시장금리정보</v>
      </c>
      <c r="O174" s="27" t="e">
        <f>IF(P174="","", IF(P173="",1,O173+1))</f>
        <v>#REF!</v>
      </c>
      <c r="P174" s="65" t="s">
        <v>47</v>
      </c>
      <c r="Q174" s="65" t="str">
        <f t="shared" si="228"/>
        <v>최종작업시스템일시</v>
      </c>
      <c r="R174" s="65" t="str">
        <f t="shared" si="222"/>
        <v>timestamp</v>
      </c>
      <c r="S174" s="66"/>
      <c r="T174" s="66"/>
      <c r="U174" s="68">
        <f t="shared" si="184"/>
        <v>8</v>
      </c>
      <c r="V174" s="65"/>
      <c r="W174" s="5" t="s">
        <v>291</v>
      </c>
      <c r="X174" s="5" t="str">
        <f t="shared" si="188"/>
        <v>BASE_DT,IRR_ID,TERM</v>
      </c>
      <c r="Y174" s="6" t="s">
        <v>291</v>
      </c>
      <c r="Z174" s="37" t="str">
        <f t="shared" si="189"/>
        <v xml:space="preserve">  TMSTAMP timestamp DEFAULT CURRENT_TIMESTAMP  NULL,</v>
      </c>
      <c r="AA174" s="37" t="s">
        <v>291</v>
      </c>
      <c r="AB174" s="5" t="str">
        <f t="shared" si="190"/>
        <v/>
      </c>
      <c r="AC174" s="37" t="s">
        <v>291</v>
      </c>
      <c r="AD174" s="37" t="str">
        <f t="shared" si="191"/>
        <v>COMMENT ON COLUMN ZMR_MKT_IRR.TMSTAMP IS '최종작업시스템일시';</v>
      </c>
      <c r="AE174" s="37" t="s">
        <v>291</v>
      </c>
      <c r="AF174" s="40" t="str">
        <f t="shared" si="192"/>
        <v>ALTER TABLE ZMR_MKT_IRR ADD TMSTAMP timestamp NULL;</v>
      </c>
      <c r="AG174" s="6" t="s">
        <v>291</v>
      </c>
      <c r="AI174" s="114"/>
      <c r="AJ174" s="66"/>
    </row>
    <row r="175" spans="2:36" hidden="1">
      <c r="B175" s="65" t="str">
        <f t="shared" si="223"/>
        <v>시장기본_마켓정보</v>
      </c>
      <c r="C175" s="65" t="str">
        <f t="shared" si="224"/>
        <v>시장금리정보</v>
      </c>
      <c r="D175" s="65" t="s">
        <v>4656</v>
      </c>
      <c r="E175" s="65">
        <f t="shared" si="187"/>
        <v>6</v>
      </c>
      <c r="F175" s="66"/>
      <c r="G175" s="66" t="s">
        <v>12</v>
      </c>
      <c r="H175" s="42">
        <v>3</v>
      </c>
      <c r="I175" s="66" t="s">
        <v>36</v>
      </c>
      <c r="J175" s="65" t="str">
        <f t="shared" ref="J175" si="229">IF(G175="", "", G175&amp;IF(G175="날짜", "", "_"&amp;H175))</f>
        <v>문자_3</v>
      </c>
      <c r="K175" s="103"/>
      <c r="L175" s="67"/>
      <c r="M175" s="65" t="str">
        <f>M172</f>
        <v>ZMR_MKT_IRR</v>
      </c>
      <c r="N175" s="65" t="str">
        <f t="shared" si="227"/>
        <v>시장금리정보</v>
      </c>
      <c r="O175" s="27" t="e">
        <f t="shared" ref="O175" si="230">IF(P175="","", IF(P174="",1,O174+1))</f>
        <v>#REF!</v>
      </c>
      <c r="P175" s="65" t="s">
        <v>843</v>
      </c>
      <c r="Q175" s="65" t="str">
        <f t="shared" si="228"/>
        <v>통화코드</v>
      </c>
      <c r="R175" s="65" t="str">
        <f t="shared" ref="R175" si="231">IF(G175="문자", "varchar2(" &amp; H175 &amp; ")", IF(G175="숫자", "number(" &amp; SUBSTITUTE(H175, ".", ",") &amp;")", IF(G175="날짜", "timestamp", "")))</f>
        <v>varchar2(3)</v>
      </c>
      <c r="S175" s="66" t="str">
        <f t="shared" ref="S175" si="232">IF(F175="O", "Y", "")</f>
        <v/>
      </c>
      <c r="T175" s="66" t="str">
        <f>IF(I175="M", "Y", "")</f>
        <v>Y</v>
      </c>
      <c r="U175" s="68">
        <f t="shared" si="184"/>
        <v>3</v>
      </c>
      <c r="V175" s="65"/>
      <c r="W175" s="5" t="s">
        <v>291</v>
      </c>
      <c r="X175" s="5" t="str">
        <f t="shared" si="188"/>
        <v>BASE_DT,IRR_ID,TERM</v>
      </c>
      <c r="Y175" s="6" t="s">
        <v>291</v>
      </c>
      <c r="Z175" s="37" t="str">
        <f t="shared" si="189"/>
        <v xml:space="preserve">  CCY varchar2(3) NULL,</v>
      </c>
      <c r="AA175" s="37" t="s">
        <v>291</v>
      </c>
      <c r="AB175" s="5" t="str">
        <f t="shared" si="190"/>
        <v/>
      </c>
      <c r="AC175" s="37" t="s">
        <v>291</v>
      </c>
      <c r="AD175" s="37" t="str">
        <f t="shared" si="191"/>
        <v>COMMENT ON COLUMN ZMR_MKT_IRR.CCY IS '통화코드';</v>
      </c>
      <c r="AE175" s="37" t="s">
        <v>291</v>
      </c>
      <c r="AF175" s="40" t="str">
        <f t="shared" si="192"/>
        <v>ALTER TABLE ZMR_MKT_IRR ADD CCY varchar2(3) NULL;</v>
      </c>
      <c r="AG175" s="6" t="s">
        <v>291</v>
      </c>
      <c r="AI175" s="114" t="s">
        <v>1298</v>
      </c>
      <c r="AJ175" s="66" t="s">
        <v>36</v>
      </c>
    </row>
    <row r="176" spans="2:36" hidden="1">
      <c r="B176" s="65" t="str">
        <f t="shared" si="223"/>
        <v>시장기본_마켓정보</v>
      </c>
      <c r="C176" s="65" t="str">
        <f t="shared" si="224"/>
        <v>시장금리정보</v>
      </c>
      <c r="D176" s="65" t="s">
        <v>900</v>
      </c>
      <c r="E176" s="65">
        <f t="shared" si="187"/>
        <v>7</v>
      </c>
      <c r="F176" s="66"/>
      <c r="G176" s="66" t="s">
        <v>13</v>
      </c>
      <c r="H176" s="42" t="s">
        <v>1992</v>
      </c>
      <c r="I176" s="66" t="s">
        <v>36</v>
      </c>
      <c r="J176" s="65" t="str">
        <f t="shared" ref="J176:J209" si="233">IF(G176="", "", G176&amp;IF(G176="날짜", "", "_"&amp;H176))</f>
        <v>숫자_15,8</v>
      </c>
      <c r="K176" s="103"/>
      <c r="L176" s="67"/>
      <c r="M176" s="65" t="str">
        <f>M174</f>
        <v>ZMR_MKT_IRR</v>
      </c>
      <c r="N176" s="65" t="str">
        <f t="shared" si="227"/>
        <v>시장금리정보</v>
      </c>
      <c r="O176" s="27" t="e">
        <f>IF(P176="","", IF(P174="",1,O174+1))</f>
        <v>#REF!</v>
      </c>
      <c r="P176" s="65" t="s">
        <v>906</v>
      </c>
      <c r="Q176" s="65" t="str">
        <f t="shared" si="228"/>
        <v>금리값</v>
      </c>
      <c r="R176" s="65" t="str">
        <f t="shared" ref="R176:R209" si="234">IF(G176="문자", "varchar2(" &amp; H176 &amp; ")", IF(G176="숫자", "number(" &amp; SUBSTITUTE(H176, ".", ",") &amp;")", IF(G176="날짜", "timestamp", "")))</f>
        <v>number(15,8)</v>
      </c>
      <c r="S176" s="66" t="str">
        <f t="shared" ref="S176:S179" si="235">IF(F176="O", "Y", "")</f>
        <v/>
      </c>
      <c r="T176" s="66" t="s">
        <v>759</v>
      </c>
      <c r="U176" s="68" t="str">
        <f t="shared" si="184"/>
        <v>15,8</v>
      </c>
      <c r="V176" s="65"/>
      <c r="W176" s="5" t="s">
        <v>291</v>
      </c>
      <c r="X176" s="5" t="str">
        <f t="shared" si="188"/>
        <v>BASE_DT,IRR_ID,TERM</v>
      </c>
      <c r="Y176" s="6" t="s">
        <v>291</v>
      </c>
      <c r="Z176" s="37" t="str">
        <f t="shared" si="189"/>
        <v xml:space="preserve">  IRR_VAL number(15,8) NULL,</v>
      </c>
      <c r="AA176" s="37" t="s">
        <v>291</v>
      </c>
      <c r="AB176" s="5" t="str">
        <f t="shared" si="190"/>
        <v/>
      </c>
      <c r="AC176" s="37" t="s">
        <v>291</v>
      </c>
      <c r="AD176" s="37" t="str">
        <f t="shared" si="191"/>
        <v>COMMENT ON COLUMN ZMR_MKT_IRR.IRR_VAL IS '금리값';</v>
      </c>
      <c r="AE176" s="37" t="s">
        <v>291</v>
      </c>
      <c r="AF176" s="40" t="str">
        <f t="shared" si="192"/>
        <v>ALTER TABLE ZMR_MKT_IRR ADD IRR_VAL number(15,8) NULL;</v>
      </c>
      <c r="AG176" s="6" t="s">
        <v>291</v>
      </c>
      <c r="AI176" s="114">
        <v>3.25</v>
      </c>
      <c r="AJ176" s="66" t="s">
        <v>36</v>
      </c>
    </row>
    <row r="177" spans="2:36" hidden="1">
      <c r="B177" s="65" t="str">
        <f t="shared" si="223"/>
        <v>시장기본_마켓정보</v>
      </c>
      <c r="C177" s="65" t="str">
        <f t="shared" si="224"/>
        <v>시장금리정보</v>
      </c>
      <c r="D177" s="65" t="s">
        <v>903</v>
      </c>
      <c r="E177" s="65">
        <f t="shared" si="187"/>
        <v>8</v>
      </c>
      <c r="F177" s="66"/>
      <c r="G177" s="66" t="s">
        <v>13</v>
      </c>
      <c r="H177" s="42" t="s">
        <v>1992</v>
      </c>
      <c r="I177" s="66"/>
      <c r="J177" s="65" t="str">
        <f t="shared" si="233"/>
        <v>숫자_15,8</v>
      </c>
      <c r="K177" s="103"/>
      <c r="L177" s="67"/>
      <c r="M177" s="65" t="str">
        <f t="shared" si="226"/>
        <v>ZMR_MKT_IRR</v>
      </c>
      <c r="N177" s="65" t="str">
        <f t="shared" si="227"/>
        <v>시장금리정보</v>
      </c>
      <c r="O177" s="27" t="e">
        <f>IF(P177="","", IF(#REF!="",1,#REF!+1))</f>
        <v>#REF!</v>
      </c>
      <c r="P177" s="65" t="s">
        <v>907</v>
      </c>
      <c r="Q177" s="65" t="str">
        <f t="shared" si="228"/>
        <v>BID값</v>
      </c>
      <c r="R177" s="65" t="str">
        <f t="shared" si="234"/>
        <v>number(15,8)</v>
      </c>
      <c r="S177" s="66" t="str">
        <f t="shared" si="235"/>
        <v/>
      </c>
      <c r="T177" s="66"/>
      <c r="U177" s="68" t="str">
        <f t="shared" si="184"/>
        <v>15,8</v>
      </c>
      <c r="V177" s="65"/>
      <c r="W177" s="5" t="s">
        <v>291</v>
      </c>
      <c r="X177" s="5" t="str">
        <f t="shared" si="188"/>
        <v>BASE_DT,IRR_ID,TERM</v>
      </c>
      <c r="Y177" s="6" t="s">
        <v>291</v>
      </c>
      <c r="Z177" s="37" t="str">
        <f t="shared" si="189"/>
        <v xml:space="preserve">  BID_VAL number(15,8) NULL,</v>
      </c>
      <c r="AA177" s="37" t="s">
        <v>291</v>
      </c>
      <c r="AB177" s="5" t="str">
        <f t="shared" si="190"/>
        <v/>
      </c>
      <c r="AC177" s="37" t="s">
        <v>291</v>
      </c>
      <c r="AD177" s="37" t="str">
        <f t="shared" si="191"/>
        <v>COMMENT ON COLUMN ZMR_MKT_IRR.BID_VAL IS 'BID값';</v>
      </c>
      <c r="AE177" s="37" t="s">
        <v>291</v>
      </c>
      <c r="AF177" s="40" t="str">
        <f t="shared" si="192"/>
        <v>ALTER TABLE ZMR_MKT_IRR ADD BID_VAL number(15,8) NULL;</v>
      </c>
      <c r="AG177" s="6" t="s">
        <v>291</v>
      </c>
      <c r="AI177" s="114"/>
      <c r="AJ177" s="66"/>
    </row>
    <row r="178" spans="2:36" hidden="1">
      <c r="B178" s="65" t="str">
        <f t="shared" si="223"/>
        <v>시장기본_마켓정보</v>
      </c>
      <c r="C178" s="65" t="str">
        <f t="shared" si="224"/>
        <v>시장금리정보</v>
      </c>
      <c r="D178" s="65" t="s">
        <v>904</v>
      </c>
      <c r="E178" s="65">
        <f t="shared" si="187"/>
        <v>9</v>
      </c>
      <c r="F178" s="66"/>
      <c r="G178" s="66" t="s">
        <v>13</v>
      </c>
      <c r="H178" s="42" t="s">
        <v>1992</v>
      </c>
      <c r="I178" s="66"/>
      <c r="J178" s="65" t="str">
        <f t="shared" si="233"/>
        <v>숫자_15,8</v>
      </c>
      <c r="K178" s="103"/>
      <c r="L178" s="67"/>
      <c r="M178" s="65" t="str">
        <f t="shared" si="226"/>
        <v>ZMR_MKT_IRR</v>
      </c>
      <c r="N178" s="65" t="str">
        <f t="shared" si="227"/>
        <v>시장금리정보</v>
      </c>
      <c r="O178" s="27" t="e">
        <f>IF(P178="","", IF(P177="",1,O177+1))</f>
        <v>#REF!</v>
      </c>
      <c r="P178" s="65" t="s">
        <v>908</v>
      </c>
      <c r="Q178" s="65" t="str">
        <f t="shared" si="228"/>
        <v>ASK값</v>
      </c>
      <c r="R178" s="65" t="str">
        <f t="shared" si="234"/>
        <v>number(15,8)</v>
      </c>
      <c r="S178" s="66" t="str">
        <f t="shared" si="235"/>
        <v/>
      </c>
      <c r="T178" s="66"/>
      <c r="U178" s="68" t="str">
        <f t="shared" si="184"/>
        <v>15,8</v>
      </c>
      <c r="V178" s="65"/>
      <c r="W178" s="5" t="s">
        <v>291</v>
      </c>
      <c r="X178" s="5" t="str">
        <f t="shared" si="188"/>
        <v>BASE_DT,IRR_ID,TERM</v>
      </c>
      <c r="Y178" s="6" t="s">
        <v>291</v>
      </c>
      <c r="Z178" s="37" t="str">
        <f t="shared" si="189"/>
        <v xml:space="preserve">  ASK_VAL number(15,8) NULL,</v>
      </c>
      <c r="AA178" s="37" t="s">
        <v>291</v>
      </c>
      <c r="AB178" s="5" t="str">
        <f t="shared" si="190"/>
        <v/>
      </c>
      <c r="AC178" s="37" t="s">
        <v>291</v>
      </c>
      <c r="AD178" s="37" t="str">
        <f t="shared" si="191"/>
        <v>COMMENT ON COLUMN ZMR_MKT_IRR.ASK_VAL IS 'ASK값';</v>
      </c>
      <c r="AE178" s="37" t="s">
        <v>291</v>
      </c>
      <c r="AF178" s="40" t="str">
        <f t="shared" si="192"/>
        <v>ALTER TABLE ZMR_MKT_IRR ADD ASK_VAL number(15,8) NULL;</v>
      </c>
      <c r="AG178" s="6" t="s">
        <v>291</v>
      </c>
      <c r="AI178" s="114"/>
      <c r="AJ178" s="66"/>
    </row>
    <row r="179" spans="2:36" hidden="1">
      <c r="B179" s="65" t="str">
        <f t="shared" si="223"/>
        <v>시장기본_마켓정보</v>
      </c>
      <c r="C179" s="65" t="str">
        <f t="shared" si="223"/>
        <v>시장금리정보</v>
      </c>
      <c r="D179" s="65" t="s">
        <v>901</v>
      </c>
      <c r="E179" s="65">
        <f t="shared" si="187"/>
        <v>10</v>
      </c>
      <c r="F179" s="66"/>
      <c r="G179" s="66" t="s">
        <v>12</v>
      </c>
      <c r="H179" s="42">
        <v>30</v>
      </c>
      <c r="I179" s="66"/>
      <c r="J179" s="65" t="str">
        <f t="shared" si="233"/>
        <v>문자_30</v>
      </c>
      <c r="K179" s="103" t="s">
        <v>4667</v>
      </c>
      <c r="L179" s="67"/>
      <c r="M179" s="65" t="str">
        <f t="shared" si="226"/>
        <v>ZMR_MKT_IRR</v>
      </c>
      <c r="N179" s="65" t="str">
        <f>C179</f>
        <v>시장금리정보</v>
      </c>
      <c r="O179" s="27" t="e">
        <f>IF(P179="","", IF(#REF!="",1,#REF!+1))</f>
        <v>#REF!</v>
      </c>
      <c r="P179" s="65" t="s">
        <v>909</v>
      </c>
      <c r="Q179" s="65" t="str">
        <f>D179</f>
        <v>참조ID</v>
      </c>
      <c r="R179" s="65" t="str">
        <f t="shared" si="234"/>
        <v>varchar2(30)</v>
      </c>
      <c r="S179" s="66" t="str">
        <f t="shared" si="235"/>
        <v/>
      </c>
      <c r="T179" s="66"/>
      <c r="U179" s="68">
        <f t="shared" si="184"/>
        <v>30</v>
      </c>
      <c r="V179" s="65"/>
      <c r="W179" s="5" t="s">
        <v>291</v>
      </c>
      <c r="X179" s="5" t="str">
        <f t="shared" si="188"/>
        <v>BASE_DT,IRR_ID,TERM</v>
      </c>
      <c r="Y179" s="6" t="s">
        <v>291</v>
      </c>
      <c r="Z179" s="37" t="str">
        <f t="shared" si="189"/>
        <v xml:space="preserve">  REF_ID varchar2(30) NULL,</v>
      </c>
      <c r="AA179" s="37" t="s">
        <v>291</v>
      </c>
      <c r="AB179" s="5" t="str">
        <f t="shared" si="190"/>
        <v/>
      </c>
      <c r="AC179" s="37" t="s">
        <v>291</v>
      </c>
      <c r="AD179" s="37" t="str">
        <f t="shared" si="191"/>
        <v>COMMENT ON COLUMN ZMR_MKT_IRR.REF_ID IS '참조ID : REF_ID';</v>
      </c>
      <c r="AE179" s="37" t="s">
        <v>291</v>
      </c>
      <c r="AF179" s="40" t="str">
        <f t="shared" si="192"/>
        <v>ALTER TABLE ZMR_MKT_IRR ADD REF_ID varchar2(30) NULL;</v>
      </c>
      <c r="AG179" s="6" t="s">
        <v>291</v>
      </c>
      <c r="AI179" s="114" t="s">
        <v>4441</v>
      </c>
      <c r="AJ179" s="66" t="s">
        <v>36</v>
      </c>
    </row>
    <row r="180" spans="2:36" hidden="1">
      <c r="B180" s="65" t="str">
        <f t="shared" si="223"/>
        <v>시장기본_마켓정보</v>
      </c>
      <c r="C180" s="65" t="str">
        <f t="shared" si="224"/>
        <v>시장금리정보</v>
      </c>
      <c r="D180" s="65" t="s">
        <v>4559</v>
      </c>
      <c r="E180" s="65">
        <f t="shared" si="187"/>
        <v>11</v>
      </c>
      <c r="F180" s="66"/>
      <c r="G180" s="66" t="s">
        <v>274</v>
      </c>
      <c r="H180" s="42">
        <v>20</v>
      </c>
      <c r="I180" s="66"/>
      <c r="J180" s="65" t="str">
        <f t="shared" si="233"/>
        <v>문자_20</v>
      </c>
      <c r="K180" s="103"/>
      <c r="L180" s="67"/>
      <c r="M180" s="65" t="str">
        <f t="shared" si="226"/>
        <v>ZMR_MKT_IRR</v>
      </c>
      <c r="N180" s="65" t="str">
        <f t="shared" si="227"/>
        <v>시장금리정보</v>
      </c>
      <c r="O180" s="27" t="e">
        <f>IF(P180="","", IF(#REF!="",1,#REF!+1))</f>
        <v>#REF!</v>
      </c>
      <c r="P180" s="65" t="s">
        <v>4562</v>
      </c>
      <c r="Q180" s="65" t="str">
        <f>D180</f>
        <v>원천자료명</v>
      </c>
      <c r="R180" s="65" t="str">
        <f t="shared" si="234"/>
        <v>varchar2(20)</v>
      </c>
      <c r="S180" s="66" t="str">
        <f>IF(F180="O", "Y", "")</f>
        <v/>
      </c>
      <c r="T180" s="66" t="str">
        <f>IF(I180="M", "Y", "")</f>
        <v/>
      </c>
      <c r="U180" s="68">
        <f t="shared" si="184"/>
        <v>20</v>
      </c>
      <c r="V180" s="65"/>
      <c r="W180" s="5" t="s">
        <v>291</v>
      </c>
      <c r="X180" s="5" t="str">
        <f t="shared" si="188"/>
        <v>BASE_DT,IRR_ID,TERM</v>
      </c>
      <c r="Y180" s="6" t="s">
        <v>291</v>
      </c>
      <c r="Z180" s="37" t="str">
        <f t="shared" si="189"/>
        <v xml:space="preserve">  DATA_SRC varchar2(20) NULL,</v>
      </c>
      <c r="AA180" s="37" t="s">
        <v>291</v>
      </c>
      <c r="AB180" s="5" t="str">
        <f t="shared" si="190"/>
        <v/>
      </c>
      <c r="AC180" s="37" t="s">
        <v>291</v>
      </c>
      <c r="AD180" s="37" t="str">
        <f t="shared" si="191"/>
        <v>COMMENT ON COLUMN ZMR_MKT_IRR.DATA_SRC IS '원천자료명';</v>
      </c>
      <c r="AE180" s="37" t="s">
        <v>291</v>
      </c>
      <c r="AF180" s="40" t="str">
        <f t="shared" si="192"/>
        <v>ALTER TABLE ZMR_MKT_IRR ADD DATA_SRC varchar2(20) NULL;</v>
      </c>
      <c r="AG180" s="6" t="s">
        <v>291</v>
      </c>
      <c r="AI180" s="114"/>
      <c r="AJ180" s="66"/>
    </row>
    <row r="181" spans="2:36" ht="25.5" hidden="1">
      <c r="B181" s="65" t="str">
        <f t="shared" si="223"/>
        <v>시장기본_마켓정보</v>
      </c>
      <c r="C181" s="65" t="str">
        <f t="shared" si="224"/>
        <v>시장금리정보</v>
      </c>
      <c r="D181" s="65" t="s">
        <v>4552</v>
      </c>
      <c r="E181" s="65">
        <f t="shared" si="187"/>
        <v>12</v>
      </c>
      <c r="F181" s="66"/>
      <c r="G181" s="66" t="s">
        <v>274</v>
      </c>
      <c r="H181" s="42">
        <v>1</v>
      </c>
      <c r="I181" s="66"/>
      <c r="J181" s="65" t="str">
        <f t="shared" si="233"/>
        <v>문자_1</v>
      </c>
      <c r="K181" s="103" t="s">
        <v>4560</v>
      </c>
      <c r="L181" s="67"/>
      <c r="M181" s="65" t="str">
        <f t="shared" si="226"/>
        <v>ZMR_MKT_IRR</v>
      </c>
      <c r="N181" s="65" t="str">
        <f t="shared" si="227"/>
        <v>시장금리정보</v>
      </c>
      <c r="O181" s="27" t="e">
        <f>IF(P181="","", IF(P180="",1,O180+1))</f>
        <v>#REF!</v>
      </c>
      <c r="P181" s="65" t="s">
        <v>4561</v>
      </c>
      <c r="Q181" s="65" t="str">
        <f>D181</f>
        <v>자료관리구분</v>
      </c>
      <c r="R181" s="65" t="str">
        <f t="shared" si="234"/>
        <v>varchar2(1)</v>
      </c>
      <c r="S181" s="66" t="str">
        <f>IF(F181="O", "Y", "")</f>
        <v/>
      </c>
      <c r="T181" s="66" t="str">
        <f>IF(I181="M", "Y", "")</f>
        <v/>
      </c>
      <c r="U181" s="68">
        <f t="shared" si="184"/>
        <v>1</v>
      </c>
      <c r="V181" s="65"/>
      <c r="W181" s="5" t="s">
        <v>291</v>
      </c>
      <c r="X181" s="5" t="str">
        <f t="shared" si="188"/>
        <v>BASE_DT,IRR_ID,TERM</v>
      </c>
      <c r="Y181" s="6" t="s">
        <v>291</v>
      </c>
      <c r="Z181" s="37" t="str">
        <f t="shared" si="189"/>
        <v xml:space="preserve">  DATA_CFG varchar2(1) NULL,</v>
      </c>
      <c r="AA181" s="37" t="s">
        <v>291</v>
      </c>
      <c r="AB181" s="5" t="str">
        <f t="shared" si="190"/>
        <v/>
      </c>
      <c r="AC181" s="37" t="s">
        <v>291</v>
      </c>
      <c r="AD181" s="37" t="str">
        <f t="shared" si="191"/>
        <v>COMMENT ON COLUMN ZMR_MKT_IRR.DATA_CFG IS '자료관리구분 : DATA_MAN_FG [ M, C, S ]';</v>
      </c>
      <c r="AE181" s="37" t="s">
        <v>291</v>
      </c>
      <c r="AF181" s="40" t="str">
        <f t="shared" si="192"/>
        <v>ALTER TABLE ZMR_MKT_IRR ADD DATA_CFG varchar2(1) NULL;</v>
      </c>
      <c r="AG181" s="6" t="s">
        <v>291</v>
      </c>
      <c r="AI181" s="114" t="s">
        <v>4503</v>
      </c>
      <c r="AJ181" s="66"/>
    </row>
    <row r="182" spans="2:36" hidden="1">
      <c r="B182" s="65" t="str">
        <f t="shared" si="223"/>
        <v>시장기본_마켓정보</v>
      </c>
      <c r="C182" s="65" t="str">
        <f t="shared" si="224"/>
        <v>시장금리정보</v>
      </c>
      <c r="D182" s="65" t="s">
        <v>818</v>
      </c>
      <c r="E182" s="65">
        <f t="shared" si="187"/>
        <v>13</v>
      </c>
      <c r="F182" s="66"/>
      <c r="G182" s="66" t="s">
        <v>12</v>
      </c>
      <c r="H182" s="42">
        <v>20</v>
      </c>
      <c r="I182" s="66"/>
      <c r="J182" s="65" t="str">
        <f t="shared" si="233"/>
        <v>문자_20</v>
      </c>
      <c r="K182" s="103"/>
      <c r="L182" s="67"/>
      <c r="M182" s="65" t="str">
        <f t="shared" si="226"/>
        <v>ZMR_MKT_IRR</v>
      </c>
      <c r="N182" s="65" t="str">
        <f t="shared" si="227"/>
        <v>시장금리정보</v>
      </c>
      <c r="O182" s="27" t="e">
        <f>IF(P182="","", IF(#REF!="",1,#REF!+1))</f>
        <v>#REF!</v>
      </c>
      <c r="P182" s="65" t="s">
        <v>832</v>
      </c>
      <c r="Q182" s="65" t="str">
        <f t="shared" si="228"/>
        <v>매핑ID</v>
      </c>
      <c r="R182" s="65" t="str">
        <f t="shared" si="234"/>
        <v>varchar2(20)</v>
      </c>
      <c r="S182" s="66" t="str">
        <f>IF(F182="O", "Y", "")</f>
        <v/>
      </c>
      <c r="T182" s="66" t="str">
        <f>IF(I182="M", "Y", "")</f>
        <v/>
      </c>
      <c r="U182" s="68">
        <f t="shared" si="184"/>
        <v>20</v>
      </c>
      <c r="V182" s="65"/>
      <c r="W182" s="5" t="s">
        <v>291</v>
      </c>
      <c r="X182" s="5" t="str">
        <f t="shared" si="188"/>
        <v>BASE_DT,IRR_ID,TERM</v>
      </c>
      <c r="Y182" s="6" t="s">
        <v>291</v>
      </c>
      <c r="Z182" s="37" t="str">
        <f t="shared" si="189"/>
        <v xml:space="preserve">  MAP_ID varchar2(20) NULL,CONSTRAINT PK_ZMR_MKT_IRR PRIMARY KEY ( BASE_DT,IRR_ID,TERM) );</v>
      </c>
      <c r="AA182" s="37" t="s">
        <v>291</v>
      </c>
      <c r="AB182" s="5" t="str">
        <f t="shared" si="190"/>
        <v/>
      </c>
      <c r="AC182" s="37" t="s">
        <v>291</v>
      </c>
      <c r="AD182" s="37" t="str">
        <f t="shared" si="191"/>
        <v>COMMENT ON COLUMN ZMR_MKT_IRR.MAP_ID IS '매핑ID';</v>
      </c>
      <c r="AE182" s="37" t="s">
        <v>291</v>
      </c>
      <c r="AF182" s="40" t="str">
        <f t="shared" si="192"/>
        <v>ALTER TABLE ZMR_MKT_IRR ADD MAP_ID varchar2(20) NULL;</v>
      </c>
      <c r="AG182" s="6" t="s">
        <v>291</v>
      </c>
      <c r="AI182" s="114"/>
      <c r="AJ182" s="66"/>
    </row>
    <row r="183" spans="2:36" s="6" customFormat="1" hidden="1">
      <c r="B183" s="65" t="s">
        <v>1057</v>
      </c>
      <c r="C183" s="65" t="s">
        <v>788</v>
      </c>
      <c r="D183" s="65" t="str">
        <f>VLOOKUP(M183,엔티티목록!I:O,7,FALSE)</f>
        <v>시장에서 거래되는 환율 정보</v>
      </c>
      <c r="E183" s="65" t="str">
        <f t="shared" si="187"/>
        <v/>
      </c>
      <c r="F183" s="66"/>
      <c r="G183" s="66"/>
      <c r="H183" s="42">
        <f>SUMIFS(H:H,C:C,C183,B:B,B183, G:G,"&lt;&gt;"&amp;G183)</f>
        <v>113</v>
      </c>
      <c r="I183" s="66"/>
      <c r="J183" s="65" t="str">
        <f t="shared" si="233"/>
        <v/>
      </c>
      <c r="K183" s="103"/>
      <c r="L183" s="67"/>
      <c r="M183" s="65" t="s">
        <v>797</v>
      </c>
      <c r="N183" s="65" t="str">
        <f t="shared" si="227"/>
        <v>시장환율정보</v>
      </c>
      <c r="O183" s="27" t="str">
        <f>IF(P183="","", IF(P182="",1,O182+1))</f>
        <v/>
      </c>
      <c r="P183" s="65"/>
      <c r="Q183" s="65"/>
      <c r="R183" s="65" t="str">
        <f t="shared" si="234"/>
        <v/>
      </c>
      <c r="S183" s="66"/>
      <c r="T183" s="66"/>
      <c r="U183" s="68">
        <f t="shared" si="184"/>
        <v>113</v>
      </c>
      <c r="V183" s="65"/>
      <c r="W183" s="5" t="s">
        <v>291</v>
      </c>
      <c r="X183" s="5" t="str">
        <f t="shared" si="188"/>
        <v/>
      </c>
      <c r="Y183" s="6" t="s">
        <v>291</v>
      </c>
      <c r="Z183" s="37" t="str">
        <f t="shared" si="189"/>
        <v>CREATE TABLE ZMR_MKT_FXR(</v>
      </c>
      <c r="AA183" s="37" t="s">
        <v>291</v>
      </c>
      <c r="AB183" s="5" t="str">
        <f t="shared" si="190"/>
        <v>DROP TABLE ZMR_MKT_FXR;</v>
      </c>
      <c r="AC183" s="37" t="s">
        <v>291</v>
      </c>
      <c r="AD183" s="37" t="str">
        <f t="shared" si="191"/>
        <v>COMMENT ON TABLE ZMR_MKT_FXR IS '시장환율정보';</v>
      </c>
      <c r="AE183" s="37" t="s">
        <v>291</v>
      </c>
      <c r="AF183" s="40" t="str">
        <f t="shared" si="192"/>
        <v/>
      </c>
      <c r="AG183" s="6" t="s">
        <v>291</v>
      </c>
      <c r="AI183" s="114"/>
      <c r="AJ183" s="66"/>
    </row>
    <row r="184" spans="2:36" hidden="1">
      <c r="B184" s="65" t="str">
        <f t="shared" ref="B184:C196" si="236">B183</f>
        <v>시장기본_마켓정보</v>
      </c>
      <c r="C184" s="65" t="str">
        <f t="shared" ref="C184:C196" si="237">C183</f>
        <v>시장환율정보</v>
      </c>
      <c r="D184" s="65" t="s">
        <v>819</v>
      </c>
      <c r="E184" s="65">
        <f t="shared" si="187"/>
        <v>1</v>
      </c>
      <c r="F184" s="66" t="s">
        <v>1980</v>
      </c>
      <c r="G184" s="66" t="s">
        <v>274</v>
      </c>
      <c r="H184" s="42">
        <v>8</v>
      </c>
      <c r="I184" s="66" t="s">
        <v>36</v>
      </c>
      <c r="J184" s="65" t="str">
        <f t="shared" si="233"/>
        <v>문자_8</v>
      </c>
      <c r="K184" s="103"/>
      <c r="L184" s="67"/>
      <c r="M184" s="65" t="str">
        <f>M183</f>
        <v>ZMR_MKT_FXR</v>
      </c>
      <c r="N184" s="65" t="str">
        <f t="shared" si="227"/>
        <v>시장환율정보</v>
      </c>
      <c r="O184" s="27">
        <f>IF(P184="","", IF(P183="",1,O183+1))</f>
        <v>1</v>
      </c>
      <c r="P184" s="65" t="s">
        <v>65</v>
      </c>
      <c r="Q184" s="65" t="str">
        <f t="shared" ref="Q184:Q191" si="238">D184</f>
        <v>기준일</v>
      </c>
      <c r="R184" s="65" t="str">
        <f t="shared" si="234"/>
        <v>varchar2(8)</v>
      </c>
      <c r="S184" s="66" t="s">
        <v>759</v>
      </c>
      <c r="T184" s="66" t="str">
        <f t="shared" ref="T184:T186" si="239">IF(I184="M", "Y", "")</f>
        <v>Y</v>
      </c>
      <c r="U184" s="68">
        <f t="shared" si="184"/>
        <v>8</v>
      </c>
      <c r="V184" s="65"/>
      <c r="W184" s="5" t="s">
        <v>291</v>
      </c>
      <c r="X184" s="5" t="str">
        <f t="shared" si="188"/>
        <v>BASE_DT</v>
      </c>
      <c r="Y184" s="6" t="s">
        <v>291</v>
      </c>
      <c r="Z184" s="37" t="str">
        <f t="shared" si="189"/>
        <v xml:space="preserve">  BASE_DT varchar2(8) NOT NULL,</v>
      </c>
      <c r="AA184" s="37" t="s">
        <v>291</v>
      </c>
      <c r="AB184" s="5" t="str">
        <f t="shared" si="190"/>
        <v/>
      </c>
      <c r="AC184" s="37" t="s">
        <v>291</v>
      </c>
      <c r="AD184" s="37" t="str">
        <f t="shared" si="191"/>
        <v>COMMENT ON COLUMN ZMR_MKT_FXR.BASE_DT IS '기준일';</v>
      </c>
      <c r="AE184" s="37" t="s">
        <v>291</v>
      </c>
      <c r="AF184" s="40" t="str">
        <f t="shared" si="192"/>
        <v/>
      </c>
      <c r="AG184" s="6" t="s">
        <v>291</v>
      </c>
      <c r="AI184" s="114">
        <v>20240930</v>
      </c>
      <c r="AJ184" s="66" t="s">
        <v>36</v>
      </c>
    </row>
    <row r="185" spans="2:36" hidden="1">
      <c r="B185" s="65" t="str">
        <f t="shared" si="236"/>
        <v>시장기본_마켓정보</v>
      </c>
      <c r="C185" s="65" t="str">
        <f t="shared" si="237"/>
        <v>시장환율정보</v>
      </c>
      <c r="D185" s="65" t="s">
        <v>911</v>
      </c>
      <c r="E185" s="65">
        <f t="shared" si="187"/>
        <v>2</v>
      </c>
      <c r="F185" s="66" t="s">
        <v>1980</v>
      </c>
      <c r="G185" s="66" t="s">
        <v>12</v>
      </c>
      <c r="H185" s="42">
        <v>3</v>
      </c>
      <c r="I185" s="66" t="s">
        <v>36</v>
      </c>
      <c r="J185" s="65" t="str">
        <f t="shared" si="233"/>
        <v>문자_3</v>
      </c>
      <c r="K185" s="103" t="s">
        <v>4828</v>
      </c>
      <c r="L185" s="67"/>
      <c r="M185" s="65" t="str">
        <f>M184</f>
        <v>ZMR_MKT_FXR</v>
      </c>
      <c r="N185" s="65" t="str">
        <f t="shared" ref="N185" si="240">C185</f>
        <v>시장환율정보</v>
      </c>
      <c r="O185" s="27" t="e">
        <f>IF(P185="","", IF(#REF!="",1,#REF!+1))</f>
        <v>#REF!</v>
      </c>
      <c r="P185" s="65" t="s">
        <v>4657</v>
      </c>
      <c r="Q185" s="65" t="str">
        <f t="shared" si="238"/>
        <v>기준통화코드</v>
      </c>
      <c r="R185" s="65" t="str">
        <f t="shared" si="234"/>
        <v>varchar2(3)</v>
      </c>
      <c r="S185" s="66" t="s">
        <v>759</v>
      </c>
      <c r="T185" s="66" t="str">
        <f t="shared" si="239"/>
        <v>Y</v>
      </c>
      <c r="U185" s="68">
        <f t="shared" si="184"/>
        <v>3</v>
      </c>
      <c r="V185" s="65"/>
      <c r="W185" s="5" t="s">
        <v>291</v>
      </c>
      <c r="X185" s="5" t="str">
        <f t="shared" si="188"/>
        <v>BASE_DT,BAS_CCY</v>
      </c>
      <c r="Y185" s="6" t="s">
        <v>291</v>
      </c>
      <c r="Z185" s="37" t="str">
        <f t="shared" si="189"/>
        <v xml:space="preserve">  BAS_CCY varchar2(3) NOT NULL,</v>
      </c>
      <c r="AA185" s="37" t="s">
        <v>291</v>
      </c>
      <c r="AB185" s="5" t="str">
        <f t="shared" si="190"/>
        <v/>
      </c>
      <c r="AC185" s="37" t="s">
        <v>291</v>
      </c>
      <c r="AD185" s="37" t="str">
        <f t="shared" si="191"/>
        <v>COMMENT ON COLUMN ZMR_MKT_FXR.BAS_CCY IS '기준통화코드 : KRW';</v>
      </c>
      <c r="AE185" s="37" t="s">
        <v>291</v>
      </c>
      <c r="AF185" s="40" t="str">
        <f t="shared" si="192"/>
        <v/>
      </c>
      <c r="AG185" s="6" t="s">
        <v>291</v>
      </c>
      <c r="AI185" s="114" t="s">
        <v>1298</v>
      </c>
      <c r="AJ185" s="66" t="s">
        <v>36</v>
      </c>
    </row>
    <row r="186" spans="2:36" hidden="1">
      <c r="B186" s="65" t="str">
        <f t="shared" si="236"/>
        <v>시장기본_마켓정보</v>
      </c>
      <c r="C186" s="65" t="str">
        <f t="shared" si="237"/>
        <v>시장환율정보</v>
      </c>
      <c r="D186" s="65" t="s">
        <v>912</v>
      </c>
      <c r="E186" s="65">
        <f t="shared" si="187"/>
        <v>3</v>
      </c>
      <c r="F186" s="66" t="s">
        <v>1980</v>
      </c>
      <c r="G186" s="66" t="s">
        <v>12</v>
      </c>
      <c r="H186" s="42">
        <v>3</v>
      </c>
      <c r="I186" s="66" t="s">
        <v>36</v>
      </c>
      <c r="J186" s="65" t="str">
        <f t="shared" si="233"/>
        <v>문자_3</v>
      </c>
      <c r="K186" s="103" t="s">
        <v>4829</v>
      </c>
      <c r="L186" s="67"/>
      <c r="M186" s="65" t="str">
        <f t="shared" ref="M186:M196" si="241">M185</f>
        <v>ZMR_MKT_FXR</v>
      </c>
      <c r="N186" s="65" t="str">
        <f t="shared" ref="N186:N191" si="242">C186</f>
        <v>시장환율정보</v>
      </c>
      <c r="O186" s="27" t="e">
        <f>IF(P186="","", IF(P185="",1,O185+1))</f>
        <v>#REF!</v>
      </c>
      <c r="P186" s="65" t="s">
        <v>4658</v>
      </c>
      <c r="Q186" s="65" t="str">
        <f t="shared" si="238"/>
        <v>상대통화코드</v>
      </c>
      <c r="R186" s="65" t="str">
        <f t="shared" si="234"/>
        <v>varchar2(3)</v>
      </c>
      <c r="S186" s="66" t="s">
        <v>759</v>
      </c>
      <c r="T186" s="66" t="str">
        <f t="shared" si="239"/>
        <v>Y</v>
      </c>
      <c r="U186" s="68">
        <f t="shared" si="184"/>
        <v>3</v>
      </c>
      <c r="V186" s="65"/>
      <c r="W186" s="5" t="s">
        <v>291</v>
      </c>
      <c r="X186" s="5" t="str">
        <f t="shared" si="188"/>
        <v>BASE_DT,BAS_CCY,OPP_CCY</v>
      </c>
      <c r="Y186" s="6" t="s">
        <v>291</v>
      </c>
      <c r="Z186" s="37" t="str">
        <f t="shared" si="189"/>
        <v xml:space="preserve">  OPP_CCY varchar2(3) NOT NULL,</v>
      </c>
      <c r="AA186" s="37" t="s">
        <v>291</v>
      </c>
      <c r="AB186" s="5" t="str">
        <f t="shared" si="190"/>
        <v/>
      </c>
      <c r="AC186" s="37" t="s">
        <v>291</v>
      </c>
      <c r="AD186" s="37" t="str">
        <f t="shared" si="191"/>
        <v>COMMENT ON COLUMN ZMR_MKT_FXR.OPP_CCY IS '상대통화코드 : USD';</v>
      </c>
      <c r="AE186" s="37" t="s">
        <v>291</v>
      </c>
      <c r="AF186" s="40" t="str">
        <f t="shared" si="192"/>
        <v/>
      </c>
      <c r="AG186" s="6" t="s">
        <v>291</v>
      </c>
      <c r="AI186" s="114" t="s">
        <v>1301</v>
      </c>
      <c r="AJ186" s="66" t="s">
        <v>36</v>
      </c>
    </row>
    <row r="187" spans="2:36" hidden="1">
      <c r="B187" s="65" t="str">
        <f t="shared" si="236"/>
        <v>시장기본_마켓정보</v>
      </c>
      <c r="C187" s="65" t="str">
        <f t="shared" si="237"/>
        <v>시장환율정보</v>
      </c>
      <c r="D187" s="65" t="s">
        <v>1153</v>
      </c>
      <c r="E187" s="65">
        <f t="shared" si="187"/>
        <v>4</v>
      </c>
      <c r="F187" s="66"/>
      <c r="G187" s="66" t="s">
        <v>274</v>
      </c>
      <c r="H187" s="42">
        <v>20</v>
      </c>
      <c r="I187" s="66"/>
      <c r="J187" s="65" t="str">
        <f t="shared" si="233"/>
        <v>문자_20</v>
      </c>
      <c r="K187" s="103"/>
      <c r="L187" s="67"/>
      <c r="M187" s="65" t="str">
        <f t="shared" si="241"/>
        <v>ZMR_MKT_FXR</v>
      </c>
      <c r="N187" s="65" t="str">
        <f>C187</f>
        <v>시장환율정보</v>
      </c>
      <c r="O187" s="27" t="e">
        <f>IF(P187="","", IF(#REF!="",1,#REF!+1))</f>
        <v>#REF!</v>
      </c>
      <c r="P187" s="65" t="s">
        <v>46</v>
      </c>
      <c r="Q187" s="65" t="str">
        <f>D187</f>
        <v>최종작업자</v>
      </c>
      <c r="R187" s="65" t="str">
        <f t="shared" si="234"/>
        <v>varchar2(20)</v>
      </c>
      <c r="S187" s="66"/>
      <c r="T187" s="66"/>
      <c r="U187" s="68">
        <f t="shared" si="184"/>
        <v>20</v>
      </c>
      <c r="V187" s="65"/>
      <c r="W187" s="5" t="s">
        <v>291</v>
      </c>
      <c r="X187" s="5" t="str">
        <f t="shared" si="188"/>
        <v>BASE_DT,BAS_CCY,OPP_CCY</v>
      </c>
      <c r="Y187" s="6" t="s">
        <v>291</v>
      </c>
      <c r="Z187" s="37" t="str">
        <f t="shared" si="189"/>
        <v xml:space="preserve">  LASTID varchar2(20) NULL,</v>
      </c>
      <c r="AA187" s="37" t="s">
        <v>291</v>
      </c>
      <c r="AB187" s="5" t="str">
        <f t="shared" si="190"/>
        <v/>
      </c>
      <c r="AC187" s="37" t="s">
        <v>291</v>
      </c>
      <c r="AD187" s="37" t="str">
        <f t="shared" si="191"/>
        <v>COMMENT ON COLUMN ZMR_MKT_FXR.LASTID IS '최종작업자';</v>
      </c>
      <c r="AE187" s="37" t="s">
        <v>291</v>
      </c>
      <c r="AF187" s="40" t="str">
        <f t="shared" si="192"/>
        <v>ALTER TABLE ZMR_MKT_FXR ADD LASTID varchar2(20) NULL;</v>
      </c>
      <c r="AG187" s="6" t="s">
        <v>291</v>
      </c>
      <c r="AI187" s="114"/>
      <c r="AJ187" s="66"/>
    </row>
    <row r="188" spans="2:36" hidden="1">
      <c r="B188" s="65" t="str">
        <f t="shared" si="236"/>
        <v>시장기본_마켓정보</v>
      </c>
      <c r="C188" s="65" t="str">
        <f t="shared" si="237"/>
        <v>시장환율정보</v>
      </c>
      <c r="D188" s="65" t="s">
        <v>286</v>
      </c>
      <c r="E188" s="65">
        <f t="shared" si="187"/>
        <v>5</v>
      </c>
      <c r="F188" s="66"/>
      <c r="G188" s="66" t="s">
        <v>1154</v>
      </c>
      <c r="H188" s="42">
        <v>8</v>
      </c>
      <c r="I188" s="66" t="s">
        <v>36</v>
      </c>
      <c r="J188" s="65" t="str">
        <f t="shared" si="233"/>
        <v>날짜</v>
      </c>
      <c r="K188" s="103"/>
      <c r="L188" s="67"/>
      <c r="M188" s="65" t="str">
        <f t="shared" si="241"/>
        <v>ZMR_MKT_FXR</v>
      </c>
      <c r="N188" s="65" t="str">
        <f>C188</f>
        <v>시장환율정보</v>
      </c>
      <c r="O188" s="27" t="e">
        <f>IF(P188="","", IF(P187="",1,O187+1))</f>
        <v>#REF!</v>
      </c>
      <c r="P188" s="65" t="s">
        <v>47</v>
      </c>
      <c r="Q188" s="65" t="str">
        <f>D188</f>
        <v>최종작업시스템일시</v>
      </c>
      <c r="R188" s="65" t="str">
        <f t="shared" si="234"/>
        <v>timestamp</v>
      </c>
      <c r="S188" s="66"/>
      <c r="T188" s="66"/>
      <c r="U188" s="68">
        <f t="shared" si="184"/>
        <v>8</v>
      </c>
      <c r="V188" s="65"/>
      <c r="W188" s="5" t="s">
        <v>291</v>
      </c>
      <c r="X188" s="5" t="str">
        <f t="shared" si="188"/>
        <v>BASE_DT,BAS_CCY,OPP_CCY</v>
      </c>
      <c r="Y188" s="6" t="s">
        <v>291</v>
      </c>
      <c r="Z188" s="37" t="str">
        <f t="shared" si="189"/>
        <v xml:space="preserve">  TMSTAMP timestamp DEFAULT CURRENT_TIMESTAMP  NULL,</v>
      </c>
      <c r="AA188" s="37" t="s">
        <v>291</v>
      </c>
      <c r="AB188" s="5" t="str">
        <f t="shared" si="190"/>
        <v/>
      </c>
      <c r="AC188" s="37" t="s">
        <v>291</v>
      </c>
      <c r="AD188" s="37" t="str">
        <f t="shared" si="191"/>
        <v>COMMENT ON COLUMN ZMR_MKT_FXR.TMSTAMP IS '최종작업시스템일시';</v>
      </c>
      <c r="AE188" s="37" t="s">
        <v>291</v>
      </c>
      <c r="AF188" s="40" t="str">
        <f t="shared" si="192"/>
        <v>ALTER TABLE ZMR_MKT_FXR ADD TMSTAMP timestamp NULL;</v>
      </c>
      <c r="AG188" s="6" t="s">
        <v>291</v>
      </c>
      <c r="AI188" s="114"/>
      <c r="AJ188" s="66"/>
    </row>
    <row r="189" spans="2:36" hidden="1">
      <c r="B189" s="65" t="str">
        <f t="shared" si="236"/>
        <v>시장기본_마켓정보</v>
      </c>
      <c r="C189" s="65" t="str">
        <f t="shared" si="237"/>
        <v>시장환율정보</v>
      </c>
      <c r="D189" s="65" t="s">
        <v>913</v>
      </c>
      <c r="E189" s="65">
        <f t="shared" si="187"/>
        <v>6</v>
      </c>
      <c r="F189" s="66"/>
      <c r="G189" s="66" t="s">
        <v>13</v>
      </c>
      <c r="H189" s="42" t="s">
        <v>1993</v>
      </c>
      <c r="I189" s="66" t="s">
        <v>36</v>
      </c>
      <c r="J189" s="65" t="str">
        <f t="shared" si="233"/>
        <v>숫자_25,8</v>
      </c>
      <c r="K189" s="103" t="s">
        <v>4830</v>
      </c>
      <c r="L189" s="67"/>
      <c r="M189" s="65" t="str">
        <f t="shared" si="241"/>
        <v>ZMR_MKT_FXR</v>
      </c>
      <c r="N189" s="65" t="str">
        <f t="shared" si="242"/>
        <v>시장환율정보</v>
      </c>
      <c r="O189" s="27" t="e">
        <f>IF(P189="","", IF(P188="",1,O188+1))</f>
        <v>#REF!</v>
      </c>
      <c r="P189" s="65" t="s">
        <v>914</v>
      </c>
      <c r="Q189" s="65" t="str">
        <f t="shared" si="238"/>
        <v>환율값</v>
      </c>
      <c r="R189" s="65" t="str">
        <f t="shared" si="234"/>
        <v>number(25,8)</v>
      </c>
      <c r="S189" s="66" t="str">
        <f t="shared" ref="S189:S193" si="243">IF(F189="O", "Y", "")</f>
        <v/>
      </c>
      <c r="T189" s="66" t="s">
        <v>759</v>
      </c>
      <c r="U189" s="68" t="str">
        <f t="shared" si="184"/>
        <v>25,8</v>
      </c>
      <c r="V189" s="65"/>
      <c r="W189" s="5" t="s">
        <v>291</v>
      </c>
      <c r="X189" s="5" t="str">
        <f t="shared" si="188"/>
        <v>BASE_DT,BAS_CCY,OPP_CCY</v>
      </c>
      <c r="Y189" s="6" t="s">
        <v>291</v>
      </c>
      <c r="Z189" s="37" t="str">
        <f t="shared" si="189"/>
        <v xml:space="preserve">  FXR_VAL number(25,8) NULL,</v>
      </c>
      <c r="AA189" s="37" t="s">
        <v>291</v>
      </c>
      <c r="AB189" s="5" t="str">
        <f t="shared" si="190"/>
        <v/>
      </c>
      <c r="AC189" s="37" t="s">
        <v>291</v>
      </c>
      <c r="AD189" s="37" t="str">
        <f t="shared" si="191"/>
        <v>COMMENT ON COLUMN ZMR_MKT_FXR.FXR_VAL IS '환율값 : 1415,23';</v>
      </c>
      <c r="AE189" s="37" t="s">
        <v>291</v>
      </c>
      <c r="AF189" s="40" t="str">
        <f t="shared" si="192"/>
        <v>ALTER TABLE ZMR_MKT_FXR ADD FXR_VAL number(25,8) NULL;</v>
      </c>
      <c r="AG189" s="6" t="s">
        <v>291</v>
      </c>
      <c r="AI189" s="114">
        <v>1415.31</v>
      </c>
      <c r="AJ189" s="66" t="s">
        <v>36</v>
      </c>
    </row>
    <row r="190" spans="2:36" hidden="1">
      <c r="B190" s="65" t="str">
        <f t="shared" si="236"/>
        <v>시장기본_마켓정보</v>
      </c>
      <c r="C190" s="65" t="str">
        <f t="shared" si="237"/>
        <v>시장환율정보</v>
      </c>
      <c r="D190" s="65" t="s">
        <v>903</v>
      </c>
      <c r="E190" s="65">
        <f t="shared" si="187"/>
        <v>7</v>
      </c>
      <c r="F190" s="66"/>
      <c r="G190" s="66" t="s">
        <v>13</v>
      </c>
      <c r="H190" s="42" t="s">
        <v>1993</v>
      </c>
      <c r="I190" s="66"/>
      <c r="J190" s="65" t="str">
        <f t="shared" si="233"/>
        <v>숫자_25,8</v>
      </c>
      <c r="K190" s="103"/>
      <c r="L190" s="67"/>
      <c r="M190" s="65" t="str">
        <f t="shared" si="241"/>
        <v>ZMR_MKT_FXR</v>
      </c>
      <c r="N190" s="65" t="str">
        <f t="shared" si="242"/>
        <v>시장환율정보</v>
      </c>
      <c r="O190" s="27" t="e">
        <f>IF(P190="","", IF(#REF!="",1,#REF!+1))</f>
        <v>#REF!</v>
      </c>
      <c r="P190" s="65" t="s">
        <v>907</v>
      </c>
      <c r="Q190" s="65" t="str">
        <f t="shared" si="238"/>
        <v>BID값</v>
      </c>
      <c r="R190" s="65" t="str">
        <f t="shared" si="234"/>
        <v>number(25,8)</v>
      </c>
      <c r="S190" s="66" t="str">
        <f t="shared" si="243"/>
        <v/>
      </c>
      <c r="T190" s="66"/>
      <c r="U190" s="68" t="str">
        <f t="shared" si="184"/>
        <v>25,8</v>
      </c>
      <c r="V190" s="65"/>
      <c r="W190" s="5" t="s">
        <v>291</v>
      </c>
      <c r="X190" s="5" t="str">
        <f t="shared" si="188"/>
        <v>BASE_DT,BAS_CCY,OPP_CCY</v>
      </c>
      <c r="Y190" s="6" t="s">
        <v>291</v>
      </c>
      <c r="Z190" s="37" t="str">
        <f t="shared" si="189"/>
        <v xml:space="preserve">  BID_VAL number(25,8) NULL,</v>
      </c>
      <c r="AA190" s="37" t="s">
        <v>291</v>
      </c>
      <c r="AB190" s="5" t="str">
        <f t="shared" si="190"/>
        <v/>
      </c>
      <c r="AC190" s="37" t="s">
        <v>291</v>
      </c>
      <c r="AD190" s="37" t="str">
        <f t="shared" si="191"/>
        <v>COMMENT ON COLUMN ZMR_MKT_FXR.BID_VAL IS 'BID값';</v>
      </c>
      <c r="AE190" s="37" t="s">
        <v>291</v>
      </c>
      <c r="AF190" s="40" t="str">
        <f t="shared" si="192"/>
        <v>ALTER TABLE ZMR_MKT_FXR ADD BID_VAL number(25,8) NULL;</v>
      </c>
      <c r="AG190" s="6" t="s">
        <v>291</v>
      </c>
      <c r="AI190" s="114"/>
      <c r="AJ190" s="66"/>
    </row>
    <row r="191" spans="2:36" hidden="1">
      <c r="B191" s="65" t="str">
        <f t="shared" si="236"/>
        <v>시장기본_마켓정보</v>
      </c>
      <c r="C191" s="65" t="str">
        <f t="shared" si="237"/>
        <v>시장환율정보</v>
      </c>
      <c r="D191" s="65" t="s">
        <v>904</v>
      </c>
      <c r="E191" s="65">
        <f t="shared" si="187"/>
        <v>8</v>
      </c>
      <c r="F191" s="66"/>
      <c r="G191" s="66" t="s">
        <v>13</v>
      </c>
      <c r="H191" s="42" t="s">
        <v>1993</v>
      </c>
      <c r="I191" s="66"/>
      <c r="J191" s="65" t="str">
        <f t="shared" si="233"/>
        <v>숫자_25,8</v>
      </c>
      <c r="K191" s="103"/>
      <c r="L191" s="67"/>
      <c r="M191" s="65" t="str">
        <f t="shared" si="241"/>
        <v>ZMR_MKT_FXR</v>
      </c>
      <c r="N191" s="65" t="str">
        <f t="shared" si="242"/>
        <v>시장환율정보</v>
      </c>
      <c r="O191" s="27" t="e">
        <f>IF(P191="","", IF(P190="",1,O190+1))</f>
        <v>#REF!</v>
      </c>
      <c r="P191" s="65" t="s">
        <v>908</v>
      </c>
      <c r="Q191" s="65" t="str">
        <f t="shared" si="238"/>
        <v>ASK값</v>
      </c>
      <c r="R191" s="65" t="str">
        <f t="shared" si="234"/>
        <v>number(25,8)</v>
      </c>
      <c r="S191" s="66" t="str">
        <f t="shared" si="243"/>
        <v/>
      </c>
      <c r="T191" s="66"/>
      <c r="U191" s="68" t="str">
        <f t="shared" si="184"/>
        <v>25,8</v>
      </c>
      <c r="V191" s="65"/>
      <c r="W191" s="5" t="s">
        <v>291</v>
      </c>
      <c r="X191" s="5" t="str">
        <f t="shared" si="188"/>
        <v>BASE_DT,BAS_CCY,OPP_CCY</v>
      </c>
      <c r="Y191" s="6" t="s">
        <v>291</v>
      </c>
      <c r="Z191" s="37" t="str">
        <f t="shared" si="189"/>
        <v xml:space="preserve">  ASK_VAL number(25,8) NULL,</v>
      </c>
      <c r="AA191" s="37" t="s">
        <v>291</v>
      </c>
      <c r="AB191" s="5" t="str">
        <f t="shared" si="190"/>
        <v/>
      </c>
      <c r="AC191" s="37" t="s">
        <v>291</v>
      </c>
      <c r="AD191" s="37" t="str">
        <f t="shared" si="191"/>
        <v>COMMENT ON COLUMN ZMR_MKT_FXR.ASK_VAL IS 'ASK값';</v>
      </c>
      <c r="AE191" s="37" t="s">
        <v>291</v>
      </c>
      <c r="AF191" s="40" t="str">
        <f t="shared" si="192"/>
        <v>ALTER TABLE ZMR_MKT_FXR ADD ASK_VAL number(25,8) NULL;</v>
      </c>
      <c r="AG191" s="6" t="s">
        <v>291</v>
      </c>
      <c r="AI191" s="114"/>
      <c r="AJ191" s="66"/>
    </row>
    <row r="192" spans="2:36" hidden="1">
      <c r="B192" s="65" t="str">
        <f t="shared" si="236"/>
        <v>시장기본_마켓정보</v>
      </c>
      <c r="C192" s="65" t="str">
        <f t="shared" si="237"/>
        <v>시장환율정보</v>
      </c>
      <c r="D192" s="65" t="s">
        <v>916</v>
      </c>
      <c r="E192" s="65">
        <f t="shared" si="187"/>
        <v>9</v>
      </c>
      <c r="F192" s="66"/>
      <c r="G192" s="66" t="s">
        <v>13</v>
      </c>
      <c r="H192" s="42" t="s">
        <v>1993</v>
      </c>
      <c r="I192" s="66"/>
      <c r="J192" s="65" t="str">
        <f t="shared" si="233"/>
        <v>숫자_25,8</v>
      </c>
      <c r="K192" s="103"/>
      <c r="L192" s="67"/>
      <c r="M192" s="65" t="str">
        <f t="shared" si="241"/>
        <v>ZMR_MKT_FXR</v>
      </c>
      <c r="N192" s="65" t="str">
        <f>C192</f>
        <v>시장환율정보</v>
      </c>
      <c r="O192" s="27" t="e">
        <f>IF(P192="","", IF(P191="",1,O191+1))</f>
        <v>#REF!</v>
      </c>
      <c r="P192" s="65" t="s">
        <v>917</v>
      </c>
      <c r="Q192" s="65" t="str">
        <f>D192</f>
        <v>중간값</v>
      </c>
      <c r="R192" s="65" t="str">
        <f t="shared" si="234"/>
        <v>number(25,8)</v>
      </c>
      <c r="S192" s="66" t="str">
        <f t="shared" si="243"/>
        <v/>
      </c>
      <c r="T192" s="66"/>
      <c r="U192" s="68" t="str">
        <f t="shared" si="184"/>
        <v>25,8</v>
      </c>
      <c r="V192" s="65"/>
      <c r="W192" s="5" t="s">
        <v>291</v>
      </c>
      <c r="X192" s="5" t="str">
        <f t="shared" si="188"/>
        <v>BASE_DT,BAS_CCY,OPP_CCY</v>
      </c>
      <c r="Y192" s="6" t="s">
        <v>291</v>
      </c>
      <c r="Z192" s="37" t="str">
        <f t="shared" si="189"/>
        <v xml:space="preserve">  MID_VAL number(25,8) NULL,</v>
      </c>
      <c r="AA192" s="37" t="s">
        <v>291</v>
      </c>
      <c r="AB192" s="5" t="str">
        <f t="shared" si="190"/>
        <v/>
      </c>
      <c r="AC192" s="37" t="s">
        <v>291</v>
      </c>
      <c r="AD192" s="37" t="str">
        <f t="shared" si="191"/>
        <v>COMMENT ON COLUMN ZMR_MKT_FXR.MID_VAL IS '중간값';</v>
      </c>
      <c r="AE192" s="37" t="s">
        <v>291</v>
      </c>
      <c r="AF192" s="40" t="str">
        <f t="shared" si="192"/>
        <v>ALTER TABLE ZMR_MKT_FXR ADD MID_VAL number(25,8) NULL;</v>
      </c>
      <c r="AG192" s="6" t="s">
        <v>291</v>
      </c>
      <c r="AI192" s="114"/>
      <c r="AJ192" s="66"/>
    </row>
    <row r="193" spans="2:36" hidden="1">
      <c r="B193" s="65" t="str">
        <f t="shared" si="236"/>
        <v>시장기본_마켓정보</v>
      </c>
      <c r="C193" s="65" t="str">
        <f t="shared" si="236"/>
        <v>시장환율정보</v>
      </c>
      <c r="D193" s="65" t="s">
        <v>901</v>
      </c>
      <c r="E193" s="65">
        <f t="shared" si="187"/>
        <v>10</v>
      </c>
      <c r="F193" s="66"/>
      <c r="G193" s="66" t="s">
        <v>12</v>
      </c>
      <c r="H193" s="42">
        <v>30</v>
      </c>
      <c r="I193" s="66"/>
      <c r="J193" s="65" t="str">
        <f t="shared" si="233"/>
        <v>문자_30</v>
      </c>
      <c r="K193" s="103" t="s">
        <v>4667</v>
      </c>
      <c r="L193" s="67"/>
      <c r="M193" s="65" t="str">
        <f t="shared" si="241"/>
        <v>ZMR_MKT_FXR</v>
      </c>
      <c r="N193" s="65" t="str">
        <f>C193</f>
        <v>시장환율정보</v>
      </c>
      <c r="O193" s="27" t="e">
        <f>IF(P193="","", IF(#REF!="",1,#REF!+1))</f>
        <v>#REF!</v>
      </c>
      <c r="P193" s="65" t="s">
        <v>909</v>
      </c>
      <c r="Q193" s="65" t="str">
        <f>D193</f>
        <v>참조ID</v>
      </c>
      <c r="R193" s="65" t="str">
        <f t="shared" si="234"/>
        <v>varchar2(30)</v>
      </c>
      <c r="S193" s="66" t="str">
        <f t="shared" si="243"/>
        <v/>
      </c>
      <c r="T193" s="66"/>
      <c r="U193" s="68">
        <f t="shared" si="184"/>
        <v>30</v>
      </c>
      <c r="V193" s="65"/>
      <c r="W193" s="5" t="s">
        <v>291</v>
      </c>
      <c r="X193" s="5" t="str">
        <f t="shared" si="188"/>
        <v>BASE_DT,BAS_CCY,OPP_CCY</v>
      </c>
      <c r="Y193" s="6" t="s">
        <v>291</v>
      </c>
      <c r="Z193" s="37" t="str">
        <f t="shared" si="189"/>
        <v xml:space="preserve">  REF_ID varchar2(30) NULL,</v>
      </c>
      <c r="AA193" s="37" t="s">
        <v>291</v>
      </c>
      <c r="AB193" s="5" t="str">
        <f t="shared" si="190"/>
        <v/>
      </c>
      <c r="AC193" s="37" t="s">
        <v>291</v>
      </c>
      <c r="AD193" s="37" t="str">
        <f t="shared" si="191"/>
        <v>COMMENT ON COLUMN ZMR_MKT_FXR.REF_ID IS '참조ID : REF_ID';</v>
      </c>
      <c r="AE193" s="37" t="s">
        <v>291</v>
      </c>
      <c r="AF193" s="40" t="str">
        <f t="shared" si="192"/>
        <v>ALTER TABLE ZMR_MKT_FXR ADD REF_ID varchar2(30) NULL;</v>
      </c>
      <c r="AG193" s="6" t="s">
        <v>291</v>
      </c>
      <c r="AI193" s="114" t="s">
        <v>5128</v>
      </c>
      <c r="AJ193" s="66" t="s">
        <v>36</v>
      </c>
    </row>
    <row r="194" spans="2:36" hidden="1">
      <c r="B194" s="65" t="str">
        <f t="shared" si="236"/>
        <v>시장기본_마켓정보</v>
      </c>
      <c r="C194" s="65" t="str">
        <f t="shared" si="237"/>
        <v>시장환율정보</v>
      </c>
      <c r="D194" s="65" t="s">
        <v>4559</v>
      </c>
      <c r="E194" s="65">
        <f t="shared" si="187"/>
        <v>11</v>
      </c>
      <c r="F194" s="66"/>
      <c r="G194" s="66" t="s">
        <v>274</v>
      </c>
      <c r="H194" s="42">
        <v>20</v>
      </c>
      <c r="I194" s="66"/>
      <c r="J194" s="65" t="str">
        <f t="shared" si="233"/>
        <v>문자_20</v>
      </c>
      <c r="K194" s="103"/>
      <c r="L194" s="67"/>
      <c r="M194" s="65" t="str">
        <f t="shared" si="241"/>
        <v>ZMR_MKT_FXR</v>
      </c>
      <c r="N194" s="65" t="str">
        <f t="shared" ref="N194" si="244">C194</f>
        <v>시장환율정보</v>
      </c>
      <c r="O194" s="27" t="e">
        <f>IF(P194="","", IF(#REF!="",1,#REF!+1))</f>
        <v>#REF!</v>
      </c>
      <c r="P194" s="65" t="s">
        <v>4562</v>
      </c>
      <c r="Q194" s="65" t="str">
        <f>D194</f>
        <v>원천자료명</v>
      </c>
      <c r="R194" s="65" t="str">
        <f t="shared" si="234"/>
        <v>varchar2(20)</v>
      </c>
      <c r="S194" s="66" t="str">
        <f>IF(F194="O", "Y", "")</f>
        <v/>
      </c>
      <c r="T194" s="66" t="str">
        <f>IF(I194="M", "Y", "")</f>
        <v/>
      </c>
      <c r="U194" s="68">
        <f t="shared" si="184"/>
        <v>20</v>
      </c>
      <c r="V194" s="65"/>
      <c r="W194" s="5" t="s">
        <v>291</v>
      </c>
      <c r="X194" s="5" t="str">
        <f t="shared" si="188"/>
        <v>BASE_DT,BAS_CCY,OPP_CCY</v>
      </c>
      <c r="Y194" s="6" t="s">
        <v>291</v>
      </c>
      <c r="Z194" s="37" t="str">
        <f t="shared" si="189"/>
        <v xml:space="preserve">  DATA_SRC varchar2(20) NULL,</v>
      </c>
      <c r="AA194" s="37" t="s">
        <v>291</v>
      </c>
      <c r="AB194" s="5" t="str">
        <f t="shared" si="190"/>
        <v/>
      </c>
      <c r="AC194" s="37" t="s">
        <v>291</v>
      </c>
      <c r="AD194" s="37" t="str">
        <f t="shared" si="191"/>
        <v>COMMENT ON COLUMN ZMR_MKT_FXR.DATA_SRC IS '원천자료명';</v>
      </c>
      <c r="AE194" s="37" t="s">
        <v>291</v>
      </c>
      <c r="AF194" s="40" t="str">
        <f t="shared" si="192"/>
        <v>ALTER TABLE ZMR_MKT_FXR ADD DATA_SRC varchar2(20) NULL;</v>
      </c>
      <c r="AG194" s="6" t="s">
        <v>291</v>
      </c>
      <c r="AI194" s="114"/>
      <c r="AJ194" s="66"/>
    </row>
    <row r="195" spans="2:36" ht="25.5" hidden="1">
      <c r="B195" s="65" t="str">
        <f t="shared" si="236"/>
        <v>시장기본_마켓정보</v>
      </c>
      <c r="C195" s="65" t="str">
        <f t="shared" si="237"/>
        <v>시장환율정보</v>
      </c>
      <c r="D195" s="65" t="s">
        <v>4552</v>
      </c>
      <c r="E195" s="65">
        <f t="shared" si="187"/>
        <v>12</v>
      </c>
      <c r="F195" s="66"/>
      <c r="G195" s="66" t="s">
        <v>274</v>
      </c>
      <c r="H195" s="42">
        <v>1</v>
      </c>
      <c r="I195" s="66"/>
      <c r="J195" s="65" t="str">
        <f t="shared" si="233"/>
        <v>문자_1</v>
      </c>
      <c r="K195" s="103" t="s">
        <v>4560</v>
      </c>
      <c r="L195" s="67"/>
      <c r="M195" s="65" t="str">
        <f t="shared" si="241"/>
        <v>ZMR_MKT_FXR</v>
      </c>
      <c r="N195" s="65" t="str">
        <f t="shared" ref="N195:N204" si="245">C195</f>
        <v>시장환율정보</v>
      </c>
      <c r="O195" s="27" t="e">
        <f>IF(P195="","", IF(P194="",1,O194+1))</f>
        <v>#REF!</v>
      </c>
      <c r="P195" s="65" t="s">
        <v>4561</v>
      </c>
      <c r="Q195" s="65" t="str">
        <f>D195</f>
        <v>자료관리구분</v>
      </c>
      <c r="R195" s="65" t="str">
        <f t="shared" si="234"/>
        <v>varchar2(1)</v>
      </c>
      <c r="S195" s="66" t="str">
        <f>IF(F195="O", "Y", "")</f>
        <v/>
      </c>
      <c r="T195" s="66" t="str">
        <f>IF(I195="M", "Y", "")</f>
        <v/>
      </c>
      <c r="U195" s="68">
        <f t="shared" si="184"/>
        <v>1</v>
      </c>
      <c r="V195" s="65"/>
      <c r="W195" s="5" t="s">
        <v>291</v>
      </c>
      <c r="X195" s="5" t="str">
        <f t="shared" si="188"/>
        <v>BASE_DT,BAS_CCY,OPP_CCY</v>
      </c>
      <c r="Y195" s="6" t="s">
        <v>291</v>
      </c>
      <c r="Z195" s="37" t="str">
        <f t="shared" si="189"/>
        <v xml:space="preserve">  DATA_CFG varchar2(1) NULL,</v>
      </c>
      <c r="AA195" s="37" t="s">
        <v>291</v>
      </c>
      <c r="AB195" s="5" t="str">
        <f t="shared" si="190"/>
        <v/>
      </c>
      <c r="AC195" s="37" t="s">
        <v>291</v>
      </c>
      <c r="AD195" s="37" t="str">
        <f t="shared" si="191"/>
        <v>COMMENT ON COLUMN ZMR_MKT_FXR.DATA_CFG IS '자료관리구분 : DATA_MAN_FG [ M, C, S ]';</v>
      </c>
      <c r="AE195" s="37" t="s">
        <v>291</v>
      </c>
      <c r="AF195" s="40" t="str">
        <f t="shared" si="192"/>
        <v>ALTER TABLE ZMR_MKT_FXR ADD DATA_CFG varchar2(1) NULL;</v>
      </c>
      <c r="AG195" s="6" t="s">
        <v>291</v>
      </c>
      <c r="AI195" s="114" t="s">
        <v>4503</v>
      </c>
      <c r="AJ195" s="66"/>
    </row>
    <row r="196" spans="2:36" hidden="1">
      <c r="B196" s="65" t="str">
        <f t="shared" si="236"/>
        <v>시장기본_마켓정보</v>
      </c>
      <c r="C196" s="65" t="str">
        <f t="shared" si="237"/>
        <v>시장환율정보</v>
      </c>
      <c r="D196" s="65" t="s">
        <v>818</v>
      </c>
      <c r="E196" s="65">
        <f t="shared" si="187"/>
        <v>13</v>
      </c>
      <c r="F196" s="66"/>
      <c r="G196" s="66" t="s">
        <v>12</v>
      </c>
      <c r="H196" s="42">
        <v>20</v>
      </c>
      <c r="I196" s="66"/>
      <c r="J196" s="65" t="str">
        <f t="shared" si="233"/>
        <v>문자_20</v>
      </c>
      <c r="K196" s="103"/>
      <c r="L196" s="67"/>
      <c r="M196" s="65" t="str">
        <f t="shared" si="241"/>
        <v>ZMR_MKT_FXR</v>
      </c>
      <c r="N196" s="65" t="str">
        <f t="shared" si="245"/>
        <v>시장환율정보</v>
      </c>
      <c r="O196" s="27" t="e">
        <f>IF(P196="","", IF(P194="",1,O194+1))</f>
        <v>#REF!</v>
      </c>
      <c r="P196" s="65" t="s">
        <v>832</v>
      </c>
      <c r="Q196" s="65" t="str">
        <f>D196</f>
        <v>매핑ID</v>
      </c>
      <c r="R196" s="65" t="str">
        <f t="shared" si="234"/>
        <v>varchar2(20)</v>
      </c>
      <c r="S196" s="66" t="str">
        <f>IF(F196="O", "Y", "")</f>
        <v/>
      </c>
      <c r="T196" s="66" t="str">
        <f>IF(I196="M", "Y", "")</f>
        <v/>
      </c>
      <c r="U196" s="68">
        <f t="shared" si="184"/>
        <v>20</v>
      </c>
      <c r="V196" s="65"/>
      <c r="W196" s="5" t="s">
        <v>291</v>
      </c>
      <c r="X196" s="5" t="str">
        <f t="shared" si="188"/>
        <v>BASE_DT,BAS_CCY,OPP_CCY</v>
      </c>
      <c r="Y196" s="6" t="s">
        <v>291</v>
      </c>
      <c r="Z196" s="37" t="str">
        <f t="shared" si="189"/>
        <v xml:space="preserve">  MAP_ID varchar2(20) NULL,CONSTRAINT PK_ZMR_MKT_FXR PRIMARY KEY ( BASE_DT,BAS_CCY,OPP_CCY) );</v>
      </c>
      <c r="AA196" s="37" t="s">
        <v>291</v>
      </c>
      <c r="AB196" s="5" t="str">
        <f t="shared" si="190"/>
        <v/>
      </c>
      <c r="AC196" s="37" t="s">
        <v>291</v>
      </c>
      <c r="AD196" s="37" t="str">
        <f t="shared" si="191"/>
        <v>COMMENT ON COLUMN ZMR_MKT_FXR.MAP_ID IS '매핑ID';</v>
      </c>
      <c r="AE196" s="37" t="s">
        <v>291</v>
      </c>
      <c r="AF196" s="40" t="str">
        <f t="shared" si="192"/>
        <v>ALTER TABLE ZMR_MKT_FXR ADD MAP_ID varchar2(20) NULL;</v>
      </c>
      <c r="AG196" s="6" t="s">
        <v>291</v>
      </c>
      <c r="AI196" s="114"/>
      <c r="AJ196" s="66"/>
    </row>
    <row r="197" spans="2:36" s="6" customFormat="1" hidden="1">
      <c r="B197" s="65" t="s">
        <v>1057</v>
      </c>
      <c r="C197" s="65" t="s">
        <v>789</v>
      </c>
      <c r="D197" s="65" t="str">
        <f>VLOOKUP(M197,엔티티목록!I:O,7,FALSE)</f>
        <v>시장에서 거래되는 지수 정보</v>
      </c>
      <c r="E197" s="65" t="str">
        <f t="shared" si="187"/>
        <v/>
      </c>
      <c r="F197" s="66"/>
      <c r="G197" s="66"/>
      <c r="H197" s="42">
        <f>SUMIFS(H:H,C:C,C197,B:B,B197, G:G,"&lt;&gt;"&amp;G197)</f>
        <v>121</v>
      </c>
      <c r="I197" s="66"/>
      <c r="J197" s="65" t="str">
        <f t="shared" si="233"/>
        <v/>
      </c>
      <c r="K197" s="103"/>
      <c r="L197" s="67"/>
      <c r="M197" s="65" t="s">
        <v>795</v>
      </c>
      <c r="N197" s="65" t="str">
        <f t="shared" si="245"/>
        <v>시장인덱스정보</v>
      </c>
      <c r="O197" s="27" t="str">
        <f>IF(P197="","", IF(P196="",1,O196+1))</f>
        <v/>
      </c>
      <c r="P197" s="65"/>
      <c r="Q197" s="65"/>
      <c r="R197" s="65" t="str">
        <f t="shared" si="234"/>
        <v/>
      </c>
      <c r="S197" s="66"/>
      <c r="T197" s="66"/>
      <c r="U197" s="68">
        <f t="shared" si="184"/>
        <v>121</v>
      </c>
      <c r="V197" s="65"/>
      <c r="W197" s="5" t="s">
        <v>291</v>
      </c>
      <c r="X197" s="5" t="str">
        <f t="shared" si="188"/>
        <v/>
      </c>
      <c r="Y197" s="6" t="s">
        <v>291</v>
      </c>
      <c r="Z197" s="37" t="str">
        <f t="shared" si="189"/>
        <v>CREATE TABLE ZMR_MKT_IDX(</v>
      </c>
      <c r="AA197" s="37" t="s">
        <v>291</v>
      </c>
      <c r="AB197" s="5" t="str">
        <f t="shared" si="190"/>
        <v>DROP TABLE ZMR_MKT_IDX;</v>
      </c>
      <c r="AC197" s="37" t="s">
        <v>291</v>
      </c>
      <c r="AD197" s="37" t="str">
        <f t="shared" si="191"/>
        <v>COMMENT ON TABLE ZMR_MKT_IDX IS '시장인덱스정보';</v>
      </c>
      <c r="AE197" s="37" t="s">
        <v>291</v>
      </c>
      <c r="AF197" s="40" t="str">
        <f t="shared" si="192"/>
        <v/>
      </c>
      <c r="AG197" s="6" t="s">
        <v>291</v>
      </c>
      <c r="AI197" s="114"/>
      <c r="AJ197" s="66"/>
    </row>
    <row r="198" spans="2:36" hidden="1">
      <c r="B198" s="65" t="str">
        <f t="shared" ref="B198:C201" si="246">B197</f>
        <v>시장기본_마켓정보</v>
      </c>
      <c r="C198" s="65" t="str">
        <f t="shared" si="246"/>
        <v>시장인덱스정보</v>
      </c>
      <c r="D198" s="65" t="s">
        <v>819</v>
      </c>
      <c r="E198" s="65">
        <f t="shared" si="187"/>
        <v>1</v>
      </c>
      <c r="F198" s="66" t="s">
        <v>1980</v>
      </c>
      <c r="G198" s="66" t="s">
        <v>274</v>
      </c>
      <c r="H198" s="42">
        <v>8</v>
      </c>
      <c r="I198" s="66" t="s">
        <v>36</v>
      </c>
      <c r="J198" s="65" t="str">
        <f t="shared" si="233"/>
        <v>문자_8</v>
      </c>
      <c r="K198" s="103"/>
      <c r="L198" s="67"/>
      <c r="M198" s="65" t="str">
        <f t="shared" ref="M198:M209" si="247">M197</f>
        <v>ZMR_MKT_IDX</v>
      </c>
      <c r="N198" s="65" t="str">
        <f t="shared" si="245"/>
        <v>시장인덱스정보</v>
      </c>
      <c r="O198" s="27">
        <f>IF(P198="","", IF(P197="",1,O197+1))</f>
        <v>1</v>
      </c>
      <c r="P198" s="65" t="s">
        <v>65</v>
      </c>
      <c r="Q198" s="65" t="str">
        <f t="shared" ref="Q198:Q204" si="248">D198</f>
        <v>기준일</v>
      </c>
      <c r="R198" s="65" t="str">
        <f t="shared" si="234"/>
        <v>varchar2(8)</v>
      </c>
      <c r="S198" s="66" t="s">
        <v>759</v>
      </c>
      <c r="T198" s="66" t="str">
        <f>IF(I198="M", "Y", "")</f>
        <v>Y</v>
      </c>
      <c r="U198" s="68">
        <f t="shared" ref="U198:U261" si="249">IF(Q198="", SUMIFS(U:U,M:M,M198,Q:Q,"&lt;&gt;"&amp;Q198), IF(OR(R198="float",R198="datetime"),8,H198))</f>
        <v>8</v>
      </c>
      <c r="V198" s="65"/>
      <c r="W198" s="5" t="s">
        <v>291</v>
      </c>
      <c r="X198" s="5" t="str">
        <f t="shared" si="188"/>
        <v>BASE_DT</v>
      </c>
      <c r="Y198" s="6" t="s">
        <v>291</v>
      </c>
      <c r="Z198" s="37" t="str">
        <f t="shared" si="189"/>
        <v xml:space="preserve">  BASE_DT varchar2(8) NOT NULL,</v>
      </c>
      <c r="AA198" s="37" t="s">
        <v>291</v>
      </c>
      <c r="AB198" s="5" t="str">
        <f t="shared" si="190"/>
        <v/>
      </c>
      <c r="AC198" s="37" t="s">
        <v>291</v>
      </c>
      <c r="AD198" s="37" t="str">
        <f t="shared" si="191"/>
        <v>COMMENT ON COLUMN ZMR_MKT_IDX.BASE_DT IS '기준일';</v>
      </c>
      <c r="AE198" s="37" t="s">
        <v>291</v>
      </c>
      <c r="AF198" s="40" t="str">
        <f t="shared" si="192"/>
        <v/>
      </c>
      <c r="AG198" s="6" t="s">
        <v>291</v>
      </c>
      <c r="AI198" s="114">
        <v>20240930</v>
      </c>
      <c r="AJ198" s="66" t="s">
        <v>36</v>
      </c>
    </row>
    <row r="199" spans="2:36" hidden="1">
      <c r="B199" s="65" t="str">
        <f t="shared" si="246"/>
        <v>시장기본_마켓정보</v>
      </c>
      <c r="C199" s="65" t="str">
        <f t="shared" si="246"/>
        <v>시장인덱스정보</v>
      </c>
      <c r="D199" s="65" t="s">
        <v>918</v>
      </c>
      <c r="E199" s="65">
        <f t="shared" si="187"/>
        <v>2</v>
      </c>
      <c r="F199" s="66" t="s">
        <v>1980</v>
      </c>
      <c r="G199" s="66" t="s">
        <v>12</v>
      </c>
      <c r="H199" s="42">
        <v>10</v>
      </c>
      <c r="I199" s="66" t="s">
        <v>36</v>
      </c>
      <c r="J199" s="65" t="str">
        <f t="shared" si="233"/>
        <v>문자_10</v>
      </c>
      <c r="K199" s="103" t="s">
        <v>4650</v>
      </c>
      <c r="L199" s="67"/>
      <c r="M199" s="65" t="str">
        <f>M198</f>
        <v>ZMR_MKT_IDX</v>
      </c>
      <c r="N199" s="65" t="str">
        <f t="shared" si="245"/>
        <v>시장인덱스정보</v>
      </c>
      <c r="O199" s="27" t="e">
        <f>IF(P199="","", IF(#REF!="",1,#REF!+1))</f>
        <v>#REF!</v>
      </c>
      <c r="P199" s="65" t="s">
        <v>919</v>
      </c>
      <c r="Q199" s="65" t="str">
        <f t="shared" si="248"/>
        <v>지수ID</v>
      </c>
      <c r="R199" s="65" t="str">
        <f t="shared" si="234"/>
        <v>varchar2(10)</v>
      </c>
      <c r="S199" s="66" t="s">
        <v>759</v>
      </c>
      <c r="T199" s="66" t="str">
        <f>IF(I199="M", "Y", "")</f>
        <v>Y</v>
      </c>
      <c r="U199" s="68">
        <f t="shared" si="249"/>
        <v>10</v>
      </c>
      <c r="V199" s="65"/>
      <c r="W199" s="5" t="s">
        <v>291</v>
      </c>
      <c r="X199" s="5" t="str">
        <f t="shared" si="188"/>
        <v>BASE_DT,IDX_ID</v>
      </c>
      <c r="Y199" s="6" t="s">
        <v>291</v>
      </c>
      <c r="Z199" s="37" t="str">
        <f t="shared" si="189"/>
        <v xml:space="preserve">  IDX_ID varchar2(10) NOT NULL,</v>
      </c>
      <c r="AA199" s="37" t="s">
        <v>291</v>
      </c>
      <c r="AB199" s="5" t="str">
        <f t="shared" si="190"/>
        <v/>
      </c>
      <c r="AC199" s="37" t="s">
        <v>291</v>
      </c>
      <c r="AD199" s="37" t="str">
        <f t="shared" si="191"/>
        <v>COMMENT ON COLUMN ZMR_MKT_IDX.IDX_ID IS '지수ID : 주가지수';</v>
      </c>
      <c r="AE199" s="37" t="s">
        <v>291</v>
      </c>
      <c r="AF199" s="40" t="str">
        <f t="shared" si="192"/>
        <v/>
      </c>
      <c r="AG199" s="6" t="s">
        <v>291</v>
      </c>
      <c r="AI199" s="114" t="s">
        <v>757</v>
      </c>
      <c r="AJ199" s="66" t="s">
        <v>36</v>
      </c>
    </row>
    <row r="200" spans="2:36" hidden="1">
      <c r="B200" s="65" t="str">
        <f t="shared" si="246"/>
        <v>시장기본_마켓정보</v>
      </c>
      <c r="C200" s="65" t="str">
        <f t="shared" si="246"/>
        <v>시장인덱스정보</v>
      </c>
      <c r="D200" s="65" t="s">
        <v>1153</v>
      </c>
      <c r="E200" s="65">
        <f t="shared" si="187"/>
        <v>3</v>
      </c>
      <c r="F200" s="66"/>
      <c r="G200" s="66" t="s">
        <v>274</v>
      </c>
      <c r="H200" s="42">
        <v>20</v>
      </c>
      <c r="I200" s="66"/>
      <c r="J200" s="65" t="str">
        <f t="shared" si="233"/>
        <v>문자_20</v>
      </c>
      <c r="K200" s="103"/>
      <c r="L200" s="67"/>
      <c r="M200" s="65" t="str">
        <f t="shared" si="247"/>
        <v>ZMR_MKT_IDX</v>
      </c>
      <c r="N200" s="65" t="str">
        <f t="shared" si="245"/>
        <v>시장인덱스정보</v>
      </c>
      <c r="O200" s="27" t="e">
        <f t="shared" ref="O200:O205" si="250">IF(P200="","", IF(P199="",1,O199+1))</f>
        <v>#REF!</v>
      </c>
      <c r="P200" s="65" t="s">
        <v>46</v>
      </c>
      <c r="Q200" s="65" t="str">
        <f t="shared" si="248"/>
        <v>최종작업자</v>
      </c>
      <c r="R200" s="65" t="str">
        <f t="shared" si="234"/>
        <v>varchar2(20)</v>
      </c>
      <c r="S200" s="66"/>
      <c r="T200" s="66"/>
      <c r="U200" s="68">
        <f t="shared" si="249"/>
        <v>20</v>
      </c>
      <c r="V200" s="65"/>
      <c r="W200" s="5" t="s">
        <v>291</v>
      </c>
      <c r="X200" s="5" t="str">
        <f t="shared" si="188"/>
        <v>BASE_DT,IDX_ID</v>
      </c>
      <c r="Y200" s="6" t="s">
        <v>291</v>
      </c>
      <c r="Z200" s="37" t="str">
        <f t="shared" si="189"/>
        <v xml:space="preserve">  LASTID varchar2(20) NULL,</v>
      </c>
      <c r="AA200" s="37" t="s">
        <v>291</v>
      </c>
      <c r="AB200" s="5" t="str">
        <f t="shared" si="190"/>
        <v/>
      </c>
      <c r="AC200" s="37" t="s">
        <v>291</v>
      </c>
      <c r="AD200" s="37" t="str">
        <f t="shared" si="191"/>
        <v>COMMENT ON COLUMN ZMR_MKT_IDX.LASTID IS '최종작업자';</v>
      </c>
      <c r="AE200" s="37" t="s">
        <v>291</v>
      </c>
      <c r="AF200" s="40" t="str">
        <f t="shared" si="192"/>
        <v>ALTER TABLE ZMR_MKT_IDX ADD LASTID varchar2(20) NULL;</v>
      </c>
      <c r="AG200" s="6" t="s">
        <v>291</v>
      </c>
      <c r="AI200" s="114"/>
      <c r="AJ200" s="66"/>
    </row>
    <row r="201" spans="2:36" hidden="1">
      <c r="B201" s="65" t="str">
        <f t="shared" si="246"/>
        <v>시장기본_마켓정보</v>
      </c>
      <c r="C201" s="65" t="str">
        <f t="shared" si="246"/>
        <v>시장인덱스정보</v>
      </c>
      <c r="D201" s="65" t="s">
        <v>286</v>
      </c>
      <c r="E201" s="65">
        <f t="shared" si="187"/>
        <v>4</v>
      </c>
      <c r="F201" s="66"/>
      <c r="G201" s="66" t="s">
        <v>1154</v>
      </c>
      <c r="H201" s="42">
        <v>8</v>
      </c>
      <c r="I201" s="66" t="s">
        <v>36</v>
      </c>
      <c r="J201" s="65" t="str">
        <f t="shared" si="233"/>
        <v>날짜</v>
      </c>
      <c r="K201" s="103"/>
      <c r="L201" s="67"/>
      <c r="M201" s="65" t="str">
        <f t="shared" si="247"/>
        <v>ZMR_MKT_IDX</v>
      </c>
      <c r="N201" s="65" t="str">
        <f t="shared" si="245"/>
        <v>시장인덱스정보</v>
      </c>
      <c r="O201" s="27" t="e">
        <f t="shared" si="250"/>
        <v>#REF!</v>
      </c>
      <c r="P201" s="65" t="s">
        <v>47</v>
      </c>
      <c r="Q201" s="65" t="str">
        <f t="shared" si="248"/>
        <v>최종작업시스템일시</v>
      </c>
      <c r="R201" s="65" t="str">
        <f t="shared" si="234"/>
        <v>timestamp</v>
      </c>
      <c r="S201" s="66"/>
      <c r="T201" s="66"/>
      <c r="U201" s="68">
        <f t="shared" si="249"/>
        <v>8</v>
      </c>
      <c r="V201" s="65"/>
      <c r="W201" s="5" t="s">
        <v>291</v>
      </c>
      <c r="X201" s="5" t="str">
        <f t="shared" si="188"/>
        <v>BASE_DT,IDX_ID</v>
      </c>
      <c r="Y201" s="6" t="s">
        <v>291</v>
      </c>
      <c r="Z201" s="37" t="str">
        <f t="shared" si="189"/>
        <v xml:space="preserve">  TMSTAMP timestamp DEFAULT CURRENT_TIMESTAMP  NULL,</v>
      </c>
      <c r="AA201" s="37" t="s">
        <v>291</v>
      </c>
      <c r="AB201" s="5" t="str">
        <f t="shared" si="190"/>
        <v/>
      </c>
      <c r="AC201" s="37" t="s">
        <v>291</v>
      </c>
      <c r="AD201" s="37" t="str">
        <f t="shared" si="191"/>
        <v>COMMENT ON COLUMN ZMR_MKT_IDX.TMSTAMP IS '최종작업시스템일시';</v>
      </c>
      <c r="AE201" s="37" t="s">
        <v>291</v>
      </c>
      <c r="AF201" s="40" t="str">
        <f t="shared" si="192"/>
        <v>ALTER TABLE ZMR_MKT_IDX ADD TMSTAMP timestamp NULL;</v>
      </c>
      <c r="AG201" s="6" t="s">
        <v>291</v>
      </c>
      <c r="AI201" s="114"/>
      <c r="AJ201" s="66"/>
    </row>
    <row r="202" spans="2:36" hidden="1">
      <c r="B202" s="65" t="str">
        <f t="shared" ref="B202:C202" si="251">B201</f>
        <v>시장기본_마켓정보</v>
      </c>
      <c r="C202" s="65" t="str">
        <f t="shared" si="251"/>
        <v>시장인덱스정보</v>
      </c>
      <c r="D202" s="65" t="s">
        <v>4656</v>
      </c>
      <c r="E202" s="65">
        <f t="shared" ref="E202:E265" si="252">IF(G202="","",IF(G201="",1,E201+1))</f>
        <v>5</v>
      </c>
      <c r="F202" s="66"/>
      <c r="G202" s="66" t="s">
        <v>12</v>
      </c>
      <c r="H202" s="42">
        <v>3</v>
      </c>
      <c r="I202" s="66" t="s">
        <v>36</v>
      </c>
      <c r="J202" s="65" t="str">
        <f t="shared" si="233"/>
        <v>문자_3</v>
      </c>
      <c r="K202" s="103"/>
      <c r="L202" s="67"/>
      <c r="M202" s="65" t="str">
        <f t="shared" si="247"/>
        <v>ZMR_MKT_IDX</v>
      </c>
      <c r="N202" s="65" t="str">
        <f t="shared" si="245"/>
        <v>시장인덱스정보</v>
      </c>
      <c r="O202" s="27" t="e">
        <f t="shared" si="250"/>
        <v>#REF!</v>
      </c>
      <c r="P202" s="65" t="s">
        <v>843</v>
      </c>
      <c r="Q202" s="65" t="str">
        <f t="shared" si="248"/>
        <v>통화코드</v>
      </c>
      <c r="R202" s="65" t="str">
        <f t="shared" si="234"/>
        <v>varchar2(3)</v>
      </c>
      <c r="S202" s="66" t="str">
        <f t="shared" ref="S202:S206" si="253">IF(F202="O", "Y", "")</f>
        <v/>
      </c>
      <c r="T202" s="66" t="str">
        <f>IF(I202="M", "Y", "")</f>
        <v>Y</v>
      </c>
      <c r="U202" s="68">
        <f t="shared" si="249"/>
        <v>3</v>
      </c>
      <c r="V202" s="65"/>
      <c r="W202" s="5" t="s">
        <v>291</v>
      </c>
      <c r="X202" s="5" t="str">
        <f t="shared" ref="X202:X265" si="254">IF(P202="","",IF(P201="",P202,X201&amp;IF(S202="Y",","&amp;P202,"")))</f>
        <v>BASE_DT,IDX_ID</v>
      </c>
      <c r="Y202" s="6" t="s">
        <v>291</v>
      </c>
      <c r="Z202" s="37" t="str">
        <f t="shared" ref="Z202:Z265" si="255">IF(P202="", "CREATE TABLE " &amp; M202 &amp; "(", "  " &amp;P202 &amp; " " &amp;R202 &amp; IF(P202="TMSTAMP", " DEFAULT CURRENT_TIMESTAMP ", "")&amp; IF(S202="Y"," NOT NULL,", " NULL,") &amp; IF(P203="", "CONSTRAINT PK_" &amp; M202 &amp; " PRIMARY KEY ( " &amp; X202 &amp; ") );", "") )</f>
        <v xml:space="preserve">  CCY varchar2(3) NULL,</v>
      </c>
      <c r="AA202" s="37" t="s">
        <v>291</v>
      </c>
      <c r="AB202" s="5" t="str">
        <f t="shared" ref="AB202:AB265" si="256">IF(P202="","DROP TABLE "&amp;M202&amp;";","")</f>
        <v/>
      </c>
      <c r="AC202" s="37" t="s">
        <v>291</v>
      </c>
      <c r="AD202" s="37" t="str">
        <f t="shared" ref="AD202:AD265" si="257">IF(P202&lt;&gt;"", "COMMENT ON COLUMN " &amp; M202 &amp; "." &amp; P202 &amp; " IS '" &amp; D202 &amp; IF(K202&lt;&gt;"", " : " &amp;K202, "") &amp; "';", IF(N202&lt;&gt;"","COMMENT ON TABLE " &amp;M202&amp;" IS '"&amp;N202&amp;"';",""))</f>
        <v>COMMENT ON COLUMN ZMR_MKT_IDX.CCY IS '통화코드';</v>
      </c>
      <c r="AE202" s="37" t="s">
        <v>291</v>
      </c>
      <c r="AF202" s="40" t="str">
        <f t="shared" ref="AF202:AF265" si="258">IF( OR(Q202="", S202&lt;&gt;""), "", "ALTER TABLE " &amp; M202 &amp; " ADD " &amp; P202 &amp; " " &amp; R202 &amp; " NULL;")</f>
        <v>ALTER TABLE ZMR_MKT_IDX ADD CCY varchar2(3) NULL;</v>
      </c>
      <c r="AG202" s="6" t="s">
        <v>291</v>
      </c>
      <c r="AI202" s="114" t="s">
        <v>1298</v>
      </c>
      <c r="AJ202" s="66" t="s">
        <v>36</v>
      </c>
    </row>
    <row r="203" spans="2:36" hidden="1">
      <c r="B203" s="65" t="str">
        <f t="shared" ref="B203:C203" si="259">B202</f>
        <v>시장기본_마켓정보</v>
      </c>
      <c r="C203" s="65" t="str">
        <f t="shared" si="259"/>
        <v>시장인덱스정보</v>
      </c>
      <c r="D203" s="65" t="s">
        <v>920</v>
      </c>
      <c r="E203" s="65">
        <f t="shared" si="252"/>
        <v>6</v>
      </c>
      <c r="F203" s="66"/>
      <c r="G203" s="66" t="s">
        <v>13</v>
      </c>
      <c r="H203" s="42" t="s">
        <v>1994</v>
      </c>
      <c r="I203" s="66" t="s">
        <v>36</v>
      </c>
      <c r="J203" s="65" t="str">
        <f t="shared" si="233"/>
        <v>숫자_15,5</v>
      </c>
      <c r="K203" s="103"/>
      <c r="L203" s="67"/>
      <c r="M203" s="65" t="str">
        <f t="shared" si="247"/>
        <v>ZMR_MKT_IDX</v>
      </c>
      <c r="N203" s="65" t="str">
        <f t="shared" si="245"/>
        <v>시장인덱스정보</v>
      </c>
      <c r="O203" s="27" t="e">
        <f t="shared" si="250"/>
        <v>#REF!</v>
      </c>
      <c r="P203" s="65" t="s">
        <v>784</v>
      </c>
      <c r="Q203" s="65" t="str">
        <f t="shared" si="248"/>
        <v>인덱스값</v>
      </c>
      <c r="R203" s="65" t="str">
        <f t="shared" si="234"/>
        <v>number(15,5)</v>
      </c>
      <c r="S203" s="66" t="str">
        <f t="shared" si="253"/>
        <v/>
      </c>
      <c r="T203" s="66" t="s">
        <v>759</v>
      </c>
      <c r="U203" s="68" t="str">
        <f t="shared" si="249"/>
        <v>15,5</v>
      </c>
      <c r="V203" s="65"/>
      <c r="W203" s="5" t="s">
        <v>291</v>
      </c>
      <c r="X203" s="5" t="str">
        <f t="shared" si="254"/>
        <v>BASE_DT,IDX_ID</v>
      </c>
      <c r="Y203" s="6" t="s">
        <v>291</v>
      </c>
      <c r="Z203" s="37" t="str">
        <f t="shared" si="255"/>
        <v xml:space="preserve">  IDX_VAL number(15,5) NULL,</v>
      </c>
      <c r="AA203" s="37" t="s">
        <v>291</v>
      </c>
      <c r="AB203" s="5" t="str">
        <f t="shared" si="256"/>
        <v/>
      </c>
      <c r="AC203" s="37" t="s">
        <v>291</v>
      </c>
      <c r="AD203" s="37" t="str">
        <f t="shared" si="257"/>
        <v>COMMENT ON COLUMN ZMR_MKT_IDX.IDX_VAL IS '인덱스값';</v>
      </c>
      <c r="AE203" s="37" t="s">
        <v>291</v>
      </c>
      <c r="AF203" s="40" t="str">
        <f t="shared" si="258"/>
        <v>ALTER TABLE ZMR_MKT_IDX ADD IDX_VAL number(15,5) NULL;</v>
      </c>
      <c r="AG203" s="6" t="s">
        <v>291</v>
      </c>
      <c r="AI203" s="114">
        <v>305.12</v>
      </c>
      <c r="AJ203" s="66" t="s">
        <v>36</v>
      </c>
    </row>
    <row r="204" spans="2:36" hidden="1">
      <c r="B204" s="65" t="str">
        <f t="shared" ref="B204:C206" si="260">B203</f>
        <v>시장기본_마켓정보</v>
      </c>
      <c r="C204" s="65" t="str">
        <f t="shared" si="260"/>
        <v>시장인덱스정보</v>
      </c>
      <c r="D204" s="65" t="s">
        <v>921</v>
      </c>
      <c r="E204" s="65">
        <f t="shared" si="252"/>
        <v>7</v>
      </c>
      <c r="F204" s="66"/>
      <c r="G204" s="66" t="s">
        <v>13</v>
      </c>
      <c r="H204" s="42" t="s">
        <v>1991</v>
      </c>
      <c r="I204" s="66"/>
      <c r="J204" s="65" t="str">
        <f t="shared" si="233"/>
        <v>숫자_25,5</v>
      </c>
      <c r="K204" s="103"/>
      <c r="L204" s="67"/>
      <c r="M204" s="65" t="str">
        <f t="shared" si="247"/>
        <v>ZMR_MKT_IDX</v>
      </c>
      <c r="N204" s="65" t="str">
        <f t="shared" si="245"/>
        <v>시장인덱스정보</v>
      </c>
      <c r="O204" s="27" t="e">
        <f t="shared" si="250"/>
        <v>#REF!</v>
      </c>
      <c r="P204" s="65" t="s">
        <v>4659</v>
      </c>
      <c r="Q204" s="65" t="str">
        <f t="shared" si="248"/>
        <v>시가총액</v>
      </c>
      <c r="R204" s="65" t="str">
        <f t="shared" si="234"/>
        <v>number(25,5)</v>
      </c>
      <c r="S204" s="66" t="str">
        <f t="shared" si="253"/>
        <v/>
      </c>
      <c r="T204" s="66"/>
      <c r="U204" s="68" t="str">
        <f t="shared" si="249"/>
        <v>25,5</v>
      </c>
      <c r="V204" s="65"/>
      <c r="W204" s="5" t="s">
        <v>291</v>
      </c>
      <c r="X204" s="5" t="str">
        <f t="shared" si="254"/>
        <v>BASE_DT,IDX_ID</v>
      </c>
      <c r="Y204" s="6" t="s">
        <v>291</v>
      </c>
      <c r="Z204" s="37" t="str">
        <f t="shared" si="255"/>
        <v xml:space="preserve">  MKT_TOT_AMT number(25,5) NULL,</v>
      </c>
      <c r="AA204" s="37" t="s">
        <v>291</v>
      </c>
      <c r="AB204" s="5" t="str">
        <f t="shared" si="256"/>
        <v/>
      </c>
      <c r="AC204" s="37" t="s">
        <v>291</v>
      </c>
      <c r="AD204" s="37" t="str">
        <f t="shared" si="257"/>
        <v>COMMENT ON COLUMN ZMR_MKT_IDX.MKT_TOT_AMT IS '시가총액';</v>
      </c>
      <c r="AE204" s="37" t="s">
        <v>291</v>
      </c>
      <c r="AF204" s="40" t="str">
        <f t="shared" si="258"/>
        <v>ALTER TABLE ZMR_MKT_IDX ADD MKT_TOT_AMT number(25,5) NULL;</v>
      </c>
      <c r="AG204" s="6" t="s">
        <v>291</v>
      </c>
      <c r="AI204" s="114">
        <v>999999</v>
      </c>
      <c r="AJ204" s="66" t="s">
        <v>36</v>
      </c>
    </row>
    <row r="205" spans="2:36" hidden="1">
      <c r="B205" s="65" t="str">
        <f t="shared" si="260"/>
        <v>시장기본_마켓정보</v>
      </c>
      <c r="C205" s="65" t="str">
        <f t="shared" si="260"/>
        <v>시장인덱스정보</v>
      </c>
      <c r="D205" s="65" t="s">
        <v>4706</v>
      </c>
      <c r="E205" s="65">
        <f t="shared" si="252"/>
        <v>8</v>
      </c>
      <c r="F205" s="66"/>
      <c r="G205" s="66" t="s">
        <v>12</v>
      </c>
      <c r="H205" s="42">
        <v>1</v>
      </c>
      <c r="I205" s="66"/>
      <c r="J205" s="65" t="str">
        <f t="shared" si="233"/>
        <v>문자_1</v>
      </c>
      <c r="K205" s="65" t="s">
        <v>4707</v>
      </c>
      <c r="L205" s="67"/>
      <c r="M205" s="65" t="str">
        <f t="shared" si="247"/>
        <v>ZMR_MKT_IDX</v>
      </c>
      <c r="N205" s="65" t="str">
        <f>C205</f>
        <v>시장인덱스정보</v>
      </c>
      <c r="O205" s="27" t="e">
        <f t="shared" si="250"/>
        <v>#REF!</v>
      </c>
      <c r="P205" s="65" t="s">
        <v>4708</v>
      </c>
      <c r="Q205" s="65" t="str">
        <f>D205</f>
        <v>선진시장여부</v>
      </c>
      <c r="R205" s="65" t="str">
        <f t="shared" si="234"/>
        <v>varchar2(1)</v>
      </c>
      <c r="S205" s="66" t="str">
        <f t="shared" si="253"/>
        <v/>
      </c>
      <c r="T205" s="66"/>
      <c r="U205" s="68">
        <f t="shared" si="249"/>
        <v>1</v>
      </c>
      <c r="V205" s="65"/>
      <c r="W205" s="5" t="s">
        <v>291</v>
      </c>
      <c r="X205" s="5" t="str">
        <f t="shared" si="254"/>
        <v>BASE_DT,IDX_ID</v>
      </c>
      <c r="Y205" s="6" t="s">
        <v>291</v>
      </c>
      <c r="Z205" s="37" t="str">
        <f t="shared" si="255"/>
        <v xml:space="preserve">  ADV_MKT_YN varchar2(1) NULL,</v>
      </c>
      <c r="AA205" s="37" t="s">
        <v>291</v>
      </c>
      <c r="AB205" s="5" t="str">
        <f t="shared" si="256"/>
        <v/>
      </c>
      <c r="AC205" s="37" t="s">
        <v>291</v>
      </c>
      <c r="AD205" s="37" t="str">
        <f t="shared" si="257"/>
        <v>COMMENT ON COLUMN ZMR_MKT_IDX.ADV_MKT_YN IS '선진시장여부 : Y/N  선진시장/신흫시장';</v>
      </c>
      <c r="AE205" s="37" t="s">
        <v>291</v>
      </c>
      <c r="AF205" s="40" t="str">
        <f t="shared" si="258"/>
        <v>ALTER TABLE ZMR_MKT_IDX ADD ADV_MKT_YN varchar2(1) NULL;</v>
      </c>
      <c r="AG205" s="6" t="s">
        <v>291</v>
      </c>
      <c r="AI205" s="114" t="s">
        <v>3358</v>
      </c>
      <c r="AJ205" s="66" t="s">
        <v>36</v>
      </c>
    </row>
    <row r="206" spans="2:36" hidden="1">
      <c r="B206" s="65" t="str">
        <f t="shared" si="260"/>
        <v>시장기본_마켓정보</v>
      </c>
      <c r="C206" s="65" t="str">
        <f t="shared" si="260"/>
        <v>시장인덱스정보</v>
      </c>
      <c r="D206" s="65" t="s">
        <v>901</v>
      </c>
      <c r="E206" s="65">
        <f t="shared" si="252"/>
        <v>9</v>
      </c>
      <c r="F206" s="66"/>
      <c r="G206" s="66" t="s">
        <v>12</v>
      </c>
      <c r="H206" s="42">
        <v>30</v>
      </c>
      <c r="I206" s="66"/>
      <c r="J206" s="65" t="str">
        <f t="shared" si="233"/>
        <v>문자_30</v>
      </c>
      <c r="K206" s="103" t="s">
        <v>4667</v>
      </c>
      <c r="L206" s="67"/>
      <c r="M206" s="65" t="str">
        <f>M204</f>
        <v>ZMR_MKT_IDX</v>
      </c>
      <c r="N206" s="65" t="str">
        <f>C206</f>
        <v>시장인덱스정보</v>
      </c>
      <c r="O206" s="27" t="e">
        <f>IF(P206="","", IF(#REF!="",1,#REF!+1))</f>
        <v>#REF!</v>
      </c>
      <c r="P206" s="65" t="s">
        <v>909</v>
      </c>
      <c r="Q206" s="65" t="str">
        <f>D206</f>
        <v>참조ID</v>
      </c>
      <c r="R206" s="65" t="str">
        <f t="shared" si="234"/>
        <v>varchar2(30)</v>
      </c>
      <c r="S206" s="66" t="str">
        <f t="shared" si="253"/>
        <v/>
      </c>
      <c r="T206" s="66"/>
      <c r="U206" s="68">
        <f t="shared" si="249"/>
        <v>30</v>
      </c>
      <c r="V206" s="65"/>
      <c r="W206" s="5" t="s">
        <v>291</v>
      </c>
      <c r="X206" s="5" t="str">
        <f t="shared" si="254"/>
        <v>BASE_DT,IDX_ID</v>
      </c>
      <c r="Y206" s="6" t="s">
        <v>291</v>
      </c>
      <c r="Z206" s="37" t="str">
        <f t="shared" si="255"/>
        <v xml:space="preserve">  REF_ID varchar2(30) NULL,</v>
      </c>
      <c r="AA206" s="37" t="s">
        <v>291</v>
      </c>
      <c r="AB206" s="5" t="str">
        <f t="shared" si="256"/>
        <v/>
      </c>
      <c r="AC206" s="37" t="s">
        <v>291</v>
      </c>
      <c r="AD206" s="37" t="str">
        <f t="shared" si="257"/>
        <v>COMMENT ON COLUMN ZMR_MKT_IDX.REF_ID IS '참조ID : REF_ID';</v>
      </c>
      <c r="AE206" s="37" t="s">
        <v>291</v>
      </c>
      <c r="AF206" s="40" t="str">
        <f t="shared" si="258"/>
        <v>ALTER TABLE ZMR_MKT_IDX ADD REF_ID varchar2(30) NULL;</v>
      </c>
      <c r="AG206" s="6" t="s">
        <v>291</v>
      </c>
      <c r="AI206" s="114" t="s">
        <v>4440</v>
      </c>
      <c r="AJ206" s="66"/>
    </row>
    <row r="207" spans="2:36" hidden="1">
      <c r="B207" s="65" t="str">
        <f t="shared" ref="B207:C207" si="261">B206</f>
        <v>시장기본_마켓정보</v>
      </c>
      <c r="C207" s="65" t="str">
        <f t="shared" si="261"/>
        <v>시장인덱스정보</v>
      </c>
      <c r="D207" s="65" t="s">
        <v>4559</v>
      </c>
      <c r="E207" s="65">
        <f t="shared" si="252"/>
        <v>10</v>
      </c>
      <c r="F207" s="66"/>
      <c r="G207" s="66" t="s">
        <v>274</v>
      </c>
      <c r="H207" s="42">
        <v>20</v>
      </c>
      <c r="I207" s="66"/>
      <c r="J207" s="65" t="str">
        <f t="shared" si="233"/>
        <v>문자_20</v>
      </c>
      <c r="K207" s="103"/>
      <c r="L207" s="67"/>
      <c r="M207" s="65" t="str">
        <f>M204</f>
        <v>ZMR_MKT_IDX</v>
      </c>
      <c r="N207" s="65" t="str">
        <f t="shared" ref="N207:N209" si="262">C207</f>
        <v>시장인덱스정보</v>
      </c>
      <c r="O207" s="27" t="e">
        <f>IF(P207="","", IF(#REF!="",1,#REF!+1))</f>
        <v>#REF!</v>
      </c>
      <c r="P207" s="65" t="s">
        <v>4562</v>
      </c>
      <c r="Q207" s="65" t="str">
        <f>D207</f>
        <v>원천자료명</v>
      </c>
      <c r="R207" s="65" t="str">
        <f t="shared" si="234"/>
        <v>varchar2(20)</v>
      </c>
      <c r="S207" s="66" t="str">
        <f>IF(F207="O", "Y", "")</f>
        <v/>
      </c>
      <c r="T207" s="66" t="str">
        <f>IF(I207="M", "Y", "")</f>
        <v/>
      </c>
      <c r="U207" s="68">
        <f t="shared" si="249"/>
        <v>20</v>
      </c>
      <c r="V207" s="65"/>
      <c r="W207" s="5" t="s">
        <v>291</v>
      </c>
      <c r="X207" s="5" t="str">
        <f t="shared" si="254"/>
        <v>BASE_DT,IDX_ID</v>
      </c>
      <c r="Y207" s="6" t="s">
        <v>291</v>
      </c>
      <c r="Z207" s="37" t="str">
        <f t="shared" si="255"/>
        <v xml:space="preserve">  DATA_SRC varchar2(20) NULL,</v>
      </c>
      <c r="AA207" s="37" t="s">
        <v>291</v>
      </c>
      <c r="AB207" s="5" t="str">
        <f t="shared" si="256"/>
        <v/>
      </c>
      <c r="AC207" s="37" t="s">
        <v>291</v>
      </c>
      <c r="AD207" s="37" t="str">
        <f t="shared" si="257"/>
        <v>COMMENT ON COLUMN ZMR_MKT_IDX.DATA_SRC IS '원천자료명';</v>
      </c>
      <c r="AE207" s="37" t="s">
        <v>291</v>
      </c>
      <c r="AF207" s="40" t="str">
        <f t="shared" si="258"/>
        <v>ALTER TABLE ZMR_MKT_IDX ADD DATA_SRC varchar2(20) NULL;</v>
      </c>
      <c r="AG207" s="6" t="s">
        <v>291</v>
      </c>
      <c r="AI207" s="114"/>
      <c r="AJ207" s="66"/>
    </row>
    <row r="208" spans="2:36" ht="25.5" hidden="1">
      <c r="B208" s="65" t="str">
        <f t="shared" ref="B208:C208" si="263">B207</f>
        <v>시장기본_마켓정보</v>
      </c>
      <c r="C208" s="65" t="str">
        <f t="shared" si="263"/>
        <v>시장인덱스정보</v>
      </c>
      <c r="D208" s="65" t="s">
        <v>4552</v>
      </c>
      <c r="E208" s="65">
        <f t="shared" si="252"/>
        <v>11</v>
      </c>
      <c r="F208" s="66"/>
      <c r="G208" s="66" t="s">
        <v>274</v>
      </c>
      <c r="H208" s="42">
        <v>1</v>
      </c>
      <c r="I208" s="66"/>
      <c r="J208" s="65" t="str">
        <f t="shared" si="233"/>
        <v>문자_1</v>
      </c>
      <c r="K208" s="103" t="s">
        <v>4560</v>
      </c>
      <c r="L208" s="67"/>
      <c r="M208" s="65" t="str">
        <f t="shared" si="247"/>
        <v>ZMR_MKT_IDX</v>
      </c>
      <c r="N208" s="65" t="str">
        <f t="shared" si="262"/>
        <v>시장인덱스정보</v>
      </c>
      <c r="O208" s="27" t="e">
        <f>IF(P208="","", IF(P207="",1,O207+1))</f>
        <v>#REF!</v>
      </c>
      <c r="P208" s="65" t="s">
        <v>4561</v>
      </c>
      <c r="Q208" s="65" t="str">
        <f>D208</f>
        <v>자료관리구분</v>
      </c>
      <c r="R208" s="65" t="str">
        <f t="shared" si="234"/>
        <v>varchar2(1)</v>
      </c>
      <c r="S208" s="66" t="str">
        <f>IF(F208="O", "Y", "")</f>
        <v/>
      </c>
      <c r="T208" s="66" t="str">
        <f>IF(I208="M", "Y", "")</f>
        <v/>
      </c>
      <c r="U208" s="68">
        <f t="shared" si="249"/>
        <v>1</v>
      </c>
      <c r="V208" s="65"/>
      <c r="W208" s="5" t="s">
        <v>291</v>
      </c>
      <c r="X208" s="5" t="str">
        <f t="shared" si="254"/>
        <v>BASE_DT,IDX_ID</v>
      </c>
      <c r="Y208" s="6" t="s">
        <v>291</v>
      </c>
      <c r="Z208" s="37" t="str">
        <f t="shared" si="255"/>
        <v xml:space="preserve">  DATA_CFG varchar2(1) NULL,</v>
      </c>
      <c r="AA208" s="37" t="s">
        <v>291</v>
      </c>
      <c r="AB208" s="5" t="str">
        <f t="shared" si="256"/>
        <v/>
      </c>
      <c r="AC208" s="37" t="s">
        <v>291</v>
      </c>
      <c r="AD208" s="37" t="str">
        <f t="shared" si="257"/>
        <v>COMMENT ON COLUMN ZMR_MKT_IDX.DATA_CFG IS '자료관리구분 : DATA_MAN_FG [ M, C, S ]';</v>
      </c>
      <c r="AE208" s="37" t="s">
        <v>291</v>
      </c>
      <c r="AF208" s="40" t="str">
        <f t="shared" si="258"/>
        <v>ALTER TABLE ZMR_MKT_IDX ADD DATA_CFG varchar2(1) NULL;</v>
      </c>
      <c r="AG208" s="6" t="s">
        <v>291</v>
      </c>
      <c r="AI208" s="114" t="s">
        <v>4503</v>
      </c>
      <c r="AJ208" s="66"/>
    </row>
    <row r="209" spans="2:42" hidden="1">
      <c r="B209" s="65" t="str">
        <f t="shared" ref="B209:C209" si="264">B208</f>
        <v>시장기본_마켓정보</v>
      </c>
      <c r="C209" s="65" t="str">
        <f t="shared" si="264"/>
        <v>시장인덱스정보</v>
      </c>
      <c r="D209" s="65" t="s">
        <v>818</v>
      </c>
      <c r="E209" s="65">
        <f t="shared" si="252"/>
        <v>12</v>
      </c>
      <c r="F209" s="66"/>
      <c r="G209" s="66" t="s">
        <v>12</v>
      </c>
      <c r="H209" s="42">
        <v>20</v>
      </c>
      <c r="I209" s="66"/>
      <c r="J209" s="65" t="str">
        <f t="shared" si="233"/>
        <v>문자_20</v>
      </c>
      <c r="K209" s="103"/>
      <c r="L209" s="67"/>
      <c r="M209" s="65" t="str">
        <f t="shared" si="247"/>
        <v>ZMR_MKT_IDX</v>
      </c>
      <c r="N209" s="65" t="str">
        <f t="shared" si="262"/>
        <v>시장인덱스정보</v>
      </c>
      <c r="O209" s="27" t="e">
        <f>IF(P209="","", IF(P207="",1,O207+1))</f>
        <v>#REF!</v>
      </c>
      <c r="P209" s="65" t="s">
        <v>832</v>
      </c>
      <c r="Q209" s="65" t="str">
        <f>D209</f>
        <v>매핑ID</v>
      </c>
      <c r="R209" s="65" t="str">
        <f t="shared" si="234"/>
        <v>varchar2(20)</v>
      </c>
      <c r="S209" s="66" t="str">
        <f>IF(F209="O", "Y", "")</f>
        <v/>
      </c>
      <c r="T209" s="66" t="str">
        <f>IF(I209="M", "Y", "")</f>
        <v/>
      </c>
      <c r="U209" s="68">
        <f t="shared" si="249"/>
        <v>20</v>
      </c>
      <c r="V209" s="65"/>
      <c r="W209" s="5" t="s">
        <v>291</v>
      </c>
      <c r="X209" s="5" t="str">
        <f t="shared" si="254"/>
        <v>BASE_DT,IDX_ID</v>
      </c>
      <c r="Y209" s="6" t="s">
        <v>291</v>
      </c>
      <c r="Z209" s="37" t="str">
        <f t="shared" si="255"/>
        <v xml:space="preserve">  MAP_ID varchar2(20) NULL,CONSTRAINT PK_ZMR_MKT_IDX PRIMARY KEY ( BASE_DT,IDX_ID) );</v>
      </c>
      <c r="AA209" s="37" t="s">
        <v>291</v>
      </c>
      <c r="AB209" s="5" t="str">
        <f t="shared" si="256"/>
        <v/>
      </c>
      <c r="AC209" s="37" t="s">
        <v>291</v>
      </c>
      <c r="AD209" s="37" t="str">
        <f t="shared" si="257"/>
        <v>COMMENT ON COLUMN ZMR_MKT_IDX.MAP_ID IS '매핑ID';</v>
      </c>
      <c r="AE209" s="37" t="s">
        <v>291</v>
      </c>
      <c r="AF209" s="40" t="str">
        <f t="shared" si="258"/>
        <v>ALTER TABLE ZMR_MKT_IDX ADD MAP_ID varchar2(20) NULL;</v>
      </c>
      <c r="AG209" s="6" t="s">
        <v>291</v>
      </c>
      <c r="AI209" s="114"/>
      <c r="AJ209" s="66"/>
    </row>
    <row r="210" spans="2:42" s="6" customFormat="1" hidden="1">
      <c r="B210" s="65" t="s">
        <v>1057</v>
      </c>
      <c r="C210" s="65" t="s">
        <v>923</v>
      </c>
      <c r="D210" s="65" t="str">
        <f>VLOOKUP(M210,엔티티목록!I:O,7,FALSE)</f>
        <v>시장에서 고시되는 옵션변동성 정보</v>
      </c>
      <c r="E210" s="65" t="str">
        <f t="shared" si="252"/>
        <v/>
      </c>
      <c r="F210" s="66"/>
      <c r="G210" s="66"/>
      <c r="H210" s="42">
        <f>SUMIFS(H:H,C:C,C210,B:B,B210, G:G,"&lt;&gt;"&amp;G210)</f>
        <v>147</v>
      </c>
      <c r="I210" s="66"/>
      <c r="J210" s="65" t="str">
        <f t="shared" ref="J210:J274" si="265">IF(G210="", "", G210&amp;IF(G210="날짜", "", "_"&amp;H210))</f>
        <v/>
      </c>
      <c r="K210" s="103"/>
      <c r="L210" s="67"/>
      <c r="M210" s="65" t="s">
        <v>796</v>
      </c>
      <c r="N210" s="65" t="str">
        <f t="shared" ref="N210:N217" si="266">C210</f>
        <v>시장옵션변동성정보</v>
      </c>
      <c r="O210" s="27" t="str">
        <f>IF(P210="","", IF(P209="",1,O209+1))</f>
        <v/>
      </c>
      <c r="P210" s="65"/>
      <c r="Q210" s="65"/>
      <c r="R210" s="65" t="str">
        <f t="shared" ref="R210:R274" si="267">IF(G210="문자", "varchar2(" &amp; H210 &amp; ")", IF(G210="숫자", "number(" &amp; SUBSTITUTE(H210, ".", ",") &amp;")", IF(G210="날짜", "timestamp", "")))</f>
        <v/>
      </c>
      <c r="S210" s="66"/>
      <c r="T210" s="66"/>
      <c r="U210" s="68">
        <f t="shared" si="249"/>
        <v>147</v>
      </c>
      <c r="V210" s="65"/>
      <c r="W210" s="5" t="s">
        <v>291</v>
      </c>
      <c r="X210" s="5" t="str">
        <f t="shared" si="254"/>
        <v/>
      </c>
      <c r="Y210" s="6" t="s">
        <v>291</v>
      </c>
      <c r="Z210" s="37" t="str">
        <f t="shared" si="255"/>
        <v>CREATE TABLE ZMR_MKT_VOL(</v>
      </c>
      <c r="AA210" s="37" t="s">
        <v>291</v>
      </c>
      <c r="AB210" s="5" t="str">
        <f t="shared" si="256"/>
        <v>DROP TABLE ZMR_MKT_VOL;</v>
      </c>
      <c r="AC210" s="37" t="s">
        <v>291</v>
      </c>
      <c r="AD210" s="37" t="str">
        <f t="shared" si="257"/>
        <v>COMMENT ON TABLE ZMR_MKT_VOL IS '시장옵션변동성정보';</v>
      </c>
      <c r="AE210" s="37" t="s">
        <v>291</v>
      </c>
      <c r="AF210" s="40" t="str">
        <f t="shared" si="258"/>
        <v/>
      </c>
      <c r="AG210" s="6" t="s">
        <v>291</v>
      </c>
      <c r="AI210" s="114"/>
      <c r="AJ210" s="66"/>
    </row>
    <row r="211" spans="2:42" hidden="1">
      <c r="B211" s="65" t="str">
        <f t="shared" ref="B211:C212" si="268">B210</f>
        <v>시장기본_마켓정보</v>
      </c>
      <c r="C211" s="65" t="str">
        <f t="shared" si="268"/>
        <v>시장옵션변동성정보</v>
      </c>
      <c r="D211" s="65" t="s">
        <v>819</v>
      </c>
      <c r="E211" s="65">
        <f t="shared" si="252"/>
        <v>1</v>
      </c>
      <c r="F211" s="66" t="s">
        <v>1980</v>
      </c>
      <c r="G211" s="66" t="s">
        <v>274</v>
      </c>
      <c r="H211" s="42">
        <v>8</v>
      </c>
      <c r="I211" s="66" t="s">
        <v>36</v>
      </c>
      <c r="J211" s="65" t="str">
        <f t="shared" si="265"/>
        <v>문자_8</v>
      </c>
      <c r="K211" s="103"/>
      <c r="L211" s="67"/>
      <c r="M211" s="65" t="str">
        <f t="shared" ref="M211:M221" si="269">M210</f>
        <v>ZMR_MKT_VOL</v>
      </c>
      <c r="N211" s="65" t="str">
        <f t="shared" si="266"/>
        <v>시장옵션변동성정보</v>
      </c>
      <c r="O211" s="27">
        <f t="shared" ref="O211:O274" si="270">IF(P211="","", IF(P210="",1,O210+1))</f>
        <v>1</v>
      </c>
      <c r="P211" s="65" t="s">
        <v>65</v>
      </c>
      <c r="Q211" s="65" t="str">
        <f t="shared" ref="Q211:Q217" si="271">D211</f>
        <v>기준일</v>
      </c>
      <c r="R211" s="65" t="str">
        <f t="shared" si="267"/>
        <v>varchar2(8)</v>
      </c>
      <c r="S211" s="66" t="s">
        <v>759</v>
      </c>
      <c r="T211" s="66" t="str">
        <f>IF(I211="M", "Y", "")</f>
        <v>Y</v>
      </c>
      <c r="U211" s="68">
        <f t="shared" si="249"/>
        <v>8</v>
      </c>
      <c r="V211" s="65"/>
      <c r="W211" s="5" t="s">
        <v>291</v>
      </c>
      <c r="X211" s="5" t="str">
        <f t="shared" si="254"/>
        <v>BASE_DT</v>
      </c>
      <c r="Y211" s="6" t="s">
        <v>291</v>
      </c>
      <c r="Z211" s="37" t="str">
        <f t="shared" si="255"/>
        <v xml:space="preserve">  BASE_DT varchar2(8) NOT NULL,</v>
      </c>
      <c r="AA211" s="37" t="s">
        <v>291</v>
      </c>
      <c r="AB211" s="5" t="str">
        <f t="shared" si="256"/>
        <v/>
      </c>
      <c r="AC211" s="37" t="s">
        <v>291</v>
      </c>
      <c r="AD211" s="37" t="str">
        <f t="shared" si="257"/>
        <v>COMMENT ON COLUMN ZMR_MKT_VOL.BASE_DT IS '기준일';</v>
      </c>
      <c r="AE211" s="37" t="s">
        <v>291</v>
      </c>
      <c r="AF211" s="40" t="str">
        <f t="shared" si="258"/>
        <v/>
      </c>
      <c r="AG211" s="6" t="s">
        <v>291</v>
      </c>
      <c r="AI211" s="114">
        <v>20240930</v>
      </c>
      <c r="AJ211" s="66" t="s">
        <v>36</v>
      </c>
    </row>
    <row r="212" spans="2:42" hidden="1">
      <c r="B212" s="65" t="str">
        <f t="shared" si="268"/>
        <v>시장기본_마켓정보</v>
      </c>
      <c r="C212" s="65" t="str">
        <f t="shared" si="268"/>
        <v>시장옵션변동성정보</v>
      </c>
      <c r="D212" s="65" t="s">
        <v>925</v>
      </c>
      <c r="E212" s="65">
        <f t="shared" si="252"/>
        <v>2</v>
      </c>
      <c r="F212" s="66" t="s">
        <v>1980</v>
      </c>
      <c r="G212" s="66" t="s">
        <v>12</v>
      </c>
      <c r="H212" s="42">
        <v>20</v>
      </c>
      <c r="I212" s="66" t="s">
        <v>36</v>
      </c>
      <c r="J212" s="65" t="str">
        <f t="shared" si="265"/>
        <v>문자_20</v>
      </c>
      <c r="K212" s="103"/>
      <c r="L212" s="67"/>
      <c r="M212" s="65" t="str">
        <f>M211</f>
        <v>ZMR_MKT_VOL</v>
      </c>
      <c r="N212" s="65" t="str">
        <f t="shared" si="266"/>
        <v>시장옵션변동성정보</v>
      </c>
      <c r="O212" s="27" t="e">
        <f>IF(P212="","", IF(#REF!="",1,#REF!+1))</f>
        <v>#REF!</v>
      </c>
      <c r="P212" s="65" t="s">
        <v>871</v>
      </c>
      <c r="Q212" s="65" t="str">
        <f t="shared" si="271"/>
        <v>변동성커브ID</v>
      </c>
      <c r="R212" s="65" t="str">
        <f t="shared" si="267"/>
        <v>varchar2(20)</v>
      </c>
      <c r="S212" s="66" t="s">
        <v>759</v>
      </c>
      <c r="T212" s="66" t="str">
        <f>IF(I212="M", "Y", "")</f>
        <v>Y</v>
      </c>
      <c r="U212" s="68">
        <f t="shared" si="249"/>
        <v>20</v>
      </c>
      <c r="V212" s="65"/>
      <c r="W212" s="5" t="s">
        <v>291</v>
      </c>
      <c r="X212" s="5" t="str">
        <f t="shared" si="254"/>
        <v>BASE_DT,VOL_CUV_ID</v>
      </c>
      <c r="Y212" s="6" t="s">
        <v>291</v>
      </c>
      <c r="Z212" s="37" t="str">
        <f t="shared" si="255"/>
        <v xml:space="preserve">  VOL_CUV_ID varchar2(20) NOT NULL,</v>
      </c>
      <c r="AA212" s="37" t="s">
        <v>291</v>
      </c>
      <c r="AB212" s="5" t="str">
        <f t="shared" si="256"/>
        <v/>
      </c>
      <c r="AC212" s="37" t="s">
        <v>291</v>
      </c>
      <c r="AD212" s="37" t="str">
        <f t="shared" si="257"/>
        <v>COMMENT ON COLUMN ZMR_MKT_VOL.VOL_CUV_ID IS '변동성커브ID';</v>
      </c>
      <c r="AE212" s="37" t="s">
        <v>291</v>
      </c>
      <c r="AF212" s="40" t="str">
        <f t="shared" si="258"/>
        <v/>
      </c>
      <c r="AG212" s="6" t="s">
        <v>291</v>
      </c>
      <c r="AI212" s="114" t="s">
        <v>5129</v>
      </c>
      <c r="AJ212" s="66" t="s">
        <v>36</v>
      </c>
    </row>
    <row r="213" spans="2:42" hidden="1">
      <c r="B213" s="65" t="str">
        <f t="shared" ref="B213:C213" si="272">B212</f>
        <v>시장기본_마켓정보</v>
      </c>
      <c r="C213" s="65" t="str">
        <f t="shared" si="272"/>
        <v>시장옵션변동성정보</v>
      </c>
      <c r="D213" s="65" t="s">
        <v>4660</v>
      </c>
      <c r="E213" s="65">
        <f t="shared" si="252"/>
        <v>3</v>
      </c>
      <c r="F213" s="66"/>
      <c r="G213" s="66" t="s">
        <v>12</v>
      </c>
      <c r="H213" s="42">
        <v>10</v>
      </c>
      <c r="I213" s="66"/>
      <c r="J213" s="65" t="str">
        <f>IF(G213="", "", G213&amp;IF(G213="날짜", "", "_"&amp;H213))</f>
        <v>문자_10</v>
      </c>
      <c r="K213" s="103" t="s">
        <v>4580</v>
      </c>
      <c r="L213" s="67"/>
      <c r="M213" s="65" t="str">
        <f t="shared" si="269"/>
        <v>ZMR_MKT_VOL</v>
      </c>
      <c r="N213" s="65" t="str">
        <f>C213</f>
        <v>시장옵션변동성정보</v>
      </c>
      <c r="O213" s="27" t="e">
        <f>IF(P213="","", IF(P217="",1,O217+1))</f>
        <v>#REF!</v>
      </c>
      <c r="P213" s="65" t="s">
        <v>4662</v>
      </c>
      <c r="Q213" s="65" t="str">
        <f>D213</f>
        <v>옵션만기구간</v>
      </c>
      <c r="R213" s="65" t="str">
        <f>IF(G213="문자", "varchar2(" &amp; H213 &amp; ")", IF(G213="숫자", "number(" &amp; SUBSTITUTE(H213, ".", ",") &amp;")", IF(G213="날짜", "timestamp", "")))</f>
        <v>varchar2(10)</v>
      </c>
      <c r="S213" s="66" t="s">
        <v>4664</v>
      </c>
      <c r="T213" s="66"/>
      <c r="U213" s="68">
        <f t="shared" si="249"/>
        <v>10</v>
      </c>
      <c r="V213" s="65"/>
      <c r="W213" s="5" t="s">
        <v>291</v>
      </c>
      <c r="X213" s="5" t="str">
        <f t="shared" si="254"/>
        <v>BASE_DT,VOL_CUV_ID,TERM_M</v>
      </c>
      <c r="Y213" s="6" t="s">
        <v>291</v>
      </c>
      <c r="Z213" s="37" t="str">
        <f t="shared" si="255"/>
        <v xml:space="preserve">  TERM_M varchar2(10) NOT NULL,</v>
      </c>
      <c r="AA213" s="37" t="s">
        <v>291</v>
      </c>
      <c r="AB213" s="5" t="str">
        <f t="shared" si="256"/>
        <v/>
      </c>
      <c r="AC213" s="37" t="s">
        <v>291</v>
      </c>
      <c r="AD213" s="37" t="str">
        <f t="shared" si="257"/>
        <v>COMMENT ON COLUMN ZMR_MKT_VOL.TERM_M IS '옵션만기구간 : CD_TERM';</v>
      </c>
      <c r="AE213" s="37" t="s">
        <v>291</v>
      </c>
      <c r="AF213" s="40" t="str">
        <f t="shared" si="258"/>
        <v/>
      </c>
      <c r="AG213" s="6" t="s">
        <v>291</v>
      </c>
      <c r="AI213" s="114" t="s">
        <v>4610</v>
      </c>
      <c r="AJ213" s="66" t="s">
        <v>36</v>
      </c>
    </row>
    <row r="214" spans="2:42" hidden="1">
      <c r="B214" s="65" t="str">
        <f t="shared" ref="B214:C214" si="273">B213</f>
        <v>시장기본_마켓정보</v>
      </c>
      <c r="C214" s="65" t="str">
        <f t="shared" si="273"/>
        <v>시장옵션변동성정보</v>
      </c>
      <c r="D214" s="65" t="s">
        <v>4661</v>
      </c>
      <c r="E214" s="65">
        <f t="shared" si="252"/>
        <v>4</v>
      </c>
      <c r="F214" s="66"/>
      <c r="G214" s="66" t="s">
        <v>12</v>
      </c>
      <c r="H214" s="42">
        <v>10</v>
      </c>
      <c r="I214" s="66"/>
      <c r="J214" s="65" t="str">
        <f>IF(G214="", "", G214&amp;IF(G214="날짜", "", "_"&amp;H214))</f>
        <v>문자_10</v>
      </c>
      <c r="K214" s="103" t="s">
        <v>4580</v>
      </c>
      <c r="L214" s="67"/>
      <c r="M214" s="65" t="str">
        <f t="shared" si="269"/>
        <v>ZMR_MKT_VOL</v>
      </c>
      <c r="N214" s="65" t="str">
        <f>C214</f>
        <v>시장옵션변동성정보</v>
      </c>
      <c r="O214" s="27" t="e">
        <f>IF(P214="","", IF(P213="",1,O213+1))</f>
        <v>#REF!</v>
      </c>
      <c r="P214" s="65" t="s">
        <v>4663</v>
      </c>
      <c r="Q214" s="65" t="str">
        <f>D214</f>
        <v>기초자산만기구간</v>
      </c>
      <c r="R214" s="65" t="str">
        <f>IF(G214="문자", "varchar2(" &amp; H214 &amp; ")", IF(G214="숫자", "number(" &amp; SUBSTITUTE(H214, ".", ",") &amp;")", IF(G214="날짜", "timestamp", "")))</f>
        <v>varchar2(10)</v>
      </c>
      <c r="S214" s="66" t="s">
        <v>4664</v>
      </c>
      <c r="T214" s="66"/>
      <c r="U214" s="68">
        <f t="shared" si="249"/>
        <v>10</v>
      </c>
      <c r="V214" s="65"/>
      <c r="W214" s="5" t="s">
        <v>291</v>
      </c>
      <c r="X214" s="5" t="str">
        <f t="shared" si="254"/>
        <v>BASE_DT,VOL_CUV_ID,TERM_M,TERM_U</v>
      </c>
      <c r="Y214" s="6" t="s">
        <v>291</v>
      </c>
      <c r="Z214" s="37" t="str">
        <f t="shared" si="255"/>
        <v xml:space="preserve">  TERM_U varchar2(10) NOT NULL,</v>
      </c>
      <c r="AA214" s="37" t="s">
        <v>291</v>
      </c>
      <c r="AB214" s="5" t="str">
        <f t="shared" si="256"/>
        <v/>
      </c>
      <c r="AC214" s="37" t="s">
        <v>291</v>
      </c>
      <c r="AD214" s="37" t="str">
        <f t="shared" si="257"/>
        <v>COMMENT ON COLUMN ZMR_MKT_VOL.TERM_U IS '기초자산만기구간 : CD_TERM';</v>
      </c>
      <c r="AE214" s="37" t="s">
        <v>291</v>
      </c>
      <c r="AF214" s="40" t="str">
        <f t="shared" si="258"/>
        <v/>
      </c>
      <c r="AG214" s="6" t="s">
        <v>291</v>
      </c>
      <c r="AI214" s="114" t="s">
        <v>5130</v>
      </c>
      <c r="AJ214" s="66" t="s">
        <v>36</v>
      </c>
    </row>
    <row r="215" spans="2:42" hidden="1">
      <c r="B215" s="65" t="str">
        <f t="shared" ref="B215:C215" si="274">B214</f>
        <v>시장기본_마켓정보</v>
      </c>
      <c r="C215" s="65" t="str">
        <f t="shared" si="274"/>
        <v>시장옵션변동성정보</v>
      </c>
      <c r="D215" s="65" t="s">
        <v>1153</v>
      </c>
      <c r="E215" s="65">
        <f t="shared" si="252"/>
        <v>5</v>
      </c>
      <c r="F215" s="66"/>
      <c r="G215" s="66" t="s">
        <v>274</v>
      </c>
      <c r="H215" s="42">
        <v>20</v>
      </c>
      <c r="I215" s="66"/>
      <c r="J215" s="65" t="str">
        <f t="shared" si="265"/>
        <v>문자_20</v>
      </c>
      <c r="K215" s="103"/>
      <c r="L215" s="67"/>
      <c r="M215" s="65" t="str">
        <f t="shared" si="269"/>
        <v>ZMR_MKT_VOL</v>
      </c>
      <c r="N215" s="65" t="str">
        <f t="shared" si="266"/>
        <v>시장옵션변동성정보</v>
      </c>
      <c r="O215" s="27" t="e">
        <f>IF(P215="","", IF(#REF!="",1,#REF!+1))</f>
        <v>#REF!</v>
      </c>
      <c r="P215" s="65" t="s">
        <v>46</v>
      </c>
      <c r="Q215" s="65" t="str">
        <f t="shared" si="271"/>
        <v>최종작업자</v>
      </c>
      <c r="R215" s="65" t="str">
        <f t="shared" si="267"/>
        <v>varchar2(20)</v>
      </c>
      <c r="S215" s="66"/>
      <c r="T215" s="66"/>
      <c r="U215" s="68">
        <f t="shared" si="249"/>
        <v>20</v>
      </c>
      <c r="V215" s="65"/>
      <c r="W215" s="5" t="s">
        <v>291</v>
      </c>
      <c r="X215" s="5" t="str">
        <f t="shared" si="254"/>
        <v>BASE_DT,VOL_CUV_ID,TERM_M,TERM_U</v>
      </c>
      <c r="Y215" s="6" t="s">
        <v>291</v>
      </c>
      <c r="Z215" s="37" t="str">
        <f t="shared" si="255"/>
        <v xml:space="preserve">  LASTID varchar2(20) NULL,</v>
      </c>
      <c r="AA215" s="37" t="s">
        <v>291</v>
      </c>
      <c r="AB215" s="5" t="str">
        <f t="shared" si="256"/>
        <v/>
      </c>
      <c r="AC215" s="37" t="s">
        <v>291</v>
      </c>
      <c r="AD215" s="37" t="str">
        <f t="shared" si="257"/>
        <v>COMMENT ON COLUMN ZMR_MKT_VOL.LASTID IS '최종작업자';</v>
      </c>
      <c r="AE215" s="37" t="s">
        <v>291</v>
      </c>
      <c r="AF215" s="40" t="str">
        <f t="shared" si="258"/>
        <v>ALTER TABLE ZMR_MKT_VOL ADD LASTID varchar2(20) NULL;</v>
      </c>
      <c r="AG215" s="6" t="s">
        <v>291</v>
      </c>
      <c r="AI215" s="114"/>
      <c r="AJ215" s="66"/>
    </row>
    <row r="216" spans="2:42" hidden="1">
      <c r="B216" s="65" t="str">
        <f t="shared" ref="B216:C216" si="275">B215</f>
        <v>시장기본_마켓정보</v>
      </c>
      <c r="C216" s="65" t="str">
        <f t="shared" si="275"/>
        <v>시장옵션변동성정보</v>
      </c>
      <c r="D216" s="65" t="s">
        <v>286</v>
      </c>
      <c r="E216" s="65">
        <f t="shared" si="252"/>
        <v>6</v>
      </c>
      <c r="F216" s="66"/>
      <c r="G216" s="66" t="s">
        <v>1154</v>
      </c>
      <c r="H216" s="42">
        <v>8</v>
      </c>
      <c r="I216" s="66" t="s">
        <v>36</v>
      </c>
      <c r="J216" s="65" t="str">
        <f t="shared" si="265"/>
        <v>날짜</v>
      </c>
      <c r="K216" s="103"/>
      <c r="L216" s="67"/>
      <c r="M216" s="65" t="str">
        <f t="shared" si="269"/>
        <v>ZMR_MKT_VOL</v>
      </c>
      <c r="N216" s="65" t="str">
        <f t="shared" si="266"/>
        <v>시장옵션변동성정보</v>
      </c>
      <c r="O216" s="27" t="e">
        <f t="shared" si="270"/>
        <v>#REF!</v>
      </c>
      <c r="P216" s="65" t="s">
        <v>47</v>
      </c>
      <c r="Q216" s="65" t="str">
        <f t="shared" si="271"/>
        <v>최종작업시스템일시</v>
      </c>
      <c r="R216" s="65" t="str">
        <f t="shared" si="267"/>
        <v>timestamp</v>
      </c>
      <c r="S216" s="66"/>
      <c r="T216" s="66"/>
      <c r="U216" s="68">
        <f t="shared" si="249"/>
        <v>8</v>
      </c>
      <c r="V216" s="65"/>
      <c r="W216" s="5" t="s">
        <v>291</v>
      </c>
      <c r="X216" s="5" t="str">
        <f t="shared" si="254"/>
        <v>BASE_DT,VOL_CUV_ID,TERM_M,TERM_U</v>
      </c>
      <c r="Y216" s="6" t="s">
        <v>291</v>
      </c>
      <c r="Z216" s="37" t="str">
        <f t="shared" si="255"/>
        <v xml:space="preserve">  TMSTAMP timestamp DEFAULT CURRENT_TIMESTAMP  NULL,</v>
      </c>
      <c r="AA216" s="37" t="s">
        <v>291</v>
      </c>
      <c r="AB216" s="5" t="str">
        <f t="shared" si="256"/>
        <v/>
      </c>
      <c r="AC216" s="37" t="s">
        <v>291</v>
      </c>
      <c r="AD216" s="37" t="str">
        <f t="shared" si="257"/>
        <v>COMMENT ON COLUMN ZMR_MKT_VOL.TMSTAMP IS '최종작업시스템일시';</v>
      </c>
      <c r="AE216" s="37" t="s">
        <v>291</v>
      </c>
      <c r="AF216" s="40" t="str">
        <f t="shared" si="258"/>
        <v>ALTER TABLE ZMR_MKT_VOL ADD TMSTAMP timestamp NULL;</v>
      </c>
      <c r="AG216" s="6" t="s">
        <v>291</v>
      </c>
      <c r="AI216" s="114"/>
      <c r="AJ216" s="66"/>
    </row>
    <row r="217" spans="2:42" hidden="1">
      <c r="B217" s="65" t="str">
        <f t="shared" ref="B217:C217" si="276">B216</f>
        <v>시장기본_마켓정보</v>
      </c>
      <c r="C217" s="65" t="str">
        <f t="shared" si="276"/>
        <v>시장옵션변동성정보</v>
      </c>
      <c r="D217" s="65" t="s">
        <v>922</v>
      </c>
      <c r="E217" s="65">
        <f t="shared" si="252"/>
        <v>7</v>
      </c>
      <c r="F217" s="66"/>
      <c r="G217" s="66" t="s">
        <v>13</v>
      </c>
      <c r="H217" s="42" t="s">
        <v>6582</v>
      </c>
      <c r="I217" s="66" t="s">
        <v>36</v>
      </c>
      <c r="J217" s="65" t="str">
        <f t="shared" si="265"/>
        <v>숫자_15,8</v>
      </c>
      <c r="K217" s="103"/>
      <c r="L217" s="67"/>
      <c r="M217" s="65" t="str">
        <f t="shared" si="269"/>
        <v>ZMR_MKT_VOL</v>
      </c>
      <c r="N217" s="65" t="str">
        <f t="shared" si="266"/>
        <v>시장옵션변동성정보</v>
      </c>
      <c r="O217" s="27" t="e">
        <f t="shared" si="270"/>
        <v>#REF!</v>
      </c>
      <c r="P217" s="65" t="s">
        <v>785</v>
      </c>
      <c r="Q217" s="65" t="str">
        <f t="shared" si="271"/>
        <v>변동성값</v>
      </c>
      <c r="R217" s="65" t="str">
        <f t="shared" si="267"/>
        <v>number(15,8)</v>
      </c>
      <c r="S217" s="66" t="str">
        <f t="shared" ref="S217:S218" si="277">IF(F217="O", "Y", "")</f>
        <v/>
      </c>
      <c r="T217" s="66" t="s">
        <v>759</v>
      </c>
      <c r="U217" s="68" t="str">
        <f t="shared" si="249"/>
        <v>15,8</v>
      </c>
      <c r="V217" s="65"/>
      <c r="W217" s="5" t="s">
        <v>291</v>
      </c>
      <c r="X217" s="5" t="str">
        <f t="shared" si="254"/>
        <v>BASE_DT,VOL_CUV_ID,TERM_M,TERM_U</v>
      </c>
      <c r="Y217" s="6" t="s">
        <v>291</v>
      </c>
      <c r="Z217" s="37" t="str">
        <f t="shared" si="255"/>
        <v xml:space="preserve">  VOL_VAL number(15,8) NULL,</v>
      </c>
      <c r="AA217" s="37" t="s">
        <v>291</v>
      </c>
      <c r="AB217" s="5" t="str">
        <f t="shared" si="256"/>
        <v/>
      </c>
      <c r="AC217" s="37" t="s">
        <v>291</v>
      </c>
      <c r="AD217" s="37" t="str">
        <f t="shared" si="257"/>
        <v>COMMENT ON COLUMN ZMR_MKT_VOL.VOL_VAL IS '변동성값';</v>
      </c>
      <c r="AE217" s="37" t="s">
        <v>291</v>
      </c>
      <c r="AF217" s="40" t="str">
        <f t="shared" si="258"/>
        <v>ALTER TABLE ZMR_MKT_VOL ADD VOL_VAL number(15,8) NULL;</v>
      </c>
      <c r="AG217" s="6" t="s">
        <v>291</v>
      </c>
      <c r="AI217" s="114">
        <v>10.25</v>
      </c>
      <c r="AJ217" s="66" t="s">
        <v>36</v>
      </c>
    </row>
    <row r="218" spans="2:42" hidden="1">
      <c r="B218" s="65" t="str">
        <f t="shared" ref="B218:C218" si="278">B217</f>
        <v>시장기본_마켓정보</v>
      </c>
      <c r="C218" s="65" t="str">
        <f t="shared" si="278"/>
        <v>시장옵션변동성정보</v>
      </c>
      <c r="D218" s="65" t="s">
        <v>901</v>
      </c>
      <c r="E218" s="65">
        <f t="shared" si="252"/>
        <v>8</v>
      </c>
      <c r="F218" s="66"/>
      <c r="G218" s="66" t="s">
        <v>12</v>
      </c>
      <c r="H218" s="42">
        <v>30</v>
      </c>
      <c r="I218" s="66"/>
      <c r="J218" s="65" t="str">
        <f t="shared" si="265"/>
        <v>문자_30</v>
      </c>
      <c r="K218" s="103" t="s">
        <v>4667</v>
      </c>
      <c r="L218" s="67"/>
      <c r="M218" s="65" t="str">
        <f t="shared" si="269"/>
        <v>ZMR_MKT_VOL</v>
      </c>
      <c r="N218" s="65" t="str">
        <f>C218</f>
        <v>시장옵션변동성정보</v>
      </c>
      <c r="O218" s="27" t="e">
        <f>IF(P218="","", IF(#REF!="",1,#REF!+1))</f>
        <v>#REF!</v>
      </c>
      <c r="P218" s="65" t="s">
        <v>909</v>
      </c>
      <c r="Q218" s="65" t="str">
        <f>D218</f>
        <v>참조ID</v>
      </c>
      <c r="R218" s="65" t="str">
        <f t="shared" si="267"/>
        <v>varchar2(30)</v>
      </c>
      <c r="S218" s="66" t="str">
        <f t="shared" si="277"/>
        <v/>
      </c>
      <c r="T218" s="66"/>
      <c r="U218" s="68">
        <f t="shared" si="249"/>
        <v>30</v>
      </c>
      <c r="V218" s="65"/>
      <c r="W218" s="5" t="s">
        <v>291</v>
      </c>
      <c r="X218" s="5" t="str">
        <f t="shared" si="254"/>
        <v>BASE_DT,VOL_CUV_ID,TERM_M,TERM_U</v>
      </c>
      <c r="Y218" s="6" t="s">
        <v>291</v>
      </c>
      <c r="Z218" s="37" t="str">
        <f t="shared" si="255"/>
        <v xml:space="preserve">  REF_ID varchar2(30) NULL,</v>
      </c>
      <c r="AA218" s="37" t="s">
        <v>291</v>
      </c>
      <c r="AB218" s="5" t="str">
        <f t="shared" si="256"/>
        <v/>
      </c>
      <c r="AC218" s="37" t="s">
        <v>291</v>
      </c>
      <c r="AD218" s="37" t="str">
        <f t="shared" si="257"/>
        <v>COMMENT ON COLUMN ZMR_MKT_VOL.REF_ID IS '참조ID : REF_ID';</v>
      </c>
      <c r="AE218" s="37" t="s">
        <v>291</v>
      </c>
      <c r="AF218" s="40" t="str">
        <f t="shared" si="258"/>
        <v>ALTER TABLE ZMR_MKT_VOL ADD REF_ID varchar2(30) NULL;</v>
      </c>
      <c r="AG218" s="6" t="s">
        <v>291</v>
      </c>
      <c r="AI218" s="114" t="s">
        <v>5131</v>
      </c>
      <c r="AJ218" s="66" t="s">
        <v>36</v>
      </c>
    </row>
    <row r="219" spans="2:42" hidden="1">
      <c r="B219" s="65" t="str">
        <f t="shared" ref="B219:C219" si="279">B218</f>
        <v>시장기본_마켓정보</v>
      </c>
      <c r="C219" s="65" t="str">
        <f t="shared" si="279"/>
        <v>시장옵션변동성정보</v>
      </c>
      <c r="D219" s="65" t="s">
        <v>4559</v>
      </c>
      <c r="E219" s="65">
        <f t="shared" si="252"/>
        <v>9</v>
      </c>
      <c r="F219" s="66"/>
      <c r="G219" s="66" t="s">
        <v>274</v>
      </c>
      <c r="H219" s="42">
        <v>20</v>
      </c>
      <c r="I219" s="66"/>
      <c r="J219" s="65" t="str">
        <f>IF(G219="", "", G219&amp;IF(G219="날짜", "", "_"&amp;H219))</f>
        <v>문자_20</v>
      </c>
      <c r="K219" s="103"/>
      <c r="L219" s="67"/>
      <c r="M219" s="65" t="str">
        <f t="shared" si="269"/>
        <v>ZMR_MKT_VOL</v>
      </c>
      <c r="N219" s="65" t="str">
        <f t="shared" ref="N219" si="280">C219</f>
        <v>시장옵션변동성정보</v>
      </c>
      <c r="O219" s="27" t="e">
        <f>IF(P219="","", IF(#REF!="",1,#REF!+1))</f>
        <v>#REF!</v>
      </c>
      <c r="P219" s="65" t="s">
        <v>4562</v>
      </c>
      <c r="Q219" s="65" t="str">
        <f>D219</f>
        <v>원천자료명</v>
      </c>
      <c r="R219" s="65" t="str">
        <f>IF(G219="문자", "varchar2(" &amp; H219 &amp; ")", IF(G219="숫자", "number(" &amp; SUBSTITUTE(H219, ".", ",") &amp;")", IF(G219="날짜", "timestamp", "")))</f>
        <v>varchar2(20)</v>
      </c>
      <c r="S219" s="66" t="str">
        <f>IF(F219="O", "Y", "")</f>
        <v/>
      </c>
      <c r="T219" s="66" t="str">
        <f>IF(I219="M", "Y", "")</f>
        <v/>
      </c>
      <c r="U219" s="68">
        <f t="shared" si="249"/>
        <v>20</v>
      </c>
      <c r="V219" s="65"/>
      <c r="W219" s="5" t="s">
        <v>291</v>
      </c>
      <c r="X219" s="5" t="str">
        <f t="shared" si="254"/>
        <v>BASE_DT,VOL_CUV_ID,TERM_M,TERM_U</v>
      </c>
      <c r="Y219" s="6" t="s">
        <v>291</v>
      </c>
      <c r="Z219" s="37" t="str">
        <f t="shared" si="255"/>
        <v xml:space="preserve">  DATA_SRC varchar2(20) NULL,</v>
      </c>
      <c r="AA219" s="37" t="s">
        <v>291</v>
      </c>
      <c r="AB219" s="5" t="str">
        <f t="shared" si="256"/>
        <v/>
      </c>
      <c r="AC219" s="37" t="s">
        <v>291</v>
      </c>
      <c r="AD219" s="37" t="str">
        <f t="shared" si="257"/>
        <v>COMMENT ON COLUMN ZMR_MKT_VOL.DATA_SRC IS '원천자료명';</v>
      </c>
      <c r="AE219" s="37" t="s">
        <v>291</v>
      </c>
      <c r="AF219" s="40" t="str">
        <f t="shared" si="258"/>
        <v>ALTER TABLE ZMR_MKT_VOL ADD DATA_SRC varchar2(20) NULL;</v>
      </c>
      <c r="AG219" s="6" t="s">
        <v>291</v>
      </c>
      <c r="AI219" s="114"/>
      <c r="AJ219" s="66"/>
    </row>
    <row r="220" spans="2:42" ht="25.5" hidden="1">
      <c r="B220" s="65" t="str">
        <f t="shared" ref="B220:C220" si="281">B219</f>
        <v>시장기본_마켓정보</v>
      </c>
      <c r="C220" s="65" t="str">
        <f t="shared" si="281"/>
        <v>시장옵션변동성정보</v>
      </c>
      <c r="D220" s="65" t="s">
        <v>4552</v>
      </c>
      <c r="E220" s="65">
        <f t="shared" si="252"/>
        <v>10</v>
      </c>
      <c r="F220" s="66"/>
      <c r="G220" s="66" t="s">
        <v>274</v>
      </c>
      <c r="H220" s="42">
        <v>1</v>
      </c>
      <c r="I220" s="66"/>
      <c r="J220" s="65" t="str">
        <f>IF(G220="", "", G220&amp;IF(G220="날짜", "", "_"&amp;H220))</f>
        <v>문자_1</v>
      </c>
      <c r="K220" s="103" t="s">
        <v>4560</v>
      </c>
      <c r="L220" s="67"/>
      <c r="M220" s="65" t="str">
        <f t="shared" si="269"/>
        <v>ZMR_MKT_VOL</v>
      </c>
      <c r="N220" s="65" t="str">
        <f t="shared" ref="N220:N261" si="282">C220</f>
        <v>시장옵션변동성정보</v>
      </c>
      <c r="O220" s="27" t="e">
        <f>IF(P220="","", IF(P219="",1,O219+1))</f>
        <v>#REF!</v>
      </c>
      <c r="P220" s="65" t="s">
        <v>4561</v>
      </c>
      <c r="Q220" s="65" t="str">
        <f>D220</f>
        <v>자료관리구분</v>
      </c>
      <c r="R220" s="65" t="str">
        <f>IF(G220="문자", "varchar2(" &amp; H220 &amp; ")", IF(G220="숫자", "number(" &amp; SUBSTITUTE(H220, ".", ",") &amp;")", IF(G220="날짜", "timestamp", "")))</f>
        <v>varchar2(1)</v>
      </c>
      <c r="S220" s="66" t="str">
        <f>IF(F220="O", "Y", "")</f>
        <v/>
      </c>
      <c r="T220" s="66" t="str">
        <f>IF(I220="M", "Y", "")</f>
        <v/>
      </c>
      <c r="U220" s="68">
        <f t="shared" si="249"/>
        <v>1</v>
      </c>
      <c r="V220" s="65"/>
      <c r="W220" s="5" t="s">
        <v>291</v>
      </c>
      <c r="X220" s="5" t="str">
        <f t="shared" si="254"/>
        <v>BASE_DT,VOL_CUV_ID,TERM_M,TERM_U</v>
      </c>
      <c r="Y220" s="6" t="s">
        <v>291</v>
      </c>
      <c r="Z220" s="37" t="str">
        <f t="shared" si="255"/>
        <v xml:space="preserve">  DATA_CFG varchar2(1) NULL,</v>
      </c>
      <c r="AA220" s="37" t="s">
        <v>291</v>
      </c>
      <c r="AB220" s="5" t="str">
        <f t="shared" si="256"/>
        <v/>
      </c>
      <c r="AC220" s="37" t="s">
        <v>291</v>
      </c>
      <c r="AD220" s="37" t="str">
        <f t="shared" si="257"/>
        <v>COMMENT ON COLUMN ZMR_MKT_VOL.DATA_CFG IS '자료관리구분 : DATA_MAN_FG [ M, C, S ]';</v>
      </c>
      <c r="AE220" s="37" t="s">
        <v>291</v>
      </c>
      <c r="AF220" s="40" t="str">
        <f t="shared" si="258"/>
        <v>ALTER TABLE ZMR_MKT_VOL ADD DATA_CFG varchar2(1) NULL;</v>
      </c>
      <c r="AG220" s="6" t="s">
        <v>291</v>
      </c>
      <c r="AI220" s="114" t="s">
        <v>4503</v>
      </c>
      <c r="AJ220" s="66"/>
    </row>
    <row r="221" spans="2:42" hidden="1">
      <c r="B221" s="65" t="str">
        <f t="shared" ref="B221:C221" si="283">B220</f>
        <v>시장기본_마켓정보</v>
      </c>
      <c r="C221" s="65" t="str">
        <f t="shared" si="283"/>
        <v>시장옵션변동성정보</v>
      </c>
      <c r="D221" s="65" t="s">
        <v>818</v>
      </c>
      <c r="E221" s="65">
        <f t="shared" si="252"/>
        <v>11</v>
      </c>
      <c r="F221" s="66"/>
      <c r="G221" s="66" t="s">
        <v>12</v>
      </c>
      <c r="H221" s="42">
        <v>20</v>
      </c>
      <c r="I221" s="66"/>
      <c r="J221" s="65" t="str">
        <f t="shared" si="265"/>
        <v>문자_20</v>
      </c>
      <c r="K221" s="103"/>
      <c r="L221" s="67"/>
      <c r="M221" s="65" t="str">
        <f t="shared" si="269"/>
        <v>ZMR_MKT_VOL</v>
      </c>
      <c r="N221" s="65" t="str">
        <f t="shared" si="282"/>
        <v>시장옵션변동성정보</v>
      </c>
      <c r="O221" s="27" t="e">
        <f>IF(P221="","", IF(P219="",1,O219+1))</f>
        <v>#REF!</v>
      </c>
      <c r="P221" s="65" t="s">
        <v>832</v>
      </c>
      <c r="Q221" s="65" t="str">
        <f>D221</f>
        <v>매핑ID</v>
      </c>
      <c r="R221" s="65" t="str">
        <f t="shared" si="267"/>
        <v>varchar2(20)</v>
      </c>
      <c r="S221" s="66" t="str">
        <f>IF(F221="O", "Y", "")</f>
        <v/>
      </c>
      <c r="T221" s="66" t="str">
        <f>IF(I221="M", "Y", "")</f>
        <v/>
      </c>
      <c r="U221" s="68">
        <f t="shared" si="249"/>
        <v>20</v>
      </c>
      <c r="V221" s="65"/>
      <c r="W221" s="5" t="s">
        <v>291</v>
      </c>
      <c r="X221" s="5" t="str">
        <f t="shared" si="254"/>
        <v>BASE_DT,VOL_CUV_ID,TERM_M,TERM_U</v>
      </c>
      <c r="Y221" s="6" t="s">
        <v>291</v>
      </c>
      <c r="Z221" s="37" t="str">
        <f t="shared" si="255"/>
        <v xml:space="preserve">  MAP_ID varchar2(20) NULL,CONSTRAINT PK_ZMR_MKT_VOL PRIMARY KEY ( BASE_DT,VOL_CUV_ID,TERM_M,TERM_U) );</v>
      </c>
      <c r="AA221" s="37" t="s">
        <v>291</v>
      </c>
      <c r="AB221" s="5" t="str">
        <f t="shared" si="256"/>
        <v/>
      </c>
      <c r="AC221" s="37" t="s">
        <v>291</v>
      </c>
      <c r="AD221" s="37" t="str">
        <f t="shared" si="257"/>
        <v>COMMENT ON COLUMN ZMR_MKT_VOL.MAP_ID IS '매핑ID';</v>
      </c>
      <c r="AE221" s="37" t="s">
        <v>291</v>
      </c>
      <c r="AF221" s="40" t="str">
        <f t="shared" si="258"/>
        <v>ALTER TABLE ZMR_MKT_VOL ADD MAP_ID varchar2(20) NULL;</v>
      </c>
      <c r="AG221" s="6" t="s">
        <v>291</v>
      </c>
      <c r="AI221" s="114"/>
      <c r="AJ221" s="66"/>
    </row>
    <row r="222" spans="2:42" s="6" customFormat="1" hidden="1">
      <c r="B222" s="65" t="s">
        <v>1057</v>
      </c>
      <c r="C222" s="65" t="s">
        <v>790</v>
      </c>
      <c r="D222" s="65" t="str">
        <f>VLOOKUP(M222,엔티티목록!I:O,7,FALSE)</f>
        <v>시장에서 거래되는 주식, 채권 등의 유가증권 가격 정보</v>
      </c>
      <c r="E222" s="65" t="str">
        <f t="shared" si="252"/>
        <v/>
      </c>
      <c r="F222" s="66"/>
      <c r="G222" s="66"/>
      <c r="H222" s="42">
        <f>SUMIFS(H:H,C:C,C222,B:B,B222, G:G,"&lt;&gt;"&amp;G222)</f>
        <v>303</v>
      </c>
      <c r="I222" s="66"/>
      <c r="J222" s="65" t="str">
        <f t="shared" si="265"/>
        <v/>
      </c>
      <c r="K222" s="103"/>
      <c r="L222" s="67"/>
      <c r="M222" s="65" t="s">
        <v>798</v>
      </c>
      <c r="N222" s="65" t="str">
        <f t="shared" si="282"/>
        <v>시장유가증권정보</v>
      </c>
      <c r="O222" s="27" t="str">
        <f t="shared" si="270"/>
        <v/>
      </c>
      <c r="P222" s="65"/>
      <c r="Q222" s="65"/>
      <c r="R222" s="65" t="str">
        <f t="shared" si="267"/>
        <v/>
      </c>
      <c r="S222" s="66"/>
      <c r="T222" s="66"/>
      <c r="U222" s="68">
        <f t="shared" si="249"/>
        <v>303</v>
      </c>
      <c r="V222" s="65"/>
      <c r="W222" s="5" t="s">
        <v>291</v>
      </c>
      <c r="X222" s="5" t="str">
        <f t="shared" si="254"/>
        <v/>
      </c>
      <c r="Y222" s="6" t="s">
        <v>291</v>
      </c>
      <c r="Z222" s="37" t="str">
        <f t="shared" si="255"/>
        <v>CREATE TABLE ZMR_MKT_SEC(</v>
      </c>
      <c r="AA222" s="37" t="s">
        <v>291</v>
      </c>
      <c r="AB222" s="5" t="str">
        <f t="shared" si="256"/>
        <v>DROP TABLE ZMR_MKT_SEC;</v>
      </c>
      <c r="AC222" s="37" t="s">
        <v>291</v>
      </c>
      <c r="AD222" s="37" t="str">
        <f t="shared" si="257"/>
        <v>COMMENT ON TABLE ZMR_MKT_SEC IS '시장유가증권정보';</v>
      </c>
      <c r="AE222" s="37" t="s">
        <v>291</v>
      </c>
      <c r="AF222" s="40" t="str">
        <f t="shared" si="258"/>
        <v/>
      </c>
      <c r="AG222" s="6" t="s">
        <v>291</v>
      </c>
      <c r="AI222" s="114" t="s">
        <v>5134</v>
      </c>
      <c r="AJ222" s="66"/>
      <c r="AL222" s="114" t="s">
        <v>5135</v>
      </c>
      <c r="AM222" s="66"/>
      <c r="AO222" s="114" t="s">
        <v>5136</v>
      </c>
      <c r="AP222" s="66"/>
    </row>
    <row r="223" spans="2:42" hidden="1">
      <c r="B223" s="65" t="str">
        <f t="shared" ref="B223" si="284">B222</f>
        <v>시장기본_마켓정보</v>
      </c>
      <c r="C223" s="65" t="str">
        <f>C222</f>
        <v>시장유가증권정보</v>
      </c>
      <c r="D223" s="65" t="s">
        <v>819</v>
      </c>
      <c r="E223" s="65">
        <f t="shared" si="252"/>
        <v>1</v>
      </c>
      <c r="F223" s="66" t="s">
        <v>1980</v>
      </c>
      <c r="G223" s="66" t="s">
        <v>274</v>
      </c>
      <c r="H223" s="42">
        <v>8</v>
      </c>
      <c r="I223" s="66" t="s">
        <v>36</v>
      </c>
      <c r="J223" s="65" t="str">
        <f t="shared" si="265"/>
        <v>문자_8</v>
      </c>
      <c r="K223" s="103"/>
      <c r="L223" s="67"/>
      <c r="M223" s="65" t="str">
        <f t="shared" ref="M223:M269" si="285">M222</f>
        <v>ZMR_MKT_SEC</v>
      </c>
      <c r="N223" s="65" t="str">
        <f t="shared" si="282"/>
        <v>시장유가증권정보</v>
      </c>
      <c r="O223" s="27">
        <f t="shared" si="270"/>
        <v>1</v>
      </c>
      <c r="P223" s="65" t="s">
        <v>65</v>
      </c>
      <c r="Q223" s="65" t="str">
        <f t="shared" ref="Q223:Q261" si="286">D223</f>
        <v>기준일</v>
      </c>
      <c r="R223" s="65" t="str">
        <f t="shared" si="267"/>
        <v>varchar2(8)</v>
      </c>
      <c r="S223" s="66" t="s">
        <v>759</v>
      </c>
      <c r="T223" s="66" t="str">
        <f>IF(I223="M", "Y", "")</f>
        <v>Y</v>
      </c>
      <c r="U223" s="68">
        <f t="shared" si="249"/>
        <v>8</v>
      </c>
      <c r="V223" s="65"/>
      <c r="W223" s="5" t="s">
        <v>291</v>
      </c>
      <c r="X223" s="5" t="str">
        <f t="shared" si="254"/>
        <v>BASE_DT</v>
      </c>
      <c r="Y223" s="6" t="s">
        <v>291</v>
      </c>
      <c r="Z223" s="37" t="str">
        <f t="shared" si="255"/>
        <v xml:space="preserve">  BASE_DT varchar2(8) NOT NULL,</v>
      </c>
      <c r="AA223" s="37" t="s">
        <v>291</v>
      </c>
      <c r="AB223" s="5" t="str">
        <f t="shared" si="256"/>
        <v/>
      </c>
      <c r="AC223" s="37" t="s">
        <v>291</v>
      </c>
      <c r="AD223" s="37" t="str">
        <f t="shared" si="257"/>
        <v>COMMENT ON COLUMN ZMR_MKT_SEC.BASE_DT IS '기준일';</v>
      </c>
      <c r="AE223" s="37" t="s">
        <v>291</v>
      </c>
      <c r="AF223" s="40" t="str">
        <f t="shared" si="258"/>
        <v/>
      </c>
      <c r="AG223" s="6" t="s">
        <v>291</v>
      </c>
      <c r="AI223" s="114">
        <v>20240930</v>
      </c>
      <c r="AJ223" s="66" t="s">
        <v>36</v>
      </c>
      <c r="AL223" s="114">
        <v>20240930</v>
      </c>
      <c r="AM223" s="66" t="s">
        <v>36</v>
      </c>
      <c r="AO223" s="114">
        <v>20240930</v>
      </c>
      <c r="AP223" s="66" t="s">
        <v>36</v>
      </c>
    </row>
    <row r="224" spans="2:42" hidden="1">
      <c r="B224" s="65" t="str">
        <f t="shared" ref="B224:C224" si="287">B223</f>
        <v>시장기본_마켓정보</v>
      </c>
      <c r="C224" s="65" t="str">
        <f t="shared" si="287"/>
        <v>시장유가증권정보</v>
      </c>
      <c r="D224" s="65" t="s">
        <v>926</v>
      </c>
      <c r="E224" s="65">
        <f t="shared" si="252"/>
        <v>2</v>
      </c>
      <c r="F224" s="66" t="s">
        <v>1980</v>
      </c>
      <c r="G224" s="66" t="s">
        <v>12</v>
      </c>
      <c r="H224" s="42">
        <v>20</v>
      </c>
      <c r="I224" s="66" t="s">
        <v>36</v>
      </c>
      <c r="J224" s="65" t="str">
        <f t="shared" si="265"/>
        <v>문자_20</v>
      </c>
      <c r="K224" s="103"/>
      <c r="L224" s="67"/>
      <c r="M224" s="65" t="str">
        <f t="shared" si="285"/>
        <v>ZMR_MKT_SEC</v>
      </c>
      <c r="N224" s="65" t="str">
        <f t="shared" si="282"/>
        <v>시장유가증권정보</v>
      </c>
      <c r="O224" s="27" t="e">
        <f>IF(P224="","", IF(#REF!="",1,#REF!+1))</f>
        <v>#REF!</v>
      </c>
      <c r="P224" s="65" t="s">
        <v>932</v>
      </c>
      <c r="Q224" s="65" t="str">
        <f t="shared" si="286"/>
        <v>유가증권ID</v>
      </c>
      <c r="R224" s="65" t="str">
        <f t="shared" si="267"/>
        <v>varchar2(20)</v>
      </c>
      <c r="S224" s="66" t="s">
        <v>759</v>
      </c>
      <c r="T224" s="66" t="str">
        <f>IF(I224="M", "Y", "")</f>
        <v>Y</v>
      </c>
      <c r="U224" s="68">
        <f t="shared" si="249"/>
        <v>20</v>
      </c>
      <c r="V224" s="65"/>
      <c r="W224" s="5" t="s">
        <v>291</v>
      </c>
      <c r="X224" s="5" t="str">
        <f t="shared" si="254"/>
        <v>BASE_DT,SEC_ID</v>
      </c>
      <c r="Y224" s="6" t="s">
        <v>291</v>
      </c>
      <c r="Z224" s="37" t="str">
        <f t="shared" si="255"/>
        <v xml:space="preserve">  SEC_ID varchar2(20) NOT NULL,</v>
      </c>
      <c r="AA224" s="37" t="s">
        <v>291</v>
      </c>
      <c r="AB224" s="5" t="str">
        <f t="shared" si="256"/>
        <v/>
      </c>
      <c r="AC224" s="37" t="s">
        <v>291</v>
      </c>
      <c r="AD224" s="37" t="str">
        <f t="shared" si="257"/>
        <v>COMMENT ON COLUMN ZMR_MKT_SEC.SEC_ID IS '유가증권ID';</v>
      </c>
      <c r="AE224" s="37" t="s">
        <v>291</v>
      </c>
      <c r="AF224" s="40" t="str">
        <f t="shared" si="258"/>
        <v/>
      </c>
      <c r="AG224" s="6" t="s">
        <v>291</v>
      </c>
      <c r="AI224" s="114" t="s">
        <v>5132</v>
      </c>
      <c r="AJ224" s="66" t="s">
        <v>36</v>
      </c>
      <c r="AL224" s="114" t="s">
        <v>5137</v>
      </c>
      <c r="AM224" s="66" t="s">
        <v>36</v>
      </c>
      <c r="AO224" s="114" t="s">
        <v>5141</v>
      </c>
      <c r="AP224" s="66" t="s">
        <v>36</v>
      </c>
    </row>
    <row r="225" spans="2:42" hidden="1">
      <c r="B225" s="65" t="str">
        <f t="shared" ref="B225:C225" si="288">B224</f>
        <v>시장기본_마켓정보</v>
      </c>
      <c r="C225" s="65" t="str">
        <f t="shared" si="288"/>
        <v>시장유가증권정보</v>
      </c>
      <c r="D225" s="65" t="s">
        <v>1153</v>
      </c>
      <c r="E225" s="65">
        <f t="shared" si="252"/>
        <v>3</v>
      </c>
      <c r="F225" s="66"/>
      <c r="G225" s="66" t="s">
        <v>274</v>
      </c>
      <c r="H225" s="42">
        <v>20</v>
      </c>
      <c r="I225" s="66"/>
      <c r="J225" s="65" t="str">
        <f t="shared" si="265"/>
        <v>문자_20</v>
      </c>
      <c r="K225" s="103"/>
      <c r="L225" s="67"/>
      <c r="M225" s="65" t="str">
        <f t="shared" si="285"/>
        <v>ZMR_MKT_SEC</v>
      </c>
      <c r="N225" s="65" t="str">
        <f t="shared" si="282"/>
        <v>시장유가증권정보</v>
      </c>
      <c r="O225" s="27" t="e">
        <f t="shared" si="270"/>
        <v>#REF!</v>
      </c>
      <c r="P225" s="65" t="s">
        <v>46</v>
      </c>
      <c r="Q225" s="65" t="str">
        <f t="shared" si="286"/>
        <v>최종작업자</v>
      </c>
      <c r="R225" s="65" t="str">
        <f t="shared" si="267"/>
        <v>varchar2(20)</v>
      </c>
      <c r="S225" s="66"/>
      <c r="T225" s="66"/>
      <c r="U225" s="68">
        <f t="shared" si="249"/>
        <v>20</v>
      </c>
      <c r="V225" s="65"/>
      <c r="W225" s="5" t="s">
        <v>291</v>
      </c>
      <c r="X225" s="5" t="str">
        <f t="shared" si="254"/>
        <v>BASE_DT,SEC_ID</v>
      </c>
      <c r="Y225" s="6" t="s">
        <v>291</v>
      </c>
      <c r="Z225" s="37" t="str">
        <f t="shared" si="255"/>
        <v xml:space="preserve">  LASTID varchar2(20) NULL,</v>
      </c>
      <c r="AA225" s="37" t="s">
        <v>291</v>
      </c>
      <c r="AB225" s="5" t="str">
        <f t="shared" si="256"/>
        <v/>
      </c>
      <c r="AC225" s="37" t="s">
        <v>291</v>
      </c>
      <c r="AD225" s="37" t="str">
        <f t="shared" si="257"/>
        <v>COMMENT ON COLUMN ZMR_MKT_SEC.LASTID IS '최종작업자';</v>
      </c>
      <c r="AE225" s="37" t="s">
        <v>291</v>
      </c>
      <c r="AF225" s="40" t="str">
        <f t="shared" si="258"/>
        <v>ALTER TABLE ZMR_MKT_SEC ADD LASTID varchar2(20) NULL;</v>
      </c>
      <c r="AG225" s="6" t="s">
        <v>291</v>
      </c>
      <c r="AI225" s="114"/>
      <c r="AJ225" s="66"/>
      <c r="AL225" s="114"/>
      <c r="AM225" s="66"/>
      <c r="AO225" s="114"/>
      <c r="AP225" s="66"/>
    </row>
    <row r="226" spans="2:42" hidden="1">
      <c r="B226" s="65" t="str">
        <f t="shared" ref="B226:C226" si="289">B225</f>
        <v>시장기본_마켓정보</v>
      </c>
      <c r="C226" s="65" t="str">
        <f t="shared" si="289"/>
        <v>시장유가증권정보</v>
      </c>
      <c r="D226" s="65" t="s">
        <v>286</v>
      </c>
      <c r="E226" s="65">
        <f t="shared" si="252"/>
        <v>4</v>
      </c>
      <c r="F226" s="66"/>
      <c r="G226" s="66" t="s">
        <v>1154</v>
      </c>
      <c r="H226" s="42">
        <v>8</v>
      </c>
      <c r="I226" s="66" t="s">
        <v>36</v>
      </c>
      <c r="J226" s="65" t="str">
        <f t="shared" si="265"/>
        <v>날짜</v>
      </c>
      <c r="K226" s="103"/>
      <c r="L226" s="67"/>
      <c r="M226" s="65" t="str">
        <f t="shared" si="285"/>
        <v>ZMR_MKT_SEC</v>
      </c>
      <c r="N226" s="65" t="str">
        <f t="shared" si="282"/>
        <v>시장유가증권정보</v>
      </c>
      <c r="O226" s="27" t="e">
        <f t="shared" si="270"/>
        <v>#REF!</v>
      </c>
      <c r="P226" s="65" t="s">
        <v>47</v>
      </c>
      <c r="Q226" s="65" t="str">
        <f t="shared" si="286"/>
        <v>최종작업시스템일시</v>
      </c>
      <c r="R226" s="65" t="str">
        <f t="shared" si="267"/>
        <v>timestamp</v>
      </c>
      <c r="S226" s="66"/>
      <c r="T226" s="66"/>
      <c r="U226" s="68">
        <f t="shared" si="249"/>
        <v>8</v>
      </c>
      <c r="V226" s="65"/>
      <c r="W226" s="5" t="s">
        <v>291</v>
      </c>
      <c r="X226" s="5" t="str">
        <f t="shared" si="254"/>
        <v>BASE_DT,SEC_ID</v>
      </c>
      <c r="Y226" s="6" t="s">
        <v>291</v>
      </c>
      <c r="Z226" s="37" t="str">
        <f t="shared" si="255"/>
        <v xml:space="preserve">  TMSTAMP timestamp DEFAULT CURRENT_TIMESTAMP  NULL,</v>
      </c>
      <c r="AA226" s="37" t="s">
        <v>291</v>
      </c>
      <c r="AB226" s="5" t="str">
        <f t="shared" si="256"/>
        <v/>
      </c>
      <c r="AC226" s="37" t="s">
        <v>291</v>
      </c>
      <c r="AD226" s="37" t="str">
        <f t="shared" si="257"/>
        <v>COMMENT ON COLUMN ZMR_MKT_SEC.TMSTAMP IS '최종작업시스템일시';</v>
      </c>
      <c r="AE226" s="37" t="s">
        <v>291</v>
      </c>
      <c r="AF226" s="40" t="str">
        <f t="shared" si="258"/>
        <v>ALTER TABLE ZMR_MKT_SEC ADD TMSTAMP timestamp NULL;</v>
      </c>
      <c r="AG226" s="6" t="s">
        <v>291</v>
      </c>
      <c r="AI226" s="114"/>
      <c r="AJ226" s="66"/>
      <c r="AL226" s="114"/>
      <c r="AM226" s="66"/>
      <c r="AO226" s="114"/>
      <c r="AP226" s="66"/>
    </row>
    <row r="227" spans="2:42" hidden="1">
      <c r="B227" s="65" t="str">
        <f t="shared" ref="B227:C227" si="290">B226</f>
        <v>시장기본_마켓정보</v>
      </c>
      <c r="C227" s="65" t="str">
        <f t="shared" si="290"/>
        <v>시장유가증권정보</v>
      </c>
      <c r="D227" s="65" t="s">
        <v>4665</v>
      </c>
      <c r="E227" s="65">
        <f t="shared" si="252"/>
        <v>5</v>
      </c>
      <c r="F227" s="66"/>
      <c r="G227" s="66" t="s">
        <v>12</v>
      </c>
      <c r="H227" s="42">
        <v>10</v>
      </c>
      <c r="I227" s="66" t="s">
        <v>36</v>
      </c>
      <c r="J227" s="65" t="str">
        <f t="shared" si="265"/>
        <v>문자_10</v>
      </c>
      <c r="K227" s="103" t="s">
        <v>4782</v>
      </c>
      <c r="L227" s="67"/>
      <c r="M227" s="65" t="str">
        <f t="shared" si="285"/>
        <v>ZMR_MKT_SEC</v>
      </c>
      <c r="N227" s="65" t="str">
        <f t="shared" si="282"/>
        <v>시장유가증권정보</v>
      </c>
      <c r="O227" s="27" t="e">
        <f t="shared" si="270"/>
        <v>#REF!</v>
      </c>
      <c r="P227" s="65" t="s">
        <v>4782</v>
      </c>
      <c r="Q227" s="65" t="str">
        <f t="shared" si="286"/>
        <v>유가증권구분</v>
      </c>
      <c r="R227" s="65" t="str">
        <f t="shared" si="267"/>
        <v>varchar2(10)</v>
      </c>
      <c r="S227" s="66" t="str">
        <f>IF(F227="O", "Y", "")</f>
        <v/>
      </c>
      <c r="T227" s="66" t="str">
        <f>IF(I227="M", "Y", "")</f>
        <v>Y</v>
      </c>
      <c r="U227" s="68">
        <f t="shared" si="249"/>
        <v>10</v>
      </c>
      <c r="V227" s="65"/>
      <c r="W227" s="5" t="s">
        <v>291</v>
      </c>
      <c r="X227" s="5" t="str">
        <f t="shared" si="254"/>
        <v>BASE_DT,SEC_ID</v>
      </c>
      <c r="Y227" s="6" t="s">
        <v>291</v>
      </c>
      <c r="Z227" s="37" t="str">
        <f t="shared" si="255"/>
        <v xml:space="preserve">  SEC_TYPE varchar2(10) NULL,</v>
      </c>
      <c r="AA227" s="37" t="s">
        <v>291</v>
      </c>
      <c r="AB227" s="5" t="str">
        <f t="shared" si="256"/>
        <v/>
      </c>
      <c r="AC227" s="37" t="s">
        <v>291</v>
      </c>
      <c r="AD227" s="37" t="str">
        <f t="shared" si="257"/>
        <v>COMMENT ON COLUMN ZMR_MKT_SEC.SEC_TYPE IS '유가증권구분 : SEC_TYPE';</v>
      </c>
      <c r="AE227" s="37" t="s">
        <v>291</v>
      </c>
      <c r="AF227" s="40" t="str">
        <f t="shared" si="258"/>
        <v>ALTER TABLE ZMR_MKT_SEC ADD SEC_TYPE varchar2(10) NULL;</v>
      </c>
      <c r="AG227" s="6" t="s">
        <v>291</v>
      </c>
      <c r="AI227" s="114" t="s">
        <v>2547</v>
      </c>
      <c r="AJ227" s="66" t="s">
        <v>36</v>
      </c>
      <c r="AL227" s="114" t="s">
        <v>4095</v>
      </c>
      <c r="AM227" s="66" t="s">
        <v>36</v>
      </c>
      <c r="AO227" s="114" t="s">
        <v>4499</v>
      </c>
      <c r="AP227" s="66" t="s">
        <v>36</v>
      </c>
    </row>
    <row r="228" spans="2:42" hidden="1">
      <c r="B228" s="65" t="str">
        <f t="shared" ref="B228:C228" si="291">B227</f>
        <v>시장기본_마켓정보</v>
      </c>
      <c r="C228" s="65" t="str">
        <f t="shared" si="291"/>
        <v>시장유가증권정보</v>
      </c>
      <c r="D228" s="65" t="s">
        <v>911</v>
      </c>
      <c r="E228" s="65">
        <f t="shared" si="252"/>
        <v>6</v>
      </c>
      <c r="F228" s="66"/>
      <c r="G228" s="66" t="s">
        <v>12</v>
      </c>
      <c r="H228" s="42">
        <v>3</v>
      </c>
      <c r="I228" s="66"/>
      <c r="J228" s="65" t="str">
        <f>IF(G228="", "", G228&amp;IF(G228="날짜", "", "_"&amp;H228))</f>
        <v>문자_3</v>
      </c>
      <c r="K228" s="103"/>
      <c r="L228" s="67"/>
      <c r="M228" s="65" t="str">
        <f t="shared" si="285"/>
        <v>ZMR_MKT_SEC</v>
      </c>
      <c r="N228" s="65" t="str">
        <f>C228</f>
        <v>시장유가증권정보</v>
      </c>
      <c r="O228" s="27" t="e">
        <f>IF(P228="","", IF(P230="",1,O230+1))</f>
        <v>#REF!</v>
      </c>
      <c r="P228" s="65" t="s">
        <v>843</v>
      </c>
      <c r="Q228" s="65" t="str">
        <f>D228</f>
        <v>기준통화코드</v>
      </c>
      <c r="R228" s="65" t="str">
        <f>IF(G228="문자", "varchar2(" &amp; H228 &amp; ")", IF(G228="숫자", "number(" &amp; SUBSTITUTE(H228, ".", ",") &amp;")", IF(G228="날짜", "timestamp", "")))</f>
        <v>varchar2(3)</v>
      </c>
      <c r="S228" s="66" t="str">
        <f>IF(F228="O", "Y", "")</f>
        <v/>
      </c>
      <c r="T228" s="66"/>
      <c r="U228" s="68">
        <f t="shared" si="249"/>
        <v>3</v>
      </c>
      <c r="V228" s="65"/>
      <c r="W228" s="5" t="s">
        <v>291</v>
      </c>
      <c r="X228" s="5" t="str">
        <f t="shared" si="254"/>
        <v>BASE_DT,SEC_ID</v>
      </c>
      <c r="Y228" s="6" t="s">
        <v>291</v>
      </c>
      <c r="Z228" s="37" t="str">
        <f t="shared" si="255"/>
        <v xml:space="preserve">  CCY varchar2(3) NULL,</v>
      </c>
      <c r="AA228" s="37" t="s">
        <v>291</v>
      </c>
      <c r="AB228" s="5" t="str">
        <f t="shared" si="256"/>
        <v/>
      </c>
      <c r="AC228" s="37" t="s">
        <v>291</v>
      </c>
      <c r="AD228" s="37" t="str">
        <f t="shared" si="257"/>
        <v>COMMENT ON COLUMN ZMR_MKT_SEC.CCY IS '기준통화코드';</v>
      </c>
      <c r="AE228" s="37" t="s">
        <v>291</v>
      </c>
      <c r="AF228" s="40" t="str">
        <f t="shared" si="258"/>
        <v>ALTER TABLE ZMR_MKT_SEC ADD CCY varchar2(3) NULL;</v>
      </c>
      <c r="AG228" s="6" t="s">
        <v>291</v>
      </c>
      <c r="AI228" s="114" t="s">
        <v>1298</v>
      </c>
      <c r="AJ228" s="66" t="s">
        <v>36</v>
      </c>
      <c r="AL228" s="114" t="s">
        <v>1298</v>
      </c>
      <c r="AM228" s="66" t="s">
        <v>36</v>
      </c>
      <c r="AO228" s="114" t="s">
        <v>1298</v>
      </c>
      <c r="AP228" s="66" t="s">
        <v>36</v>
      </c>
    </row>
    <row r="229" spans="2:42" hidden="1">
      <c r="B229" s="65" t="str">
        <f t="shared" ref="B229:C229" si="292">B228</f>
        <v>시장기본_마켓정보</v>
      </c>
      <c r="C229" s="65" t="str">
        <f t="shared" si="292"/>
        <v>시장유가증권정보</v>
      </c>
      <c r="D229" s="65" t="s">
        <v>927</v>
      </c>
      <c r="E229" s="65">
        <f t="shared" si="252"/>
        <v>7</v>
      </c>
      <c r="F229" s="66"/>
      <c r="G229" s="66" t="s">
        <v>13</v>
      </c>
      <c r="H229" s="42" t="s">
        <v>1989</v>
      </c>
      <c r="I229" s="66" t="s">
        <v>36</v>
      </c>
      <c r="J229" s="65" t="str">
        <f t="shared" si="265"/>
        <v>숫자_20,5</v>
      </c>
      <c r="K229" s="103"/>
      <c r="L229" s="67"/>
      <c r="M229" s="65" t="str">
        <f t="shared" si="285"/>
        <v>ZMR_MKT_SEC</v>
      </c>
      <c r="N229" s="65" t="str">
        <f t="shared" si="282"/>
        <v>시장유가증권정보</v>
      </c>
      <c r="O229" s="27" t="e">
        <f>IF(P229="","", IF(P227="",1,O227+1))</f>
        <v>#REF!</v>
      </c>
      <c r="P229" s="65" t="s">
        <v>4655</v>
      </c>
      <c r="Q229" s="65" t="str">
        <f t="shared" si="286"/>
        <v>거래가</v>
      </c>
      <c r="R229" s="65" t="str">
        <f t="shared" si="267"/>
        <v>number(20,5)</v>
      </c>
      <c r="S229" s="66" t="str">
        <f>IF(F229="O", "Y", "")</f>
        <v/>
      </c>
      <c r="T229" s="66" t="s">
        <v>759</v>
      </c>
      <c r="U229" s="68" t="str">
        <f t="shared" si="249"/>
        <v>20,5</v>
      </c>
      <c r="V229" s="65"/>
      <c r="W229" s="5" t="s">
        <v>291</v>
      </c>
      <c r="X229" s="5" t="str">
        <f t="shared" si="254"/>
        <v>BASE_DT,SEC_ID</v>
      </c>
      <c r="Y229" s="6" t="s">
        <v>291</v>
      </c>
      <c r="Z229" s="37" t="str">
        <f t="shared" si="255"/>
        <v xml:space="preserve">  SEC_VAL number(20,5) NULL,</v>
      </c>
      <c r="AA229" s="37" t="s">
        <v>291</v>
      </c>
      <c r="AB229" s="5" t="str">
        <f t="shared" si="256"/>
        <v/>
      </c>
      <c r="AC229" s="37" t="s">
        <v>291</v>
      </c>
      <c r="AD229" s="37" t="str">
        <f t="shared" si="257"/>
        <v>COMMENT ON COLUMN ZMR_MKT_SEC.SEC_VAL IS '거래가';</v>
      </c>
      <c r="AE229" s="37" t="s">
        <v>291</v>
      </c>
      <c r="AF229" s="40" t="str">
        <f t="shared" si="258"/>
        <v>ALTER TABLE ZMR_MKT_SEC ADD SEC_VAL number(20,5) NULL;</v>
      </c>
      <c r="AG229" s="6" t="s">
        <v>291</v>
      </c>
      <c r="AI229" s="114">
        <v>3200</v>
      </c>
      <c r="AJ229" s="66" t="s">
        <v>36</v>
      </c>
      <c r="AL229" s="114">
        <v>985000</v>
      </c>
      <c r="AM229" s="66" t="s">
        <v>36</v>
      </c>
      <c r="AO229" s="114">
        <v>3200</v>
      </c>
      <c r="AP229" s="66" t="s">
        <v>36</v>
      </c>
    </row>
    <row r="230" spans="2:42" hidden="1">
      <c r="B230" s="65" t="str">
        <f t="shared" ref="B230:C230" si="293">B229</f>
        <v>시장기본_마켓정보</v>
      </c>
      <c r="C230" s="65" t="str">
        <f t="shared" si="293"/>
        <v>시장유가증권정보</v>
      </c>
      <c r="D230" s="65" t="s">
        <v>937</v>
      </c>
      <c r="E230" s="65">
        <f t="shared" si="252"/>
        <v>8</v>
      </c>
      <c r="F230" s="66"/>
      <c r="G230" s="66" t="s">
        <v>13</v>
      </c>
      <c r="H230" s="42" t="s">
        <v>1989</v>
      </c>
      <c r="I230" s="66" t="s">
        <v>36</v>
      </c>
      <c r="J230" s="65" t="str">
        <f t="shared" si="265"/>
        <v>숫자_20,5</v>
      </c>
      <c r="K230" s="103"/>
      <c r="L230" s="67"/>
      <c r="M230" s="65" t="str">
        <f t="shared" si="285"/>
        <v>ZMR_MKT_SEC</v>
      </c>
      <c r="N230" s="65" t="str">
        <f>C230</f>
        <v>시장유가증권정보</v>
      </c>
      <c r="O230" s="27" t="e">
        <f t="shared" si="270"/>
        <v>#REF!</v>
      </c>
      <c r="P230" s="65" t="s">
        <v>950</v>
      </c>
      <c r="Q230" s="65" t="str">
        <f>D230</f>
        <v>기준가</v>
      </c>
      <c r="R230" s="65" t="str">
        <f t="shared" si="267"/>
        <v>number(20,5)</v>
      </c>
      <c r="S230" s="66" t="str">
        <f>IF(F230="O", "Y", "")</f>
        <v/>
      </c>
      <c r="T230" s="66" t="s">
        <v>759</v>
      </c>
      <c r="U230" s="68" t="str">
        <f t="shared" si="249"/>
        <v>20,5</v>
      </c>
      <c r="V230" s="65"/>
      <c r="W230" s="5" t="s">
        <v>291</v>
      </c>
      <c r="X230" s="5" t="str">
        <f t="shared" si="254"/>
        <v>BASE_DT,SEC_ID</v>
      </c>
      <c r="Y230" s="6" t="s">
        <v>291</v>
      </c>
      <c r="Z230" s="37" t="str">
        <f t="shared" si="255"/>
        <v xml:space="preserve">  BAS_VAL number(20,5) NULL,</v>
      </c>
      <c r="AA230" s="37" t="s">
        <v>291</v>
      </c>
      <c r="AB230" s="5" t="str">
        <f t="shared" si="256"/>
        <v/>
      </c>
      <c r="AC230" s="37" t="s">
        <v>291</v>
      </c>
      <c r="AD230" s="37" t="str">
        <f t="shared" si="257"/>
        <v>COMMENT ON COLUMN ZMR_MKT_SEC.BAS_VAL IS '기준가';</v>
      </c>
      <c r="AE230" s="37" t="s">
        <v>291</v>
      </c>
      <c r="AF230" s="40" t="str">
        <f t="shared" si="258"/>
        <v>ALTER TABLE ZMR_MKT_SEC ADD BAS_VAL number(20,5) NULL;</v>
      </c>
      <c r="AG230" s="6" t="s">
        <v>291</v>
      </c>
      <c r="AI230" s="114">
        <v>3190</v>
      </c>
      <c r="AJ230" s="66" t="s">
        <v>4527</v>
      </c>
      <c r="AL230" s="114"/>
      <c r="AM230" s="66"/>
      <c r="AO230" s="114"/>
      <c r="AP230" s="66"/>
    </row>
    <row r="231" spans="2:42" ht="38.25" hidden="1">
      <c r="B231" s="65" t="str">
        <f t="shared" ref="B231:C231" si="294">B230</f>
        <v>시장기본_마켓정보</v>
      </c>
      <c r="C231" s="65" t="str">
        <f t="shared" si="294"/>
        <v>시장유가증권정보</v>
      </c>
      <c r="D231" s="65" t="s">
        <v>835</v>
      </c>
      <c r="E231" s="65">
        <f t="shared" si="252"/>
        <v>9</v>
      </c>
      <c r="F231" s="66"/>
      <c r="G231" s="66" t="s">
        <v>12</v>
      </c>
      <c r="H231" s="42">
        <v>10</v>
      </c>
      <c r="I231" s="66"/>
      <c r="J231" s="65" t="str">
        <f t="shared" si="265"/>
        <v>문자_10</v>
      </c>
      <c r="K231" s="103" t="s">
        <v>4688</v>
      </c>
      <c r="L231" s="67"/>
      <c r="M231" s="65" t="str">
        <f t="shared" si="285"/>
        <v>ZMR_MKT_SEC</v>
      </c>
      <c r="N231" s="65" t="str">
        <f>C231</f>
        <v>시장유가증권정보</v>
      </c>
      <c r="O231" s="27" t="e">
        <f>IF(P231="","", IF(P228="",1,O228+1))</f>
        <v>#REF!</v>
      </c>
      <c r="P231" s="65" t="s">
        <v>4654</v>
      </c>
      <c r="Q231" s="65" t="str">
        <f>D231</f>
        <v>편입지수ID</v>
      </c>
      <c r="R231" s="65" t="str">
        <f t="shared" si="267"/>
        <v>varchar2(10)</v>
      </c>
      <c r="S231" s="66" t="str">
        <f>IF(F231="O", "Y", "")</f>
        <v/>
      </c>
      <c r="T231" s="66" t="str">
        <f>IF(I231="M", "Y", "")</f>
        <v/>
      </c>
      <c r="U231" s="68">
        <f t="shared" si="249"/>
        <v>10</v>
      </c>
      <c r="V231" s="65"/>
      <c r="W231" s="5" t="s">
        <v>291</v>
      </c>
      <c r="X231" s="5" t="str">
        <f t="shared" si="254"/>
        <v>BASE_DT,SEC_ID</v>
      </c>
      <c r="Y231" s="6" t="s">
        <v>291</v>
      </c>
      <c r="Z231" s="37" t="str">
        <f t="shared" si="255"/>
        <v xml:space="preserve">  MKT_IDX varchar2(10) NULL,</v>
      </c>
      <c r="AA231" s="37" t="s">
        <v>291</v>
      </c>
      <c r="AB231" s="5" t="str">
        <f t="shared" si="256"/>
        <v/>
      </c>
      <c r="AC231" s="37" t="s">
        <v>291</v>
      </c>
      <c r="AD231" s="37" t="str">
        <f t="shared" si="257"/>
        <v>COMMENT ON COLUMN ZMR_MKT_SEC.MKT_IDX IS '편입지수ID : ZMR_MKT_IDX [SPX, KOSPI200…]';</v>
      </c>
      <c r="AE231" s="37" t="s">
        <v>291</v>
      </c>
      <c r="AF231" s="40" t="str">
        <f t="shared" si="258"/>
        <v>ALTER TABLE ZMR_MKT_SEC ADD MKT_IDX varchar2(10) NULL;</v>
      </c>
      <c r="AG231" s="6" t="s">
        <v>291</v>
      </c>
      <c r="AI231" s="114" t="s">
        <v>757</v>
      </c>
      <c r="AJ231" s="66" t="s">
        <v>36</v>
      </c>
      <c r="AL231" s="114"/>
      <c r="AM231" s="66"/>
      <c r="AO231" s="114"/>
      <c r="AP231" s="66"/>
    </row>
    <row r="232" spans="2:42" hidden="1">
      <c r="B232" s="65" t="str">
        <f t="shared" ref="B232:C232" si="295">B231</f>
        <v>시장기본_마켓정보</v>
      </c>
      <c r="C232" s="65" t="str">
        <f t="shared" si="295"/>
        <v>시장유가증권정보</v>
      </c>
      <c r="D232" s="65" t="s">
        <v>934</v>
      </c>
      <c r="E232" s="65">
        <f t="shared" si="252"/>
        <v>10</v>
      </c>
      <c r="F232" s="66"/>
      <c r="G232" s="66" t="s">
        <v>12</v>
      </c>
      <c r="H232" s="42">
        <v>10</v>
      </c>
      <c r="I232" s="66"/>
      <c r="J232" s="65" t="str">
        <f t="shared" ref="J232" si="296">IF(G232="", "", G232&amp;IF(G232="날짜", "", "_"&amp;H232))</f>
        <v>문자_10</v>
      </c>
      <c r="K232" s="103" t="s">
        <v>933</v>
      </c>
      <c r="L232" s="67"/>
      <c r="M232" s="65" t="str">
        <f t="shared" si="285"/>
        <v>ZMR_MKT_SEC</v>
      </c>
      <c r="N232" s="65" t="str">
        <f>C232</f>
        <v>시장유가증권정보</v>
      </c>
      <c r="O232" s="27" t="e">
        <f t="shared" ref="O232" si="297">IF(P232="","", IF(P231="",1,O231+1))</f>
        <v>#REF!</v>
      </c>
      <c r="P232" s="65" t="s">
        <v>4668</v>
      </c>
      <c r="Q232" s="65" t="str">
        <f>D232</f>
        <v>상장거래소ID</v>
      </c>
      <c r="R232" s="65" t="str">
        <f t="shared" ref="R232" si="298">IF(G232="문자", "varchar2(" &amp; H232 &amp; ")", IF(G232="숫자", "number(" &amp; SUBSTITUTE(H232, ".", ",") &amp;")", IF(G232="날짜", "timestamp", "")))</f>
        <v>varchar2(10)</v>
      </c>
      <c r="S232" s="66" t="str">
        <f t="shared" ref="S232" si="299">IF(F232="O", "Y", "")</f>
        <v/>
      </c>
      <c r="T232" s="66"/>
      <c r="U232" s="68">
        <f t="shared" si="249"/>
        <v>10</v>
      </c>
      <c r="V232" s="65"/>
      <c r="W232" s="5" t="s">
        <v>291</v>
      </c>
      <c r="X232" s="5" t="str">
        <f t="shared" si="254"/>
        <v>BASE_DT,SEC_ID</v>
      </c>
      <c r="Y232" s="6" t="s">
        <v>291</v>
      </c>
      <c r="Z232" s="37" t="str">
        <f t="shared" si="255"/>
        <v xml:space="preserve">  MKT_AREA varchar2(10) NULL,</v>
      </c>
      <c r="AA232" s="37" t="s">
        <v>291</v>
      </c>
      <c r="AB232" s="5" t="str">
        <f t="shared" si="256"/>
        <v/>
      </c>
      <c r="AC232" s="37" t="s">
        <v>291</v>
      </c>
      <c r="AD232" s="37" t="str">
        <f t="shared" si="257"/>
        <v>COMMENT ON COLUMN ZMR_MKT_SEC.MKT_AREA IS '상장거래소ID : KRX, NYSE…';</v>
      </c>
      <c r="AE232" s="37" t="s">
        <v>291</v>
      </c>
      <c r="AF232" s="40" t="str">
        <f t="shared" si="258"/>
        <v>ALTER TABLE ZMR_MKT_SEC ADD MKT_AREA varchar2(10) NULL;</v>
      </c>
      <c r="AG232" s="6" t="s">
        <v>291</v>
      </c>
      <c r="AI232" s="114" t="s">
        <v>5133</v>
      </c>
      <c r="AJ232" s="66" t="s">
        <v>36</v>
      </c>
      <c r="AL232" s="114"/>
      <c r="AM232" s="66"/>
      <c r="AO232" s="114" t="s">
        <v>5133</v>
      </c>
      <c r="AP232" s="66" t="s">
        <v>36</v>
      </c>
    </row>
    <row r="233" spans="2:42" hidden="1">
      <c r="B233" s="65" t="str">
        <f t="shared" ref="B233:C233" si="300">B232</f>
        <v>시장기본_마켓정보</v>
      </c>
      <c r="C233" s="65" t="str">
        <f t="shared" si="300"/>
        <v>시장유가증권정보</v>
      </c>
      <c r="D233" s="65" t="s">
        <v>804</v>
      </c>
      <c r="E233" s="65">
        <f t="shared" si="252"/>
        <v>11</v>
      </c>
      <c r="F233" s="66"/>
      <c r="G233" s="66" t="s">
        <v>12</v>
      </c>
      <c r="H233" s="42">
        <v>8</v>
      </c>
      <c r="I233" s="66"/>
      <c r="J233" s="65" t="str">
        <f t="shared" si="265"/>
        <v>문자_8</v>
      </c>
      <c r="K233" s="103"/>
      <c r="L233" s="67"/>
      <c r="M233" s="65" t="str">
        <f t="shared" si="285"/>
        <v>ZMR_MKT_SEC</v>
      </c>
      <c r="N233" s="65" t="str">
        <f t="shared" si="282"/>
        <v>시장유가증권정보</v>
      </c>
      <c r="O233" s="27" t="e">
        <f>IF(P233="","", IF(P231="",1,O231+1))</f>
        <v>#REF!</v>
      </c>
      <c r="P233" s="65" t="s">
        <v>1107</v>
      </c>
      <c r="Q233" s="65" t="str">
        <f t="shared" si="286"/>
        <v>발행일</v>
      </c>
      <c r="R233" s="65" t="str">
        <f t="shared" si="267"/>
        <v>varchar2(8)</v>
      </c>
      <c r="S233" s="66" t="str">
        <f t="shared" ref="S233:S243" si="301">IF(F233="O", "Y", "")</f>
        <v/>
      </c>
      <c r="T233" s="66"/>
      <c r="U233" s="68">
        <f t="shared" si="249"/>
        <v>8</v>
      </c>
      <c r="V233" s="65"/>
      <c r="W233" s="5" t="s">
        <v>291</v>
      </c>
      <c r="X233" s="5" t="str">
        <f t="shared" si="254"/>
        <v>BASE_DT,SEC_ID</v>
      </c>
      <c r="Y233" s="6" t="s">
        <v>291</v>
      </c>
      <c r="Z233" s="37" t="str">
        <f t="shared" si="255"/>
        <v xml:space="preserve">  ISSU_DT varchar2(8) NULL,</v>
      </c>
      <c r="AA233" s="37" t="s">
        <v>291</v>
      </c>
      <c r="AB233" s="5" t="str">
        <f t="shared" si="256"/>
        <v/>
      </c>
      <c r="AC233" s="37" t="s">
        <v>291</v>
      </c>
      <c r="AD233" s="37" t="str">
        <f t="shared" si="257"/>
        <v>COMMENT ON COLUMN ZMR_MKT_SEC.ISSU_DT IS '발행일';</v>
      </c>
      <c r="AE233" s="37" t="s">
        <v>291</v>
      </c>
      <c r="AF233" s="40" t="str">
        <f t="shared" si="258"/>
        <v>ALTER TABLE ZMR_MKT_SEC ADD ISSU_DT varchar2(8) NULL;</v>
      </c>
      <c r="AG233" s="6" t="s">
        <v>291</v>
      </c>
      <c r="AI233" s="114"/>
      <c r="AJ233" s="66"/>
      <c r="AL233" s="114">
        <v>20240201</v>
      </c>
      <c r="AM233" s="66" t="s">
        <v>36</v>
      </c>
      <c r="AO233" s="114"/>
      <c r="AP233" s="66"/>
    </row>
    <row r="234" spans="2:42" hidden="1">
      <c r="B234" s="65" t="str">
        <f t="shared" ref="B234:C234" si="302">B233</f>
        <v>시장기본_마켓정보</v>
      </c>
      <c r="C234" s="65" t="str">
        <f t="shared" si="302"/>
        <v>시장유가증권정보</v>
      </c>
      <c r="D234" s="65" t="s">
        <v>805</v>
      </c>
      <c r="E234" s="65">
        <f t="shared" si="252"/>
        <v>12</v>
      </c>
      <c r="F234" s="66"/>
      <c r="G234" s="66" t="s">
        <v>12</v>
      </c>
      <c r="H234" s="42">
        <v>8</v>
      </c>
      <c r="I234" s="66"/>
      <c r="J234" s="65" t="str">
        <f t="shared" si="265"/>
        <v>문자_8</v>
      </c>
      <c r="K234" s="103"/>
      <c r="L234" s="67"/>
      <c r="M234" s="65" t="str">
        <f t="shared" si="285"/>
        <v>ZMR_MKT_SEC</v>
      </c>
      <c r="N234" s="65" t="str">
        <f t="shared" si="282"/>
        <v>시장유가증권정보</v>
      </c>
      <c r="O234" s="27" t="e">
        <f t="shared" si="270"/>
        <v>#REF!</v>
      </c>
      <c r="P234" s="65" t="s">
        <v>108</v>
      </c>
      <c r="Q234" s="65" t="str">
        <f t="shared" si="286"/>
        <v>만기일</v>
      </c>
      <c r="R234" s="65" t="str">
        <f t="shared" si="267"/>
        <v>varchar2(8)</v>
      </c>
      <c r="S234" s="66" t="str">
        <f t="shared" si="301"/>
        <v/>
      </c>
      <c r="T234" s="66"/>
      <c r="U234" s="68">
        <f t="shared" si="249"/>
        <v>8</v>
      </c>
      <c r="V234" s="65"/>
      <c r="W234" s="5" t="s">
        <v>291</v>
      </c>
      <c r="X234" s="5" t="str">
        <f t="shared" si="254"/>
        <v>BASE_DT,SEC_ID</v>
      </c>
      <c r="Y234" s="6" t="s">
        <v>291</v>
      </c>
      <c r="Z234" s="37" t="str">
        <f t="shared" si="255"/>
        <v xml:space="preserve">  MATU_DT varchar2(8) NULL,</v>
      </c>
      <c r="AA234" s="37" t="s">
        <v>291</v>
      </c>
      <c r="AB234" s="5" t="str">
        <f t="shared" si="256"/>
        <v/>
      </c>
      <c r="AC234" s="37" t="s">
        <v>291</v>
      </c>
      <c r="AD234" s="37" t="str">
        <f t="shared" si="257"/>
        <v>COMMENT ON COLUMN ZMR_MKT_SEC.MATU_DT IS '만기일';</v>
      </c>
      <c r="AE234" s="37" t="s">
        <v>291</v>
      </c>
      <c r="AF234" s="40" t="str">
        <f t="shared" si="258"/>
        <v>ALTER TABLE ZMR_MKT_SEC ADD MATU_DT varchar2(8) NULL;</v>
      </c>
      <c r="AG234" s="6" t="s">
        <v>291</v>
      </c>
      <c r="AI234" s="114"/>
      <c r="AJ234" s="66"/>
      <c r="AL234" s="114">
        <v>20270131</v>
      </c>
      <c r="AM234" s="66" t="s">
        <v>36</v>
      </c>
      <c r="AO234" s="114"/>
      <c r="AP234" s="66"/>
    </row>
    <row r="235" spans="2:42" hidden="1">
      <c r="B235" s="65" t="str">
        <f t="shared" ref="B235:C235" si="303">B234</f>
        <v>시장기본_마켓정보</v>
      </c>
      <c r="C235" s="65" t="str">
        <f t="shared" si="303"/>
        <v>시장유가증권정보</v>
      </c>
      <c r="D235" s="65" t="s">
        <v>943</v>
      </c>
      <c r="E235" s="65">
        <f t="shared" si="252"/>
        <v>13</v>
      </c>
      <c r="F235" s="66"/>
      <c r="G235" s="66" t="s">
        <v>13</v>
      </c>
      <c r="H235" s="42">
        <v>15</v>
      </c>
      <c r="I235" s="66"/>
      <c r="J235" s="65" t="str">
        <f t="shared" si="265"/>
        <v>숫자_15</v>
      </c>
      <c r="K235" s="103"/>
      <c r="L235" s="67"/>
      <c r="M235" s="65" t="str">
        <f t="shared" si="285"/>
        <v>ZMR_MKT_SEC</v>
      </c>
      <c r="N235" s="65" t="str">
        <f t="shared" si="282"/>
        <v>시장유가증권정보</v>
      </c>
      <c r="O235" s="27" t="e">
        <f t="shared" si="270"/>
        <v>#REF!</v>
      </c>
      <c r="P235" s="65" t="s">
        <v>4689</v>
      </c>
      <c r="Q235" s="65" t="str">
        <f t="shared" si="286"/>
        <v>발행수량</v>
      </c>
      <c r="R235" s="65" t="str">
        <f t="shared" si="267"/>
        <v>number(15)</v>
      </c>
      <c r="S235" s="66" t="str">
        <f t="shared" si="301"/>
        <v/>
      </c>
      <c r="T235" s="66"/>
      <c r="U235" s="68">
        <f t="shared" si="249"/>
        <v>15</v>
      </c>
      <c r="V235" s="65"/>
      <c r="W235" s="5" t="s">
        <v>291</v>
      </c>
      <c r="X235" s="5" t="str">
        <f t="shared" si="254"/>
        <v>BASE_DT,SEC_ID</v>
      </c>
      <c r="Y235" s="6" t="s">
        <v>291</v>
      </c>
      <c r="Z235" s="37" t="str">
        <f t="shared" si="255"/>
        <v xml:space="preserve">  ISSU_QTY number(15) NULL,</v>
      </c>
      <c r="AA235" s="37" t="s">
        <v>291</v>
      </c>
      <c r="AB235" s="5" t="str">
        <f t="shared" si="256"/>
        <v/>
      </c>
      <c r="AC235" s="37" t="s">
        <v>291</v>
      </c>
      <c r="AD235" s="37" t="str">
        <f t="shared" si="257"/>
        <v>COMMENT ON COLUMN ZMR_MKT_SEC.ISSU_QTY IS '발행수량';</v>
      </c>
      <c r="AE235" s="37" t="s">
        <v>291</v>
      </c>
      <c r="AF235" s="40" t="str">
        <f t="shared" si="258"/>
        <v>ALTER TABLE ZMR_MKT_SEC ADD ISSU_QTY number(15) NULL;</v>
      </c>
      <c r="AG235" s="6" t="s">
        <v>291</v>
      </c>
      <c r="AI235" s="114">
        <v>10000000</v>
      </c>
      <c r="AJ235" s="66" t="s">
        <v>36</v>
      </c>
      <c r="AL235" s="114"/>
      <c r="AM235" s="66"/>
      <c r="AO235" s="114"/>
      <c r="AP235" s="66"/>
    </row>
    <row r="236" spans="2:42" hidden="1">
      <c r="B236" s="65" t="str">
        <f t="shared" ref="B236:C236" si="304">B235</f>
        <v>시장기본_마켓정보</v>
      </c>
      <c r="C236" s="65" t="str">
        <f t="shared" si="304"/>
        <v>시장유가증권정보</v>
      </c>
      <c r="D236" s="65" t="s">
        <v>921</v>
      </c>
      <c r="E236" s="65">
        <f t="shared" si="252"/>
        <v>14</v>
      </c>
      <c r="F236" s="66"/>
      <c r="G236" s="66" t="s">
        <v>13</v>
      </c>
      <c r="H236" s="42" t="s">
        <v>1991</v>
      </c>
      <c r="I236" s="66"/>
      <c r="J236" s="65" t="str">
        <f t="shared" si="265"/>
        <v>숫자_25,5</v>
      </c>
      <c r="K236" s="103"/>
      <c r="L236" s="67"/>
      <c r="M236" s="65" t="str">
        <f t="shared" si="285"/>
        <v>ZMR_MKT_SEC</v>
      </c>
      <c r="N236" s="65" t="str">
        <f t="shared" si="282"/>
        <v>시장유가증권정보</v>
      </c>
      <c r="O236" s="27" t="e">
        <f t="shared" si="270"/>
        <v>#REF!</v>
      </c>
      <c r="P236" s="65" t="s">
        <v>4659</v>
      </c>
      <c r="Q236" s="65" t="str">
        <f t="shared" si="286"/>
        <v>시가총액</v>
      </c>
      <c r="R236" s="65" t="str">
        <f t="shared" si="267"/>
        <v>number(25,5)</v>
      </c>
      <c r="S236" s="66" t="str">
        <f t="shared" si="301"/>
        <v/>
      </c>
      <c r="T236" s="66"/>
      <c r="U236" s="68" t="str">
        <f t="shared" si="249"/>
        <v>25,5</v>
      </c>
      <c r="V236" s="65"/>
      <c r="W236" s="5" t="s">
        <v>291</v>
      </c>
      <c r="X236" s="5" t="str">
        <f t="shared" si="254"/>
        <v>BASE_DT,SEC_ID</v>
      </c>
      <c r="Y236" s="6" t="s">
        <v>291</v>
      </c>
      <c r="Z236" s="37" t="str">
        <f t="shared" si="255"/>
        <v xml:space="preserve">  MKT_TOT_AMT number(25,5) NULL,</v>
      </c>
      <c r="AA236" s="37" t="s">
        <v>291</v>
      </c>
      <c r="AB236" s="5" t="str">
        <f t="shared" si="256"/>
        <v/>
      </c>
      <c r="AC236" s="37" t="s">
        <v>291</v>
      </c>
      <c r="AD236" s="37" t="str">
        <f t="shared" si="257"/>
        <v>COMMENT ON COLUMN ZMR_MKT_SEC.MKT_TOT_AMT IS '시가총액';</v>
      </c>
      <c r="AE236" s="37" t="s">
        <v>291</v>
      </c>
      <c r="AF236" s="40" t="str">
        <f t="shared" si="258"/>
        <v>ALTER TABLE ZMR_MKT_SEC ADD MKT_TOT_AMT number(25,5) NULL;</v>
      </c>
      <c r="AG236" s="6" t="s">
        <v>291</v>
      </c>
      <c r="AI236" s="114">
        <v>1000000000</v>
      </c>
      <c r="AJ236" s="66" t="s">
        <v>36</v>
      </c>
      <c r="AL236" s="114"/>
      <c r="AM236" s="66"/>
      <c r="AO236" s="114"/>
      <c r="AP236" s="66"/>
    </row>
    <row r="237" spans="2:42" hidden="1">
      <c r="B237" s="65" t="str">
        <f t="shared" ref="B237:C237" si="305">B236</f>
        <v>시장기본_마켓정보</v>
      </c>
      <c r="C237" s="65" t="str">
        <f t="shared" si="305"/>
        <v>시장유가증권정보</v>
      </c>
      <c r="D237" s="65" t="s">
        <v>928</v>
      </c>
      <c r="E237" s="65">
        <f t="shared" si="252"/>
        <v>15</v>
      </c>
      <c r="F237" s="66"/>
      <c r="G237" s="66" t="s">
        <v>12</v>
      </c>
      <c r="H237" s="42">
        <v>12</v>
      </c>
      <c r="I237" s="66"/>
      <c r="J237" s="65" t="str">
        <f t="shared" si="265"/>
        <v>문자_12</v>
      </c>
      <c r="K237" s="103"/>
      <c r="L237" s="67"/>
      <c r="M237" s="65" t="str">
        <f t="shared" si="285"/>
        <v>ZMR_MKT_SEC</v>
      </c>
      <c r="N237" s="65" t="str">
        <f t="shared" si="282"/>
        <v>시장유가증권정보</v>
      </c>
      <c r="O237" s="27" t="e">
        <f t="shared" si="270"/>
        <v>#REF!</v>
      </c>
      <c r="P237" s="65" t="s">
        <v>931</v>
      </c>
      <c r="Q237" s="65" t="str">
        <f t="shared" si="286"/>
        <v>ISIN코드</v>
      </c>
      <c r="R237" s="65" t="str">
        <f t="shared" si="267"/>
        <v>varchar2(12)</v>
      </c>
      <c r="S237" s="66" t="str">
        <f t="shared" si="301"/>
        <v/>
      </c>
      <c r="T237" s="66"/>
      <c r="U237" s="68">
        <f t="shared" si="249"/>
        <v>12</v>
      </c>
      <c r="V237" s="65"/>
      <c r="W237" s="5" t="s">
        <v>291</v>
      </c>
      <c r="X237" s="5" t="str">
        <f t="shared" si="254"/>
        <v>BASE_DT,SEC_ID</v>
      </c>
      <c r="Y237" s="6" t="s">
        <v>291</v>
      </c>
      <c r="Z237" s="37" t="str">
        <f t="shared" si="255"/>
        <v xml:space="preserve">  ISIN_CD varchar2(12) NULL,</v>
      </c>
      <c r="AA237" s="37" t="s">
        <v>291</v>
      </c>
      <c r="AB237" s="5" t="str">
        <f t="shared" si="256"/>
        <v/>
      </c>
      <c r="AC237" s="37" t="s">
        <v>291</v>
      </c>
      <c r="AD237" s="37" t="str">
        <f t="shared" si="257"/>
        <v>COMMENT ON COLUMN ZMR_MKT_SEC.ISIN_CD IS 'ISIN코드';</v>
      </c>
      <c r="AE237" s="37" t="s">
        <v>291</v>
      </c>
      <c r="AF237" s="40" t="str">
        <f t="shared" si="258"/>
        <v>ALTER TABLE ZMR_MKT_SEC ADD ISIN_CD varchar2(12) NULL;</v>
      </c>
      <c r="AG237" s="6" t="s">
        <v>291</v>
      </c>
      <c r="AI237" s="114"/>
      <c r="AJ237" s="66"/>
      <c r="AL237" s="114"/>
      <c r="AM237" s="66"/>
      <c r="AO237" s="114"/>
      <c r="AP237" s="66"/>
    </row>
    <row r="238" spans="2:42" hidden="1">
      <c r="B238" s="65" t="str">
        <f t="shared" ref="B238:C238" si="306">B237</f>
        <v>시장기본_마켓정보</v>
      </c>
      <c r="C238" s="65" t="str">
        <f t="shared" si="306"/>
        <v>시장유가증권정보</v>
      </c>
      <c r="D238" s="65" t="s">
        <v>956</v>
      </c>
      <c r="E238" s="65">
        <f t="shared" si="252"/>
        <v>16</v>
      </c>
      <c r="F238" s="66"/>
      <c r="G238" s="66" t="s">
        <v>13</v>
      </c>
      <c r="H238" s="42" t="s">
        <v>1990</v>
      </c>
      <c r="I238" s="66"/>
      <c r="J238" s="65" t="str">
        <f t="shared" si="265"/>
        <v>숫자_10,5</v>
      </c>
      <c r="K238" s="103" t="s">
        <v>942</v>
      </c>
      <c r="L238" s="67"/>
      <c r="M238" s="65" t="str">
        <f t="shared" si="285"/>
        <v>ZMR_MKT_SEC</v>
      </c>
      <c r="N238" s="65" t="str">
        <f t="shared" si="282"/>
        <v>시장유가증권정보</v>
      </c>
      <c r="O238" s="27" t="e">
        <f t="shared" si="270"/>
        <v>#REF!</v>
      </c>
      <c r="P238" s="65" t="s">
        <v>4690</v>
      </c>
      <c r="Q238" s="65" t="str">
        <f t="shared" si="286"/>
        <v>배당수익율</v>
      </c>
      <c r="R238" s="65" t="str">
        <f t="shared" si="267"/>
        <v>number(10,5)</v>
      </c>
      <c r="S238" s="66" t="str">
        <f t="shared" si="301"/>
        <v/>
      </c>
      <c r="T238" s="66"/>
      <c r="U238" s="68" t="str">
        <f t="shared" si="249"/>
        <v>10,5</v>
      </c>
      <c r="V238" s="65"/>
      <c r="W238" s="5" t="s">
        <v>291</v>
      </c>
      <c r="X238" s="5" t="str">
        <f t="shared" si="254"/>
        <v>BASE_DT,SEC_ID</v>
      </c>
      <c r="Y238" s="6" t="s">
        <v>291</v>
      </c>
      <c r="Z238" s="37" t="str">
        <f t="shared" si="255"/>
        <v xml:space="preserve">  DIV_PRF_RT number(10,5) NULL,</v>
      </c>
      <c r="AA238" s="37" t="s">
        <v>291</v>
      </c>
      <c r="AB238" s="5" t="str">
        <f t="shared" si="256"/>
        <v/>
      </c>
      <c r="AC238" s="37" t="s">
        <v>291</v>
      </c>
      <c r="AD238" s="37" t="str">
        <f t="shared" si="257"/>
        <v>COMMENT ON COLUMN ZMR_MKT_SEC.DIV_PRF_RT IS '배당수익율 : 주식의 경우';</v>
      </c>
      <c r="AE238" s="37" t="s">
        <v>291</v>
      </c>
      <c r="AF238" s="40" t="str">
        <f t="shared" si="258"/>
        <v>ALTER TABLE ZMR_MKT_SEC ADD DIV_PRF_RT number(10,5) NULL;</v>
      </c>
      <c r="AG238" s="6" t="s">
        <v>291</v>
      </c>
      <c r="AI238" s="114"/>
      <c r="AJ238" s="66"/>
      <c r="AL238" s="114"/>
      <c r="AM238" s="66"/>
      <c r="AO238" s="114"/>
      <c r="AP238" s="66"/>
    </row>
    <row r="239" spans="2:42" hidden="1">
      <c r="B239" s="65" t="str">
        <f t="shared" ref="B239:C239" si="307">B238</f>
        <v>시장기본_마켓정보</v>
      </c>
      <c r="C239" s="65" t="str">
        <f t="shared" si="307"/>
        <v>시장유가증권정보</v>
      </c>
      <c r="D239" s="65" t="s">
        <v>955</v>
      </c>
      <c r="E239" s="65">
        <f t="shared" si="252"/>
        <v>17</v>
      </c>
      <c r="F239" s="66"/>
      <c r="G239" s="66" t="s">
        <v>13</v>
      </c>
      <c r="H239" s="42" t="s">
        <v>1990</v>
      </c>
      <c r="I239" s="66"/>
      <c r="J239" s="65" t="str">
        <f t="shared" si="265"/>
        <v>숫자_10,5</v>
      </c>
      <c r="K239" s="103" t="s">
        <v>941</v>
      </c>
      <c r="L239" s="67"/>
      <c r="M239" s="65" t="str">
        <f t="shared" si="285"/>
        <v>ZMR_MKT_SEC</v>
      </c>
      <c r="N239" s="65" t="str">
        <f>C239</f>
        <v>시장유가증권정보</v>
      </c>
      <c r="O239" s="27" t="e">
        <f t="shared" si="270"/>
        <v>#REF!</v>
      </c>
      <c r="P239" s="65" t="s">
        <v>4691</v>
      </c>
      <c r="Q239" s="65" t="str">
        <f>D239</f>
        <v>쿠폰이율</v>
      </c>
      <c r="R239" s="65" t="str">
        <f t="shared" si="267"/>
        <v>number(10,5)</v>
      </c>
      <c r="S239" s="66" t="str">
        <f t="shared" si="301"/>
        <v/>
      </c>
      <c r="T239" s="66"/>
      <c r="U239" s="68" t="str">
        <f t="shared" si="249"/>
        <v>10,5</v>
      </c>
      <c r="V239" s="65"/>
      <c r="W239" s="5" t="s">
        <v>291</v>
      </c>
      <c r="X239" s="5" t="str">
        <f t="shared" si="254"/>
        <v>BASE_DT,SEC_ID</v>
      </c>
      <c r="Y239" s="6" t="s">
        <v>291</v>
      </c>
      <c r="Z239" s="37" t="str">
        <f t="shared" si="255"/>
        <v xml:space="preserve">  COUP_RATE number(10,5) NULL,</v>
      </c>
      <c r="AA239" s="37" t="s">
        <v>291</v>
      </c>
      <c r="AB239" s="5" t="str">
        <f t="shared" si="256"/>
        <v/>
      </c>
      <c r="AC239" s="37" t="s">
        <v>291</v>
      </c>
      <c r="AD239" s="37" t="str">
        <f t="shared" si="257"/>
        <v>COMMENT ON COLUMN ZMR_MKT_SEC.COUP_RATE IS '쿠폰이율 : 채권의 경우';</v>
      </c>
      <c r="AE239" s="37" t="s">
        <v>291</v>
      </c>
      <c r="AF239" s="40" t="str">
        <f t="shared" si="258"/>
        <v>ALTER TABLE ZMR_MKT_SEC ADD COUP_RATE number(10,5) NULL;</v>
      </c>
      <c r="AG239" s="6" t="s">
        <v>291</v>
      </c>
      <c r="AI239" s="114"/>
      <c r="AJ239" s="66"/>
      <c r="AL239" s="114">
        <v>4.5</v>
      </c>
      <c r="AM239" s="66"/>
      <c r="AO239" s="114"/>
      <c r="AP239" s="66"/>
    </row>
    <row r="240" spans="2:42" hidden="1">
      <c r="B240" s="65" t="str">
        <f t="shared" ref="B240:C240" si="308">B239</f>
        <v>시장기본_마켓정보</v>
      </c>
      <c r="C240" s="65" t="str">
        <f t="shared" si="308"/>
        <v>시장유가증권정보</v>
      </c>
      <c r="D240" s="65" t="s">
        <v>938</v>
      </c>
      <c r="E240" s="65">
        <f t="shared" si="252"/>
        <v>18</v>
      </c>
      <c r="F240" s="66"/>
      <c r="G240" s="66" t="s">
        <v>12</v>
      </c>
      <c r="H240" s="42">
        <v>1</v>
      </c>
      <c r="I240" s="66"/>
      <c r="J240" s="65" t="str">
        <f t="shared" si="265"/>
        <v>문자_1</v>
      </c>
      <c r="K240" s="103"/>
      <c r="L240" s="67"/>
      <c r="M240" s="65" t="str">
        <f t="shared" si="285"/>
        <v>ZMR_MKT_SEC</v>
      </c>
      <c r="N240" s="65" t="str">
        <f>C240</f>
        <v>시장유가증권정보</v>
      </c>
      <c r="O240" s="27" t="e">
        <f>IF(P240="","", IF(#REF!="",1,#REF!+1))</f>
        <v>#REF!</v>
      </c>
      <c r="P240" s="65" t="s">
        <v>940</v>
      </c>
      <c r="Q240" s="65" t="str">
        <f>D240</f>
        <v>이벤트여부</v>
      </c>
      <c r="R240" s="65" t="str">
        <f t="shared" si="267"/>
        <v>varchar2(1)</v>
      </c>
      <c r="S240" s="66" t="str">
        <f t="shared" si="301"/>
        <v/>
      </c>
      <c r="T240" s="66"/>
      <c r="U240" s="68">
        <f t="shared" si="249"/>
        <v>1</v>
      </c>
      <c r="V240" s="65"/>
      <c r="W240" s="5" t="s">
        <v>291</v>
      </c>
      <c r="X240" s="5" t="str">
        <f t="shared" si="254"/>
        <v>BASE_DT,SEC_ID</v>
      </c>
      <c r="Y240" s="6" t="s">
        <v>291</v>
      </c>
      <c r="Z240" s="37" t="str">
        <f t="shared" si="255"/>
        <v xml:space="preserve">  EVT_YN varchar2(1) NULL,</v>
      </c>
      <c r="AA240" s="37" t="s">
        <v>291</v>
      </c>
      <c r="AB240" s="5" t="str">
        <f t="shared" si="256"/>
        <v/>
      </c>
      <c r="AC240" s="37" t="s">
        <v>291</v>
      </c>
      <c r="AD240" s="37" t="str">
        <f t="shared" si="257"/>
        <v>COMMENT ON COLUMN ZMR_MKT_SEC.EVT_YN IS '이벤트여부';</v>
      </c>
      <c r="AE240" s="37" t="s">
        <v>291</v>
      </c>
      <c r="AF240" s="40" t="str">
        <f t="shared" si="258"/>
        <v>ALTER TABLE ZMR_MKT_SEC ADD EVT_YN varchar2(1) NULL;</v>
      </c>
      <c r="AG240" s="6" t="s">
        <v>291</v>
      </c>
      <c r="AI240" s="114"/>
      <c r="AJ240" s="66" t="s">
        <v>4527</v>
      </c>
      <c r="AL240" s="114"/>
      <c r="AM240" s="66"/>
      <c r="AO240" s="114"/>
      <c r="AP240" s="66"/>
    </row>
    <row r="241" spans="2:42" hidden="1">
      <c r="B241" s="65" t="str">
        <f t="shared" ref="B241:C241" si="309">B240</f>
        <v>시장기본_마켓정보</v>
      </c>
      <c r="C241" s="65" t="str">
        <f t="shared" si="309"/>
        <v>시장유가증권정보</v>
      </c>
      <c r="D241" s="65" t="s">
        <v>939</v>
      </c>
      <c r="E241" s="65">
        <f t="shared" si="252"/>
        <v>19</v>
      </c>
      <c r="F241" s="66"/>
      <c r="G241" s="66" t="s">
        <v>12</v>
      </c>
      <c r="H241" s="42">
        <v>5</v>
      </c>
      <c r="I241" s="66"/>
      <c r="J241" s="65" t="str">
        <f t="shared" si="265"/>
        <v>문자_5</v>
      </c>
      <c r="K241" s="65" t="s">
        <v>4784</v>
      </c>
      <c r="L241" s="67"/>
      <c r="M241" s="65" t="str">
        <f t="shared" si="285"/>
        <v>ZMR_MKT_SEC</v>
      </c>
      <c r="N241" s="65" t="str">
        <f>C241</f>
        <v>시장유가증권정보</v>
      </c>
      <c r="O241" s="27" t="e">
        <f t="shared" si="270"/>
        <v>#REF!</v>
      </c>
      <c r="P241" s="65" t="s">
        <v>4784</v>
      </c>
      <c r="Q241" s="65" t="str">
        <f>D241</f>
        <v>이벤트종류코드</v>
      </c>
      <c r="R241" s="65" t="str">
        <f t="shared" si="267"/>
        <v>varchar2(5)</v>
      </c>
      <c r="S241" s="66" t="str">
        <f t="shared" si="301"/>
        <v/>
      </c>
      <c r="T241" s="66"/>
      <c r="U241" s="68">
        <f t="shared" si="249"/>
        <v>5</v>
      </c>
      <c r="V241" s="65"/>
      <c r="W241" s="5" t="s">
        <v>291</v>
      </c>
      <c r="X241" s="5" t="str">
        <f t="shared" si="254"/>
        <v>BASE_DT,SEC_ID</v>
      </c>
      <c r="Y241" s="6" t="s">
        <v>291</v>
      </c>
      <c r="Z241" s="37" t="str">
        <f t="shared" si="255"/>
        <v xml:space="preserve">  EVT_KIND varchar2(5) NULL,</v>
      </c>
      <c r="AA241" s="37" t="s">
        <v>291</v>
      </c>
      <c r="AB241" s="5" t="str">
        <f t="shared" si="256"/>
        <v/>
      </c>
      <c r="AC241" s="37" t="s">
        <v>291</v>
      </c>
      <c r="AD241" s="37" t="str">
        <f t="shared" si="257"/>
        <v>COMMENT ON COLUMN ZMR_MKT_SEC.EVT_KIND IS '이벤트종류코드 : EVT_KIND';</v>
      </c>
      <c r="AE241" s="37" t="s">
        <v>291</v>
      </c>
      <c r="AF241" s="40" t="str">
        <f t="shared" si="258"/>
        <v>ALTER TABLE ZMR_MKT_SEC ADD EVT_KIND varchar2(5) NULL;</v>
      </c>
      <c r="AG241" s="6" t="s">
        <v>291</v>
      </c>
      <c r="AI241" s="114"/>
      <c r="AJ241" s="66" t="s">
        <v>4527</v>
      </c>
      <c r="AL241" s="114"/>
      <c r="AM241" s="66"/>
      <c r="AO241" s="114"/>
      <c r="AP241" s="66"/>
    </row>
    <row r="242" spans="2:42" hidden="1">
      <c r="B242" s="65" t="str">
        <f t="shared" ref="B242:C242" si="310">B241</f>
        <v>시장기본_마켓정보</v>
      </c>
      <c r="C242" s="65" t="str">
        <f t="shared" si="310"/>
        <v>시장유가증권정보</v>
      </c>
      <c r="D242" s="65" t="s">
        <v>4694</v>
      </c>
      <c r="E242" s="65">
        <f t="shared" si="252"/>
        <v>20</v>
      </c>
      <c r="F242" s="66"/>
      <c r="G242" s="66" t="s">
        <v>12</v>
      </c>
      <c r="H242" s="42">
        <v>10</v>
      </c>
      <c r="I242" s="66"/>
      <c r="J242" s="65" t="str">
        <f t="shared" si="265"/>
        <v>문자_10</v>
      </c>
      <c r="K242" s="103"/>
      <c r="L242" s="67"/>
      <c r="M242" s="65" t="str">
        <f t="shared" si="285"/>
        <v>ZMR_MKT_SEC</v>
      </c>
      <c r="N242" s="65" t="str">
        <f t="shared" si="282"/>
        <v>시장유가증권정보</v>
      </c>
      <c r="O242" s="27" t="e">
        <f t="shared" si="270"/>
        <v>#REF!</v>
      </c>
      <c r="P242" s="65" t="s">
        <v>4693</v>
      </c>
      <c r="Q242" s="65" t="str">
        <f t="shared" si="286"/>
        <v>발행기관</v>
      </c>
      <c r="R242" s="65" t="str">
        <f t="shared" si="267"/>
        <v>varchar2(10)</v>
      </c>
      <c r="S242" s="66" t="str">
        <f t="shared" si="301"/>
        <v/>
      </c>
      <c r="T242" s="66"/>
      <c r="U242" s="68">
        <f t="shared" si="249"/>
        <v>10</v>
      </c>
      <c r="V242" s="65"/>
      <c r="W242" s="5" t="s">
        <v>291</v>
      </c>
      <c r="X242" s="5" t="str">
        <f t="shared" si="254"/>
        <v>BASE_DT,SEC_ID</v>
      </c>
      <c r="Y242" s="6" t="s">
        <v>291</v>
      </c>
      <c r="Z242" s="37" t="str">
        <f t="shared" si="255"/>
        <v xml:space="preserve">  ISSU_ITT_ID varchar2(10) NULL,</v>
      </c>
      <c r="AA242" s="37" t="s">
        <v>291</v>
      </c>
      <c r="AB242" s="5" t="str">
        <f t="shared" si="256"/>
        <v/>
      </c>
      <c r="AC242" s="37" t="s">
        <v>291</v>
      </c>
      <c r="AD242" s="37" t="str">
        <f t="shared" si="257"/>
        <v>COMMENT ON COLUMN ZMR_MKT_SEC.ISSU_ITT_ID IS '발행기관';</v>
      </c>
      <c r="AE242" s="37" t="s">
        <v>291</v>
      </c>
      <c r="AF242" s="40" t="str">
        <f t="shared" si="258"/>
        <v>ALTER TABLE ZMR_MKT_SEC ADD ISSU_ITT_ID varchar2(10) NULL;</v>
      </c>
      <c r="AG242" s="6" t="s">
        <v>291</v>
      </c>
      <c r="AI242" s="114"/>
      <c r="AJ242" s="66"/>
      <c r="AL242" s="114"/>
      <c r="AM242" s="66"/>
      <c r="AO242" s="114"/>
      <c r="AP242" s="66"/>
    </row>
    <row r="243" spans="2:42" ht="25.5" hidden="1">
      <c r="B243" s="65" t="str">
        <f t="shared" ref="B243:C243" si="311">B242</f>
        <v>시장기본_마켓정보</v>
      </c>
      <c r="C243" s="65" t="str">
        <f t="shared" si="311"/>
        <v>시장유가증권정보</v>
      </c>
      <c r="D243" s="65" t="s">
        <v>1304</v>
      </c>
      <c r="E243" s="65">
        <f t="shared" si="252"/>
        <v>21</v>
      </c>
      <c r="F243" s="66"/>
      <c r="G243" s="66" t="s">
        <v>12</v>
      </c>
      <c r="H243" s="42">
        <v>20</v>
      </c>
      <c r="I243" s="66"/>
      <c r="J243" s="65" t="str">
        <f t="shared" si="265"/>
        <v>문자_20</v>
      </c>
      <c r="K243" s="103" t="s">
        <v>4419</v>
      </c>
      <c r="L243" s="67"/>
      <c r="M243" s="65" t="str">
        <f t="shared" si="285"/>
        <v>ZMR_MKT_SEC</v>
      </c>
      <c r="N243" s="65" t="str">
        <f t="shared" si="282"/>
        <v>시장유가증권정보</v>
      </c>
      <c r="O243" s="27" t="e">
        <f>IF(P243="","", IF(P241="",1,O241+1))</f>
        <v>#REF!</v>
      </c>
      <c r="P243" s="65" t="s">
        <v>1305</v>
      </c>
      <c r="Q243" s="65" t="str">
        <f t="shared" si="286"/>
        <v>발행인ID</v>
      </c>
      <c r="R243" s="65" t="str">
        <f t="shared" si="267"/>
        <v>varchar2(20)</v>
      </c>
      <c r="S243" s="66" t="str">
        <f t="shared" si="301"/>
        <v/>
      </c>
      <c r="T243" s="66"/>
      <c r="U243" s="68">
        <f t="shared" si="249"/>
        <v>20</v>
      </c>
      <c r="V243" s="65"/>
      <c r="W243" s="5" t="s">
        <v>291</v>
      </c>
      <c r="X243" s="5" t="str">
        <f t="shared" si="254"/>
        <v>BASE_DT,SEC_ID</v>
      </c>
      <c r="Y243" s="6" t="s">
        <v>291</v>
      </c>
      <c r="Z243" s="37" t="str">
        <f t="shared" si="255"/>
        <v xml:space="preserve">  ISSU_ID varchar2(20) NULL,</v>
      </c>
      <c r="AA243" s="37" t="s">
        <v>291</v>
      </c>
      <c r="AB243" s="5" t="str">
        <f t="shared" si="256"/>
        <v/>
      </c>
      <c r="AC243" s="37" t="s">
        <v>291</v>
      </c>
      <c r="AD243" s="37" t="str">
        <f t="shared" si="257"/>
        <v>COMMENT ON COLUMN ZMR_MKT_SEC.ISSU_ID IS '발행인ID : ZMR_BASE_ISSU';</v>
      </c>
      <c r="AE243" s="37" t="s">
        <v>291</v>
      </c>
      <c r="AF243" s="40" t="str">
        <f t="shared" si="258"/>
        <v>ALTER TABLE ZMR_MKT_SEC ADD ISSU_ID varchar2(20) NULL;</v>
      </c>
      <c r="AG243" s="6" t="s">
        <v>291</v>
      </c>
      <c r="AI243" s="114" t="s">
        <v>5138</v>
      </c>
      <c r="AJ243" s="66" t="s">
        <v>36</v>
      </c>
      <c r="AL243" s="114" t="s">
        <v>5138</v>
      </c>
      <c r="AM243" s="66" t="s">
        <v>36</v>
      </c>
      <c r="AO243" s="114" t="s">
        <v>5138</v>
      </c>
      <c r="AP243" s="66" t="s">
        <v>36</v>
      </c>
    </row>
    <row r="244" spans="2:42" hidden="1">
      <c r="B244" s="65" t="str">
        <f t="shared" ref="B244:C244" si="312">B243</f>
        <v>시장기본_마켓정보</v>
      </c>
      <c r="C244" s="65" t="str">
        <f t="shared" si="312"/>
        <v>시장유가증권정보</v>
      </c>
      <c r="D244" s="65" t="s">
        <v>4705</v>
      </c>
      <c r="E244" s="65">
        <f t="shared" si="252"/>
        <v>22</v>
      </c>
      <c r="F244" s="66"/>
      <c r="G244" s="66" t="s">
        <v>12</v>
      </c>
      <c r="H244" s="42">
        <v>1</v>
      </c>
      <c r="I244" s="66"/>
      <c r="J244" s="65" t="str">
        <f t="shared" ref="J244:J245" si="313">IF(G244="", "", G244&amp;IF(G244="날짜", "", "_"&amp;H244))</f>
        <v>문자_1</v>
      </c>
      <c r="K244" s="65" t="s">
        <v>4709</v>
      </c>
      <c r="L244" s="67"/>
      <c r="M244" s="65" t="str">
        <f t="shared" si="285"/>
        <v>ZMR_MKT_SEC</v>
      </c>
      <c r="N244" s="65" t="str">
        <f t="shared" ref="N244:N253" si="314">C244</f>
        <v>시장유가증권정보</v>
      </c>
      <c r="O244" s="27" t="e">
        <f t="shared" ref="O244" si="315">IF(P244="","", IF(P243="",1,O243+1))</f>
        <v>#REF!</v>
      </c>
      <c r="P244" s="65" t="s">
        <v>4710</v>
      </c>
      <c r="Q244" s="65" t="str">
        <f t="shared" ref="Q244:Q253" si="316">D244</f>
        <v>대형주여부</v>
      </c>
      <c r="R244" s="65" t="str">
        <f t="shared" ref="R244:R245" si="317">IF(G244="문자", "varchar2(" &amp; H244 &amp; ")", IF(G244="숫자", "number(" &amp; SUBSTITUTE(H244, ".", ",") &amp;")", IF(G244="날짜", "timestamp", "")))</f>
        <v>varchar2(1)</v>
      </c>
      <c r="S244" s="66" t="str">
        <f t="shared" ref="S244:S245" si="318">IF(F244="O", "Y", "")</f>
        <v/>
      </c>
      <c r="T244" s="66"/>
      <c r="U244" s="68">
        <f t="shared" si="249"/>
        <v>1</v>
      </c>
      <c r="V244" s="65"/>
      <c r="W244" s="5" t="s">
        <v>291</v>
      </c>
      <c r="X244" s="5" t="str">
        <f t="shared" si="254"/>
        <v>BASE_DT,SEC_ID</v>
      </c>
      <c r="Y244" s="6" t="s">
        <v>291</v>
      </c>
      <c r="Z244" s="37" t="str">
        <f t="shared" si="255"/>
        <v xml:space="preserve">  LG_EQ_YN varchar2(1) NULL,</v>
      </c>
      <c r="AA244" s="37" t="s">
        <v>291</v>
      </c>
      <c r="AB244" s="5" t="str">
        <f t="shared" si="256"/>
        <v/>
      </c>
      <c r="AC244" s="37" t="s">
        <v>291</v>
      </c>
      <c r="AD244" s="37" t="str">
        <f t="shared" si="257"/>
        <v>COMMENT ON COLUMN ZMR_MKT_SEC.LG_EQ_YN IS '대형주여부 : Y/N 대형주/소형주';</v>
      </c>
      <c r="AE244" s="37" t="s">
        <v>291</v>
      </c>
      <c r="AF244" s="40" t="str">
        <f t="shared" si="258"/>
        <v>ALTER TABLE ZMR_MKT_SEC ADD LG_EQ_YN varchar2(1) NULL;</v>
      </c>
      <c r="AG244" s="6" t="s">
        <v>291</v>
      </c>
      <c r="AI244" s="114" t="s">
        <v>759</v>
      </c>
      <c r="AJ244" s="66"/>
      <c r="AL244" s="114"/>
      <c r="AM244" s="66"/>
      <c r="AO244" s="114"/>
      <c r="AP244" s="66"/>
    </row>
    <row r="245" spans="2:42" hidden="1">
      <c r="B245" s="65" t="str">
        <f t="shared" ref="B245:C245" si="319">B244</f>
        <v>시장기본_마켓정보</v>
      </c>
      <c r="C245" s="65" t="str">
        <f t="shared" si="319"/>
        <v>시장유가증권정보</v>
      </c>
      <c r="D245" s="65" t="s">
        <v>4776</v>
      </c>
      <c r="E245" s="65">
        <f t="shared" si="252"/>
        <v>23</v>
      </c>
      <c r="F245" s="66"/>
      <c r="G245" s="66" t="s">
        <v>12</v>
      </c>
      <c r="H245" s="42">
        <v>3</v>
      </c>
      <c r="I245" s="66"/>
      <c r="J245" s="65" t="str">
        <f t="shared" si="313"/>
        <v>문자_3</v>
      </c>
      <c r="K245" s="65" t="s">
        <v>4778</v>
      </c>
      <c r="L245" s="67"/>
      <c r="M245" s="65" t="str">
        <f t="shared" si="285"/>
        <v>ZMR_MKT_SEC</v>
      </c>
      <c r="N245" s="65" t="str">
        <f t="shared" si="314"/>
        <v>시장유가증권정보</v>
      </c>
      <c r="O245" s="27" t="e">
        <f t="shared" ref="O245" si="320">IF(P245="","", IF(P243="",1,O243+1))</f>
        <v>#REF!</v>
      </c>
      <c r="P245" s="65" t="s">
        <v>4775</v>
      </c>
      <c r="Q245" s="65" t="str">
        <f t="shared" si="316"/>
        <v>주식종류</v>
      </c>
      <c r="R245" s="65" t="str">
        <f t="shared" si="317"/>
        <v>varchar2(3)</v>
      </c>
      <c r="S245" s="66" t="str">
        <f t="shared" si="318"/>
        <v/>
      </c>
      <c r="T245" s="66"/>
      <c r="U245" s="68">
        <f t="shared" si="249"/>
        <v>3</v>
      </c>
      <c r="V245" s="65"/>
      <c r="W245" s="5" t="s">
        <v>291</v>
      </c>
      <c r="X245" s="5" t="str">
        <f t="shared" si="254"/>
        <v>BASE_DT,SEC_ID</v>
      </c>
      <c r="Y245" s="6" t="s">
        <v>291</v>
      </c>
      <c r="Z245" s="37" t="str">
        <f t="shared" si="255"/>
        <v xml:space="preserve">  EQ_KIND varchar2(3) NULL,</v>
      </c>
      <c r="AA245" s="37" t="s">
        <v>291</v>
      </c>
      <c r="AB245" s="5" t="str">
        <f t="shared" si="256"/>
        <v/>
      </c>
      <c r="AC245" s="37" t="s">
        <v>291</v>
      </c>
      <c r="AD245" s="37" t="str">
        <f t="shared" si="257"/>
        <v>COMMENT ON COLUMN ZMR_MKT_SEC.EQ_KIND IS '주식종류 : EQ_KIND [CST,ETF..]';</v>
      </c>
      <c r="AE245" s="37" t="s">
        <v>291</v>
      </c>
      <c r="AF245" s="40" t="str">
        <f t="shared" si="258"/>
        <v>ALTER TABLE ZMR_MKT_SEC ADD EQ_KIND varchar2(3) NULL;</v>
      </c>
      <c r="AG245" s="6" t="s">
        <v>291</v>
      </c>
      <c r="AI245" s="114" t="s">
        <v>4530</v>
      </c>
      <c r="AJ245" s="66"/>
      <c r="AL245" s="114"/>
      <c r="AM245" s="66"/>
      <c r="AO245" s="114" t="s">
        <v>3489</v>
      </c>
      <c r="AP245" s="66"/>
    </row>
    <row r="246" spans="2:42" ht="25.5" hidden="1">
      <c r="B246" s="65" t="str">
        <f t="shared" ref="B246:C246" si="321">B245</f>
        <v>시장기본_마켓정보</v>
      </c>
      <c r="C246" s="65" t="str">
        <f t="shared" si="321"/>
        <v>시장유가증권정보</v>
      </c>
      <c r="D246" s="65" t="s">
        <v>2039</v>
      </c>
      <c r="E246" s="65">
        <f t="shared" si="252"/>
        <v>24</v>
      </c>
      <c r="F246" s="66"/>
      <c r="G246" s="66" t="s">
        <v>12</v>
      </c>
      <c r="H246" s="42">
        <v>6</v>
      </c>
      <c r="I246" s="66"/>
      <c r="J246" s="65" t="str">
        <f t="shared" ref="J246:J253" si="322">IF(G246="", "", G246&amp;IF(G246="날짜", "", "_"&amp;H246))</f>
        <v>문자_6</v>
      </c>
      <c r="K246" s="103" t="s">
        <v>4494</v>
      </c>
      <c r="L246" s="67"/>
      <c r="M246" s="65" t="str">
        <f t="shared" si="285"/>
        <v>ZMR_MKT_SEC</v>
      </c>
      <c r="N246" s="65" t="str">
        <f t="shared" si="314"/>
        <v>시장유가증권정보</v>
      </c>
      <c r="O246" s="27" t="e">
        <f>IF(P246="","", IF(P242="",1,O242+1))</f>
        <v>#REF!</v>
      </c>
      <c r="P246" s="65" t="s">
        <v>2046</v>
      </c>
      <c r="Q246" s="65" t="str">
        <f t="shared" si="316"/>
        <v>표준산업분류코드</v>
      </c>
      <c r="R246" s="65" t="str">
        <f t="shared" ref="R246:R253" si="323">IF(G246="문자", "varchar2(" &amp; H246 &amp; ")", IF(G246="숫자", "number(" &amp; SUBSTITUTE(H246, ".", ",") &amp;")", IF(G246="날짜", "timestamp", "")))</f>
        <v>varchar2(6)</v>
      </c>
      <c r="S246" s="66" t="str">
        <f t="shared" ref="S246:S255" si="324">IF(F246="O", "Y", "")</f>
        <v/>
      </c>
      <c r="T246" s="66"/>
      <c r="U246" s="68">
        <f t="shared" si="249"/>
        <v>6</v>
      </c>
      <c r="V246" s="65"/>
      <c r="W246" s="5" t="s">
        <v>291</v>
      </c>
      <c r="X246" s="5" t="str">
        <f t="shared" si="254"/>
        <v>BASE_DT,SEC_ID</v>
      </c>
      <c r="Y246" s="6" t="s">
        <v>291</v>
      </c>
      <c r="Z246" s="37" t="str">
        <f t="shared" si="255"/>
        <v xml:space="preserve">  KSIC_ID varchar2(6) NULL,</v>
      </c>
      <c r="AA246" s="37" t="s">
        <v>291</v>
      </c>
      <c r="AB246" s="5" t="str">
        <f t="shared" si="256"/>
        <v/>
      </c>
      <c r="AC246" s="37" t="s">
        <v>291</v>
      </c>
      <c r="AD246" s="37" t="str">
        <f t="shared" si="257"/>
        <v>COMMENT ON COLUMN ZMR_MKT_SEC.KSIC_ID IS '표준산업분류코드 : ZMR_BASE_KSIC';</v>
      </c>
      <c r="AE246" s="37" t="s">
        <v>291</v>
      </c>
      <c r="AF246" s="40" t="str">
        <f t="shared" si="258"/>
        <v>ALTER TABLE ZMR_MKT_SEC ADD KSIC_ID varchar2(6) NULL;</v>
      </c>
      <c r="AG246" s="6" t="s">
        <v>291</v>
      </c>
      <c r="AI246" s="114" t="s">
        <v>5139</v>
      </c>
      <c r="AJ246" s="66" t="s">
        <v>36</v>
      </c>
      <c r="AL246" s="114" t="s">
        <v>5139</v>
      </c>
      <c r="AM246" s="66" t="s">
        <v>36</v>
      </c>
      <c r="AO246" s="114"/>
      <c r="AP246" s="66"/>
    </row>
    <row r="247" spans="2:42" ht="25.5" hidden="1">
      <c r="B247" s="65" t="str">
        <f t="shared" ref="B247:C247" si="325">B246</f>
        <v>시장기본_마켓정보</v>
      </c>
      <c r="C247" s="65" t="str">
        <f t="shared" si="325"/>
        <v>시장유가증권정보</v>
      </c>
      <c r="D247" s="65" t="s">
        <v>4714</v>
      </c>
      <c r="E247" s="65">
        <f t="shared" si="252"/>
        <v>25</v>
      </c>
      <c r="F247" s="66"/>
      <c r="G247" s="66" t="s">
        <v>12</v>
      </c>
      <c r="H247" s="42">
        <v>1</v>
      </c>
      <c r="I247" s="66"/>
      <c r="J247" s="65" t="str">
        <f t="shared" si="322"/>
        <v>문자_1</v>
      </c>
      <c r="K247" s="103" t="s">
        <v>4740</v>
      </c>
      <c r="L247" s="67"/>
      <c r="M247" s="65" t="str">
        <f t="shared" si="285"/>
        <v>ZMR_MKT_SEC</v>
      </c>
      <c r="N247" s="65" t="str">
        <f t="shared" si="314"/>
        <v>시장유가증권정보</v>
      </c>
      <c r="O247" s="27" t="e">
        <f>IF(P247="","", IF(P241="",1,O241+1))</f>
        <v>#REF!</v>
      </c>
      <c r="P247" s="65" t="s">
        <v>4716</v>
      </c>
      <c r="Q247" s="65" t="str">
        <f t="shared" si="316"/>
        <v>채권구분</v>
      </c>
      <c r="R247" s="65" t="str">
        <f t="shared" si="323"/>
        <v>varchar2(1)</v>
      </c>
      <c r="S247" s="66" t="str">
        <f t="shared" si="324"/>
        <v/>
      </c>
      <c r="T247" s="66"/>
      <c r="U247" s="68">
        <f t="shared" si="249"/>
        <v>1</v>
      </c>
      <c r="V247" s="65"/>
      <c r="W247" s="5" t="s">
        <v>291</v>
      </c>
      <c r="X247" s="5" t="str">
        <f t="shared" si="254"/>
        <v>BASE_DT,SEC_ID</v>
      </c>
      <c r="Y247" s="6" t="s">
        <v>291</v>
      </c>
      <c r="Z247" s="37" t="str">
        <f t="shared" si="255"/>
        <v xml:space="preserve">  BOND_KIND varchar2(1) NULL,</v>
      </c>
      <c r="AA247" s="37" t="s">
        <v>291</v>
      </c>
      <c r="AB247" s="5" t="str">
        <f t="shared" si="256"/>
        <v/>
      </c>
      <c r="AC247" s="37" t="s">
        <v>291</v>
      </c>
      <c r="AD247" s="37" t="str">
        <f t="shared" si="257"/>
        <v>COMMENT ON COLUMN ZMR_MKT_SEC.BOND_KIND IS '채권구분 : BOND_KIND [G,L,C]';</v>
      </c>
      <c r="AE247" s="37" t="s">
        <v>291</v>
      </c>
      <c r="AF247" s="40" t="str">
        <f t="shared" si="258"/>
        <v>ALTER TABLE ZMR_MKT_SEC ADD BOND_KIND varchar2(1) NULL;</v>
      </c>
      <c r="AG247" s="6" t="s">
        <v>291</v>
      </c>
      <c r="AI247" s="114"/>
      <c r="AJ247" s="66"/>
      <c r="AL247" s="114" t="s">
        <v>4528</v>
      </c>
      <c r="AM247" s="66" t="s">
        <v>36</v>
      </c>
      <c r="AO247" s="114"/>
      <c r="AP247" s="66"/>
    </row>
    <row r="248" spans="2:42" ht="25.5" hidden="1">
      <c r="B248" s="65" t="str">
        <f t="shared" ref="B248:C248" si="326">B247</f>
        <v>시장기본_마켓정보</v>
      </c>
      <c r="C248" s="65" t="str">
        <f t="shared" si="326"/>
        <v>시장유가증권정보</v>
      </c>
      <c r="D248" s="65" t="s">
        <v>4745</v>
      </c>
      <c r="E248" s="65">
        <f t="shared" si="252"/>
        <v>26</v>
      </c>
      <c r="F248" s="66"/>
      <c r="G248" s="66" t="s">
        <v>12</v>
      </c>
      <c r="H248" s="42">
        <v>1</v>
      </c>
      <c r="I248" s="66"/>
      <c r="J248" s="65" t="str">
        <f t="shared" si="322"/>
        <v>문자_1</v>
      </c>
      <c r="K248" s="103" t="s">
        <v>4727</v>
      </c>
      <c r="L248" s="67"/>
      <c r="M248" s="65" t="str">
        <f t="shared" si="285"/>
        <v>ZMR_MKT_SEC</v>
      </c>
      <c r="N248" s="65" t="str">
        <f t="shared" si="314"/>
        <v>시장유가증권정보</v>
      </c>
      <c r="O248" s="27" t="e">
        <f>IF(P248="","", IF(P242="",1,O242+1))</f>
        <v>#REF!</v>
      </c>
      <c r="P248" s="65" t="s">
        <v>4726</v>
      </c>
      <c r="Q248" s="65" t="str">
        <f t="shared" si="316"/>
        <v>투자등급여부</v>
      </c>
      <c r="R248" s="65" t="str">
        <f t="shared" si="323"/>
        <v>varchar2(1)</v>
      </c>
      <c r="S248" s="66" t="str">
        <f t="shared" si="324"/>
        <v/>
      </c>
      <c r="T248" s="66"/>
      <c r="U248" s="68">
        <f t="shared" si="249"/>
        <v>1</v>
      </c>
      <c r="V248" s="65"/>
      <c r="W248" s="5" t="s">
        <v>291</v>
      </c>
      <c r="X248" s="5" t="str">
        <f t="shared" si="254"/>
        <v>BASE_DT,SEC_ID</v>
      </c>
      <c r="Y248" s="6" t="s">
        <v>291</v>
      </c>
      <c r="Z248" s="37" t="str">
        <f t="shared" si="255"/>
        <v xml:space="preserve">  GOOD_BOND_YN varchar2(1) NULL,</v>
      </c>
      <c r="AA248" s="37" t="s">
        <v>291</v>
      </c>
      <c r="AB248" s="5" t="str">
        <f t="shared" si="256"/>
        <v/>
      </c>
      <c r="AC248" s="37" t="s">
        <v>291</v>
      </c>
      <c r="AD248" s="37" t="str">
        <f t="shared" si="257"/>
        <v>COMMENT ON COLUMN ZMR_MKT_SEC.GOOD_BOND_YN IS '투자등급여부 : Y/N  투자등급여부';</v>
      </c>
      <c r="AE248" s="37" t="s">
        <v>291</v>
      </c>
      <c r="AF248" s="40" t="str">
        <f t="shared" si="258"/>
        <v>ALTER TABLE ZMR_MKT_SEC ADD GOOD_BOND_YN varchar2(1) NULL;</v>
      </c>
      <c r="AG248" s="6" t="s">
        <v>291</v>
      </c>
      <c r="AI248" s="114"/>
      <c r="AJ248" s="66"/>
      <c r="AL248" s="114" t="s">
        <v>759</v>
      </c>
      <c r="AM248" s="66" t="s">
        <v>36</v>
      </c>
      <c r="AO248" s="114"/>
      <c r="AP248" s="66"/>
    </row>
    <row r="249" spans="2:42" hidden="1">
      <c r="B249" s="65" t="str">
        <f t="shared" ref="B249:C249" si="327">B248</f>
        <v>시장기본_마켓정보</v>
      </c>
      <c r="C249" s="65" t="str">
        <f t="shared" si="327"/>
        <v>시장유가증권정보</v>
      </c>
      <c r="D249" s="65" t="s">
        <v>4833</v>
      </c>
      <c r="E249" s="65">
        <f t="shared" si="252"/>
        <v>27</v>
      </c>
      <c r="F249" s="66"/>
      <c r="G249" s="66" t="s">
        <v>12</v>
      </c>
      <c r="H249" s="42">
        <v>1</v>
      </c>
      <c r="I249" s="66"/>
      <c r="J249" s="65" t="str">
        <f t="shared" si="322"/>
        <v>문자_1</v>
      </c>
      <c r="K249" s="103" t="s">
        <v>3402</v>
      </c>
      <c r="L249" s="67"/>
      <c r="M249" s="65" t="str">
        <f t="shared" si="285"/>
        <v>ZMR_MKT_SEC</v>
      </c>
      <c r="N249" s="65" t="str">
        <f t="shared" si="314"/>
        <v>시장유가증권정보</v>
      </c>
      <c r="O249" s="27" t="e">
        <f>IF(P249="","", IF(P243="",1,O243+1))</f>
        <v>#REF!</v>
      </c>
      <c r="P249" s="65" t="s">
        <v>3402</v>
      </c>
      <c r="Q249" s="65" t="str">
        <f t="shared" si="316"/>
        <v>이자유형</v>
      </c>
      <c r="R249" s="65" t="str">
        <f t="shared" si="323"/>
        <v>varchar2(1)</v>
      </c>
      <c r="S249" s="66" t="str">
        <f t="shared" si="324"/>
        <v/>
      </c>
      <c r="T249" s="66"/>
      <c r="U249" s="68">
        <f t="shared" si="249"/>
        <v>1</v>
      </c>
      <c r="V249" s="65"/>
      <c r="W249" s="5" t="s">
        <v>291</v>
      </c>
      <c r="X249" s="5" t="str">
        <f t="shared" si="254"/>
        <v>BASE_DT,SEC_ID</v>
      </c>
      <c r="Y249" s="6" t="s">
        <v>291</v>
      </c>
      <c r="Z249" s="37" t="str">
        <f t="shared" si="255"/>
        <v xml:space="preserve">  INT_TYPE varchar2(1) NULL,</v>
      </c>
      <c r="AA249" s="37" t="s">
        <v>291</v>
      </c>
      <c r="AB249" s="5" t="str">
        <f t="shared" si="256"/>
        <v/>
      </c>
      <c r="AC249" s="37" t="s">
        <v>291</v>
      </c>
      <c r="AD249" s="37" t="str">
        <f t="shared" si="257"/>
        <v>COMMENT ON COLUMN ZMR_MKT_SEC.INT_TYPE IS '이자유형 : INT_TYPE';</v>
      </c>
      <c r="AE249" s="37" t="s">
        <v>291</v>
      </c>
      <c r="AF249" s="40" t="str">
        <f t="shared" si="258"/>
        <v>ALTER TABLE ZMR_MKT_SEC ADD INT_TYPE varchar2(1) NULL;</v>
      </c>
      <c r="AG249" s="6" t="s">
        <v>291</v>
      </c>
      <c r="AI249" s="114"/>
      <c r="AJ249" s="66"/>
      <c r="AL249" s="114">
        <v>1</v>
      </c>
      <c r="AM249" s="66" t="s">
        <v>36</v>
      </c>
      <c r="AO249" s="114"/>
      <c r="AP249" s="66"/>
    </row>
    <row r="250" spans="2:42" ht="38.25" hidden="1">
      <c r="B250" s="65" t="str">
        <f t="shared" ref="B250:C250" si="328">B249</f>
        <v>시장기본_마켓정보</v>
      </c>
      <c r="C250" s="65" t="str">
        <f t="shared" si="328"/>
        <v>시장유가증권정보</v>
      </c>
      <c r="D250" s="65" t="s">
        <v>3581</v>
      </c>
      <c r="E250" s="65">
        <f t="shared" si="252"/>
        <v>28</v>
      </c>
      <c r="F250" s="66"/>
      <c r="G250" s="66" t="s">
        <v>12</v>
      </c>
      <c r="H250" s="42">
        <v>6</v>
      </c>
      <c r="I250" s="66"/>
      <c r="J250" s="65" t="str">
        <f t="shared" si="322"/>
        <v>문자_6</v>
      </c>
      <c r="K250" s="103" t="s">
        <v>4715</v>
      </c>
      <c r="L250" s="67"/>
      <c r="M250" s="65" t="str">
        <f t="shared" si="285"/>
        <v>ZMR_MKT_SEC</v>
      </c>
      <c r="N250" s="65" t="str">
        <f t="shared" si="314"/>
        <v>시장유가증권정보</v>
      </c>
      <c r="O250" s="27" t="e">
        <f>IF(P250="","", IF(P240="",1,O240+1))</f>
        <v>#REF!</v>
      </c>
      <c r="P250" s="65" t="s">
        <v>4634</v>
      </c>
      <c r="Q250" s="65" t="str">
        <f t="shared" si="316"/>
        <v>유동화구분</v>
      </c>
      <c r="R250" s="65" t="str">
        <f t="shared" si="323"/>
        <v>varchar2(6)</v>
      </c>
      <c r="S250" s="66" t="str">
        <f t="shared" si="324"/>
        <v/>
      </c>
      <c r="T250" s="66"/>
      <c r="U250" s="68">
        <f t="shared" si="249"/>
        <v>6</v>
      </c>
      <c r="V250" s="65"/>
      <c r="W250" s="5" t="s">
        <v>291</v>
      </c>
      <c r="X250" s="5" t="str">
        <f t="shared" si="254"/>
        <v>BASE_DT,SEC_ID</v>
      </c>
      <c r="Y250" s="6" t="s">
        <v>291</v>
      </c>
      <c r="Z250" s="37" t="str">
        <f t="shared" si="255"/>
        <v xml:space="preserve">  ABS_FG varchar2(6) NULL,</v>
      </c>
      <c r="AA250" s="37" t="s">
        <v>291</v>
      </c>
      <c r="AB250" s="5" t="str">
        <f t="shared" si="256"/>
        <v/>
      </c>
      <c r="AC250" s="37" t="s">
        <v>291</v>
      </c>
      <c r="AD250" s="37" t="str">
        <f t="shared" si="257"/>
        <v>COMMENT ON COLUMN ZMR_MKT_SEC.ABS_FG IS '유동화구분 : ABS_FG [NSEC/NCTP/CTP]';</v>
      </c>
      <c r="AE250" s="37" t="s">
        <v>291</v>
      </c>
      <c r="AF250" s="40" t="str">
        <f t="shared" si="258"/>
        <v>ALTER TABLE ZMR_MKT_SEC ADD ABS_FG varchar2(6) NULL;</v>
      </c>
      <c r="AG250" s="6" t="s">
        <v>291</v>
      </c>
      <c r="AI250" s="114"/>
      <c r="AJ250" s="66"/>
      <c r="AL250" s="114" t="s">
        <v>4643</v>
      </c>
      <c r="AM250" s="66" t="s">
        <v>36</v>
      </c>
      <c r="AO250" s="114"/>
      <c r="AP250" s="66"/>
    </row>
    <row r="251" spans="2:42" hidden="1">
      <c r="B251" s="65" t="str">
        <f t="shared" ref="B251:C251" si="329">B250</f>
        <v>시장기본_마켓정보</v>
      </c>
      <c r="C251" s="65" t="str">
        <f t="shared" si="329"/>
        <v>시장유가증권정보</v>
      </c>
      <c r="D251" s="65" t="s">
        <v>4728</v>
      </c>
      <c r="E251" s="65">
        <f t="shared" si="252"/>
        <v>29</v>
      </c>
      <c r="F251" s="66"/>
      <c r="G251" s="66" t="s">
        <v>12</v>
      </c>
      <c r="H251" s="42">
        <v>1</v>
      </c>
      <c r="I251" s="66"/>
      <c r="J251" s="65" t="str">
        <f t="shared" si="322"/>
        <v>문자_1</v>
      </c>
      <c r="K251" s="103"/>
      <c r="L251" s="67"/>
      <c r="M251" s="65" t="str">
        <f t="shared" si="285"/>
        <v>ZMR_MKT_SEC</v>
      </c>
      <c r="N251" s="65" t="str">
        <f t="shared" si="314"/>
        <v>시장유가증권정보</v>
      </c>
      <c r="O251" s="27" t="e">
        <f>IF(P251="","", IF(P242="",1,O242+1))</f>
        <v>#REF!</v>
      </c>
      <c r="P251" s="65" t="s">
        <v>4729</v>
      </c>
      <c r="Q251" s="65" t="str">
        <f t="shared" si="316"/>
        <v>커버드본드여부</v>
      </c>
      <c r="R251" s="65" t="str">
        <f t="shared" si="323"/>
        <v>varchar2(1)</v>
      </c>
      <c r="S251" s="66" t="str">
        <f t="shared" si="324"/>
        <v/>
      </c>
      <c r="T251" s="66"/>
      <c r="U251" s="68">
        <f t="shared" si="249"/>
        <v>1</v>
      </c>
      <c r="V251" s="65"/>
      <c r="W251" s="5" t="s">
        <v>291</v>
      </c>
      <c r="X251" s="5" t="str">
        <f t="shared" si="254"/>
        <v>BASE_DT,SEC_ID</v>
      </c>
      <c r="Y251" s="6" t="s">
        <v>291</v>
      </c>
      <c r="Z251" s="37" t="str">
        <f t="shared" si="255"/>
        <v xml:space="preserve">  COVER_BOND_YN varchar2(1) NULL,</v>
      </c>
      <c r="AA251" s="37" t="s">
        <v>291</v>
      </c>
      <c r="AB251" s="5" t="str">
        <f t="shared" si="256"/>
        <v/>
      </c>
      <c r="AC251" s="37" t="s">
        <v>291</v>
      </c>
      <c r="AD251" s="37" t="str">
        <f t="shared" si="257"/>
        <v>COMMENT ON COLUMN ZMR_MKT_SEC.COVER_BOND_YN IS '커버드본드여부';</v>
      </c>
      <c r="AE251" s="37" t="s">
        <v>291</v>
      </c>
      <c r="AF251" s="40" t="str">
        <f t="shared" si="258"/>
        <v>ALTER TABLE ZMR_MKT_SEC ADD COVER_BOND_YN varchar2(1) NULL;</v>
      </c>
      <c r="AG251" s="6" t="s">
        <v>291</v>
      </c>
      <c r="AI251" s="114"/>
      <c r="AJ251" s="66"/>
      <c r="AL251" s="114" t="s">
        <v>3358</v>
      </c>
      <c r="AM251" s="66"/>
      <c r="AO251" s="114"/>
      <c r="AP251" s="66"/>
    </row>
    <row r="252" spans="2:42" hidden="1">
      <c r="B252" s="65" t="str">
        <f t="shared" ref="B252:C252" si="330">B251</f>
        <v>시장기본_마켓정보</v>
      </c>
      <c r="C252" s="65" t="str">
        <f t="shared" si="330"/>
        <v>시장유가증권정보</v>
      </c>
      <c r="D252" s="65" t="s">
        <v>4741</v>
      </c>
      <c r="E252" s="65">
        <f t="shared" si="252"/>
        <v>30</v>
      </c>
      <c r="F252" s="66"/>
      <c r="G252" s="66" t="s">
        <v>12</v>
      </c>
      <c r="H252" s="42">
        <v>1</v>
      </c>
      <c r="I252" s="66"/>
      <c r="J252" s="65" t="str">
        <f t="shared" si="322"/>
        <v>문자_1</v>
      </c>
      <c r="K252" s="103"/>
      <c r="L252" s="67"/>
      <c r="M252" s="65" t="str">
        <f t="shared" si="285"/>
        <v>ZMR_MKT_SEC</v>
      </c>
      <c r="N252" s="65" t="str">
        <f t="shared" si="314"/>
        <v>시장유가증권정보</v>
      </c>
      <c r="O252" s="27" t="e">
        <f>IF(P252="","", IF(P243="",1,O243+1))</f>
        <v>#REF!</v>
      </c>
      <c r="P252" s="65" t="s">
        <v>4742</v>
      </c>
      <c r="Q252" s="65" t="str">
        <f t="shared" si="316"/>
        <v>물가연동채권여부</v>
      </c>
      <c r="R252" s="65" t="str">
        <f t="shared" si="323"/>
        <v>varchar2(1)</v>
      </c>
      <c r="S252" s="66" t="str">
        <f t="shared" si="324"/>
        <v/>
      </c>
      <c r="T252" s="66"/>
      <c r="U252" s="68">
        <f t="shared" si="249"/>
        <v>1</v>
      </c>
      <c r="V252" s="65"/>
      <c r="W252" s="5" t="s">
        <v>291</v>
      </c>
      <c r="X252" s="5" t="str">
        <f t="shared" si="254"/>
        <v>BASE_DT,SEC_ID</v>
      </c>
      <c r="Y252" s="6" t="s">
        <v>291</v>
      </c>
      <c r="Z252" s="37" t="str">
        <f t="shared" si="255"/>
        <v xml:space="preserve">  INFL_BOND_YN varchar2(1) NULL,</v>
      </c>
      <c r="AA252" s="37" t="s">
        <v>291</v>
      </c>
      <c r="AB252" s="5" t="str">
        <f t="shared" si="256"/>
        <v/>
      </c>
      <c r="AC252" s="37" t="s">
        <v>291</v>
      </c>
      <c r="AD252" s="37" t="str">
        <f t="shared" si="257"/>
        <v>COMMENT ON COLUMN ZMR_MKT_SEC.INFL_BOND_YN IS '물가연동채권여부';</v>
      </c>
      <c r="AE252" s="37" t="s">
        <v>291</v>
      </c>
      <c r="AF252" s="40" t="str">
        <f t="shared" si="258"/>
        <v>ALTER TABLE ZMR_MKT_SEC ADD INFL_BOND_YN varchar2(1) NULL;</v>
      </c>
      <c r="AG252" s="6" t="s">
        <v>291</v>
      </c>
      <c r="AI252" s="114"/>
      <c r="AJ252" s="66"/>
      <c r="AL252" s="114" t="s">
        <v>3358</v>
      </c>
      <c r="AM252" s="66"/>
      <c r="AO252" s="114"/>
      <c r="AP252" s="66"/>
    </row>
    <row r="253" spans="2:42" hidden="1">
      <c r="B253" s="65" t="str">
        <f t="shared" ref="B253:C253" si="331">B252</f>
        <v>시장기본_마켓정보</v>
      </c>
      <c r="C253" s="65" t="str">
        <f t="shared" si="331"/>
        <v>시장유가증권정보</v>
      </c>
      <c r="D253" s="65" t="s">
        <v>1353</v>
      </c>
      <c r="E253" s="65">
        <f t="shared" si="252"/>
        <v>31</v>
      </c>
      <c r="F253" s="66"/>
      <c r="G253" s="66" t="s">
        <v>13</v>
      </c>
      <c r="H253" s="42">
        <v>1</v>
      </c>
      <c r="I253" s="66"/>
      <c r="J253" s="65" t="str">
        <f t="shared" si="322"/>
        <v>숫자_1</v>
      </c>
      <c r="K253" s="103"/>
      <c r="L253" s="67"/>
      <c r="M253" s="65" t="str">
        <f t="shared" si="285"/>
        <v>ZMR_MKT_SEC</v>
      </c>
      <c r="N253" s="65" t="str">
        <f t="shared" si="314"/>
        <v>시장유가증권정보</v>
      </c>
      <c r="O253" s="27" t="e">
        <f>IF(P253="","", IF(P243="",1,O243+1))</f>
        <v>#REF!</v>
      </c>
      <c r="P253" s="65" t="s">
        <v>4731</v>
      </c>
      <c r="Q253" s="65" t="str">
        <f t="shared" si="316"/>
        <v>상환순위</v>
      </c>
      <c r="R253" s="65" t="str">
        <f t="shared" si="323"/>
        <v>number(1)</v>
      </c>
      <c r="S253" s="66" t="str">
        <f t="shared" si="324"/>
        <v/>
      </c>
      <c r="T253" s="66"/>
      <c r="U253" s="68">
        <f t="shared" si="249"/>
        <v>1</v>
      </c>
      <c r="V253" s="65"/>
      <c r="W253" s="5" t="s">
        <v>291</v>
      </c>
      <c r="X253" s="5" t="str">
        <f t="shared" si="254"/>
        <v>BASE_DT,SEC_ID</v>
      </c>
      <c r="Y253" s="6" t="s">
        <v>291</v>
      </c>
      <c r="Z253" s="37" t="str">
        <f t="shared" si="255"/>
        <v xml:space="preserve">  REPAY_RANK number(1) NULL,</v>
      </c>
      <c r="AA253" s="37" t="s">
        <v>291</v>
      </c>
      <c r="AB253" s="5" t="str">
        <f t="shared" si="256"/>
        <v/>
      </c>
      <c r="AC253" s="37" t="s">
        <v>291</v>
      </c>
      <c r="AD253" s="37" t="str">
        <f t="shared" si="257"/>
        <v>COMMENT ON COLUMN ZMR_MKT_SEC.REPAY_RANK IS '상환순위';</v>
      </c>
      <c r="AE253" s="37" t="s">
        <v>291</v>
      </c>
      <c r="AF253" s="40" t="str">
        <f t="shared" si="258"/>
        <v>ALTER TABLE ZMR_MKT_SEC ADD REPAY_RANK number(1) NULL;</v>
      </c>
      <c r="AG253" s="6" t="s">
        <v>291</v>
      </c>
      <c r="AI253" s="114"/>
      <c r="AJ253" s="66"/>
      <c r="AL253" s="114">
        <v>2</v>
      </c>
      <c r="AM253" s="66"/>
      <c r="AO253" s="114"/>
      <c r="AP253" s="66"/>
    </row>
    <row r="254" spans="2:42" hidden="1">
      <c r="B254" s="65" t="str">
        <f t="shared" ref="B254:C254" si="332">B253</f>
        <v>시장기본_마켓정보</v>
      </c>
      <c r="C254" s="65" t="str">
        <f t="shared" si="332"/>
        <v>시장유가증권정보</v>
      </c>
      <c r="D254" s="65" t="s">
        <v>958</v>
      </c>
      <c r="E254" s="65">
        <f t="shared" si="252"/>
        <v>32</v>
      </c>
      <c r="F254" s="66"/>
      <c r="G254" s="66" t="s">
        <v>13</v>
      </c>
      <c r="H254" s="42" t="s">
        <v>1990</v>
      </c>
      <c r="I254" s="66"/>
      <c r="J254" s="65" t="str">
        <f t="shared" si="265"/>
        <v>숫자_10,5</v>
      </c>
      <c r="K254" s="103"/>
      <c r="L254" s="67"/>
      <c r="M254" s="65" t="str">
        <f t="shared" si="285"/>
        <v>ZMR_MKT_SEC</v>
      </c>
      <c r="N254" s="65" t="str">
        <f t="shared" si="282"/>
        <v>시장유가증권정보</v>
      </c>
      <c r="O254" s="27" t="e">
        <f>IF(P254="","", IF(#REF!="",1,#REF!+1))</f>
        <v>#REF!</v>
      </c>
      <c r="P254" s="65" t="s">
        <v>959</v>
      </c>
      <c r="Q254" s="65" t="str">
        <f t="shared" si="286"/>
        <v>베타값</v>
      </c>
      <c r="R254" s="65" t="str">
        <f t="shared" si="267"/>
        <v>number(10,5)</v>
      </c>
      <c r="S254" s="66" t="str">
        <f t="shared" si="324"/>
        <v/>
      </c>
      <c r="T254" s="66" t="str">
        <f>IF(I254="M", "Y", "")</f>
        <v/>
      </c>
      <c r="U254" s="68" t="str">
        <f t="shared" si="249"/>
        <v>10,5</v>
      </c>
      <c r="V254" s="65"/>
      <c r="W254" s="5" t="s">
        <v>291</v>
      </c>
      <c r="X254" s="5" t="str">
        <f t="shared" si="254"/>
        <v>BASE_DT,SEC_ID</v>
      </c>
      <c r="Y254" s="6" t="s">
        <v>291</v>
      </c>
      <c r="Z254" s="37" t="str">
        <f t="shared" si="255"/>
        <v xml:space="preserve">  BETA_VAL number(10,5) NULL,</v>
      </c>
      <c r="AA254" s="37" t="s">
        <v>291</v>
      </c>
      <c r="AB254" s="5" t="str">
        <f t="shared" si="256"/>
        <v/>
      </c>
      <c r="AC254" s="37" t="s">
        <v>291</v>
      </c>
      <c r="AD254" s="37" t="str">
        <f t="shared" si="257"/>
        <v>COMMENT ON COLUMN ZMR_MKT_SEC.BETA_VAL IS '베타값';</v>
      </c>
      <c r="AE254" s="37" t="s">
        <v>291</v>
      </c>
      <c r="AF254" s="40" t="str">
        <f t="shared" si="258"/>
        <v>ALTER TABLE ZMR_MKT_SEC ADD BETA_VAL number(10,5) NULL;</v>
      </c>
      <c r="AG254" s="6" t="s">
        <v>291</v>
      </c>
      <c r="AI254" s="114">
        <v>1.1299999999999999</v>
      </c>
      <c r="AJ254" s="66"/>
      <c r="AL254" s="114"/>
      <c r="AM254" s="66"/>
      <c r="AO254" s="114"/>
      <c r="AP254" s="66"/>
    </row>
    <row r="255" spans="2:42" hidden="1">
      <c r="B255" s="65" t="str">
        <f t="shared" ref="B255:C255" si="333">B254</f>
        <v>시장기본_마켓정보</v>
      </c>
      <c r="C255" s="65" t="str">
        <f t="shared" si="333"/>
        <v>시장유가증권정보</v>
      </c>
      <c r="D255" s="65" t="s">
        <v>957</v>
      </c>
      <c r="E255" s="65">
        <f t="shared" si="252"/>
        <v>33</v>
      </c>
      <c r="F255" s="66"/>
      <c r="G255" s="66" t="s">
        <v>13</v>
      </c>
      <c r="H255" s="42" t="s">
        <v>1990</v>
      </c>
      <c r="I255" s="66"/>
      <c r="J255" s="65" t="str">
        <f t="shared" si="265"/>
        <v>숫자_10,5</v>
      </c>
      <c r="K255" s="103"/>
      <c r="L255" s="67"/>
      <c r="M255" s="65" t="str">
        <f t="shared" si="285"/>
        <v>ZMR_MKT_SEC</v>
      </c>
      <c r="N255" s="65" t="str">
        <f t="shared" si="282"/>
        <v>시장유가증권정보</v>
      </c>
      <c r="O255" s="27" t="e">
        <f t="shared" si="270"/>
        <v>#REF!</v>
      </c>
      <c r="P255" s="65" t="s">
        <v>836</v>
      </c>
      <c r="Q255" s="65" t="str">
        <f t="shared" si="286"/>
        <v>주식변동성</v>
      </c>
      <c r="R255" s="65" t="str">
        <f t="shared" si="267"/>
        <v>number(10,5)</v>
      </c>
      <c r="S255" s="66" t="str">
        <f t="shared" si="324"/>
        <v/>
      </c>
      <c r="T255" s="66" t="str">
        <f>IF(I255="M", "Y", "")</f>
        <v/>
      </c>
      <c r="U255" s="68" t="str">
        <f t="shared" si="249"/>
        <v>10,5</v>
      </c>
      <c r="V255" s="65"/>
      <c r="W255" s="5" t="s">
        <v>291</v>
      </c>
      <c r="X255" s="5" t="str">
        <f t="shared" si="254"/>
        <v>BASE_DT,SEC_ID</v>
      </c>
      <c r="Y255" s="6" t="s">
        <v>291</v>
      </c>
      <c r="Z255" s="37" t="str">
        <f t="shared" si="255"/>
        <v xml:space="preserve">  STCK_VOL number(10,5) NULL,</v>
      </c>
      <c r="AA255" s="37" t="s">
        <v>291</v>
      </c>
      <c r="AB255" s="5" t="str">
        <f t="shared" si="256"/>
        <v/>
      </c>
      <c r="AC255" s="37" t="s">
        <v>291</v>
      </c>
      <c r="AD255" s="37" t="str">
        <f t="shared" si="257"/>
        <v>COMMENT ON COLUMN ZMR_MKT_SEC.STCK_VOL IS '주식변동성';</v>
      </c>
      <c r="AE255" s="37" t="s">
        <v>291</v>
      </c>
      <c r="AF255" s="40" t="str">
        <f t="shared" si="258"/>
        <v>ALTER TABLE ZMR_MKT_SEC ADD STCK_VOL number(10,5) NULL;</v>
      </c>
      <c r="AG255" s="6" t="s">
        <v>291</v>
      </c>
      <c r="AI255" s="114"/>
      <c r="AJ255" s="66"/>
      <c r="AL255" s="114"/>
      <c r="AM255" s="66"/>
      <c r="AO255" s="114"/>
      <c r="AP255" s="66"/>
    </row>
    <row r="256" spans="2:42" hidden="1">
      <c r="B256" s="65" t="str">
        <f t="shared" ref="B256:C256" si="334">B255</f>
        <v>시장기본_마켓정보</v>
      </c>
      <c r="C256" s="65" t="str">
        <f t="shared" si="334"/>
        <v>시장유가증권정보</v>
      </c>
      <c r="D256" s="65" t="s">
        <v>845</v>
      </c>
      <c r="E256" s="65">
        <f t="shared" si="252"/>
        <v>34</v>
      </c>
      <c r="F256" s="66"/>
      <c r="G256" s="66" t="s">
        <v>274</v>
      </c>
      <c r="H256" s="42">
        <v>5</v>
      </c>
      <c r="I256" s="66"/>
      <c r="J256" s="65" t="str">
        <f t="shared" si="265"/>
        <v>문자_5</v>
      </c>
      <c r="K256" s="103"/>
      <c r="L256" s="67"/>
      <c r="M256" s="65" t="str">
        <f t="shared" si="285"/>
        <v>ZMR_MKT_SEC</v>
      </c>
      <c r="N256" s="65" t="str">
        <f t="shared" si="282"/>
        <v>시장유가증권정보</v>
      </c>
      <c r="O256" s="27" t="e">
        <f>IF(P256="","", IF(#REF!="",1,#REF!+1))</f>
        <v>#REF!</v>
      </c>
      <c r="P256" s="65" t="s">
        <v>4681</v>
      </c>
      <c r="Q256" s="65" t="str">
        <f t="shared" si="286"/>
        <v>KIS신용평가등급</v>
      </c>
      <c r="R256" s="65" t="str">
        <f t="shared" si="267"/>
        <v>varchar2(5)</v>
      </c>
      <c r="S256" s="66"/>
      <c r="T256" s="66"/>
      <c r="U256" s="68">
        <f t="shared" si="249"/>
        <v>5</v>
      </c>
      <c r="V256" s="65"/>
      <c r="W256" s="5" t="s">
        <v>291</v>
      </c>
      <c r="X256" s="5" t="str">
        <f t="shared" si="254"/>
        <v>BASE_DT,SEC_ID</v>
      </c>
      <c r="Y256" s="6" t="s">
        <v>291</v>
      </c>
      <c r="Z256" s="37" t="str">
        <f t="shared" si="255"/>
        <v xml:space="preserve">  KIS_CRD_CD varchar2(5) NULL,</v>
      </c>
      <c r="AA256" s="37" t="s">
        <v>291</v>
      </c>
      <c r="AB256" s="5" t="str">
        <f t="shared" si="256"/>
        <v/>
      </c>
      <c r="AC256" s="37" t="s">
        <v>291</v>
      </c>
      <c r="AD256" s="37" t="str">
        <f t="shared" si="257"/>
        <v>COMMENT ON COLUMN ZMR_MKT_SEC.KIS_CRD_CD IS 'KIS신용평가등급';</v>
      </c>
      <c r="AE256" s="37" t="s">
        <v>291</v>
      </c>
      <c r="AF256" s="40" t="str">
        <f t="shared" si="258"/>
        <v>ALTER TABLE ZMR_MKT_SEC ADD KIS_CRD_CD varchar2(5) NULL;</v>
      </c>
      <c r="AG256" s="6" t="s">
        <v>291</v>
      </c>
      <c r="AI256" s="114"/>
      <c r="AJ256" s="66"/>
      <c r="AL256" s="114" t="s">
        <v>3379</v>
      </c>
      <c r="AM256" s="66"/>
      <c r="AO256" s="114"/>
      <c r="AP256" s="66"/>
    </row>
    <row r="257" spans="2:42" hidden="1">
      <c r="B257" s="65" t="str">
        <f t="shared" ref="B257:C257" si="335">B256</f>
        <v>시장기본_마켓정보</v>
      </c>
      <c r="C257" s="65" t="str">
        <f t="shared" si="335"/>
        <v>시장유가증권정보</v>
      </c>
      <c r="D257" s="65" t="s">
        <v>847</v>
      </c>
      <c r="E257" s="65">
        <f t="shared" si="252"/>
        <v>35</v>
      </c>
      <c r="F257" s="66"/>
      <c r="G257" s="66" t="s">
        <v>274</v>
      </c>
      <c r="H257" s="42">
        <v>5</v>
      </c>
      <c r="I257" s="66"/>
      <c r="J257" s="65" t="str">
        <f t="shared" si="265"/>
        <v>문자_5</v>
      </c>
      <c r="K257" s="103"/>
      <c r="L257" s="67"/>
      <c r="M257" s="65" t="str">
        <f t="shared" si="285"/>
        <v>ZMR_MKT_SEC</v>
      </c>
      <c r="N257" s="65" t="str">
        <f t="shared" si="282"/>
        <v>시장유가증권정보</v>
      </c>
      <c r="O257" s="27" t="e">
        <f t="shared" si="270"/>
        <v>#REF!</v>
      </c>
      <c r="P257" s="65" t="s">
        <v>4682</v>
      </c>
      <c r="Q257" s="65" t="str">
        <f t="shared" si="286"/>
        <v>KR신용평가등급</v>
      </c>
      <c r="R257" s="65" t="str">
        <f t="shared" si="267"/>
        <v>varchar2(5)</v>
      </c>
      <c r="S257" s="66"/>
      <c r="T257" s="66"/>
      <c r="U257" s="68">
        <f t="shared" si="249"/>
        <v>5</v>
      </c>
      <c r="V257" s="65"/>
      <c r="W257" s="5" t="s">
        <v>291</v>
      </c>
      <c r="X257" s="5" t="str">
        <f t="shared" si="254"/>
        <v>BASE_DT,SEC_ID</v>
      </c>
      <c r="Y257" s="6" t="s">
        <v>291</v>
      </c>
      <c r="Z257" s="37" t="str">
        <f t="shared" si="255"/>
        <v xml:space="preserve">  KRR_CRD_CD varchar2(5) NULL,</v>
      </c>
      <c r="AA257" s="37" t="s">
        <v>291</v>
      </c>
      <c r="AB257" s="5" t="str">
        <f t="shared" si="256"/>
        <v/>
      </c>
      <c r="AC257" s="37" t="s">
        <v>291</v>
      </c>
      <c r="AD257" s="37" t="str">
        <f t="shared" si="257"/>
        <v>COMMENT ON COLUMN ZMR_MKT_SEC.KRR_CRD_CD IS 'KR신용평가등급';</v>
      </c>
      <c r="AE257" s="37" t="s">
        <v>291</v>
      </c>
      <c r="AF257" s="40" t="str">
        <f t="shared" si="258"/>
        <v>ALTER TABLE ZMR_MKT_SEC ADD KRR_CRD_CD varchar2(5) NULL;</v>
      </c>
      <c r="AG257" s="6" t="s">
        <v>291</v>
      </c>
      <c r="AI257" s="114"/>
      <c r="AJ257" s="66"/>
      <c r="AL257" s="114" t="s">
        <v>3379</v>
      </c>
      <c r="AM257" s="66"/>
      <c r="AO257" s="114"/>
      <c r="AP257" s="66"/>
    </row>
    <row r="258" spans="2:42" hidden="1">
      <c r="B258" s="65" t="str">
        <f t="shared" ref="B258:C258" si="336">B257</f>
        <v>시장기본_마켓정보</v>
      </c>
      <c r="C258" s="65" t="str">
        <f t="shared" si="336"/>
        <v>시장유가증권정보</v>
      </c>
      <c r="D258" s="65" t="s">
        <v>846</v>
      </c>
      <c r="E258" s="65">
        <f t="shared" si="252"/>
        <v>36</v>
      </c>
      <c r="F258" s="66"/>
      <c r="G258" s="66" t="s">
        <v>274</v>
      </c>
      <c r="H258" s="42">
        <v>5</v>
      </c>
      <c r="I258" s="66"/>
      <c r="J258" s="65" t="str">
        <f t="shared" si="265"/>
        <v>문자_5</v>
      </c>
      <c r="K258" s="103"/>
      <c r="L258" s="67"/>
      <c r="M258" s="65" t="str">
        <f t="shared" si="285"/>
        <v>ZMR_MKT_SEC</v>
      </c>
      <c r="N258" s="65" t="str">
        <f t="shared" si="282"/>
        <v>시장유가증권정보</v>
      </c>
      <c r="O258" s="27" t="e">
        <f t="shared" si="270"/>
        <v>#REF!</v>
      </c>
      <c r="P258" s="65" t="s">
        <v>4683</v>
      </c>
      <c r="Q258" s="65" t="str">
        <f t="shared" si="286"/>
        <v>NICE신용평가등급</v>
      </c>
      <c r="R258" s="65" t="str">
        <f t="shared" si="267"/>
        <v>varchar2(5)</v>
      </c>
      <c r="S258" s="66"/>
      <c r="T258" s="66"/>
      <c r="U258" s="68">
        <f t="shared" si="249"/>
        <v>5</v>
      </c>
      <c r="V258" s="65"/>
      <c r="W258" s="5" t="s">
        <v>291</v>
      </c>
      <c r="X258" s="5" t="str">
        <f t="shared" si="254"/>
        <v>BASE_DT,SEC_ID</v>
      </c>
      <c r="Y258" s="6" t="s">
        <v>291</v>
      </c>
      <c r="Z258" s="37" t="str">
        <f t="shared" si="255"/>
        <v xml:space="preserve">  NCE_CRD_CD varchar2(5) NULL,</v>
      </c>
      <c r="AA258" s="37" t="s">
        <v>291</v>
      </c>
      <c r="AB258" s="5" t="str">
        <f t="shared" si="256"/>
        <v/>
      </c>
      <c r="AC258" s="37" t="s">
        <v>291</v>
      </c>
      <c r="AD258" s="37" t="str">
        <f t="shared" si="257"/>
        <v>COMMENT ON COLUMN ZMR_MKT_SEC.NCE_CRD_CD IS 'NICE신용평가등급';</v>
      </c>
      <c r="AE258" s="37" t="s">
        <v>291</v>
      </c>
      <c r="AF258" s="40" t="str">
        <f t="shared" si="258"/>
        <v>ALTER TABLE ZMR_MKT_SEC ADD NCE_CRD_CD varchar2(5) NULL;</v>
      </c>
      <c r="AG258" s="6" t="s">
        <v>291</v>
      </c>
      <c r="AI258" s="114"/>
      <c r="AJ258" s="66"/>
      <c r="AL258" s="114" t="s">
        <v>3379</v>
      </c>
      <c r="AM258" s="66"/>
      <c r="AO258" s="114"/>
      <c r="AP258" s="66"/>
    </row>
    <row r="259" spans="2:42" hidden="1">
      <c r="B259" s="65" t="str">
        <f t="shared" ref="B259:C259" si="337">B258</f>
        <v>시장기본_마켓정보</v>
      </c>
      <c r="C259" s="65" t="str">
        <f t="shared" si="337"/>
        <v>시장유가증권정보</v>
      </c>
      <c r="D259" s="65" t="s">
        <v>850</v>
      </c>
      <c r="E259" s="65">
        <f t="shared" si="252"/>
        <v>37</v>
      </c>
      <c r="F259" s="66"/>
      <c r="G259" s="66" t="s">
        <v>274</v>
      </c>
      <c r="H259" s="42">
        <v>5</v>
      </c>
      <c r="I259" s="66"/>
      <c r="J259" s="65" t="str">
        <f t="shared" si="265"/>
        <v>문자_5</v>
      </c>
      <c r="K259" s="103"/>
      <c r="L259" s="67"/>
      <c r="M259" s="65" t="str">
        <f t="shared" si="285"/>
        <v>ZMR_MKT_SEC</v>
      </c>
      <c r="N259" s="65" t="str">
        <f t="shared" si="282"/>
        <v>시장유가증권정보</v>
      </c>
      <c r="O259" s="27" t="e">
        <f t="shared" si="270"/>
        <v>#REF!</v>
      </c>
      <c r="P259" s="65" t="s">
        <v>4684</v>
      </c>
      <c r="Q259" s="65" t="str">
        <f t="shared" si="286"/>
        <v>MOODYS신용평가등급</v>
      </c>
      <c r="R259" s="65" t="str">
        <f t="shared" si="267"/>
        <v>varchar2(5)</v>
      </c>
      <c r="S259" s="66"/>
      <c r="T259" s="66"/>
      <c r="U259" s="68">
        <f t="shared" si="249"/>
        <v>5</v>
      </c>
      <c r="V259" s="65"/>
      <c r="W259" s="5" t="s">
        <v>291</v>
      </c>
      <c r="X259" s="5" t="str">
        <f t="shared" si="254"/>
        <v>BASE_DT,SEC_ID</v>
      </c>
      <c r="Y259" s="6" t="s">
        <v>291</v>
      </c>
      <c r="Z259" s="37" t="str">
        <f t="shared" si="255"/>
        <v xml:space="preserve">  MDS_CRD_CD varchar2(5) NULL,</v>
      </c>
      <c r="AA259" s="37" t="s">
        <v>291</v>
      </c>
      <c r="AB259" s="5" t="str">
        <f t="shared" si="256"/>
        <v/>
      </c>
      <c r="AC259" s="37" t="s">
        <v>291</v>
      </c>
      <c r="AD259" s="37" t="str">
        <f t="shared" si="257"/>
        <v>COMMENT ON COLUMN ZMR_MKT_SEC.MDS_CRD_CD IS 'MOODYS신용평가등급';</v>
      </c>
      <c r="AE259" s="37" t="s">
        <v>291</v>
      </c>
      <c r="AF259" s="40" t="str">
        <f t="shared" si="258"/>
        <v>ALTER TABLE ZMR_MKT_SEC ADD MDS_CRD_CD varchar2(5) NULL;</v>
      </c>
      <c r="AG259" s="6" t="s">
        <v>291</v>
      </c>
      <c r="AI259" s="114"/>
      <c r="AJ259" s="66"/>
      <c r="AL259" s="114"/>
      <c r="AM259" s="66"/>
      <c r="AO259" s="114"/>
      <c r="AP259" s="66"/>
    </row>
    <row r="260" spans="2:42" hidden="1">
      <c r="B260" s="65" t="str">
        <f t="shared" ref="B260:C260" si="338">B259</f>
        <v>시장기본_마켓정보</v>
      </c>
      <c r="C260" s="65" t="str">
        <f t="shared" si="338"/>
        <v>시장유가증권정보</v>
      </c>
      <c r="D260" s="65" t="s">
        <v>848</v>
      </c>
      <c r="E260" s="65">
        <f t="shared" si="252"/>
        <v>38</v>
      </c>
      <c r="F260" s="66"/>
      <c r="G260" s="66" t="s">
        <v>274</v>
      </c>
      <c r="H260" s="42">
        <v>5</v>
      </c>
      <c r="I260" s="66"/>
      <c r="J260" s="65" t="str">
        <f t="shared" si="265"/>
        <v>문자_5</v>
      </c>
      <c r="K260" s="103"/>
      <c r="L260" s="67"/>
      <c r="M260" s="65" t="str">
        <f t="shared" si="285"/>
        <v>ZMR_MKT_SEC</v>
      </c>
      <c r="N260" s="65" t="str">
        <f t="shared" si="282"/>
        <v>시장유가증권정보</v>
      </c>
      <c r="O260" s="27" t="e">
        <f t="shared" si="270"/>
        <v>#REF!</v>
      </c>
      <c r="P260" s="65" t="s">
        <v>4685</v>
      </c>
      <c r="Q260" s="65" t="str">
        <f t="shared" si="286"/>
        <v>S&amp;P신용평가등급</v>
      </c>
      <c r="R260" s="65" t="str">
        <f t="shared" si="267"/>
        <v>varchar2(5)</v>
      </c>
      <c r="S260" s="66"/>
      <c r="T260" s="66"/>
      <c r="U260" s="68">
        <f t="shared" si="249"/>
        <v>5</v>
      </c>
      <c r="V260" s="65"/>
      <c r="W260" s="5" t="s">
        <v>291</v>
      </c>
      <c r="X260" s="5" t="str">
        <f t="shared" si="254"/>
        <v>BASE_DT,SEC_ID</v>
      </c>
      <c r="Y260" s="6" t="s">
        <v>291</v>
      </c>
      <c r="Z260" s="37" t="str">
        <f t="shared" si="255"/>
        <v xml:space="preserve">  SNP_CRD_CD varchar2(5) NULL,</v>
      </c>
      <c r="AA260" s="37" t="s">
        <v>291</v>
      </c>
      <c r="AB260" s="5" t="str">
        <f t="shared" si="256"/>
        <v/>
      </c>
      <c r="AC260" s="37" t="s">
        <v>291</v>
      </c>
      <c r="AD260" s="37" t="str">
        <f t="shared" si="257"/>
        <v>COMMENT ON COLUMN ZMR_MKT_SEC.SNP_CRD_CD IS 'S&amp;P신용평가등급';</v>
      </c>
      <c r="AE260" s="37" t="s">
        <v>291</v>
      </c>
      <c r="AF260" s="40" t="str">
        <f t="shared" si="258"/>
        <v>ALTER TABLE ZMR_MKT_SEC ADD SNP_CRD_CD varchar2(5) NULL;</v>
      </c>
      <c r="AG260" s="6" t="s">
        <v>291</v>
      </c>
      <c r="AI260" s="114"/>
      <c r="AJ260" s="66"/>
      <c r="AL260" s="114"/>
      <c r="AM260" s="66"/>
      <c r="AO260" s="114"/>
      <c r="AP260" s="66"/>
    </row>
    <row r="261" spans="2:42" hidden="1">
      <c r="B261" s="65" t="str">
        <f t="shared" ref="B261:C261" si="339">B260</f>
        <v>시장기본_마켓정보</v>
      </c>
      <c r="C261" s="65" t="str">
        <f t="shared" si="339"/>
        <v>시장유가증권정보</v>
      </c>
      <c r="D261" s="65" t="s">
        <v>849</v>
      </c>
      <c r="E261" s="65">
        <f t="shared" si="252"/>
        <v>39</v>
      </c>
      <c r="F261" s="66"/>
      <c r="G261" s="66" t="s">
        <v>274</v>
      </c>
      <c r="H261" s="42">
        <v>5</v>
      </c>
      <c r="I261" s="66"/>
      <c r="J261" s="65" t="str">
        <f t="shared" si="265"/>
        <v>문자_5</v>
      </c>
      <c r="K261" s="103"/>
      <c r="L261" s="67"/>
      <c r="M261" s="65" t="str">
        <f t="shared" si="285"/>
        <v>ZMR_MKT_SEC</v>
      </c>
      <c r="N261" s="65" t="str">
        <f t="shared" si="282"/>
        <v>시장유가증권정보</v>
      </c>
      <c r="O261" s="27" t="e">
        <f t="shared" si="270"/>
        <v>#REF!</v>
      </c>
      <c r="P261" s="65" t="s">
        <v>4686</v>
      </c>
      <c r="Q261" s="65" t="str">
        <f t="shared" si="286"/>
        <v>FITCH신용평가등급</v>
      </c>
      <c r="R261" s="65" t="str">
        <f t="shared" si="267"/>
        <v>varchar2(5)</v>
      </c>
      <c r="S261" s="66"/>
      <c r="T261" s="66"/>
      <c r="U261" s="68">
        <f t="shared" si="249"/>
        <v>5</v>
      </c>
      <c r="V261" s="65"/>
      <c r="W261" s="5" t="s">
        <v>291</v>
      </c>
      <c r="X261" s="5" t="str">
        <f t="shared" si="254"/>
        <v>BASE_DT,SEC_ID</v>
      </c>
      <c r="Y261" s="6" t="s">
        <v>291</v>
      </c>
      <c r="Z261" s="37" t="str">
        <f t="shared" si="255"/>
        <v xml:space="preserve">  FCH_CRD_CD varchar2(5) NULL,</v>
      </c>
      <c r="AA261" s="37" t="s">
        <v>291</v>
      </c>
      <c r="AB261" s="5" t="str">
        <f t="shared" si="256"/>
        <v/>
      </c>
      <c r="AC261" s="37" t="s">
        <v>291</v>
      </c>
      <c r="AD261" s="37" t="str">
        <f t="shared" si="257"/>
        <v>COMMENT ON COLUMN ZMR_MKT_SEC.FCH_CRD_CD IS 'FITCH신용평가등급';</v>
      </c>
      <c r="AE261" s="37" t="s">
        <v>291</v>
      </c>
      <c r="AF261" s="40" t="str">
        <f t="shared" si="258"/>
        <v>ALTER TABLE ZMR_MKT_SEC ADD FCH_CRD_CD varchar2(5) NULL;</v>
      </c>
      <c r="AG261" s="6" t="s">
        <v>291</v>
      </c>
      <c r="AI261" s="114"/>
      <c r="AJ261" s="66"/>
      <c r="AL261" s="114"/>
      <c r="AM261" s="66"/>
      <c r="AO261" s="114"/>
      <c r="AP261" s="66"/>
    </row>
    <row r="262" spans="2:42" hidden="1">
      <c r="B262" s="65" t="str">
        <f t="shared" ref="B262:C262" si="340">B261</f>
        <v>시장기본_마켓정보</v>
      </c>
      <c r="C262" s="65" t="str">
        <f t="shared" si="340"/>
        <v>시장유가증권정보</v>
      </c>
      <c r="D262" s="65" t="s">
        <v>4680</v>
      </c>
      <c r="E262" s="65">
        <f t="shared" si="252"/>
        <v>40</v>
      </c>
      <c r="F262" s="66"/>
      <c r="G262" s="66" t="s">
        <v>274</v>
      </c>
      <c r="H262" s="42">
        <v>5</v>
      </c>
      <c r="I262" s="66"/>
      <c r="J262" s="65" t="str">
        <f t="shared" ref="J262:J264" si="341">IF(G262="", "", G262&amp;IF(G262="날짜", "", "_"&amp;H262))</f>
        <v>문자_5</v>
      </c>
      <c r="K262" s="103" t="s">
        <v>4713</v>
      </c>
      <c r="L262" s="67"/>
      <c r="M262" s="65" t="str">
        <f t="shared" si="285"/>
        <v>ZMR_MKT_SEC</v>
      </c>
      <c r="N262" s="65" t="str">
        <f t="shared" ref="N262:N264" si="342">C262</f>
        <v>시장유가증권정보</v>
      </c>
      <c r="O262" s="27" t="e">
        <f t="shared" ref="O262" si="343">IF(P262="","", IF(P261="",1,O261+1))</f>
        <v>#REF!</v>
      </c>
      <c r="P262" s="65" t="s">
        <v>4687</v>
      </c>
      <c r="Q262" s="65" t="str">
        <f t="shared" ref="Q262:Q264" si="344">D262</f>
        <v>적용등금</v>
      </c>
      <c r="R262" s="65" t="str">
        <f t="shared" ref="R262:R264" si="345">IF(G262="문자", "varchar2(" &amp; H262 &amp; ")", IF(G262="숫자", "number(" &amp; SUBSTITUTE(H262, ".", ",") &amp;")", IF(G262="날짜", "timestamp", "")))</f>
        <v>varchar2(5)</v>
      </c>
      <c r="S262" s="66"/>
      <c r="T262" s="66"/>
      <c r="U262" s="68">
        <f t="shared" ref="U262:U325" si="346">IF(Q262="", SUMIFS(U:U,M:M,M262,Q:Q,"&lt;&gt;"&amp;Q262), IF(OR(R262="float",R262="datetime"),8,H262))</f>
        <v>5</v>
      </c>
      <c r="V262" s="65"/>
      <c r="W262" s="5" t="s">
        <v>291</v>
      </c>
      <c r="X262" s="5" t="str">
        <f t="shared" si="254"/>
        <v>BASE_DT,SEC_ID</v>
      </c>
      <c r="Y262" s="6" t="s">
        <v>291</v>
      </c>
      <c r="Z262" s="37" t="str">
        <f t="shared" si="255"/>
        <v xml:space="preserve">  APP_CRD_CD varchar2(5) NULL,</v>
      </c>
      <c r="AA262" s="37" t="s">
        <v>291</v>
      </c>
      <c r="AB262" s="5" t="str">
        <f t="shared" si="256"/>
        <v/>
      </c>
      <c r="AC262" s="37" t="s">
        <v>291</v>
      </c>
      <c r="AD262" s="37" t="str">
        <f t="shared" si="257"/>
        <v>COMMENT ON COLUMN ZMR_MKT_SEC.APP_CRD_CD IS '적용등금 : CRD_CD';</v>
      </c>
      <c r="AE262" s="37" t="s">
        <v>291</v>
      </c>
      <c r="AF262" s="40" t="str">
        <f t="shared" si="258"/>
        <v>ALTER TABLE ZMR_MKT_SEC ADD APP_CRD_CD varchar2(5) NULL;</v>
      </c>
      <c r="AG262" s="6" t="s">
        <v>291</v>
      </c>
      <c r="AI262" s="114"/>
      <c r="AJ262" s="66"/>
      <c r="AL262" s="114" t="s">
        <v>3381</v>
      </c>
      <c r="AM262" s="66" t="s">
        <v>36</v>
      </c>
      <c r="AO262" s="114"/>
      <c r="AP262" s="66"/>
    </row>
    <row r="263" spans="2:42" hidden="1">
      <c r="B263" s="65" t="str">
        <f t="shared" ref="B263:C265" si="347">B260</f>
        <v>시장기본_마켓정보</v>
      </c>
      <c r="C263" s="65" t="str">
        <f t="shared" si="347"/>
        <v>시장유가증권정보</v>
      </c>
      <c r="D263" s="65" t="s">
        <v>4755</v>
      </c>
      <c r="E263" s="65">
        <f t="shared" si="252"/>
        <v>41</v>
      </c>
      <c r="F263" s="66"/>
      <c r="G263" s="66" t="s">
        <v>4763</v>
      </c>
      <c r="H263" s="42">
        <v>3</v>
      </c>
      <c r="I263" s="66"/>
      <c r="J263" s="65" t="str">
        <f t="shared" ref="J263" si="348">IF(G263="", "", G263&amp;IF(G263="날짜", "", "_"&amp;H263))</f>
        <v>숫자_3</v>
      </c>
      <c r="K263" s="103"/>
      <c r="L263" s="67"/>
      <c r="M263" s="65" t="str">
        <f t="shared" si="285"/>
        <v>ZMR_MKT_SEC</v>
      </c>
      <c r="N263" s="65" t="str">
        <f t="shared" ref="N263" si="349">C263</f>
        <v>시장유가증권정보</v>
      </c>
      <c r="O263" s="27" t="e">
        <f t="shared" ref="O263" si="350">IF(P263="","", IF(P260="",1,O260+1))</f>
        <v>#REF!</v>
      </c>
      <c r="P263" s="103" t="s">
        <v>4764</v>
      </c>
      <c r="Q263" s="65" t="str">
        <f t="shared" ref="Q263" si="351">D263</f>
        <v>적용LGD</v>
      </c>
      <c r="R263" s="65" t="str">
        <f t="shared" ref="R263" si="352">IF(G263="문자", "varchar2(" &amp; H263 &amp; ")", IF(G263="숫자", "number(" &amp; SUBSTITUTE(H263, ".", ",") &amp;")", IF(G263="날짜", "timestamp", "")))</f>
        <v>number(3)</v>
      </c>
      <c r="S263" s="66"/>
      <c r="T263" s="66"/>
      <c r="U263" s="68">
        <f t="shared" si="346"/>
        <v>3</v>
      </c>
      <c r="V263" s="65"/>
      <c r="W263" s="5" t="s">
        <v>291</v>
      </c>
      <c r="X263" s="5" t="str">
        <f t="shared" si="254"/>
        <v>BASE_DT,SEC_ID</v>
      </c>
      <c r="Y263" s="6" t="s">
        <v>291</v>
      </c>
      <c r="Z263" s="37" t="str">
        <f t="shared" si="255"/>
        <v xml:space="preserve">  LGD_RATE number(3) NULL,</v>
      </c>
      <c r="AA263" s="37" t="s">
        <v>291</v>
      </c>
      <c r="AB263" s="5" t="str">
        <f t="shared" si="256"/>
        <v/>
      </c>
      <c r="AC263" s="37" t="s">
        <v>291</v>
      </c>
      <c r="AD263" s="37" t="str">
        <f t="shared" si="257"/>
        <v>COMMENT ON COLUMN ZMR_MKT_SEC.LGD_RATE IS '적용LGD';</v>
      </c>
      <c r="AE263" s="37" t="s">
        <v>291</v>
      </c>
      <c r="AF263" s="40" t="str">
        <f t="shared" si="258"/>
        <v>ALTER TABLE ZMR_MKT_SEC ADD LGD_RATE number(3) NULL;</v>
      </c>
      <c r="AG263" s="6" t="s">
        <v>291</v>
      </c>
      <c r="AI263" s="114">
        <v>100</v>
      </c>
      <c r="AJ263" s="66" t="s">
        <v>36</v>
      </c>
      <c r="AL263" s="114">
        <v>25</v>
      </c>
      <c r="AM263" s="66" t="s">
        <v>36</v>
      </c>
      <c r="AO263" s="114">
        <v>100</v>
      </c>
      <c r="AP263" s="66" t="s">
        <v>36</v>
      </c>
    </row>
    <row r="264" spans="2:42" hidden="1">
      <c r="B264" s="65" t="str">
        <f t="shared" si="347"/>
        <v>시장기본_마켓정보</v>
      </c>
      <c r="C264" s="65" t="str">
        <f t="shared" si="347"/>
        <v>시장유가증권정보</v>
      </c>
      <c r="D264" s="65" t="s">
        <v>4746</v>
      </c>
      <c r="E264" s="65">
        <f t="shared" si="252"/>
        <v>42</v>
      </c>
      <c r="F264" s="66"/>
      <c r="G264" s="66" t="s">
        <v>274</v>
      </c>
      <c r="H264" s="42">
        <v>2</v>
      </c>
      <c r="I264" s="66"/>
      <c r="J264" s="65" t="str">
        <f t="shared" si="341"/>
        <v>문자_2</v>
      </c>
      <c r="K264" s="103" t="s">
        <v>4753</v>
      </c>
      <c r="L264" s="67"/>
      <c r="M264" s="65" t="str">
        <f t="shared" si="285"/>
        <v>ZMR_MKT_SEC</v>
      </c>
      <c r="N264" s="65" t="str">
        <f t="shared" si="342"/>
        <v>시장유가증권정보</v>
      </c>
      <c r="O264" s="27" t="e">
        <f t="shared" ref="O264" si="353">IF(P264="","", IF(P261="",1,O261+1))</f>
        <v>#REF!</v>
      </c>
      <c r="P264" s="103" t="s">
        <v>4748</v>
      </c>
      <c r="Q264" s="65" t="str">
        <f t="shared" si="344"/>
        <v>EQ버킷</v>
      </c>
      <c r="R264" s="65" t="str">
        <f t="shared" si="345"/>
        <v>varchar2(2)</v>
      </c>
      <c r="S264" s="66"/>
      <c r="T264" s="66"/>
      <c r="U264" s="68">
        <f t="shared" si="346"/>
        <v>2</v>
      </c>
      <c r="V264" s="65"/>
      <c r="W264" s="5" t="s">
        <v>291</v>
      </c>
      <c r="X264" s="5" t="str">
        <f t="shared" si="254"/>
        <v>BASE_DT,SEC_ID</v>
      </c>
      <c r="Y264" s="6" t="s">
        <v>291</v>
      </c>
      <c r="Z264" s="37" t="str">
        <f t="shared" si="255"/>
        <v xml:space="preserve">  EQ_BUCKET varchar2(2) NULL,</v>
      </c>
      <c r="AA264" s="37" t="s">
        <v>291</v>
      </c>
      <c r="AB264" s="5" t="str">
        <f t="shared" si="256"/>
        <v/>
      </c>
      <c r="AC264" s="37" t="s">
        <v>291</v>
      </c>
      <c r="AD264" s="37" t="str">
        <f t="shared" si="257"/>
        <v>COMMENT ON COLUMN ZMR_MKT_SEC.EQ_BUCKET IS 'EQ버킷 : EQ_Bucket';</v>
      </c>
      <c r="AE264" s="37" t="s">
        <v>291</v>
      </c>
      <c r="AF264" s="40" t="str">
        <f t="shared" si="258"/>
        <v>ALTER TABLE ZMR_MKT_SEC ADD EQ_BUCKET varchar2(2) NULL;</v>
      </c>
      <c r="AG264" s="6" t="s">
        <v>291</v>
      </c>
      <c r="AI264" s="117" t="s">
        <v>3330</v>
      </c>
      <c r="AJ264" s="66" t="s">
        <v>36</v>
      </c>
      <c r="AL264" s="114"/>
      <c r="AM264" s="66"/>
      <c r="AO264" s="114"/>
      <c r="AP264" s="66"/>
    </row>
    <row r="265" spans="2:42" hidden="1">
      <c r="B265" s="65" t="str">
        <f t="shared" si="347"/>
        <v>시장기본_마켓정보</v>
      </c>
      <c r="C265" s="65" t="str">
        <f t="shared" si="347"/>
        <v>시장유가증권정보</v>
      </c>
      <c r="D265" s="65" t="s">
        <v>4747</v>
      </c>
      <c r="E265" s="65">
        <f t="shared" si="252"/>
        <v>43</v>
      </c>
      <c r="F265" s="66"/>
      <c r="G265" s="66" t="s">
        <v>274</v>
      </c>
      <c r="H265" s="42">
        <v>2</v>
      </c>
      <c r="I265" s="66"/>
      <c r="J265" s="65" t="str">
        <f t="shared" ref="J265" si="354">IF(G265="", "", G265&amp;IF(G265="날짜", "", "_"&amp;H265))</f>
        <v>문자_2</v>
      </c>
      <c r="K265" s="103" t="s">
        <v>4754</v>
      </c>
      <c r="L265" s="67"/>
      <c r="M265" s="65" t="str">
        <f t="shared" si="285"/>
        <v>ZMR_MKT_SEC</v>
      </c>
      <c r="N265" s="65" t="str">
        <f t="shared" ref="N265" si="355">C265</f>
        <v>시장유가증권정보</v>
      </c>
      <c r="O265" s="27" t="e">
        <f t="shared" ref="O265" si="356">IF(P265="","", IF(P262="",1,O262+1))</f>
        <v>#REF!</v>
      </c>
      <c r="P265" s="103" t="s">
        <v>4749</v>
      </c>
      <c r="Q265" s="65" t="str">
        <f t="shared" ref="Q265" si="357">D265</f>
        <v>CSR버킷</v>
      </c>
      <c r="R265" s="65" t="str">
        <f t="shared" ref="R265" si="358">IF(G265="문자", "varchar2(" &amp; H265 &amp; ")", IF(G265="숫자", "number(" &amp; SUBSTITUTE(H265, ".", ",") &amp;")", IF(G265="날짜", "timestamp", "")))</f>
        <v>varchar2(2)</v>
      </c>
      <c r="S265" s="66"/>
      <c r="T265" s="66"/>
      <c r="U265" s="68">
        <f t="shared" si="346"/>
        <v>2</v>
      </c>
      <c r="V265" s="65"/>
      <c r="W265" s="5" t="s">
        <v>291</v>
      </c>
      <c r="X265" s="5" t="str">
        <f t="shared" si="254"/>
        <v>BASE_DT,SEC_ID</v>
      </c>
      <c r="Y265" s="6" t="s">
        <v>291</v>
      </c>
      <c r="Z265" s="37" t="str">
        <f t="shared" si="255"/>
        <v xml:space="preserve">  CSR_BUCKET varchar2(2) NULL,</v>
      </c>
      <c r="AA265" s="37" t="s">
        <v>291</v>
      </c>
      <c r="AB265" s="5" t="str">
        <f t="shared" si="256"/>
        <v/>
      </c>
      <c r="AC265" s="37" t="s">
        <v>291</v>
      </c>
      <c r="AD265" s="37" t="str">
        <f t="shared" si="257"/>
        <v>COMMENT ON COLUMN ZMR_MKT_SEC.CSR_BUCKET IS 'CSR버킷 : CSR-*_Bucket';</v>
      </c>
      <c r="AE265" s="37" t="s">
        <v>291</v>
      </c>
      <c r="AF265" s="40" t="str">
        <f t="shared" si="258"/>
        <v>ALTER TABLE ZMR_MKT_SEC ADD CSR_BUCKET varchar2(2) NULL;</v>
      </c>
      <c r="AG265" s="6" t="s">
        <v>291</v>
      </c>
      <c r="AI265" s="114"/>
      <c r="AJ265" s="66"/>
      <c r="AL265" s="117" t="s">
        <v>3330</v>
      </c>
      <c r="AM265" s="66" t="s">
        <v>36</v>
      </c>
      <c r="AO265" s="114"/>
      <c r="AP265" s="66"/>
    </row>
    <row r="266" spans="2:42" hidden="1">
      <c r="B266" s="65" t="str">
        <f t="shared" ref="B266:C266" si="359">B262</f>
        <v>시장기본_마켓정보</v>
      </c>
      <c r="C266" s="65" t="str">
        <f t="shared" si="359"/>
        <v>시장유가증권정보</v>
      </c>
      <c r="D266" s="65" t="s">
        <v>901</v>
      </c>
      <c r="E266" s="65">
        <f t="shared" ref="E266:E330" si="360">IF(G266="","",IF(G265="",1,E265+1))</f>
        <v>44</v>
      </c>
      <c r="F266" s="66"/>
      <c r="G266" s="66" t="s">
        <v>12</v>
      </c>
      <c r="H266" s="42">
        <v>30</v>
      </c>
      <c r="I266" s="66"/>
      <c r="J266" s="65" t="str">
        <f t="shared" si="265"/>
        <v>문자_30</v>
      </c>
      <c r="K266" s="103" t="s">
        <v>4667</v>
      </c>
      <c r="L266" s="67"/>
      <c r="M266" s="65" t="str">
        <f t="shared" si="285"/>
        <v>ZMR_MKT_SEC</v>
      </c>
      <c r="N266" s="65" t="str">
        <f>C266</f>
        <v>시장유가증권정보</v>
      </c>
      <c r="O266" s="27" t="e">
        <f>IF(P266="","", IF(P261="",1,O261+1))</f>
        <v>#REF!</v>
      </c>
      <c r="P266" s="65" t="s">
        <v>909</v>
      </c>
      <c r="Q266" s="65" t="str">
        <f>D266</f>
        <v>참조ID</v>
      </c>
      <c r="R266" s="65" t="str">
        <f t="shared" si="267"/>
        <v>varchar2(30)</v>
      </c>
      <c r="S266" s="66" t="str">
        <f>IF(F266="O", "Y", "")</f>
        <v/>
      </c>
      <c r="T266" s="66"/>
      <c r="U266" s="68">
        <f t="shared" si="346"/>
        <v>30</v>
      </c>
      <c r="V266" s="65"/>
      <c r="W266" s="5" t="s">
        <v>291</v>
      </c>
      <c r="X266" s="5" t="str">
        <f t="shared" ref="X266:X305" si="361">IF(P266="","",IF(P265="",P266,X265&amp;IF(S266="Y",","&amp;P266,"")))</f>
        <v>BASE_DT,SEC_ID</v>
      </c>
      <c r="Y266" s="6" t="s">
        <v>291</v>
      </c>
      <c r="Z266" s="37" t="str">
        <f t="shared" ref="Z266:Z317" si="362">IF(P266="", "CREATE TABLE " &amp; M266 &amp; "(", "  " &amp;P266 &amp; " " &amp;R266 &amp; IF(P266="TMSTAMP", " DEFAULT CURRENT_TIMESTAMP ", "")&amp; IF(S266="Y"," NOT NULL,", " NULL,") &amp; IF(P267="", "CONSTRAINT PK_" &amp; M266 &amp; " PRIMARY KEY ( " &amp; X266 &amp; ") );", "") )</f>
        <v xml:space="preserve">  REF_ID varchar2(30) NULL,</v>
      </c>
      <c r="AA266" s="37" t="s">
        <v>291</v>
      </c>
      <c r="AB266" s="5" t="str">
        <f t="shared" ref="AB266:AB317" si="363">IF(P266="","DROP TABLE "&amp;M266&amp;";","")</f>
        <v/>
      </c>
      <c r="AC266" s="37" t="s">
        <v>291</v>
      </c>
      <c r="AD266" s="37" t="str">
        <f t="shared" ref="AD266:AD317" si="364">IF(P266&lt;&gt;"", "COMMENT ON COLUMN " &amp; M266 &amp; "." &amp; P266 &amp; " IS '" &amp; D266 &amp; IF(K266&lt;&gt;"", " : " &amp;K266, "") &amp; "';", IF(N266&lt;&gt;"","COMMENT ON TABLE " &amp;M266&amp;" IS '"&amp;N266&amp;"';",""))</f>
        <v>COMMENT ON COLUMN ZMR_MKT_SEC.REF_ID IS '참조ID : REF_ID';</v>
      </c>
      <c r="AE266" s="37" t="s">
        <v>291</v>
      </c>
      <c r="AF266" s="40" t="str">
        <f t="shared" ref="AF266:AF317" si="365">IF( OR(Q266="", S266&lt;&gt;""), "", "ALTER TABLE " &amp; M266 &amp; " ADD " &amp; P266 &amp; " " &amp; R266 &amp; " NULL;")</f>
        <v>ALTER TABLE ZMR_MKT_SEC ADD REF_ID varchar2(30) NULL;</v>
      </c>
      <c r="AG266" s="6" t="s">
        <v>291</v>
      </c>
      <c r="AI266" s="114"/>
      <c r="AJ266" s="66"/>
      <c r="AL266" s="114"/>
      <c r="AM266" s="66"/>
      <c r="AO266" s="114"/>
      <c r="AP266" s="66"/>
    </row>
    <row r="267" spans="2:42" hidden="1">
      <c r="B267" s="65" t="str">
        <f t="shared" ref="B267:C267" si="366">B266</f>
        <v>시장기본_마켓정보</v>
      </c>
      <c r="C267" s="65" t="str">
        <f t="shared" si="366"/>
        <v>시장유가증권정보</v>
      </c>
      <c r="D267" s="65" t="s">
        <v>4559</v>
      </c>
      <c r="E267" s="65">
        <f t="shared" si="360"/>
        <v>45</v>
      </c>
      <c r="F267" s="66"/>
      <c r="G267" s="66" t="s">
        <v>274</v>
      </c>
      <c r="H267" s="42">
        <v>20</v>
      </c>
      <c r="I267" s="66"/>
      <c r="J267" s="65" t="str">
        <f>IF(G267="", "", G267&amp;IF(G267="날짜", "", "_"&amp;H267))</f>
        <v>문자_20</v>
      </c>
      <c r="K267" s="103"/>
      <c r="L267" s="67"/>
      <c r="M267" s="65" t="str">
        <f t="shared" si="285"/>
        <v>ZMR_MKT_SEC</v>
      </c>
      <c r="N267" s="65" t="str">
        <f t="shared" ref="N267" si="367">C267</f>
        <v>시장유가증권정보</v>
      </c>
      <c r="O267" s="27" t="e">
        <f>IF(P267="","", IF(#REF!="",1,#REF!+1))</f>
        <v>#REF!</v>
      </c>
      <c r="P267" s="65" t="s">
        <v>4562</v>
      </c>
      <c r="Q267" s="65" t="str">
        <f>D267</f>
        <v>원천자료명</v>
      </c>
      <c r="R267" s="65" t="str">
        <f>IF(G267="문자", "varchar2(" &amp; H267 &amp; ")", IF(G267="숫자", "number(" &amp; SUBSTITUTE(H267, ".", ",") &amp;")", IF(G267="날짜", "timestamp", "")))</f>
        <v>varchar2(20)</v>
      </c>
      <c r="S267" s="66" t="str">
        <f>IF(F267="O", "Y", "")</f>
        <v/>
      </c>
      <c r="T267" s="66" t="str">
        <f>IF(I267="M", "Y", "")</f>
        <v/>
      </c>
      <c r="U267" s="68">
        <f t="shared" si="346"/>
        <v>20</v>
      </c>
      <c r="V267" s="65"/>
      <c r="W267" s="5" t="s">
        <v>291</v>
      </c>
      <c r="X267" s="5" t="str">
        <f t="shared" si="361"/>
        <v>BASE_DT,SEC_ID</v>
      </c>
      <c r="Y267" s="6" t="s">
        <v>291</v>
      </c>
      <c r="Z267" s="37" t="str">
        <f t="shared" si="362"/>
        <v xml:space="preserve">  DATA_SRC varchar2(20) NULL,</v>
      </c>
      <c r="AA267" s="37" t="s">
        <v>291</v>
      </c>
      <c r="AB267" s="5" t="str">
        <f t="shared" si="363"/>
        <v/>
      </c>
      <c r="AC267" s="37" t="s">
        <v>291</v>
      </c>
      <c r="AD267" s="37" t="str">
        <f t="shared" si="364"/>
        <v>COMMENT ON COLUMN ZMR_MKT_SEC.DATA_SRC IS '원천자료명';</v>
      </c>
      <c r="AE267" s="37" t="s">
        <v>291</v>
      </c>
      <c r="AF267" s="40" t="str">
        <f t="shared" si="365"/>
        <v>ALTER TABLE ZMR_MKT_SEC ADD DATA_SRC varchar2(20) NULL;</v>
      </c>
      <c r="AG267" s="6" t="s">
        <v>291</v>
      </c>
      <c r="AI267" s="114"/>
      <c r="AJ267" s="66"/>
      <c r="AL267" s="114"/>
      <c r="AM267" s="66"/>
      <c r="AO267" s="114"/>
      <c r="AP267" s="66"/>
    </row>
    <row r="268" spans="2:42" ht="25.5" hidden="1">
      <c r="B268" s="65" t="str">
        <f t="shared" ref="B268:C268" si="368">B267</f>
        <v>시장기본_마켓정보</v>
      </c>
      <c r="C268" s="65" t="str">
        <f t="shared" si="368"/>
        <v>시장유가증권정보</v>
      </c>
      <c r="D268" s="65" t="s">
        <v>4552</v>
      </c>
      <c r="E268" s="65">
        <f t="shared" si="360"/>
        <v>46</v>
      </c>
      <c r="F268" s="66"/>
      <c r="G268" s="66" t="s">
        <v>274</v>
      </c>
      <c r="H268" s="42">
        <v>1</v>
      </c>
      <c r="I268" s="66"/>
      <c r="J268" s="65" t="str">
        <f>IF(G268="", "", G268&amp;IF(G268="날짜", "", "_"&amp;H268))</f>
        <v>문자_1</v>
      </c>
      <c r="K268" s="103" t="s">
        <v>4560</v>
      </c>
      <c r="L268" s="67"/>
      <c r="M268" s="65" t="str">
        <f t="shared" si="285"/>
        <v>ZMR_MKT_SEC</v>
      </c>
      <c r="N268" s="65" t="str">
        <f t="shared" ref="N268:N284" si="369">C268</f>
        <v>시장유가증권정보</v>
      </c>
      <c r="O268" s="27" t="e">
        <f>IF(P268="","", IF(P267="",1,O267+1))</f>
        <v>#REF!</v>
      </c>
      <c r="P268" s="65" t="s">
        <v>4561</v>
      </c>
      <c r="Q268" s="65" t="str">
        <f>D268</f>
        <v>자료관리구분</v>
      </c>
      <c r="R268" s="65" t="str">
        <f>IF(G268="문자", "varchar2(" &amp; H268 &amp; ")", IF(G268="숫자", "number(" &amp; SUBSTITUTE(H268, ".", ",") &amp;")", IF(G268="날짜", "timestamp", "")))</f>
        <v>varchar2(1)</v>
      </c>
      <c r="S268" s="66" t="str">
        <f>IF(F268="O", "Y", "")</f>
        <v/>
      </c>
      <c r="T268" s="66" t="str">
        <f>IF(I268="M", "Y", "")</f>
        <v/>
      </c>
      <c r="U268" s="68">
        <f t="shared" si="346"/>
        <v>1</v>
      </c>
      <c r="V268" s="65"/>
      <c r="W268" s="5" t="s">
        <v>291</v>
      </c>
      <c r="X268" s="5" t="str">
        <f t="shared" si="361"/>
        <v>BASE_DT,SEC_ID</v>
      </c>
      <c r="Y268" s="6" t="s">
        <v>291</v>
      </c>
      <c r="Z268" s="37" t="str">
        <f t="shared" si="362"/>
        <v xml:space="preserve">  DATA_CFG varchar2(1) NULL,</v>
      </c>
      <c r="AA268" s="37" t="s">
        <v>291</v>
      </c>
      <c r="AB268" s="5" t="str">
        <f t="shared" si="363"/>
        <v/>
      </c>
      <c r="AC268" s="37" t="s">
        <v>291</v>
      </c>
      <c r="AD268" s="37" t="str">
        <f t="shared" si="364"/>
        <v>COMMENT ON COLUMN ZMR_MKT_SEC.DATA_CFG IS '자료관리구분 : DATA_MAN_FG [ M, C, S ]';</v>
      </c>
      <c r="AE268" s="37" t="s">
        <v>291</v>
      </c>
      <c r="AF268" s="40" t="str">
        <f t="shared" si="365"/>
        <v>ALTER TABLE ZMR_MKT_SEC ADD DATA_CFG varchar2(1) NULL;</v>
      </c>
      <c r="AG268" s="6" t="s">
        <v>291</v>
      </c>
      <c r="AI268" s="114"/>
      <c r="AJ268" s="66"/>
      <c r="AL268" s="114"/>
      <c r="AM268" s="66"/>
      <c r="AO268" s="114"/>
      <c r="AP268" s="66"/>
    </row>
    <row r="269" spans="2:42" hidden="1">
      <c r="B269" s="65" t="str">
        <f t="shared" ref="B269:C269" si="370">B268</f>
        <v>시장기본_마켓정보</v>
      </c>
      <c r="C269" s="65" t="str">
        <f t="shared" si="370"/>
        <v>시장유가증권정보</v>
      </c>
      <c r="D269" s="65" t="s">
        <v>818</v>
      </c>
      <c r="E269" s="65">
        <f t="shared" si="360"/>
        <v>47</v>
      </c>
      <c r="F269" s="66"/>
      <c r="G269" s="66" t="s">
        <v>12</v>
      </c>
      <c r="H269" s="42">
        <v>20</v>
      </c>
      <c r="I269" s="66"/>
      <c r="J269" s="65" t="str">
        <f t="shared" si="265"/>
        <v>문자_20</v>
      </c>
      <c r="K269" s="103"/>
      <c r="L269" s="67"/>
      <c r="M269" s="65" t="str">
        <f t="shared" si="285"/>
        <v>ZMR_MKT_SEC</v>
      </c>
      <c r="N269" s="65" t="str">
        <f t="shared" si="369"/>
        <v>시장유가증권정보</v>
      </c>
      <c r="O269" s="27" t="e">
        <f>IF(P269="","", IF(P267="",1,O267+1))</f>
        <v>#REF!</v>
      </c>
      <c r="P269" s="65" t="s">
        <v>832</v>
      </c>
      <c r="Q269" s="65" t="str">
        <f>D269</f>
        <v>매핑ID</v>
      </c>
      <c r="R269" s="65" t="str">
        <f t="shared" si="267"/>
        <v>varchar2(20)</v>
      </c>
      <c r="S269" s="66" t="str">
        <f>IF(F269="O", "Y", "")</f>
        <v/>
      </c>
      <c r="T269" s="66" t="str">
        <f>IF(I269="M", "Y", "")</f>
        <v/>
      </c>
      <c r="U269" s="68">
        <f t="shared" si="346"/>
        <v>20</v>
      </c>
      <c r="V269" s="65"/>
      <c r="W269" s="5" t="s">
        <v>291</v>
      </c>
      <c r="X269" s="5" t="str">
        <f t="shared" si="361"/>
        <v>BASE_DT,SEC_ID</v>
      </c>
      <c r="Y269" s="6" t="s">
        <v>291</v>
      </c>
      <c r="Z269" s="37" t="str">
        <f t="shared" si="362"/>
        <v xml:space="preserve">  MAP_ID varchar2(20) NULL,CONSTRAINT PK_ZMR_MKT_SEC PRIMARY KEY ( BASE_DT,SEC_ID) );</v>
      </c>
      <c r="AA269" s="37" t="s">
        <v>291</v>
      </c>
      <c r="AB269" s="5" t="str">
        <f t="shared" si="363"/>
        <v/>
      </c>
      <c r="AC269" s="37" t="s">
        <v>291</v>
      </c>
      <c r="AD269" s="37" t="str">
        <f t="shared" si="364"/>
        <v>COMMENT ON COLUMN ZMR_MKT_SEC.MAP_ID IS '매핑ID';</v>
      </c>
      <c r="AE269" s="37" t="s">
        <v>291</v>
      </c>
      <c r="AF269" s="40" t="str">
        <f t="shared" si="365"/>
        <v>ALTER TABLE ZMR_MKT_SEC ADD MAP_ID varchar2(20) NULL;</v>
      </c>
      <c r="AG269" s="6" t="s">
        <v>291</v>
      </c>
      <c r="AI269" s="114"/>
      <c r="AJ269" s="66"/>
      <c r="AL269" s="114"/>
      <c r="AM269" s="66"/>
      <c r="AO269" s="114"/>
      <c r="AP269" s="66"/>
    </row>
    <row r="270" spans="2:42" s="6" customFormat="1" hidden="1">
      <c r="B270" s="65" t="s">
        <v>1057</v>
      </c>
      <c r="C270" s="65" t="s">
        <v>945</v>
      </c>
      <c r="D270" s="65" t="str">
        <f>VLOOKUP(M270,엔티티목록!I:O,7,FALSE)</f>
        <v>시장에서 고시하는 장내파생 가격 정보</v>
      </c>
      <c r="E270" s="65" t="str">
        <f t="shared" si="360"/>
        <v/>
      </c>
      <c r="F270" s="66"/>
      <c r="G270" s="66"/>
      <c r="H270" s="42">
        <f>SUMIFS(H:H,C:C,C270,B:B,B270, G:G,"&lt;&gt;"&amp;G270)</f>
        <v>203</v>
      </c>
      <c r="I270" s="66"/>
      <c r="J270" s="65" t="str">
        <f t="shared" si="265"/>
        <v/>
      </c>
      <c r="K270" s="103"/>
      <c r="L270" s="67"/>
      <c r="M270" s="65" t="s">
        <v>897</v>
      </c>
      <c r="N270" s="65" t="str">
        <f t="shared" si="369"/>
        <v>시장장내파생정보</v>
      </c>
      <c r="O270" s="27" t="str">
        <f t="shared" si="270"/>
        <v/>
      </c>
      <c r="P270" s="65"/>
      <c r="Q270" s="65"/>
      <c r="R270" s="65" t="str">
        <f t="shared" si="267"/>
        <v/>
      </c>
      <c r="S270" s="66"/>
      <c r="T270" s="66"/>
      <c r="U270" s="68">
        <f t="shared" si="346"/>
        <v>203</v>
      </c>
      <c r="V270" s="65"/>
      <c r="W270" s="5" t="s">
        <v>291</v>
      </c>
      <c r="X270" s="5" t="str">
        <f t="shared" si="361"/>
        <v/>
      </c>
      <c r="Y270" s="6" t="s">
        <v>291</v>
      </c>
      <c r="Z270" s="37" t="str">
        <f t="shared" si="362"/>
        <v>CREATE TABLE ZMR_MKT_DRV(</v>
      </c>
      <c r="AA270" s="37" t="s">
        <v>291</v>
      </c>
      <c r="AB270" s="5" t="str">
        <f t="shared" si="363"/>
        <v>DROP TABLE ZMR_MKT_DRV;</v>
      </c>
      <c r="AC270" s="37" t="s">
        <v>291</v>
      </c>
      <c r="AD270" s="37" t="str">
        <f t="shared" si="364"/>
        <v>COMMENT ON TABLE ZMR_MKT_DRV IS '시장장내파생정보';</v>
      </c>
      <c r="AE270" s="37" t="s">
        <v>291</v>
      </c>
      <c r="AF270" s="40" t="str">
        <f t="shared" si="365"/>
        <v/>
      </c>
      <c r="AG270" s="6" t="s">
        <v>291</v>
      </c>
      <c r="AI270" s="114"/>
      <c r="AJ270" s="66"/>
    </row>
    <row r="271" spans="2:42" hidden="1">
      <c r="B271" s="65" t="str">
        <f t="shared" ref="B271:C271" si="371">B270</f>
        <v>시장기본_마켓정보</v>
      </c>
      <c r="C271" s="65" t="str">
        <f t="shared" si="371"/>
        <v>시장장내파생정보</v>
      </c>
      <c r="D271" s="65" t="s">
        <v>819</v>
      </c>
      <c r="E271" s="65">
        <f t="shared" si="360"/>
        <v>1</v>
      </c>
      <c r="F271" s="66" t="s">
        <v>1980</v>
      </c>
      <c r="G271" s="66" t="s">
        <v>274</v>
      </c>
      <c r="H271" s="42">
        <v>8</v>
      </c>
      <c r="I271" s="66" t="s">
        <v>36</v>
      </c>
      <c r="J271" s="65" t="str">
        <f t="shared" si="265"/>
        <v>문자_8</v>
      </c>
      <c r="K271" s="103"/>
      <c r="L271" s="67"/>
      <c r="M271" s="65" t="str">
        <f t="shared" ref="M271:M288" si="372">M270</f>
        <v>ZMR_MKT_DRV</v>
      </c>
      <c r="N271" s="65" t="str">
        <f t="shared" si="369"/>
        <v>시장장내파생정보</v>
      </c>
      <c r="O271" s="27">
        <f t="shared" si="270"/>
        <v>1</v>
      </c>
      <c r="P271" s="65" t="s">
        <v>65</v>
      </c>
      <c r="Q271" s="65" t="str">
        <f t="shared" ref="Q271:Q284" si="373">D271</f>
        <v>기준일</v>
      </c>
      <c r="R271" s="65" t="str">
        <f t="shared" si="267"/>
        <v>varchar2(8)</v>
      </c>
      <c r="S271" s="66" t="s">
        <v>759</v>
      </c>
      <c r="T271" s="66" t="str">
        <f>IF(I271="M", "Y", "")</f>
        <v>Y</v>
      </c>
      <c r="U271" s="68">
        <f t="shared" si="346"/>
        <v>8</v>
      </c>
      <c r="V271" s="65"/>
      <c r="W271" s="5" t="s">
        <v>291</v>
      </c>
      <c r="X271" s="5" t="str">
        <f t="shared" si="361"/>
        <v>BASE_DT</v>
      </c>
      <c r="Y271" s="6" t="s">
        <v>291</v>
      </c>
      <c r="Z271" s="37" t="str">
        <f t="shared" si="362"/>
        <v xml:space="preserve">  BASE_DT varchar2(8) NOT NULL,</v>
      </c>
      <c r="AA271" s="37" t="s">
        <v>291</v>
      </c>
      <c r="AB271" s="5" t="str">
        <f t="shared" si="363"/>
        <v/>
      </c>
      <c r="AC271" s="37" t="s">
        <v>291</v>
      </c>
      <c r="AD271" s="37" t="str">
        <f t="shared" si="364"/>
        <v>COMMENT ON COLUMN ZMR_MKT_DRV.BASE_DT IS '기준일';</v>
      </c>
      <c r="AE271" s="37" t="s">
        <v>291</v>
      </c>
      <c r="AF271" s="40" t="str">
        <f t="shared" si="365"/>
        <v/>
      </c>
      <c r="AG271" s="6" t="s">
        <v>291</v>
      </c>
      <c r="AI271" s="114">
        <v>20240930</v>
      </c>
      <c r="AJ271" s="66" t="s">
        <v>36</v>
      </c>
    </row>
    <row r="272" spans="2:42" hidden="1">
      <c r="B272" s="65" t="str">
        <f t="shared" ref="B272:C272" si="374">B271</f>
        <v>시장기본_마켓정보</v>
      </c>
      <c r="C272" s="65" t="str">
        <f t="shared" si="374"/>
        <v>시장장내파생정보</v>
      </c>
      <c r="D272" s="65" t="s">
        <v>764</v>
      </c>
      <c r="E272" s="65">
        <f t="shared" si="360"/>
        <v>2</v>
      </c>
      <c r="F272" s="66" t="s">
        <v>1980</v>
      </c>
      <c r="G272" s="66" t="s">
        <v>12</v>
      </c>
      <c r="H272" s="42">
        <v>20</v>
      </c>
      <c r="I272" s="66" t="s">
        <v>36</v>
      </c>
      <c r="J272" s="65" t="str">
        <f t="shared" si="265"/>
        <v>문자_20</v>
      </c>
      <c r="K272" s="103"/>
      <c r="L272" s="67"/>
      <c r="M272" s="65" t="str">
        <f t="shared" si="372"/>
        <v>ZMR_MKT_DRV</v>
      </c>
      <c r="N272" s="65" t="str">
        <f t="shared" si="369"/>
        <v>시장장내파생정보</v>
      </c>
      <c r="O272" s="27" t="e">
        <f>IF(P272="","", IF(#REF!="",1,#REF!+1))</f>
        <v>#REF!</v>
      </c>
      <c r="P272" s="65" t="s">
        <v>4743</v>
      </c>
      <c r="Q272" s="65" t="str">
        <f t="shared" si="373"/>
        <v>종목ID</v>
      </c>
      <c r="R272" s="65" t="str">
        <f t="shared" si="267"/>
        <v>varchar2(20)</v>
      </c>
      <c r="S272" s="66" t="s">
        <v>759</v>
      </c>
      <c r="T272" s="66" t="str">
        <f>IF(I272="M", "Y", "")</f>
        <v>Y</v>
      </c>
      <c r="U272" s="68">
        <f t="shared" si="346"/>
        <v>20</v>
      </c>
      <c r="V272" s="65"/>
      <c r="W272" s="5" t="s">
        <v>291</v>
      </c>
      <c r="X272" s="5" t="str">
        <f t="shared" si="361"/>
        <v>BASE_DT,DRV_ID</v>
      </c>
      <c r="Y272" s="6" t="s">
        <v>291</v>
      </c>
      <c r="Z272" s="37" t="str">
        <f t="shared" si="362"/>
        <v xml:space="preserve">  DRV_ID varchar2(20) NOT NULL,</v>
      </c>
      <c r="AA272" s="37" t="s">
        <v>291</v>
      </c>
      <c r="AB272" s="5" t="str">
        <f t="shared" si="363"/>
        <v/>
      </c>
      <c r="AC272" s="37" t="s">
        <v>291</v>
      </c>
      <c r="AD272" s="37" t="str">
        <f t="shared" si="364"/>
        <v>COMMENT ON COLUMN ZMR_MKT_DRV.DRV_ID IS '종목ID';</v>
      </c>
      <c r="AE272" s="37" t="s">
        <v>291</v>
      </c>
      <c r="AF272" s="40" t="str">
        <f t="shared" si="365"/>
        <v/>
      </c>
      <c r="AG272" s="6" t="s">
        <v>291</v>
      </c>
      <c r="AI272" s="114" t="s">
        <v>5140</v>
      </c>
      <c r="AJ272" s="66" t="s">
        <v>36</v>
      </c>
    </row>
    <row r="273" spans="2:36" hidden="1">
      <c r="B273" s="65" t="str">
        <f t="shared" ref="B273:C273" si="375">B272</f>
        <v>시장기본_마켓정보</v>
      </c>
      <c r="C273" s="65" t="str">
        <f t="shared" si="375"/>
        <v>시장장내파생정보</v>
      </c>
      <c r="D273" s="65" t="s">
        <v>1153</v>
      </c>
      <c r="E273" s="65">
        <f t="shared" si="360"/>
        <v>3</v>
      </c>
      <c r="F273" s="66"/>
      <c r="G273" s="66" t="s">
        <v>274</v>
      </c>
      <c r="H273" s="42">
        <v>20</v>
      </c>
      <c r="I273" s="66"/>
      <c r="J273" s="65" t="str">
        <f t="shared" si="265"/>
        <v>문자_20</v>
      </c>
      <c r="K273" s="103"/>
      <c r="L273" s="67"/>
      <c r="M273" s="65" t="str">
        <f t="shared" si="372"/>
        <v>ZMR_MKT_DRV</v>
      </c>
      <c r="N273" s="65" t="str">
        <f t="shared" si="369"/>
        <v>시장장내파생정보</v>
      </c>
      <c r="O273" s="27" t="e">
        <f t="shared" si="270"/>
        <v>#REF!</v>
      </c>
      <c r="P273" s="65" t="s">
        <v>46</v>
      </c>
      <c r="Q273" s="65" t="str">
        <f t="shared" si="373"/>
        <v>최종작업자</v>
      </c>
      <c r="R273" s="65" t="str">
        <f t="shared" si="267"/>
        <v>varchar2(20)</v>
      </c>
      <c r="S273" s="66"/>
      <c r="T273" s="66"/>
      <c r="U273" s="68">
        <f t="shared" si="346"/>
        <v>20</v>
      </c>
      <c r="V273" s="65"/>
      <c r="W273" s="5" t="s">
        <v>291</v>
      </c>
      <c r="X273" s="5" t="str">
        <f t="shared" si="361"/>
        <v>BASE_DT,DRV_ID</v>
      </c>
      <c r="Y273" s="6" t="s">
        <v>291</v>
      </c>
      <c r="Z273" s="37" t="str">
        <f t="shared" si="362"/>
        <v xml:space="preserve">  LASTID varchar2(20) NULL,</v>
      </c>
      <c r="AA273" s="37" t="s">
        <v>291</v>
      </c>
      <c r="AB273" s="5" t="str">
        <f t="shared" si="363"/>
        <v/>
      </c>
      <c r="AC273" s="37" t="s">
        <v>291</v>
      </c>
      <c r="AD273" s="37" t="str">
        <f t="shared" si="364"/>
        <v>COMMENT ON COLUMN ZMR_MKT_DRV.LASTID IS '최종작업자';</v>
      </c>
      <c r="AE273" s="37" t="s">
        <v>291</v>
      </c>
      <c r="AF273" s="40" t="str">
        <f t="shared" si="365"/>
        <v>ALTER TABLE ZMR_MKT_DRV ADD LASTID varchar2(20) NULL;</v>
      </c>
      <c r="AG273" s="6" t="s">
        <v>291</v>
      </c>
      <c r="AI273" s="114"/>
      <c r="AJ273" s="66"/>
    </row>
    <row r="274" spans="2:36" hidden="1">
      <c r="B274" s="65" t="str">
        <f t="shared" ref="B274:C274" si="376">B273</f>
        <v>시장기본_마켓정보</v>
      </c>
      <c r="C274" s="65" t="str">
        <f t="shared" si="376"/>
        <v>시장장내파생정보</v>
      </c>
      <c r="D274" s="65" t="s">
        <v>286</v>
      </c>
      <c r="E274" s="65">
        <f t="shared" si="360"/>
        <v>4</v>
      </c>
      <c r="F274" s="66"/>
      <c r="G274" s="66" t="s">
        <v>1154</v>
      </c>
      <c r="H274" s="42">
        <v>8</v>
      </c>
      <c r="I274" s="66" t="s">
        <v>36</v>
      </c>
      <c r="J274" s="65" t="str">
        <f t="shared" si="265"/>
        <v>날짜</v>
      </c>
      <c r="K274" s="103"/>
      <c r="L274" s="67"/>
      <c r="M274" s="65" t="str">
        <f t="shared" si="372"/>
        <v>ZMR_MKT_DRV</v>
      </c>
      <c r="N274" s="65" t="str">
        <f t="shared" si="369"/>
        <v>시장장내파생정보</v>
      </c>
      <c r="O274" s="27" t="e">
        <f t="shared" si="270"/>
        <v>#REF!</v>
      </c>
      <c r="P274" s="65" t="s">
        <v>47</v>
      </c>
      <c r="Q274" s="65" t="str">
        <f t="shared" si="373"/>
        <v>최종작업시스템일시</v>
      </c>
      <c r="R274" s="65" t="str">
        <f t="shared" si="267"/>
        <v>timestamp</v>
      </c>
      <c r="S274" s="66"/>
      <c r="T274" s="66"/>
      <c r="U274" s="68">
        <f t="shared" si="346"/>
        <v>8</v>
      </c>
      <c r="V274" s="65"/>
      <c r="W274" s="5" t="s">
        <v>291</v>
      </c>
      <c r="X274" s="5" t="str">
        <f t="shared" si="361"/>
        <v>BASE_DT,DRV_ID</v>
      </c>
      <c r="Y274" s="6" t="s">
        <v>291</v>
      </c>
      <c r="Z274" s="37" t="str">
        <f t="shared" si="362"/>
        <v xml:space="preserve">  TMSTAMP timestamp DEFAULT CURRENT_TIMESTAMP  NULL,</v>
      </c>
      <c r="AA274" s="37" t="s">
        <v>291</v>
      </c>
      <c r="AB274" s="5" t="str">
        <f t="shared" si="363"/>
        <v/>
      </c>
      <c r="AC274" s="37" t="s">
        <v>291</v>
      </c>
      <c r="AD274" s="37" t="str">
        <f t="shared" si="364"/>
        <v>COMMENT ON COLUMN ZMR_MKT_DRV.TMSTAMP IS '최종작업시스템일시';</v>
      </c>
      <c r="AE274" s="37" t="s">
        <v>291</v>
      </c>
      <c r="AF274" s="40" t="str">
        <f t="shared" si="365"/>
        <v>ALTER TABLE ZMR_MKT_DRV ADD TMSTAMP timestamp NULL;</v>
      </c>
      <c r="AG274" s="6" t="s">
        <v>291</v>
      </c>
      <c r="AI274" s="114"/>
      <c r="AJ274" s="66"/>
    </row>
    <row r="275" spans="2:36" hidden="1">
      <c r="B275" s="65" t="str">
        <f t="shared" ref="B275:C275" si="377">B274</f>
        <v>시장기본_마켓정보</v>
      </c>
      <c r="C275" s="65" t="str">
        <f t="shared" si="377"/>
        <v>시장장내파생정보</v>
      </c>
      <c r="D275" s="65" t="s">
        <v>911</v>
      </c>
      <c r="E275" s="65">
        <f t="shared" si="360"/>
        <v>5</v>
      </c>
      <c r="F275" s="66"/>
      <c r="G275" s="66" t="s">
        <v>12</v>
      </c>
      <c r="H275" s="42">
        <v>3</v>
      </c>
      <c r="I275" s="66"/>
      <c r="J275" s="65" t="str">
        <f>IF(G275="", "", G275&amp;IF(G275="날짜", "", "_"&amp;H275))</f>
        <v>문자_3</v>
      </c>
      <c r="K275" s="103"/>
      <c r="L275" s="67"/>
      <c r="M275" s="65" t="str">
        <f t="shared" si="372"/>
        <v>ZMR_MKT_DRV</v>
      </c>
      <c r="N275" s="65" t="str">
        <f>C275</f>
        <v>시장장내파생정보</v>
      </c>
      <c r="O275" s="27" t="e">
        <f>IF(P275="","", IF(P278="",1,O278+1))</f>
        <v>#REF!</v>
      </c>
      <c r="P275" s="65" t="s">
        <v>843</v>
      </c>
      <c r="Q275" s="65" t="str">
        <f>D275</f>
        <v>기준통화코드</v>
      </c>
      <c r="R275" s="65" t="str">
        <f>IF(G275="문자", "varchar2(" &amp; H275 &amp; ")", IF(G275="숫자", "number(" &amp; SUBSTITUTE(H275, ".", ",") &amp;")", IF(G275="날짜", "timestamp", "")))</f>
        <v>varchar2(3)</v>
      </c>
      <c r="S275" s="66" t="str">
        <f>IF(F275="O", "Y", "")</f>
        <v/>
      </c>
      <c r="T275" s="66"/>
      <c r="U275" s="68">
        <f t="shared" si="346"/>
        <v>3</v>
      </c>
      <c r="V275" s="65"/>
      <c r="W275" s="5" t="s">
        <v>291</v>
      </c>
      <c r="X275" s="5" t="str">
        <f t="shared" si="361"/>
        <v>BASE_DT,DRV_ID</v>
      </c>
      <c r="Y275" s="6" t="s">
        <v>291</v>
      </c>
      <c r="Z275" s="37" t="str">
        <f t="shared" si="362"/>
        <v xml:space="preserve">  CCY varchar2(3) NULL,</v>
      </c>
      <c r="AA275" s="37" t="s">
        <v>291</v>
      </c>
      <c r="AB275" s="5" t="str">
        <f t="shared" si="363"/>
        <v/>
      </c>
      <c r="AC275" s="37" t="s">
        <v>291</v>
      </c>
      <c r="AD275" s="37" t="str">
        <f t="shared" si="364"/>
        <v>COMMENT ON COLUMN ZMR_MKT_DRV.CCY IS '기준통화코드';</v>
      </c>
      <c r="AE275" s="37" t="s">
        <v>291</v>
      </c>
      <c r="AF275" s="40" t="str">
        <f t="shared" si="365"/>
        <v>ALTER TABLE ZMR_MKT_DRV ADD CCY varchar2(3) NULL;</v>
      </c>
      <c r="AG275" s="6" t="s">
        <v>291</v>
      </c>
      <c r="AI275" s="114"/>
      <c r="AJ275" s="66"/>
    </row>
    <row r="276" spans="2:36" hidden="1">
      <c r="B276" s="65" t="str">
        <f t="shared" ref="B276:C276" si="378">B275</f>
        <v>시장기본_마켓정보</v>
      </c>
      <c r="C276" s="65" t="str">
        <f t="shared" si="378"/>
        <v>시장장내파생정보</v>
      </c>
      <c r="D276" s="65" t="s">
        <v>948</v>
      </c>
      <c r="E276" s="65">
        <f t="shared" si="360"/>
        <v>6</v>
      </c>
      <c r="F276" s="66"/>
      <c r="G276" s="66" t="s">
        <v>12</v>
      </c>
      <c r="H276" s="42">
        <v>10</v>
      </c>
      <c r="I276" s="66" t="s">
        <v>36</v>
      </c>
      <c r="J276" s="65" t="str">
        <f t="shared" ref="J276:J303" si="379">IF(G276="", "", G276&amp;IF(G276="날짜", "", "_"&amp;H276))</f>
        <v>문자_10</v>
      </c>
      <c r="K276" s="103" t="s">
        <v>949</v>
      </c>
      <c r="L276" s="67"/>
      <c r="M276" s="65" t="str">
        <f t="shared" si="372"/>
        <v>ZMR_MKT_DRV</v>
      </c>
      <c r="N276" s="65" t="str">
        <f t="shared" si="369"/>
        <v>시장장내파생정보</v>
      </c>
      <c r="O276" s="27" t="e">
        <f>IF(P276="","", IF(P274="",1,O274+1))</f>
        <v>#REF!</v>
      </c>
      <c r="P276" s="65" t="s">
        <v>4744</v>
      </c>
      <c r="Q276" s="65" t="str">
        <f t="shared" si="373"/>
        <v>종목유형구분ID</v>
      </c>
      <c r="R276" s="65" t="str">
        <f t="shared" ref="R276:R303" si="380">IF(G276="문자", "varchar2(" &amp; H276 &amp; ")", IF(G276="숫자", "number(" &amp; SUBSTITUTE(H276, ".", ",") &amp;")", IF(G276="날짜", "timestamp", "")))</f>
        <v>varchar2(10)</v>
      </c>
      <c r="S276" s="66" t="str">
        <f>IF(F276="O", "Y", "")</f>
        <v/>
      </c>
      <c r="T276" s="66" t="str">
        <f>IF(I276="M", "Y", "")</f>
        <v>Y</v>
      </c>
      <c r="U276" s="68">
        <f t="shared" si="346"/>
        <v>10</v>
      </c>
      <c r="V276" s="65"/>
      <c r="W276" s="5" t="s">
        <v>291</v>
      </c>
      <c r="X276" s="5" t="str">
        <f t="shared" si="361"/>
        <v>BASE_DT,DRV_ID</v>
      </c>
      <c r="Y276" s="6" t="s">
        <v>291</v>
      </c>
      <c r="Z276" s="37" t="str">
        <f t="shared" si="362"/>
        <v xml:space="preserve">  DRV_TYPE varchar2(10) NULL,</v>
      </c>
      <c r="AA276" s="37" t="s">
        <v>291</v>
      </c>
      <c r="AB276" s="5" t="str">
        <f t="shared" si="363"/>
        <v/>
      </c>
      <c r="AC276" s="37" t="s">
        <v>291</v>
      </c>
      <c r="AD276" s="37" t="str">
        <f t="shared" si="364"/>
        <v>COMMENT ON COLUMN ZMR_MKT_DRV.DRV_TYPE IS '종목유형구분ID : Future, Option';</v>
      </c>
      <c r="AE276" s="37" t="s">
        <v>291</v>
      </c>
      <c r="AF276" s="40" t="str">
        <f t="shared" si="365"/>
        <v>ALTER TABLE ZMR_MKT_DRV ADD DRV_TYPE varchar2(10) NULL;</v>
      </c>
      <c r="AG276" s="6" t="s">
        <v>291</v>
      </c>
      <c r="AI276" s="114" t="s">
        <v>5142</v>
      </c>
      <c r="AJ276" s="66" t="s">
        <v>36</v>
      </c>
    </row>
    <row r="277" spans="2:36" hidden="1">
      <c r="B277" s="65" t="str">
        <f t="shared" ref="B277:C277" si="381">B276</f>
        <v>시장기본_마켓정보</v>
      </c>
      <c r="C277" s="65" t="str">
        <f t="shared" si="381"/>
        <v>시장장내파생정보</v>
      </c>
      <c r="D277" s="65" t="s">
        <v>927</v>
      </c>
      <c r="E277" s="65">
        <f t="shared" si="360"/>
        <v>7</v>
      </c>
      <c r="F277" s="66"/>
      <c r="G277" s="66" t="s">
        <v>13</v>
      </c>
      <c r="H277" s="42" t="s">
        <v>1989</v>
      </c>
      <c r="I277" s="66" t="s">
        <v>36</v>
      </c>
      <c r="J277" s="65" t="str">
        <f t="shared" si="379"/>
        <v>숫자_20,5</v>
      </c>
      <c r="K277" s="103"/>
      <c r="L277" s="67"/>
      <c r="M277" s="65" t="str">
        <f t="shared" si="372"/>
        <v>ZMR_MKT_DRV</v>
      </c>
      <c r="N277" s="65" t="str">
        <f t="shared" si="369"/>
        <v>시장장내파생정보</v>
      </c>
      <c r="O277" s="27" t="e">
        <f t="shared" ref="O277:O306" si="382">IF(P277="","", IF(P276="",1,O276+1))</f>
        <v>#REF!</v>
      </c>
      <c r="P277" s="65" t="s">
        <v>4695</v>
      </c>
      <c r="Q277" s="65" t="str">
        <f t="shared" si="373"/>
        <v>거래가</v>
      </c>
      <c r="R277" s="65" t="str">
        <f t="shared" si="380"/>
        <v>number(20,5)</v>
      </c>
      <c r="S277" s="66" t="str">
        <f>IF(F277="O", "Y", "")</f>
        <v/>
      </c>
      <c r="T277" s="66" t="s">
        <v>759</v>
      </c>
      <c r="U277" s="68" t="str">
        <f t="shared" si="346"/>
        <v>20,5</v>
      </c>
      <c r="V277" s="65"/>
      <c r="W277" s="5" t="s">
        <v>291</v>
      </c>
      <c r="X277" s="5" t="str">
        <f t="shared" si="361"/>
        <v>BASE_DT,DRV_ID</v>
      </c>
      <c r="Y277" s="6" t="s">
        <v>291</v>
      </c>
      <c r="Z277" s="37" t="str">
        <f t="shared" si="362"/>
        <v xml:space="preserve">  DRV_VAL number(20,5) NULL,</v>
      </c>
      <c r="AA277" s="37" t="s">
        <v>291</v>
      </c>
      <c r="AB277" s="5" t="str">
        <f t="shared" si="363"/>
        <v/>
      </c>
      <c r="AC277" s="37" t="s">
        <v>291</v>
      </c>
      <c r="AD277" s="37" t="str">
        <f t="shared" si="364"/>
        <v>COMMENT ON COLUMN ZMR_MKT_DRV.DRV_VAL IS '거래가';</v>
      </c>
      <c r="AE277" s="37" t="s">
        <v>291</v>
      </c>
      <c r="AF277" s="40" t="str">
        <f t="shared" si="365"/>
        <v>ALTER TABLE ZMR_MKT_DRV ADD DRV_VAL number(20,5) NULL;</v>
      </c>
      <c r="AG277" s="6" t="s">
        <v>291</v>
      </c>
      <c r="AI277" s="114"/>
      <c r="AJ277" s="66"/>
    </row>
    <row r="278" spans="2:36" hidden="1">
      <c r="B278" s="65" t="str">
        <f t="shared" ref="B278:C278" si="383">B277</f>
        <v>시장기본_마켓정보</v>
      </c>
      <c r="C278" s="65" t="str">
        <f t="shared" si="383"/>
        <v>시장장내파생정보</v>
      </c>
      <c r="D278" s="65" t="s">
        <v>937</v>
      </c>
      <c r="E278" s="65">
        <f t="shared" si="360"/>
        <v>8</v>
      </c>
      <c r="F278" s="66"/>
      <c r="G278" s="66" t="s">
        <v>13</v>
      </c>
      <c r="H278" s="42" t="s">
        <v>1989</v>
      </c>
      <c r="I278" s="66"/>
      <c r="J278" s="65" t="str">
        <f t="shared" si="379"/>
        <v>숫자_20,5</v>
      </c>
      <c r="K278" s="103"/>
      <c r="L278" s="67"/>
      <c r="M278" s="65" t="str">
        <f t="shared" si="372"/>
        <v>ZMR_MKT_DRV</v>
      </c>
      <c r="N278" s="65" t="str">
        <f t="shared" si="369"/>
        <v>시장장내파생정보</v>
      </c>
      <c r="O278" s="27" t="e">
        <f t="shared" si="382"/>
        <v>#REF!</v>
      </c>
      <c r="P278" s="65" t="s">
        <v>950</v>
      </c>
      <c r="Q278" s="65" t="str">
        <f t="shared" si="373"/>
        <v>기준가</v>
      </c>
      <c r="R278" s="65" t="str">
        <f t="shared" si="380"/>
        <v>number(20,5)</v>
      </c>
      <c r="S278" s="66" t="str">
        <f>IF(F278="O", "Y", "")</f>
        <v/>
      </c>
      <c r="T278" s="66" t="s">
        <v>759</v>
      </c>
      <c r="U278" s="68" t="str">
        <f t="shared" si="346"/>
        <v>20,5</v>
      </c>
      <c r="V278" s="65"/>
      <c r="W278" s="5" t="s">
        <v>291</v>
      </c>
      <c r="X278" s="5" t="str">
        <f t="shared" si="361"/>
        <v>BASE_DT,DRV_ID</v>
      </c>
      <c r="Y278" s="6" t="s">
        <v>291</v>
      </c>
      <c r="Z278" s="37" t="str">
        <f t="shared" si="362"/>
        <v xml:space="preserve">  BAS_VAL number(20,5) NULL,</v>
      </c>
      <c r="AA278" s="37" t="s">
        <v>291</v>
      </c>
      <c r="AB278" s="5" t="str">
        <f t="shared" si="363"/>
        <v/>
      </c>
      <c r="AC278" s="37" t="s">
        <v>291</v>
      </c>
      <c r="AD278" s="37" t="str">
        <f t="shared" si="364"/>
        <v>COMMENT ON COLUMN ZMR_MKT_DRV.BAS_VAL IS '기준가';</v>
      </c>
      <c r="AE278" s="37" t="s">
        <v>291</v>
      </c>
      <c r="AF278" s="40" t="str">
        <f t="shared" si="365"/>
        <v>ALTER TABLE ZMR_MKT_DRV ADD BAS_VAL number(20,5) NULL;</v>
      </c>
      <c r="AG278" s="6" t="s">
        <v>291</v>
      </c>
      <c r="AI278" s="114"/>
      <c r="AJ278" s="66"/>
    </row>
    <row r="279" spans="2:36" hidden="1">
      <c r="B279" s="65" t="str">
        <f t="shared" ref="B279:C279" si="384">B278</f>
        <v>시장기본_마켓정보</v>
      </c>
      <c r="C279" s="65" t="str">
        <f t="shared" si="384"/>
        <v>시장장내파생정보</v>
      </c>
      <c r="D279" s="65" t="s">
        <v>869</v>
      </c>
      <c r="E279" s="65">
        <f t="shared" si="360"/>
        <v>9</v>
      </c>
      <c r="F279" s="66"/>
      <c r="G279" s="66" t="s">
        <v>274</v>
      </c>
      <c r="H279" s="42">
        <v>20</v>
      </c>
      <c r="I279" s="66"/>
      <c r="J279" s="65" t="str">
        <f t="shared" si="379"/>
        <v>문자_20</v>
      </c>
      <c r="K279" s="103"/>
      <c r="L279" s="67"/>
      <c r="M279" s="65" t="str">
        <f t="shared" si="372"/>
        <v>ZMR_MKT_DRV</v>
      </c>
      <c r="N279" s="65" t="str">
        <f>C279</f>
        <v>시장장내파생정보</v>
      </c>
      <c r="O279" s="27" t="e">
        <f>IF(P279="","", IF(P275="",1,O275+1))</f>
        <v>#REF!</v>
      </c>
      <c r="P279" s="65" t="s">
        <v>4697</v>
      </c>
      <c r="Q279" s="65" t="str">
        <f>D279</f>
        <v>기초자산ID</v>
      </c>
      <c r="R279" s="65" t="str">
        <f t="shared" si="380"/>
        <v>varchar2(20)</v>
      </c>
      <c r="S279" s="66"/>
      <c r="T279" s="66"/>
      <c r="U279" s="68">
        <f t="shared" si="346"/>
        <v>20</v>
      </c>
      <c r="V279" s="65"/>
      <c r="W279" s="5" t="s">
        <v>291</v>
      </c>
      <c r="X279" s="5" t="str">
        <f t="shared" si="361"/>
        <v>BASE_DT,DRV_ID</v>
      </c>
      <c r="Y279" s="6" t="s">
        <v>291</v>
      </c>
      <c r="Z279" s="37" t="str">
        <f t="shared" si="362"/>
        <v xml:space="preserve">  UNDER_ASSET varchar2(20) NULL,</v>
      </c>
      <c r="AA279" s="37" t="s">
        <v>291</v>
      </c>
      <c r="AB279" s="5" t="str">
        <f t="shared" si="363"/>
        <v/>
      </c>
      <c r="AC279" s="37" t="s">
        <v>291</v>
      </c>
      <c r="AD279" s="37" t="str">
        <f t="shared" si="364"/>
        <v>COMMENT ON COLUMN ZMR_MKT_DRV.UNDER_ASSET IS '기초자산ID';</v>
      </c>
      <c r="AE279" s="37" t="s">
        <v>291</v>
      </c>
      <c r="AF279" s="40" t="str">
        <f t="shared" si="365"/>
        <v>ALTER TABLE ZMR_MKT_DRV ADD UNDER_ASSET varchar2(20) NULL;</v>
      </c>
      <c r="AG279" s="6" t="s">
        <v>291</v>
      </c>
      <c r="AI279" s="114"/>
      <c r="AJ279" s="66"/>
    </row>
    <row r="280" spans="2:36" hidden="1">
      <c r="B280" s="65" t="str">
        <f t="shared" ref="B280:C280" si="385">B279</f>
        <v>시장기본_마켓정보</v>
      </c>
      <c r="C280" s="65" t="str">
        <f t="shared" si="385"/>
        <v>시장장내파생정보</v>
      </c>
      <c r="D280" s="65" t="s">
        <v>804</v>
      </c>
      <c r="E280" s="65">
        <f t="shared" si="360"/>
        <v>10</v>
      </c>
      <c r="F280" s="66"/>
      <c r="G280" s="66" t="s">
        <v>12</v>
      </c>
      <c r="H280" s="42">
        <v>8</v>
      </c>
      <c r="I280" s="66"/>
      <c r="J280" s="65" t="str">
        <f t="shared" si="379"/>
        <v>문자_8</v>
      </c>
      <c r="K280" s="103"/>
      <c r="L280" s="67"/>
      <c r="M280" s="65" t="str">
        <f t="shared" si="372"/>
        <v>ZMR_MKT_DRV</v>
      </c>
      <c r="N280" s="65" t="str">
        <f t="shared" si="369"/>
        <v>시장장내파생정보</v>
      </c>
      <c r="O280" s="27" t="e">
        <f t="shared" si="382"/>
        <v>#REF!</v>
      </c>
      <c r="P280" s="65" t="s">
        <v>1107</v>
      </c>
      <c r="Q280" s="65" t="str">
        <f t="shared" si="373"/>
        <v>발행일</v>
      </c>
      <c r="R280" s="65" t="str">
        <f t="shared" si="380"/>
        <v>varchar2(8)</v>
      </c>
      <c r="S280" s="66" t="str">
        <f t="shared" ref="S280:S285" si="386">IF(F280="O", "Y", "")</f>
        <v/>
      </c>
      <c r="T280" s="66"/>
      <c r="U280" s="68">
        <f t="shared" si="346"/>
        <v>8</v>
      </c>
      <c r="V280" s="65"/>
      <c r="W280" s="5" t="s">
        <v>291</v>
      </c>
      <c r="X280" s="5" t="str">
        <f t="shared" si="361"/>
        <v>BASE_DT,DRV_ID</v>
      </c>
      <c r="Y280" s="6" t="s">
        <v>291</v>
      </c>
      <c r="Z280" s="37" t="str">
        <f t="shared" si="362"/>
        <v xml:space="preserve">  ISSU_DT varchar2(8) NULL,</v>
      </c>
      <c r="AA280" s="37" t="s">
        <v>291</v>
      </c>
      <c r="AB280" s="5" t="str">
        <f t="shared" si="363"/>
        <v/>
      </c>
      <c r="AC280" s="37" t="s">
        <v>291</v>
      </c>
      <c r="AD280" s="37" t="str">
        <f t="shared" si="364"/>
        <v>COMMENT ON COLUMN ZMR_MKT_DRV.ISSU_DT IS '발행일';</v>
      </c>
      <c r="AE280" s="37" t="s">
        <v>291</v>
      </c>
      <c r="AF280" s="40" t="str">
        <f t="shared" si="365"/>
        <v>ALTER TABLE ZMR_MKT_DRV ADD ISSU_DT varchar2(8) NULL;</v>
      </c>
      <c r="AG280" s="6" t="s">
        <v>291</v>
      </c>
      <c r="AI280" s="114"/>
      <c r="AJ280" s="66"/>
    </row>
    <row r="281" spans="2:36" hidden="1">
      <c r="B281" s="65" t="str">
        <f t="shared" ref="B281:C281" si="387">B280</f>
        <v>시장기본_마켓정보</v>
      </c>
      <c r="C281" s="65" t="str">
        <f t="shared" si="387"/>
        <v>시장장내파생정보</v>
      </c>
      <c r="D281" s="65" t="s">
        <v>805</v>
      </c>
      <c r="E281" s="65">
        <f t="shared" si="360"/>
        <v>11</v>
      </c>
      <c r="F281" s="66"/>
      <c r="G281" s="66" t="s">
        <v>12</v>
      </c>
      <c r="H281" s="42">
        <v>8</v>
      </c>
      <c r="I281" s="66"/>
      <c r="J281" s="65" t="str">
        <f t="shared" si="379"/>
        <v>문자_8</v>
      </c>
      <c r="K281" s="103"/>
      <c r="L281" s="67"/>
      <c r="M281" s="65" t="str">
        <f t="shared" si="372"/>
        <v>ZMR_MKT_DRV</v>
      </c>
      <c r="N281" s="65" t="str">
        <f t="shared" si="369"/>
        <v>시장장내파생정보</v>
      </c>
      <c r="O281" s="27" t="e">
        <f t="shared" si="382"/>
        <v>#REF!</v>
      </c>
      <c r="P281" s="65" t="s">
        <v>108</v>
      </c>
      <c r="Q281" s="65" t="str">
        <f t="shared" si="373"/>
        <v>만기일</v>
      </c>
      <c r="R281" s="65" t="str">
        <f t="shared" si="380"/>
        <v>varchar2(8)</v>
      </c>
      <c r="S281" s="66" t="str">
        <f t="shared" si="386"/>
        <v/>
      </c>
      <c r="T281" s="66"/>
      <c r="U281" s="68">
        <f t="shared" si="346"/>
        <v>8</v>
      </c>
      <c r="V281" s="65"/>
      <c r="W281" s="5" t="s">
        <v>291</v>
      </c>
      <c r="X281" s="5" t="str">
        <f t="shared" si="361"/>
        <v>BASE_DT,DRV_ID</v>
      </c>
      <c r="Y281" s="6" t="s">
        <v>291</v>
      </c>
      <c r="Z281" s="37" t="str">
        <f t="shared" si="362"/>
        <v xml:space="preserve">  MATU_DT varchar2(8) NULL,</v>
      </c>
      <c r="AA281" s="37" t="s">
        <v>291</v>
      </c>
      <c r="AB281" s="5" t="str">
        <f t="shared" si="363"/>
        <v/>
      </c>
      <c r="AC281" s="37" t="s">
        <v>291</v>
      </c>
      <c r="AD281" s="37" t="str">
        <f t="shared" si="364"/>
        <v>COMMENT ON COLUMN ZMR_MKT_DRV.MATU_DT IS '만기일';</v>
      </c>
      <c r="AE281" s="37" t="s">
        <v>291</v>
      </c>
      <c r="AF281" s="40" t="str">
        <f t="shared" si="365"/>
        <v>ALTER TABLE ZMR_MKT_DRV ADD MATU_DT varchar2(8) NULL;</v>
      </c>
      <c r="AG281" s="6" t="s">
        <v>291</v>
      </c>
      <c r="AI281" s="114"/>
      <c r="AJ281" s="66"/>
    </row>
    <row r="282" spans="2:36" hidden="1">
      <c r="B282" s="65" t="str">
        <f t="shared" ref="B282:C282" si="388">B281</f>
        <v>시장기본_마켓정보</v>
      </c>
      <c r="C282" s="65" t="str">
        <f t="shared" si="388"/>
        <v>시장장내파생정보</v>
      </c>
      <c r="D282" s="65" t="s">
        <v>928</v>
      </c>
      <c r="E282" s="65">
        <f t="shared" si="360"/>
        <v>12</v>
      </c>
      <c r="F282" s="66"/>
      <c r="G282" s="66" t="s">
        <v>12</v>
      </c>
      <c r="H282" s="42">
        <v>12</v>
      </c>
      <c r="I282" s="66"/>
      <c r="J282" s="65" t="str">
        <f t="shared" si="379"/>
        <v>문자_12</v>
      </c>
      <c r="K282" s="103"/>
      <c r="L282" s="67"/>
      <c r="M282" s="65" t="str">
        <f t="shared" si="372"/>
        <v>ZMR_MKT_DRV</v>
      </c>
      <c r="N282" s="65" t="str">
        <f t="shared" si="369"/>
        <v>시장장내파생정보</v>
      </c>
      <c r="O282" s="27" t="e">
        <f t="shared" si="382"/>
        <v>#REF!</v>
      </c>
      <c r="P282" s="65" t="s">
        <v>931</v>
      </c>
      <c r="Q282" s="65" t="str">
        <f t="shared" si="373"/>
        <v>ISIN코드</v>
      </c>
      <c r="R282" s="65" t="str">
        <f t="shared" si="380"/>
        <v>varchar2(12)</v>
      </c>
      <c r="S282" s="66" t="str">
        <f t="shared" si="386"/>
        <v/>
      </c>
      <c r="T282" s="66"/>
      <c r="U282" s="68">
        <f t="shared" si="346"/>
        <v>12</v>
      </c>
      <c r="V282" s="65"/>
      <c r="W282" s="5" t="s">
        <v>291</v>
      </c>
      <c r="X282" s="5" t="str">
        <f t="shared" si="361"/>
        <v>BASE_DT,DRV_ID</v>
      </c>
      <c r="Y282" s="6" t="s">
        <v>291</v>
      </c>
      <c r="Z282" s="37" t="str">
        <f t="shared" si="362"/>
        <v xml:space="preserve">  ISIN_CD varchar2(12) NULL,</v>
      </c>
      <c r="AA282" s="37" t="s">
        <v>291</v>
      </c>
      <c r="AB282" s="5" t="str">
        <f t="shared" si="363"/>
        <v/>
      </c>
      <c r="AC282" s="37" t="s">
        <v>291</v>
      </c>
      <c r="AD282" s="37" t="str">
        <f t="shared" si="364"/>
        <v>COMMENT ON COLUMN ZMR_MKT_DRV.ISIN_CD IS 'ISIN코드';</v>
      </c>
      <c r="AE282" s="37" t="s">
        <v>291</v>
      </c>
      <c r="AF282" s="40" t="str">
        <f t="shared" si="365"/>
        <v>ALTER TABLE ZMR_MKT_DRV ADD ISIN_CD varchar2(12) NULL;</v>
      </c>
      <c r="AG282" s="6" t="s">
        <v>291</v>
      </c>
      <c r="AI282" s="114"/>
      <c r="AJ282" s="66"/>
    </row>
    <row r="283" spans="2:36" hidden="1">
      <c r="B283" s="65" t="str">
        <f t="shared" ref="B283:C283" si="389">B282</f>
        <v>시장기본_마켓정보</v>
      </c>
      <c r="C283" s="65" t="str">
        <f t="shared" si="389"/>
        <v>시장장내파생정보</v>
      </c>
      <c r="D283" s="65" t="s">
        <v>934</v>
      </c>
      <c r="E283" s="65">
        <f t="shared" si="360"/>
        <v>13</v>
      </c>
      <c r="F283" s="66"/>
      <c r="G283" s="66" t="s">
        <v>12</v>
      </c>
      <c r="H283" s="42">
        <v>10</v>
      </c>
      <c r="I283" s="66"/>
      <c r="J283" s="65" t="str">
        <f t="shared" si="379"/>
        <v>문자_10</v>
      </c>
      <c r="K283" s="103" t="s">
        <v>933</v>
      </c>
      <c r="L283" s="67"/>
      <c r="M283" s="65" t="str">
        <f t="shared" si="372"/>
        <v>ZMR_MKT_DRV</v>
      </c>
      <c r="N283" s="65" t="str">
        <f t="shared" si="369"/>
        <v>시장장내파생정보</v>
      </c>
      <c r="O283" s="27" t="e">
        <f t="shared" si="382"/>
        <v>#REF!</v>
      </c>
      <c r="P283" s="65" t="s">
        <v>935</v>
      </c>
      <c r="Q283" s="65" t="str">
        <f t="shared" si="373"/>
        <v>상장거래소ID</v>
      </c>
      <c r="R283" s="65" t="str">
        <f t="shared" si="380"/>
        <v>varchar2(10)</v>
      </c>
      <c r="S283" s="66" t="str">
        <f t="shared" si="386"/>
        <v/>
      </c>
      <c r="T283" s="66"/>
      <c r="U283" s="68">
        <f t="shared" si="346"/>
        <v>10</v>
      </c>
      <c r="V283" s="65"/>
      <c r="W283" s="5" t="s">
        <v>291</v>
      </c>
      <c r="X283" s="5" t="str">
        <f t="shared" si="361"/>
        <v>BASE_DT,DRV_ID</v>
      </c>
      <c r="Y283" s="6" t="s">
        <v>291</v>
      </c>
      <c r="Z283" s="37" t="str">
        <f t="shared" si="362"/>
        <v xml:space="preserve">  LIS_EXG_ID varchar2(10) NULL,</v>
      </c>
      <c r="AA283" s="37" t="s">
        <v>291</v>
      </c>
      <c r="AB283" s="5" t="str">
        <f t="shared" si="363"/>
        <v/>
      </c>
      <c r="AC283" s="37" t="s">
        <v>291</v>
      </c>
      <c r="AD283" s="37" t="str">
        <f t="shared" si="364"/>
        <v>COMMENT ON COLUMN ZMR_MKT_DRV.LIS_EXG_ID IS '상장거래소ID : KRX, NYSE…';</v>
      </c>
      <c r="AE283" s="37" t="s">
        <v>291</v>
      </c>
      <c r="AF283" s="40" t="str">
        <f t="shared" si="365"/>
        <v>ALTER TABLE ZMR_MKT_DRV ADD LIS_EXG_ID varchar2(10) NULL;</v>
      </c>
      <c r="AG283" s="6" t="s">
        <v>291</v>
      </c>
      <c r="AI283" s="114"/>
      <c r="AJ283" s="66"/>
    </row>
    <row r="284" spans="2:36" hidden="1">
      <c r="B284" s="65" t="str">
        <f t="shared" ref="B284:C286" si="390">B283</f>
        <v>시장기본_마켓정보</v>
      </c>
      <c r="C284" s="65" t="str">
        <f t="shared" si="390"/>
        <v>시장장내파생정보</v>
      </c>
      <c r="D284" s="65" t="s">
        <v>929</v>
      </c>
      <c r="E284" s="65">
        <f t="shared" si="360"/>
        <v>14</v>
      </c>
      <c r="F284" s="66"/>
      <c r="G284" s="66" t="s">
        <v>12</v>
      </c>
      <c r="H284" s="42">
        <v>5</v>
      </c>
      <c r="I284" s="66"/>
      <c r="J284" s="65" t="str">
        <f t="shared" si="379"/>
        <v>문자_5</v>
      </c>
      <c r="K284" s="103"/>
      <c r="L284" s="67"/>
      <c r="M284" s="65" t="str">
        <f t="shared" si="372"/>
        <v>ZMR_MKT_DRV</v>
      </c>
      <c r="N284" s="65" t="str">
        <f t="shared" si="369"/>
        <v>시장장내파생정보</v>
      </c>
      <c r="O284" s="27" t="e">
        <f t="shared" si="382"/>
        <v>#REF!</v>
      </c>
      <c r="P284" s="65" t="s">
        <v>4692</v>
      </c>
      <c r="Q284" s="65" t="str">
        <f t="shared" si="373"/>
        <v>발행기관코드</v>
      </c>
      <c r="R284" s="65" t="str">
        <f t="shared" si="380"/>
        <v>varchar2(5)</v>
      </c>
      <c r="S284" s="66" t="str">
        <f t="shared" si="386"/>
        <v/>
      </c>
      <c r="T284" s="66"/>
      <c r="U284" s="68">
        <f t="shared" si="346"/>
        <v>5</v>
      </c>
      <c r="V284" s="65"/>
      <c r="W284" s="5" t="s">
        <v>291</v>
      </c>
      <c r="X284" s="5" t="str">
        <f t="shared" si="361"/>
        <v>BASE_DT,DRV_ID</v>
      </c>
      <c r="Y284" s="6" t="s">
        <v>291</v>
      </c>
      <c r="Z284" s="37" t="str">
        <f t="shared" si="362"/>
        <v xml:space="preserve">  ISSU_ITT_CD varchar2(5) NULL,</v>
      </c>
      <c r="AA284" s="37" t="s">
        <v>291</v>
      </c>
      <c r="AB284" s="5" t="str">
        <f t="shared" si="363"/>
        <v/>
      </c>
      <c r="AC284" s="37" t="s">
        <v>291</v>
      </c>
      <c r="AD284" s="37" t="str">
        <f t="shared" si="364"/>
        <v>COMMENT ON COLUMN ZMR_MKT_DRV.ISSU_ITT_CD IS '발행기관코드';</v>
      </c>
      <c r="AE284" s="37" t="s">
        <v>291</v>
      </c>
      <c r="AF284" s="40" t="str">
        <f t="shared" si="365"/>
        <v>ALTER TABLE ZMR_MKT_DRV ADD ISSU_ITT_CD varchar2(5) NULL;</v>
      </c>
      <c r="AG284" s="6" t="s">
        <v>291</v>
      </c>
      <c r="AI284" s="114"/>
      <c r="AJ284" s="66"/>
    </row>
    <row r="285" spans="2:36" hidden="1">
      <c r="B285" s="65" t="str">
        <f t="shared" si="390"/>
        <v>시장기본_마켓정보</v>
      </c>
      <c r="C285" s="65" t="str">
        <f t="shared" si="390"/>
        <v>시장장내파생정보</v>
      </c>
      <c r="D285" s="65" t="s">
        <v>901</v>
      </c>
      <c r="E285" s="65">
        <f t="shared" si="360"/>
        <v>15</v>
      </c>
      <c r="F285" s="66"/>
      <c r="G285" s="66" t="s">
        <v>12</v>
      </c>
      <c r="H285" s="42">
        <v>30</v>
      </c>
      <c r="I285" s="66"/>
      <c r="J285" s="65" t="str">
        <f t="shared" si="379"/>
        <v>문자_30</v>
      </c>
      <c r="K285" s="103" t="s">
        <v>4667</v>
      </c>
      <c r="L285" s="67"/>
      <c r="M285" s="65" t="str">
        <f t="shared" si="372"/>
        <v>ZMR_MKT_DRV</v>
      </c>
      <c r="N285" s="65" t="str">
        <f>C285</f>
        <v>시장장내파생정보</v>
      </c>
      <c r="O285" s="27" t="e">
        <f>IF(P285="","", IF(#REF!="",1,#REF!+1))</f>
        <v>#REF!</v>
      </c>
      <c r="P285" s="65" t="s">
        <v>909</v>
      </c>
      <c r="Q285" s="65" t="str">
        <f>D285</f>
        <v>참조ID</v>
      </c>
      <c r="R285" s="65" t="str">
        <f t="shared" si="380"/>
        <v>varchar2(30)</v>
      </c>
      <c r="S285" s="66" t="str">
        <f t="shared" si="386"/>
        <v/>
      </c>
      <c r="T285" s="66"/>
      <c r="U285" s="68">
        <f t="shared" si="346"/>
        <v>30</v>
      </c>
      <c r="V285" s="65"/>
      <c r="W285" s="5" t="s">
        <v>291</v>
      </c>
      <c r="X285" s="5" t="str">
        <f t="shared" si="361"/>
        <v>BASE_DT,DRV_ID</v>
      </c>
      <c r="Y285" s="6" t="s">
        <v>291</v>
      </c>
      <c r="Z285" s="37" t="str">
        <f t="shared" si="362"/>
        <v xml:space="preserve">  REF_ID varchar2(30) NULL,</v>
      </c>
      <c r="AA285" s="37" t="s">
        <v>291</v>
      </c>
      <c r="AB285" s="5" t="str">
        <f t="shared" si="363"/>
        <v/>
      </c>
      <c r="AC285" s="37" t="s">
        <v>291</v>
      </c>
      <c r="AD285" s="37" t="str">
        <f t="shared" si="364"/>
        <v>COMMENT ON COLUMN ZMR_MKT_DRV.REF_ID IS '참조ID : REF_ID';</v>
      </c>
      <c r="AE285" s="37" t="s">
        <v>291</v>
      </c>
      <c r="AF285" s="40" t="str">
        <f t="shared" si="365"/>
        <v>ALTER TABLE ZMR_MKT_DRV ADD REF_ID varchar2(30) NULL;</v>
      </c>
      <c r="AG285" s="6" t="s">
        <v>291</v>
      </c>
      <c r="AI285" s="114"/>
      <c r="AJ285" s="66"/>
    </row>
    <row r="286" spans="2:36" hidden="1">
      <c r="B286" s="65" t="str">
        <f t="shared" si="390"/>
        <v>시장기본_마켓정보</v>
      </c>
      <c r="C286" s="65" t="str">
        <f t="shared" si="390"/>
        <v>시장장내파생정보</v>
      </c>
      <c r="D286" s="65" t="s">
        <v>4559</v>
      </c>
      <c r="E286" s="65">
        <f t="shared" si="360"/>
        <v>16</v>
      </c>
      <c r="F286" s="66"/>
      <c r="G286" s="66" t="s">
        <v>274</v>
      </c>
      <c r="H286" s="42">
        <v>20</v>
      </c>
      <c r="I286" s="66"/>
      <c r="J286" s="65" t="str">
        <f>IF(G286="", "", G286&amp;IF(G286="날짜", "", "_"&amp;H286))</f>
        <v>문자_20</v>
      </c>
      <c r="K286" s="103"/>
      <c r="L286" s="67"/>
      <c r="M286" s="65" t="str">
        <f t="shared" si="372"/>
        <v>ZMR_MKT_DRV</v>
      </c>
      <c r="N286" s="65" t="str">
        <f t="shared" ref="N286" si="391">C286</f>
        <v>시장장내파생정보</v>
      </c>
      <c r="O286" s="27" t="e">
        <f>IF(P286="","", IF(#REF!="",1,#REF!+1))</f>
        <v>#REF!</v>
      </c>
      <c r="P286" s="65" t="s">
        <v>4562</v>
      </c>
      <c r="Q286" s="65" t="str">
        <f>D286</f>
        <v>원천자료명</v>
      </c>
      <c r="R286" s="65" t="str">
        <f>IF(G286="문자", "varchar2(" &amp; H286 &amp; ")", IF(G286="숫자", "number(" &amp; SUBSTITUTE(H286, ".", ",") &amp;")", IF(G286="날짜", "timestamp", "")))</f>
        <v>varchar2(20)</v>
      </c>
      <c r="S286" s="66" t="str">
        <f>IF(F286="O", "Y", "")</f>
        <v/>
      </c>
      <c r="T286" s="66" t="str">
        <f>IF(I286="M", "Y", "")</f>
        <v/>
      </c>
      <c r="U286" s="68">
        <f t="shared" si="346"/>
        <v>20</v>
      </c>
      <c r="V286" s="65"/>
      <c r="W286" s="5" t="s">
        <v>291</v>
      </c>
      <c r="X286" s="5" t="str">
        <f t="shared" si="361"/>
        <v>BASE_DT,DRV_ID</v>
      </c>
      <c r="Y286" s="6" t="s">
        <v>291</v>
      </c>
      <c r="Z286" s="37" t="str">
        <f t="shared" si="362"/>
        <v xml:space="preserve">  DATA_SRC varchar2(20) NULL,</v>
      </c>
      <c r="AA286" s="37" t="s">
        <v>291</v>
      </c>
      <c r="AB286" s="5" t="str">
        <f t="shared" si="363"/>
        <v/>
      </c>
      <c r="AC286" s="37" t="s">
        <v>291</v>
      </c>
      <c r="AD286" s="37" t="str">
        <f t="shared" si="364"/>
        <v>COMMENT ON COLUMN ZMR_MKT_DRV.DATA_SRC IS '원천자료명';</v>
      </c>
      <c r="AE286" s="37" t="s">
        <v>291</v>
      </c>
      <c r="AF286" s="40" t="str">
        <f t="shared" si="365"/>
        <v>ALTER TABLE ZMR_MKT_DRV ADD DATA_SRC varchar2(20) NULL;</v>
      </c>
      <c r="AG286" s="6" t="s">
        <v>291</v>
      </c>
      <c r="AI286" s="114"/>
      <c r="AJ286" s="66"/>
    </row>
    <row r="287" spans="2:36" ht="25.5" hidden="1">
      <c r="B287" s="65" t="str">
        <f t="shared" ref="B287:C287" si="392">B286</f>
        <v>시장기본_마켓정보</v>
      </c>
      <c r="C287" s="65" t="str">
        <f t="shared" si="392"/>
        <v>시장장내파생정보</v>
      </c>
      <c r="D287" s="65" t="s">
        <v>4552</v>
      </c>
      <c r="E287" s="65">
        <f t="shared" si="360"/>
        <v>17</v>
      </c>
      <c r="F287" s="66"/>
      <c r="G287" s="66" t="s">
        <v>274</v>
      </c>
      <c r="H287" s="42">
        <v>1</v>
      </c>
      <c r="I287" s="66"/>
      <c r="J287" s="65" t="str">
        <f>IF(G287="", "", G287&amp;IF(G287="날짜", "", "_"&amp;H287))</f>
        <v>문자_1</v>
      </c>
      <c r="K287" s="103" t="s">
        <v>4560</v>
      </c>
      <c r="L287" s="67"/>
      <c r="M287" s="65" t="str">
        <f t="shared" si="372"/>
        <v>ZMR_MKT_DRV</v>
      </c>
      <c r="N287" s="65" t="str">
        <f t="shared" ref="N287:N291" si="393">C287</f>
        <v>시장장내파생정보</v>
      </c>
      <c r="O287" s="27" t="e">
        <f>IF(P287="","", IF(P286="",1,O286+1))</f>
        <v>#REF!</v>
      </c>
      <c r="P287" s="65" t="s">
        <v>4561</v>
      </c>
      <c r="Q287" s="65" t="str">
        <f>D287</f>
        <v>자료관리구분</v>
      </c>
      <c r="R287" s="65" t="str">
        <f>IF(G287="문자", "varchar2(" &amp; H287 &amp; ")", IF(G287="숫자", "number(" &amp; SUBSTITUTE(H287, ".", ",") &amp;")", IF(G287="날짜", "timestamp", "")))</f>
        <v>varchar2(1)</v>
      </c>
      <c r="S287" s="66" t="str">
        <f>IF(F287="O", "Y", "")</f>
        <v/>
      </c>
      <c r="T287" s="66" t="str">
        <f>IF(I287="M", "Y", "")</f>
        <v/>
      </c>
      <c r="U287" s="68">
        <f t="shared" si="346"/>
        <v>1</v>
      </c>
      <c r="V287" s="65"/>
      <c r="W287" s="5" t="s">
        <v>291</v>
      </c>
      <c r="X287" s="5" t="str">
        <f t="shared" si="361"/>
        <v>BASE_DT,DRV_ID</v>
      </c>
      <c r="Y287" s="6" t="s">
        <v>291</v>
      </c>
      <c r="Z287" s="37" t="str">
        <f t="shared" si="362"/>
        <v xml:space="preserve">  DATA_CFG varchar2(1) NULL,</v>
      </c>
      <c r="AA287" s="37" t="s">
        <v>291</v>
      </c>
      <c r="AB287" s="5" t="str">
        <f t="shared" si="363"/>
        <v/>
      </c>
      <c r="AC287" s="37" t="s">
        <v>291</v>
      </c>
      <c r="AD287" s="37" t="str">
        <f t="shared" si="364"/>
        <v>COMMENT ON COLUMN ZMR_MKT_DRV.DATA_CFG IS '자료관리구분 : DATA_MAN_FG [ M, C, S ]';</v>
      </c>
      <c r="AE287" s="37" t="s">
        <v>291</v>
      </c>
      <c r="AF287" s="40" t="str">
        <f t="shared" si="365"/>
        <v>ALTER TABLE ZMR_MKT_DRV ADD DATA_CFG varchar2(1) NULL;</v>
      </c>
      <c r="AG287" s="6" t="s">
        <v>291</v>
      </c>
      <c r="AI287" s="114"/>
      <c r="AJ287" s="66"/>
    </row>
    <row r="288" spans="2:36" hidden="1">
      <c r="B288" s="65" t="str">
        <f t="shared" ref="B288:C288" si="394">B287</f>
        <v>시장기본_마켓정보</v>
      </c>
      <c r="C288" s="65" t="str">
        <f t="shared" si="394"/>
        <v>시장장내파생정보</v>
      </c>
      <c r="D288" s="65" t="s">
        <v>818</v>
      </c>
      <c r="E288" s="65">
        <f t="shared" si="360"/>
        <v>18</v>
      </c>
      <c r="F288" s="66"/>
      <c r="G288" s="66" t="s">
        <v>12</v>
      </c>
      <c r="H288" s="42">
        <v>20</v>
      </c>
      <c r="I288" s="66"/>
      <c r="J288" s="65" t="str">
        <f t="shared" si="379"/>
        <v>문자_20</v>
      </c>
      <c r="K288" s="103"/>
      <c r="L288" s="67"/>
      <c r="M288" s="65" t="str">
        <f t="shared" si="372"/>
        <v>ZMR_MKT_DRV</v>
      </c>
      <c r="N288" s="65" t="str">
        <f t="shared" si="393"/>
        <v>시장장내파생정보</v>
      </c>
      <c r="O288" s="27" t="e">
        <f>IF(P288="","", IF(P286="",1,O286+1))</f>
        <v>#REF!</v>
      </c>
      <c r="P288" s="65" t="s">
        <v>832</v>
      </c>
      <c r="Q288" s="65" t="str">
        <f>D288</f>
        <v>매핑ID</v>
      </c>
      <c r="R288" s="65" t="str">
        <f t="shared" si="380"/>
        <v>varchar2(20)</v>
      </c>
      <c r="S288" s="66" t="str">
        <f>IF(F288="O", "Y", "")</f>
        <v/>
      </c>
      <c r="T288" s="66" t="str">
        <f>IF(I288="M", "Y", "")</f>
        <v/>
      </c>
      <c r="U288" s="68">
        <f t="shared" si="346"/>
        <v>20</v>
      </c>
      <c r="V288" s="65"/>
      <c r="W288" s="5" t="s">
        <v>291</v>
      </c>
      <c r="X288" s="5" t="str">
        <f t="shared" si="361"/>
        <v>BASE_DT,DRV_ID</v>
      </c>
      <c r="Y288" s="6" t="s">
        <v>291</v>
      </c>
      <c r="Z288" s="37" t="str">
        <f t="shared" si="362"/>
        <v xml:space="preserve">  MAP_ID varchar2(20) NULL,CONSTRAINT PK_ZMR_MKT_DRV PRIMARY KEY ( BASE_DT,DRV_ID) );</v>
      </c>
      <c r="AA288" s="37" t="s">
        <v>291</v>
      </c>
      <c r="AB288" s="5" t="str">
        <f t="shared" si="363"/>
        <v/>
      </c>
      <c r="AC288" s="37" t="s">
        <v>291</v>
      </c>
      <c r="AD288" s="37" t="str">
        <f t="shared" si="364"/>
        <v>COMMENT ON COLUMN ZMR_MKT_DRV.MAP_ID IS '매핑ID';</v>
      </c>
      <c r="AE288" s="37" t="s">
        <v>291</v>
      </c>
      <c r="AF288" s="40" t="str">
        <f t="shared" si="365"/>
        <v>ALTER TABLE ZMR_MKT_DRV ADD MAP_ID varchar2(20) NULL;</v>
      </c>
      <c r="AG288" s="6" t="s">
        <v>291</v>
      </c>
      <c r="AI288" s="114"/>
      <c r="AJ288" s="66"/>
    </row>
    <row r="289" spans="2:36" s="6" customFormat="1" hidden="1">
      <c r="B289" s="65" t="s">
        <v>1057</v>
      </c>
      <c r="C289" s="65" t="s">
        <v>944</v>
      </c>
      <c r="D289" s="65" t="str">
        <f>VLOOKUP(M289,엔티티목록!I:O,7,FALSE)</f>
        <v>시장에서 거래되는 상품(Commodity) 가격 정보</v>
      </c>
      <c r="E289" s="65" t="str">
        <f t="shared" si="360"/>
        <v/>
      </c>
      <c r="F289" s="66"/>
      <c r="G289" s="66"/>
      <c r="H289" s="42">
        <f>SUMIFS(H:H,C:C,C289,B:B,B289, G:G,"&lt;&gt;"&amp;G289)</f>
        <v>160</v>
      </c>
      <c r="I289" s="66"/>
      <c r="J289" s="65" t="str">
        <f t="shared" si="379"/>
        <v/>
      </c>
      <c r="K289" s="103"/>
      <c r="L289" s="67"/>
      <c r="M289" s="65" t="s">
        <v>898</v>
      </c>
      <c r="N289" s="65" t="str">
        <f t="shared" si="393"/>
        <v>시장상품(Commodity)정보</v>
      </c>
      <c r="O289" s="27" t="str">
        <f t="shared" si="382"/>
        <v/>
      </c>
      <c r="P289" s="65"/>
      <c r="Q289" s="65"/>
      <c r="R289" s="65" t="str">
        <f t="shared" si="380"/>
        <v/>
      </c>
      <c r="S289" s="66"/>
      <c r="T289" s="66"/>
      <c r="U289" s="68">
        <f t="shared" si="346"/>
        <v>160</v>
      </c>
      <c r="V289" s="65"/>
      <c r="W289" s="5" t="s">
        <v>291</v>
      </c>
      <c r="X289" s="5" t="str">
        <f t="shared" si="361"/>
        <v/>
      </c>
      <c r="Y289" s="6" t="s">
        <v>291</v>
      </c>
      <c r="Z289" s="37" t="str">
        <f t="shared" si="362"/>
        <v>CREATE TABLE ZMR_MKT_CMM(</v>
      </c>
      <c r="AA289" s="37" t="s">
        <v>291</v>
      </c>
      <c r="AB289" s="5" t="str">
        <f t="shared" si="363"/>
        <v>DROP TABLE ZMR_MKT_CMM;</v>
      </c>
      <c r="AC289" s="37" t="s">
        <v>291</v>
      </c>
      <c r="AD289" s="37" t="str">
        <f t="shared" si="364"/>
        <v>COMMENT ON TABLE ZMR_MKT_CMM IS '시장상품(Commodity)정보';</v>
      </c>
      <c r="AE289" s="37" t="s">
        <v>291</v>
      </c>
      <c r="AF289" s="40" t="str">
        <f t="shared" si="365"/>
        <v/>
      </c>
      <c r="AG289" s="6" t="s">
        <v>291</v>
      </c>
      <c r="AI289" s="114"/>
      <c r="AJ289" s="66"/>
    </row>
    <row r="290" spans="2:36" hidden="1">
      <c r="B290" s="65" t="str">
        <f t="shared" ref="B290:B292" si="395">B289</f>
        <v>시장기본_마켓정보</v>
      </c>
      <c r="C290" s="65" t="str">
        <f>C289</f>
        <v>시장상품(Commodity)정보</v>
      </c>
      <c r="D290" s="65" t="s">
        <v>819</v>
      </c>
      <c r="E290" s="65">
        <f t="shared" si="360"/>
        <v>1</v>
      </c>
      <c r="F290" s="66" t="s">
        <v>1980</v>
      </c>
      <c r="G290" s="66" t="s">
        <v>274</v>
      </c>
      <c r="H290" s="42">
        <v>8</v>
      </c>
      <c r="I290" s="66" t="s">
        <v>36</v>
      </c>
      <c r="J290" s="65" t="str">
        <f t="shared" si="379"/>
        <v>문자_8</v>
      </c>
      <c r="K290" s="103"/>
      <c r="L290" s="67"/>
      <c r="M290" s="65" t="str">
        <f t="shared" ref="M290:M303" si="396">M289</f>
        <v>ZMR_MKT_CMM</v>
      </c>
      <c r="N290" s="65" t="str">
        <f t="shared" si="393"/>
        <v>시장상품(Commodity)정보</v>
      </c>
      <c r="O290" s="27">
        <f t="shared" si="382"/>
        <v>1</v>
      </c>
      <c r="P290" s="65" t="s">
        <v>65</v>
      </c>
      <c r="Q290" s="65" t="str">
        <f t="shared" ref="Q290:Q296" si="397">D290</f>
        <v>기준일</v>
      </c>
      <c r="R290" s="65" t="str">
        <f t="shared" si="380"/>
        <v>varchar2(8)</v>
      </c>
      <c r="S290" s="66" t="s">
        <v>759</v>
      </c>
      <c r="T290" s="66" t="str">
        <f>IF(I290="M", "Y", "")</f>
        <v>Y</v>
      </c>
      <c r="U290" s="68">
        <f t="shared" si="346"/>
        <v>8</v>
      </c>
      <c r="V290" s="65"/>
      <c r="W290" s="5" t="s">
        <v>291</v>
      </c>
      <c r="X290" s="5" t="str">
        <f t="shared" si="361"/>
        <v>BASE_DT</v>
      </c>
      <c r="Y290" s="6" t="s">
        <v>291</v>
      </c>
      <c r="Z290" s="37" t="str">
        <f t="shared" si="362"/>
        <v xml:space="preserve">  BASE_DT varchar2(8) NOT NULL,</v>
      </c>
      <c r="AA290" s="37" t="s">
        <v>291</v>
      </c>
      <c r="AB290" s="5" t="str">
        <f t="shared" si="363"/>
        <v/>
      </c>
      <c r="AC290" s="37" t="s">
        <v>291</v>
      </c>
      <c r="AD290" s="37" t="str">
        <f t="shared" si="364"/>
        <v>COMMENT ON COLUMN ZMR_MKT_CMM.BASE_DT IS '기준일';</v>
      </c>
      <c r="AE290" s="37" t="s">
        <v>291</v>
      </c>
      <c r="AF290" s="40" t="str">
        <f t="shared" si="365"/>
        <v/>
      </c>
      <c r="AG290" s="6" t="s">
        <v>291</v>
      </c>
      <c r="AI290" s="114">
        <v>20240930</v>
      </c>
      <c r="AJ290" s="66"/>
    </row>
    <row r="291" spans="2:36" hidden="1">
      <c r="B291" s="65" t="str">
        <f t="shared" si="395"/>
        <v>시장기본_마켓정보</v>
      </c>
      <c r="C291" s="65" t="str">
        <f>C290</f>
        <v>시장상품(Commodity)정보</v>
      </c>
      <c r="D291" s="65" t="s">
        <v>951</v>
      </c>
      <c r="E291" s="65">
        <f t="shared" si="360"/>
        <v>2</v>
      </c>
      <c r="F291" s="66" t="s">
        <v>1980</v>
      </c>
      <c r="G291" s="66" t="s">
        <v>12</v>
      </c>
      <c r="H291" s="42">
        <v>20</v>
      </c>
      <c r="I291" s="66" t="s">
        <v>36</v>
      </c>
      <c r="J291" s="65" t="str">
        <f t="shared" si="379"/>
        <v>문자_20</v>
      </c>
      <c r="K291" s="103"/>
      <c r="L291" s="67"/>
      <c r="M291" s="65" t="str">
        <f t="shared" si="396"/>
        <v>ZMR_MKT_CMM</v>
      </c>
      <c r="N291" s="65" t="str">
        <f t="shared" si="393"/>
        <v>시장상품(Commodity)정보</v>
      </c>
      <c r="O291" s="27" t="e">
        <f>IF(P291="","", IF(#REF!="",1,#REF!+1))</f>
        <v>#REF!</v>
      </c>
      <c r="P291" s="65" t="s">
        <v>4698</v>
      </c>
      <c r="Q291" s="65" t="str">
        <f t="shared" si="397"/>
        <v>상품종목ID</v>
      </c>
      <c r="R291" s="65" t="str">
        <f t="shared" si="380"/>
        <v>varchar2(20)</v>
      </c>
      <c r="S291" s="66" t="s">
        <v>759</v>
      </c>
      <c r="T291" s="66" t="str">
        <f>IF(I291="M", "Y", "")</f>
        <v>Y</v>
      </c>
      <c r="U291" s="68">
        <f t="shared" si="346"/>
        <v>20</v>
      </c>
      <c r="V291" s="65"/>
      <c r="W291" s="5" t="s">
        <v>291</v>
      </c>
      <c r="X291" s="5" t="str">
        <f t="shared" si="361"/>
        <v>BASE_DT,COMM_ID</v>
      </c>
      <c r="Y291" s="6" t="s">
        <v>291</v>
      </c>
      <c r="Z291" s="37" t="str">
        <f t="shared" si="362"/>
        <v xml:space="preserve">  COMM_ID varchar2(20) NOT NULL,</v>
      </c>
      <c r="AA291" s="37" t="s">
        <v>291</v>
      </c>
      <c r="AB291" s="5" t="str">
        <f t="shared" si="363"/>
        <v/>
      </c>
      <c r="AC291" s="37" t="s">
        <v>291</v>
      </c>
      <c r="AD291" s="37" t="str">
        <f t="shared" si="364"/>
        <v>COMMENT ON COLUMN ZMR_MKT_CMM.COMM_ID IS '상품종목ID';</v>
      </c>
      <c r="AE291" s="37" t="s">
        <v>291</v>
      </c>
      <c r="AF291" s="40" t="str">
        <f t="shared" si="365"/>
        <v/>
      </c>
      <c r="AG291" s="6" t="s">
        <v>291</v>
      </c>
      <c r="AI291" s="114" t="s">
        <v>5145</v>
      </c>
      <c r="AJ291" s="66"/>
    </row>
    <row r="292" spans="2:36" hidden="1">
      <c r="B292" s="65" t="str">
        <f t="shared" si="395"/>
        <v>시장기본_마켓정보</v>
      </c>
      <c r="C292" s="65" t="str">
        <f>C291</f>
        <v>시장상품(Commodity)정보</v>
      </c>
      <c r="D292" s="65" t="s">
        <v>1153</v>
      </c>
      <c r="E292" s="65">
        <f t="shared" si="360"/>
        <v>3</v>
      </c>
      <c r="F292" s="66"/>
      <c r="G292" s="66" t="s">
        <v>274</v>
      </c>
      <c r="H292" s="42">
        <v>20</v>
      </c>
      <c r="I292" s="66"/>
      <c r="J292" s="65" t="str">
        <f t="shared" si="379"/>
        <v>문자_20</v>
      </c>
      <c r="K292" s="103"/>
      <c r="L292" s="67"/>
      <c r="M292" s="65" t="str">
        <f t="shared" si="396"/>
        <v>ZMR_MKT_CMM</v>
      </c>
      <c r="N292" s="65" t="str">
        <f t="shared" ref="N292:N303" si="398">C292</f>
        <v>시장상품(Commodity)정보</v>
      </c>
      <c r="O292" s="27" t="e">
        <f>IF(P292="","", IF(#REF!="",1,#REF!+1))</f>
        <v>#REF!</v>
      </c>
      <c r="P292" s="65" t="s">
        <v>46</v>
      </c>
      <c r="Q292" s="65" t="str">
        <f>D292</f>
        <v>최종작업자</v>
      </c>
      <c r="R292" s="65" t="str">
        <f t="shared" si="380"/>
        <v>varchar2(20)</v>
      </c>
      <c r="S292" s="66"/>
      <c r="T292" s="66"/>
      <c r="U292" s="68">
        <f t="shared" si="346"/>
        <v>20</v>
      </c>
      <c r="V292" s="65"/>
      <c r="W292" s="5" t="s">
        <v>291</v>
      </c>
      <c r="X292" s="5" t="str">
        <f t="shared" si="361"/>
        <v>BASE_DT,COMM_ID</v>
      </c>
      <c r="Y292" s="6" t="s">
        <v>291</v>
      </c>
      <c r="Z292" s="37" t="str">
        <f t="shared" si="362"/>
        <v xml:space="preserve">  LASTID varchar2(20) NULL,</v>
      </c>
      <c r="AA292" s="37" t="s">
        <v>291</v>
      </c>
      <c r="AB292" s="5" t="str">
        <f t="shared" si="363"/>
        <v/>
      </c>
      <c r="AC292" s="37" t="s">
        <v>291</v>
      </c>
      <c r="AD292" s="37" t="str">
        <f t="shared" si="364"/>
        <v>COMMENT ON COLUMN ZMR_MKT_CMM.LASTID IS '최종작업자';</v>
      </c>
      <c r="AE292" s="37" t="s">
        <v>291</v>
      </c>
      <c r="AF292" s="40" t="str">
        <f t="shared" si="365"/>
        <v>ALTER TABLE ZMR_MKT_CMM ADD LASTID varchar2(20) NULL;</v>
      </c>
      <c r="AG292" s="6" t="s">
        <v>291</v>
      </c>
      <c r="AI292" s="114"/>
      <c r="AJ292" s="66"/>
    </row>
    <row r="293" spans="2:36" hidden="1">
      <c r="B293" s="65" t="str">
        <f>B292</f>
        <v>시장기본_마켓정보</v>
      </c>
      <c r="C293" s="65" t="str">
        <f>C292</f>
        <v>시장상품(Commodity)정보</v>
      </c>
      <c r="D293" s="65" t="s">
        <v>286</v>
      </c>
      <c r="E293" s="65">
        <f t="shared" si="360"/>
        <v>4</v>
      </c>
      <c r="F293" s="66"/>
      <c r="G293" s="66" t="s">
        <v>1154</v>
      </c>
      <c r="H293" s="42">
        <v>8</v>
      </c>
      <c r="I293" s="66" t="s">
        <v>36</v>
      </c>
      <c r="J293" s="65" t="str">
        <f t="shared" si="379"/>
        <v>날짜</v>
      </c>
      <c r="K293" s="103"/>
      <c r="L293" s="67"/>
      <c r="M293" s="65" t="str">
        <f t="shared" si="396"/>
        <v>ZMR_MKT_CMM</v>
      </c>
      <c r="N293" s="65" t="str">
        <f t="shared" si="398"/>
        <v>시장상품(Commodity)정보</v>
      </c>
      <c r="O293" s="27" t="e">
        <f t="shared" si="382"/>
        <v>#REF!</v>
      </c>
      <c r="P293" s="65" t="s">
        <v>47</v>
      </c>
      <c r="Q293" s="65" t="str">
        <f>D293</f>
        <v>최종작업시스템일시</v>
      </c>
      <c r="R293" s="65" t="str">
        <f t="shared" si="380"/>
        <v>timestamp</v>
      </c>
      <c r="S293" s="66"/>
      <c r="T293" s="66"/>
      <c r="U293" s="68">
        <f t="shared" si="346"/>
        <v>8</v>
      </c>
      <c r="V293" s="65"/>
      <c r="W293" s="5" t="s">
        <v>291</v>
      </c>
      <c r="X293" s="5" t="str">
        <f t="shared" si="361"/>
        <v>BASE_DT,COMM_ID</v>
      </c>
      <c r="Y293" s="6" t="s">
        <v>291</v>
      </c>
      <c r="Z293" s="37" t="str">
        <f t="shared" si="362"/>
        <v xml:space="preserve">  TMSTAMP timestamp DEFAULT CURRENT_TIMESTAMP  NULL,</v>
      </c>
      <c r="AA293" s="37" t="s">
        <v>291</v>
      </c>
      <c r="AB293" s="5" t="str">
        <f t="shared" si="363"/>
        <v/>
      </c>
      <c r="AC293" s="37" t="s">
        <v>291</v>
      </c>
      <c r="AD293" s="37" t="str">
        <f t="shared" si="364"/>
        <v>COMMENT ON COLUMN ZMR_MKT_CMM.TMSTAMP IS '최종작업시스템일시';</v>
      </c>
      <c r="AE293" s="37" t="s">
        <v>291</v>
      </c>
      <c r="AF293" s="40" t="str">
        <f t="shared" si="365"/>
        <v>ALTER TABLE ZMR_MKT_CMM ADD TMSTAMP timestamp NULL;</v>
      </c>
      <c r="AG293" s="6" t="s">
        <v>291</v>
      </c>
      <c r="AI293" s="114"/>
      <c r="AJ293" s="66"/>
    </row>
    <row r="294" spans="2:36" hidden="1">
      <c r="B294" s="65" t="str">
        <f t="shared" ref="B294:B303" si="399">B293</f>
        <v>시장기본_마켓정보</v>
      </c>
      <c r="C294" s="65" t="str">
        <f t="shared" ref="C294:C303" si="400">C293</f>
        <v>시장상품(Commodity)정보</v>
      </c>
      <c r="D294" s="65" t="s">
        <v>911</v>
      </c>
      <c r="E294" s="65">
        <f t="shared" si="360"/>
        <v>5</v>
      </c>
      <c r="F294" s="66"/>
      <c r="G294" s="66" t="s">
        <v>12</v>
      </c>
      <c r="H294" s="42">
        <v>3</v>
      </c>
      <c r="I294" s="66"/>
      <c r="J294" s="65" t="str">
        <f>IF(G294="", "", G294&amp;IF(G294="날짜", "", "_"&amp;H294))</f>
        <v>문자_3</v>
      </c>
      <c r="K294" s="103"/>
      <c r="L294" s="67"/>
      <c r="M294" s="65" t="str">
        <f t="shared" si="396"/>
        <v>ZMR_MKT_CMM</v>
      </c>
      <c r="N294" s="65" t="str">
        <f t="shared" si="398"/>
        <v>시장상품(Commodity)정보</v>
      </c>
      <c r="O294" s="27" t="e">
        <f>IF(P294="","", IF(P295="",1,O295+1))</f>
        <v>#REF!</v>
      </c>
      <c r="P294" s="65" t="s">
        <v>843</v>
      </c>
      <c r="Q294" s="65" t="str">
        <f>D294</f>
        <v>기준통화코드</v>
      </c>
      <c r="R294" s="65" t="str">
        <f>IF(G294="문자", "varchar2(" &amp; H294 &amp; ")", IF(G294="숫자", "number(" &amp; SUBSTITUTE(H294, ".", ",") &amp;")", IF(G294="날짜", "timestamp", "")))</f>
        <v>varchar2(3)</v>
      </c>
      <c r="S294" s="66" t="str">
        <f>IF(F294="O", "Y", "")</f>
        <v/>
      </c>
      <c r="T294" s="66"/>
      <c r="U294" s="68">
        <f t="shared" si="346"/>
        <v>3</v>
      </c>
      <c r="V294" s="65"/>
      <c r="W294" s="5" t="s">
        <v>291</v>
      </c>
      <c r="X294" s="5" t="str">
        <f t="shared" si="361"/>
        <v>BASE_DT,COMM_ID</v>
      </c>
      <c r="Y294" s="6" t="s">
        <v>291</v>
      </c>
      <c r="Z294" s="37" t="str">
        <f t="shared" si="362"/>
        <v xml:space="preserve">  CCY varchar2(3) NULL,</v>
      </c>
      <c r="AA294" s="37" t="s">
        <v>291</v>
      </c>
      <c r="AB294" s="5" t="str">
        <f t="shared" si="363"/>
        <v/>
      </c>
      <c r="AC294" s="37" t="s">
        <v>291</v>
      </c>
      <c r="AD294" s="37" t="str">
        <f t="shared" si="364"/>
        <v>COMMENT ON COLUMN ZMR_MKT_CMM.CCY IS '기준통화코드';</v>
      </c>
      <c r="AE294" s="37" t="s">
        <v>291</v>
      </c>
      <c r="AF294" s="40" t="str">
        <f t="shared" si="365"/>
        <v>ALTER TABLE ZMR_MKT_CMM ADD CCY varchar2(3) NULL;</v>
      </c>
      <c r="AG294" s="6" t="s">
        <v>291</v>
      </c>
      <c r="AI294" s="114"/>
      <c r="AJ294" s="66"/>
    </row>
    <row r="295" spans="2:36" hidden="1">
      <c r="B295" s="65" t="str">
        <f t="shared" si="399"/>
        <v>시장기본_마켓정보</v>
      </c>
      <c r="C295" s="65" t="str">
        <f t="shared" si="400"/>
        <v>시장상품(Commodity)정보</v>
      </c>
      <c r="D295" s="65" t="s">
        <v>927</v>
      </c>
      <c r="E295" s="65">
        <f t="shared" si="360"/>
        <v>6</v>
      </c>
      <c r="F295" s="66"/>
      <c r="G295" s="66" t="s">
        <v>13</v>
      </c>
      <c r="H295" s="42" t="s">
        <v>1989</v>
      </c>
      <c r="I295" s="66" t="s">
        <v>36</v>
      </c>
      <c r="J295" s="65" t="str">
        <f t="shared" si="379"/>
        <v>숫자_20,5</v>
      </c>
      <c r="K295" s="103"/>
      <c r="L295" s="67"/>
      <c r="M295" s="65" t="str">
        <f t="shared" si="396"/>
        <v>ZMR_MKT_CMM</v>
      </c>
      <c r="N295" s="65" t="str">
        <f t="shared" si="398"/>
        <v>시장상품(Commodity)정보</v>
      </c>
      <c r="O295" s="27" t="e">
        <f>IF(P295="","", IF(#REF!="",1,#REF!+1))</f>
        <v>#REF!</v>
      </c>
      <c r="P295" s="65" t="s">
        <v>4699</v>
      </c>
      <c r="Q295" s="65" t="str">
        <f>D295</f>
        <v>거래가</v>
      </c>
      <c r="R295" s="65" t="str">
        <f t="shared" si="380"/>
        <v>number(20,5)</v>
      </c>
      <c r="S295" s="66" t="str">
        <f t="shared" ref="S295:S303" si="401">IF(F295="O", "Y", "")</f>
        <v/>
      </c>
      <c r="T295" s="66" t="s">
        <v>759</v>
      </c>
      <c r="U295" s="68" t="str">
        <f t="shared" si="346"/>
        <v>20,5</v>
      </c>
      <c r="V295" s="65"/>
      <c r="W295" s="5" t="s">
        <v>291</v>
      </c>
      <c r="X295" s="5" t="str">
        <f t="shared" si="361"/>
        <v>BASE_DT,COMM_ID</v>
      </c>
      <c r="Y295" s="6" t="s">
        <v>291</v>
      </c>
      <c r="Z295" s="37" t="str">
        <f t="shared" si="362"/>
        <v xml:space="preserve">  COMM_VAL number(20,5) NULL,</v>
      </c>
      <c r="AA295" s="37" t="s">
        <v>291</v>
      </c>
      <c r="AB295" s="5" t="str">
        <f t="shared" si="363"/>
        <v/>
      </c>
      <c r="AC295" s="37" t="s">
        <v>291</v>
      </c>
      <c r="AD295" s="37" t="str">
        <f t="shared" si="364"/>
        <v>COMMENT ON COLUMN ZMR_MKT_CMM.COMM_VAL IS '거래가';</v>
      </c>
      <c r="AE295" s="37" t="s">
        <v>291</v>
      </c>
      <c r="AF295" s="40" t="str">
        <f t="shared" si="365"/>
        <v>ALTER TABLE ZMR_MKT_CMM ADD COMM_VAL number(20,5) NULL;</v>
      </c>
      <c r="AG295" s="6" t="s">
        <v>291</v>
      </c>
      <c r="AI295" s="114">
        <v>1000000</v>
      </c>
      <c r="AJ295" s="66"/>
    </row>
    <row r="296" spans="2:36" hidden="1">
      <c r="B296" s="65" t="str">
        <f t="shared" si="399"/>
        <v>시장기본_마켓정보</v>
      </c>
      <c r="C296" s="65" t="str">
        <f t="shared" si="400"/>
        <v>시장상품(Commodity)정보</v>
      </c>
      <c r="D296" s="65" t="s">
        <v>835</v>
      </c>
      <c r="E296" s="65">
        <f t="shared" si="360"/>
        <v>7</v>
      </c>
      <c r="F296" s="66"/>
      <c r="G296" s="66" t="s">
        <v>12</v>
      </c>
      <c r="H296" s="42">
        <v>10</v>
      </c>
      <c r="I296" s="66"/>
      <c r="J296" s="65" t="str">
        <f t="shared" si="379"/>
        <v>문자_10</v>
      </c>
      <c r="K296" s="103"/>
      <c r="L296" s="67"/>
      <c r="M296" s="65" t="str">
        <f t="shared" si="396"/>
        <v>ZMR_MKT_CMM</v>
      </c>
      <c r="N296" s="65" t="str">
        <f t="shared" si="398"/>
        <v>시장상품(Commodity)정보</v>
      </c>
      <c r="O296" s="27" t="e">
        <f>IF(P296="","", IF(P294="",1,O294+1))</f>
        <v>#REF!</v>
      </c>
      <c r="P296" s="65" t="s">
        <v>919</v>
      </c>
      <c r="Q296" s="65" t="str">
        <f t="shared" si="397"/>
        <v>편입지수ID</v>
      </c>
      <c r="R296" s="65" t="str">
        <f t="shared" si="380"/>
        <v>varchar2(10)</v>
      </c>
      <c r="S296" s="66" t="str">
        <f t="shared" si="401"/>
        <v/>
      </c>
      <c r="T296" s="66" t="str">
        <f>IF(I296="M", "Y", "")</f>
        <v/>
      </c>
      <c r="U296" s="68">
        <f t="shared" si="346"/>
        <v>10</v>
      </c>
      <c r="V296" s="65"/>
      <c r="W296" s="5" t="s">
        <v>291</v>
      </c>
      <c r="X296" s="5" t="str">
        <f t="shared" si="361"/>
        <v>BASE_DT,COMM_ID</v>
      </c>
      <c r="Y296" s="6" t="s">
        <v>291</v>
      </c>
      <c r="Z296" s="37" t="str">
        <f t="shared" si="362"/>
        <v xml:space="preserve">  IDX_ID varchar2(10) NULL,</v>
      </c>
      <c r="AA296" s="37" t="s">
        <v>291</v>
      </c>
      <c r="AB296" s="5" t="str">
        <f t="shared" si="363"/>
        <v/>
      </c>
      <c r="AC296" s="37" t="s">
        <v>291</v>
      </c>
      <c r="AD296" s="37" t="str">
        <f t="shared" si="364"/>
        <v>COMMENT ON COLUMN ZMR_MKT_CMM.IDX_ID IS '편입지수ID';</v>
      </c>
      <c r="AE296" s="37" t="s">
        <v>291</v>
      </c>
      <c r="AF296" s="40" t="str">
        <f t="shared" si="365"/>
        <v>ALTER TABLE ZMR_MKT_CMM ADD IDX_ID varchar2(10) NULL;</v>
      </c>
      <c r="AG296" s="6" t="s">
        <v>291</v>
      </c>
      <c r="AI296" s="114"/>
      <c r="AJ296" s="66"/>
    </row>
    <row r="297" spans="2:36" ht="25.5" hidden="1">
      <c r="B297" s="65" t="str">
        <f t="shared" si="399"/>
        <v>시장기본_마켓정보</v>
      </c>
      <c r="C297" s="65" t="str">
        <f t="shared" si="400"/>
        <v>시장상품(Commodity)정보</v>
      </c>
      <c r="D297" s="65" t="s">
        <v>934</v>
      </c>
      <c r="E297" s="65">
        <f t="shared" si="360"/>
        <v>8</v>
      </c>
      <c r="F297" s="66"/>
      <c r="G297" s="66" t="s">
        <v>12</v>
      </c>
      <c r="H297" s="42">
        <v>10</v>
      </c>
      <c r="I297" s="66"/>
      <c r="J297" s="65" t="str">
        <f t="shared" si="379"/>
        <v>문자_10</v>
      </c>
      <c r="K297" s="103" t="s">
        <v>4704</v>
      </c>
      <c r="L297" s="67"/>
      <c r="M297" s="65" t="str">
        <f t="shared" si="396"/>
        <v>ZMR_MKT_CMM</v>
      </c>
      <c r="N297" s="65" t="str">
        <f t="shared" si="398"/>
        <v>시장상품(Commodity)정보</v>
      </c>
      <c r="O297" s="27" t="e">
        <f t="shared" si="382"/>
        <v>#REF!</v>
      </c>
      <c r="P297" s="65" t="s">
        <v>935</v>
      </c>
      <c r="Q297" s="65" t="str">
        <f t="shared" ref="Q297:Q303" si="402">D297</f>
        <v>상장거래소ID</v>
      </c>
      <c r="R297" s="65" t="str">
        <f t="shared" si="380"/>
        <v>varchar2(10)</v>
      </c>
      <c r="S297" s="66" t="str">
        <f t="shared" si="401"/>
        <v/>
      </c>
      <c r="T297" s="66"/>
      <c r="U297" s="68">
        <f t="shared" si="346"/>
        <v>10</v>
      </c>
      <c r="V297" s="65"/>
      <c r="W297" s="5" t="s">
        <v>291</v>
      </c>
      <c r="X297" s="5" t="str">
        <f t="shared" si="361"/>
        <v>BASE_DT,COMM_ID</v>
      </c>
      <c r="Y297" s="6" t="s">
        <v>291</v>
      </c>
      <c r="Z297" s="37" t="str">
        <f t="shared" si="362"/>
        <v xml:space="preserve">  LIS_EXG_ID varchar2(10) NULL,</v>
      </c>
      <c r="AA297" s="37" t="s">
        <v>291</v>
      </c>
      <c r="AB297" s="5" t="str">
        <f t="shared" si="363"/>
        <v/>
      </c>
      <c r="AC297" s="37" t="s">
        <v>291</v>
      </c>
      <c r="AD297" s="37" t="str">
        <f t="shared" si="364"/>
        <v>COMMENT ON COLUMN ZMR_MKT_CMM.LIS_EXG_ID IS '상장거래소ID : TX, NY 등 상품지역';</v>
      </c>
      <c r="AE297" s="37" t="s">
        <v>291</v>
      </c>
      <c r="AF297" s="40" t="str">
        <f t="shared" si="365"/>
        <v>ALTER TABLE ZMR_MKT_CMM ADD LIS_EXG_ID varchar2(10) NULL;</v>
      </c>
      <c r="AG297" s="6" t="s">
        <v>291</v>
      </c>
      <c r="AI297" s="114" t="s">
        <v>5143</v>
      </c>
      <c r="AJ297" s="66"/>
    </row>
    <row r="298" spans="2:36" hidden="1">
      <c r="B298" s="65" t="str">
        <f t="shared" si="399"/>
        <v>시장기본_마켓정보</v>
      </c>
      <c r="C298" s="65" t="str">
        <f t="shared" si="400"/>
        <v>시장상품(Commodity)정보</v>
      </c>
      <c r="D298" s="65" t="s">
        <v>929</v>
      </c>
      <c r="E298" s="65">
        <f t="shared" si="360"/>
        <v>9</v>
      </c>
      <c r="F298" s="66"/>
      <c r="G298" s="66" t="s">
        <v>12</v>
      </c>
      <c r="H298" s="42">
        <v>5</v>
      </c>
      <c r="I298" s="66"/>
      <c r="J298" s="65" t="str">
        <f t="shared" si="379"/>
        <v>문자_5</v>
      </c>
      <c r="K298" s="103"/>
      <c r="L298" s="67"/>
      <c r="M298" s="65" t="str">
        <f t="shared" si="396"/>
        <v>ZMR_MKT_CMM</v>
      </c>
      <c r="N298" s="65" t="str">
        <f t="shared" si="398"/>
        <v>시장상품(Commodity)정보</v>
      </c>
      <c r="O298" s="27" t="e">
        <f t="shared" si="382"/>
        <v>#REF!</v>
      </c>
      <c r="P298" s="65" t="s">
        <v>930</v>
      </c>
      <c r="Q298" s="65" t="str">
        <f t="shared" si="402"/>
        <v>발행기관코드</v>
      </c>
      <c r="R298" s="65" t="str">
        <f t="shared" si="380"/>
        <v>varchar2(5)</v>
      </c>
      <c r="S298" s="66" t="str">
        <f t="shared" si="401"/>
        <v/>
      </c>
      <c r="T298" s="66"/>
      <c r="U298" s="68">
        <f t="shared" si="346"/>
        <v>5</v>
      </c>
      <c r="V298" s="65"/>
      <c r="W298" s="5" t="s">
        <v>291</v>
      </c>
      <c r="X298" s="5" t="str">
        <f t="shared" si="361"/>
        <v>BASE_DT,COMM_ID</v>
      </c>
      <c r="Y298" s="6" t="s">
        <v>291</v>
      </c>
      <c r="Z298" s="37" t="str">
        <f t="shared" si="362"/>
        <v xml:space="preserve">  ISU_ITT_CD varchar2(5) NULL,</v>
      </c>
      <c r="AA298" s="37" t="s">
        <v>291</v>
      </c>
      <c r="AB298" s="5" t="str">
        <f t="shared" si="363"/>
        <v/>
      </c>
      <c r="AC298" s="37" t="s">
        <v>291</v>
      </c>
      <c r="AD298" s="37" t="str">
        <f t="shared" si="364"/>
        <v>COMMENT ON COLUMN ZMR_MKT_CMM.ISU_ITT_CD IS '발행기관코드';</v>
      </c>
      <c r="AE298" s="37" t="s">
        <v>291</v>
      </c>
      <c r="AF298" s="40" t="str">
        <f t="shared" si="365"/>
        <v>ALTER TABLE ZMR_MKT_CMM ADD ISU_ITT_CD varchar2(5) NULL;</v>
      </c>
      <c r="AG298" s="6" t="s">
        <v>291</v>
      </c>
      <c r="AI298" s="114"/>
      <c r="AJ298" s="66"/>
    </row>
    <row r="299" spans="2:36" hidden="1">
      <c r="B299" s="65" t="str">
        <f t="shared" si="399"/>
        <v>시장기본_마켓정보</v>
      </c>
      <c r="C299" s="65" t="str">
        <f t="shared" si="400"/>
        <v>시장상품(Commodity)정보</v>
      </c>
      <c r="D299" s="65" t="s">
        <v>4750</v>
      </c>
      <c r="E299" s="65">
        <f t="shared" si="360"/>
        <v>10</v>
      </c>
      <c r="F299" s="66"/>
      <c r="G299" s="66" t="s">
        <v>274</v>
      </c>
      <c r="H299" s="42">
        <v>5</v>
      </c>
      <c r="I299" s="66"/>
      <c r="J299" s="65" t="str">
        <f t="shared" si="379"/>
        <v>문자_5</v>
      </c>
      <c r="K299" s="103" t="s">
        <v>4751</v>
      </c>
      <c r="L299" s="67"/>
      <c r="M299" s="65" t="str">
        <f>M297</f>
        <v>ZMR_MKT_CMM</v>
      </c>
      <c r="N299" s="65" t="str">
        <f t="shared" si="398"/>
        <v>시장상품(Commodity)정보</v>
      </c>
      <c r="O299" s="27" t="e">
        <f t="shared" ref="O299" si="403">IF(P299="","", IF(P297="",1,O297+1))</f>
        <v>#REF!</v>
      </c>
      <c r="P299" s="65" t="s">
        <v>4752</v>
      </c>
      <c r="Q299" s="65" t="str">
        <f t="shared" si="402"/>
        <v>CM버킷</v>
      </c>
      <c r="R299" s="65" t="str">
        <f t="shared" si="380"/>
        <v>varchar2(5)</v>
      </c>
      <c r="S299" s="66"/>
      <c r="T299" s="66"/>
      <c r="U299" s="68">
        <f t="shared" si="346"/>
        <v>5</v>
      </c>
      <c r="V299" s="65"/>
      <c r="W299" s="5" t="s">
        <v>291</v>
      </c>
      <c r="X299" s="5" t="str">
        <f t="shared" si="361"/>
        <v>BASE_DT,COMM_ID</v>
      </c>
      <c r="Y299" s="6" t="s">
        <v>291</v>
      </c>
      <c r="Z299" s="37" t="str">
        <f t="shared" si="362"/>
        <v xml:space="preserve">  CM_BUCKET varchar2(5) NULL,</v>
      </c>
      <c r="AA299" s="37" t="s">
        <v>291</v>
      </c>
      <c r="AB299" s="5" t="str">
        <f t="shared" si="363"/>
        <v/>
      </c>
      <c r="AC299" s="37" t="s">
        <v>291</v>
      </c>
      <c r="AD299" s="37" t="str">
        <f t="shared" si="364"/>
        <v>COMMENT ON COLUMN ZMR_MKT_CMM.CM_BUCKET IS 'CM버킷 : CM_BUCKET';</v>
      </c>
      <c r="AE299" s="37" t="s">
        <v>291</v>
      </c>
      <c r="AF299" s="40" t="str">
        <f t="shared" si="365"/>
        <v>ALTER TABLE ZMR_MKT_CMM ADD CM_BUCKET varchar2(5) NULL;</v>
      </c>
      <c r="AG299" s="6" t="s">
        <v>291</v>
      </c>
      <c r="AI299" s="117" t="s">
        <v>3334</v>
      </c>
      <c r="AJ299" s="66"/>
    </row>
    <row r="300" spans="2:36" hidden="1">
      <c r="B300" s="65" t="str">
        <f t="shared" si="399"/>
        <v>시장기본_마켓정보</v>
      </c>
      <c r="C300" s="65" t="str">
        <f t="shared" si="400"/>
        <v>시장상품(Commodity)정보</v>
      </c>
      <c r="D300" s="65" t="s">
        <v>901</v>
      </c>
      <c r="E300" s="65">
        <f t="shared" si="360"/>
        <v>11</v>
      </c>
      <c r="F300" s="66"/>
      <c r="G300" s="66" t="s">
        <v>12</v>
      </c>
      <c r="H300" s="42">
        <v>30</v>
      </c>
      <c r="I300" s="66"/>
      <c r="J300" s="65" t="str">
        <f t="shared" si="379"/>
        <v>문자_30</v>
      </c>
      <c r="K300" s="103"/>
      <c r="L300" s="67"/>
      <c r="M300" s="65" t="str">
        <f>M298</f>
        <v>ZMR_MKT_CMM</v>
      </c>
      <c r="N300" s="65" t="str">
        <f t="shared" si="398"/>
        <v>시장상품(Commodity)정보</v>
      </c>
      <c r="O300" s="27" t="e">
        <f>IF(P300="","", IF(#REF!="",1,#REF!+1))</f>
        <v>#REF!</v>
      </c>
      <c r="P300" s="65" t="s">
        <v>909</v>
      </c>
      <c r="Q300" s="65" t="str">
        <f t="shared" si="402"/>
        <v>참조ID</v>
      </c>
      <c r="R300" s="65" t="str">
        <f t="shared" si="380"/>
        <v>varchar2(30)</v>
      </c>
      <c r="S300" s="66" t="str">
        <f t="shared" si="401"/>
        <v/>
      </c>
      <c r="T300" s="66"/>
      <c r="U300" s="68">
        <f t="shared" si="346"/>
        <v>30</v>
      </c>
      <c r="V300" s="65"/>
      <c r="W300" s="5" t="s">
        <v>291</v>
      </c>
      <c r="X300" s="5" t="str">
        <f t="shared" si="361"/>
        <v>BASE_DT,COMM_ID</v>
      </c>
      <c r="Y300" s="6" t="s">
        <v>291</v>
      </c>
      <c r="Z300" s="37" t="str">
        <f t="shared" si="362"/>
        <v xml:space="preserve">  REF_ID varchar2(30) NULL,</v>
      </c>
      <c r="AA300" s="37" t="s">
        <v>291</v>
      </c>
      <c r="AB300" s="5" t="str">
        <f t="shared" si="363"/>
        <v/>
      </c>
      <c r="AC300" s="37" t="s">
        <v>291</v>
      </c>
      <c r="AD300" s="37" t="str">
        <f t="shared" si="364"/>
        <v>COMMENT ON COLUMN ZMR_MKT_CMM.REF_ID IS '참조ID';</v>
      </c>
      <c r="AE300" s="37" t="s">
        <v>291</v>
      </c>
      <c r="AF300" s="40" t="str">
        <f t="shared" si="365"/>
        <v>ALTER TABLE ZMR_MKT_CMM ADD REF_ID varchar2(30) NULL;</v>
      </c>
      <c r="AG300" s="6" t="s">
        <v>291</v>
      </c>
      <c r="AI300" s="114" t="s">
        <v>5144</v>
      </c>
      <c r="AJ300" s="66"/>
    </row>
    <row r="301" spans="2:36" hidden="1">
      <c r="B301" s="65" t="str">
        <f t="shared" si="399"/>
        <v>시장기본_마켓정보</v>
      </c>
      <c r="C301" s="65" t="str">
        <f t="shared" si="400"/>
        <v>시장상품(Commodity)정보</v>
      </c>
      <c r="D301" s="65" t="s">
        <v>4559</v>
      </c>
      <c r="E301" s="65">
        <f t="shared" si="360"/>
        <v>12</v>
      </c>
      <c r="F301" s="66"/>
      <c r="G301" s="66" t="s">
        <v>274</v>
      </c>
      <c r="H301" s="42">
        <v>20</v>
      </c>
      <c r="I301" s="66"/>
      <c r="J301" s="65" t="str">
        <f>IF(G301="", "", G301&amp;IF(G301="날짜", "", "_"&amp;H301))</f>
        <v>문자_20</v>
      </c>
      <c r="K301" s="103"/>
      <c r="L301" s="67"/>
      <c r="M301" s="65" t="str">
        <f t="shared" si="396"/>
        <v>ZMR_MKT_CMM</v>
      </c>
      <c r="N301" s="65" t="str">
        <f t="shared" si="398"/>
        <v>시장상품(Commodity)정보</v>
      </c>
      <c r="O301" s="27" t="e">
        <f>IF(P301="","", IF(#REF!="",1,#REF!+1))</f>
        <v>#REF!</v>
      </c>
      <c r="P301" s="65" t="s">
        <v>4562</v>
      </c>
      <c r="Q301" s="65" t="str">
        <f>D301</f>
        <v>원천자료명</v>
      </c>
      <c r="R301" s="65" t="str">
        <f>IF(G301="문자", "varchar2(" &amp; H301 &amp; ")", IF(G301="숫자", "number(" &amp; SUBSTITUTE(H301, ".", ",") &amp;")", IF(G301="날짜", "timestamp", "")))</f>
        <v>varchar2(20)</v>
      </c>
      <c r="S301" s="66" t="str">
        <f>IF(F301="O", "Y", "")</f>
        <v/>
      </c>
      <c r="T301" s="66" t="str">
        <f>IF(I301="M", "Y", "")</f>
        <v/>
      </c>
      <c r="U301" s="68">
        <f t="shared" si="346"/>
        <v>20</v>
      </c>
      <c r="V301" s="65"/>
      <c r="W301" s="5" t="s">
        <v>291</v>
      </c>
      <c r="X301" s="5" t="str">
        <f t="shared" si="361"/>
        <v>BASE_DT,COMM_ID</v>
      </c>
      <c r="Y301" s="6" t="s">
        <v>291</v>
      </c>
      <c r="Z301" s="37" t="str">
        <f t="shared" si="362"/>
        <v xml:space="preserve">  DATA_SRC varchar2(20) NULL,</v>
      </c>
      <c r="AA301" s="37" t="s">
        <v>291</v>
      </c>
      <c r="AB301" s="5" t="str">
        <f t="shared" si="363"/>
        <v/>
      </c>
      <c r="AC301" s="37" t="s">
        <v>291</v>
      </c>
      <c r="AD301" s="37" t="str">
        <f t="shared" si="364"/>
        <v>COMMENT ON COLUMN ZMR_MKT_CMM.DATA_SRC IS '원천자료명';</v>
      </c>
      <c r="AE301" s="37" t="s">
        <v>291</v>
      </c>
      <c r="AF301" s="40" t="str">
        <f t="shared" si="365"/>
        <v>ALTER TABLE ZMR_MKT_CMM ADD DATA_SRC varchar2(20) NULL;</v>
      </c>
      <c r="AG301" s="6" t="s">
        <v>291</v>
      </c>
      <c r="AI301" s="114"/>
      <c r="AJ301" s="66"/>
    </row>
    <row r="302" spans="2:36" ht="25.5" hidden="1">
      <c r="B302" s="65" t="str">
        <f t="shared" si="399"/>
        <v>시장기본_마켓정보</v>
      </c>
      <c r="C302" s="65" t="str">
        <f t="shared" si="400"/>
        <v>시장상품(Commodity)정보</v>
      </c>
      <c r="D302" s="65" t="s">
        <v>4552</v>
      </c>
      <c r="E302" s="65">
        <f t="shared" si="360"/>
        <v>13</v>
      </c>
      <c r="F302" s="66"/>
      <c r="G302" s="66" t="s">
        <v>274</v>
      </c>
      <c r="H302" s="42">
        <v>1</v>
      </c>
      <c r="I302" s="66"/>
      <c r="J302" s="65" t="str">
        <f>IF(G302="", "", G302&amp;IF(G302="날짜", "", "_"&amp;H302))</f>
        <v>문자_1</v>
      </c>
      <c r="K302" s="103" t="s">
        <v>4560</v>
      </c>
      <c r="L302" s="67"/>
      <c r="M302" s="65" t="str">
        <f t="shared" si="396"/>
        <v>ZMR_MKT_CMM</v>
      </c>
      <c r="N302" s="65" t="str">
        <f t="shared" si="398"/>
        <v>시장상품(Commodity)정보</v>
      </c>
      <c r="O302" s="27" t="e">
        <f>IF(P302="","", IF(P301="",1,O301+1))</f>
        <v>#REF!</v>
      </c>
      <c r="P302" s="65" t="s">
        <v>4561</v>
      </c>
      <c r="Q302" s="65" t="str">
        <f>D302</f>
        <v>자료관리구분</v>
      </c>
      <c r="R302" s="65" t="str">
        <f>IF(G302="문자", "varchar2(" &amp; H302 &amp; ")", IF(G302="숫자", "number(" &amp; SUBSTITUTE(H302, ".", ",") &amp;")", IF(G302="날짜", "timestamp", "")))</f>
        <v>varchar2(1)</v>
      </c>
      <c r="S302" s="66" t="str">
        <f>IF(F302="O", "Y", "")</f>
        <v/>
      </c>
      <c r="T302" s="66" t="str">
        <f>IF(I302="M", "Y", "")</f>
        <v/>
      </c>
      <c r="U302" s="68">
        <f t="shared" si="346"/>
        <v>1</v>
      </c>
      <c r="V302" s="65"/>
      <c r="W302" s="5" t="s">
        <v>291</v>
      </c>
      <c r="X302" s="5" t="str">
        <f t="shared" si="361"/>
        <v>BASE_DT,COMM_ID</v>
      </c>
      <c r="Y302" s="6" t="s">
        <v>291</v>
      </c>
      <c r="Z302" s="37" t="str">
        <f t="shared" si="362"/>
        <v xml:space="preserve">  DATA_CFG varchar2(1) NULL,</v>
      </c>
      <c r="AA302" s="37" t="s">
        <v>291</v>
      </c>
      <c r="AB302" s="5" t="str">
        <f t="shared" si="363"/>
        <v/>
      </c>
      <c r="AC302" s="37" t="s">
        <v>291</v>
      </c>
      <c r="AD302" s="37" t="str">
        <f t="shared" si="364"/>
        <v>COMMENT ON COLUMN ZMR_MKT_CMM.DATA_CFG IS '자료관리구분 : DATA_MAN_FG [ M, C, S ]';</v>
      </c>
      <c r="AE302" s="37" t="s">
        <v>291</v>
      </c>
      <c r="AF302" s="40" t="str">
        <f t="shared" si="365"/>
        <v>ALTER TABLE ZMR_MKT_CMM ADD DATA_CFG varchar2(1) NULL;</v>
      </c>
      <c r="AG302" s="6" t="s">
        <v>291</v>
      </c>
      <c r="AI302" s="114"/>
      <c r="AJ302" s="66"/>
    </row>
    <row r="303" spans="2:36" hidden="1">
      <c r="B303" s="65" t="str">
        <f t="shared" si="399"/>
        <v>시장기본_마켓정보</v>
      </c>
      <c r="C303" s="65" t="str">
        <f t="shared" si="400"/>
        <v>시장상품(Commodity)정보</v>
      </c>
      <c r="D303" s="65" t="s">
        <v>818</v>
      </c>
      <c r="E303" s="65">
        <f t="shared" si="360"/>
        <v>14</v>
      </c>
      <c r="F303" s="66"/>
      <c r="G303" s="66" t="s">
        <v>12</v>
      </c>
      <c r="H303" s="42">
        <v>20</v>
      </c>
      <c r="I303" s="66"/>
      <c r="J303" s="65" t="str">
        <f t="shared" si="379"/>
        <v>문자_20</v>
      </c>
      <c r="K303" s="103"/>
      <c r="L303" s="67"/>
      <c r="M303" s="65" t="str">
        <f t="shared" si="396"/>
        <v>ZMR_MKT_CMM</v>
      </c>
      <c r="N303" s="65" t="str">
        <f t="shared" si="398"/>
        <v>시장상품(Commodity)정보</v>
      </c>
      <c r="O303" s="27" t="e">
        <f>IF(P303="","", IF(P301="",1,O301+1))</f>
        <v>#REF!</v>
      </c>
      <c r="P303" s="65" t="s">
        <v>832</v>
      </c>
      <c r="Q303" s="65" t="str">
        <f t="shared" si="402"/>
        <v>매핑ID</v>
      </c>
      <c r="R303" s="65" t="str">
        <f t="shared" si="380"/>
        <v>varchar2(20)</v>
      </c>
      <c r="S303" s="66" t="str">
        <f t="shared" si="401"/>
        <v/>
      </c>
      <c r="T303" s="66" t="str">
        <f>IF(I303="M", "Y", "")</f>
        <v/>
      </c>
      <c r="U303" s="68">
        <f t="shared" si="346"/>
        <v>20</v>
      </c>
      <c r="V303" s="65"/>
      <c r="W303" s="5" t="s">
        <v>291</v>
      </c>
      <c r="X303" s="5" t="str">
        <f t="shared" si="361"/>
        <v>BASE_DT,COMM_ID</v>
      </c>
      <c r="Y303" s="6" t="s">
        <v>291</v>
      </c>
      <c r="Z303" s="37" t="str">
        <f t="shared" si="362"/>
        <v xml:space="preserve">  MAP_ID varchar2(20) NULL,CONSTRAINT PK_ZMR_MKT_CMM PRIMARY KEY ( BASE_DT,COMM_ID) );</v>
      </c>
      <c r="AA303" s="37" t="s">
        <v>291</v>
      </c>
      <c r="AB303" s="5" t="str">
        <f t="shared" si="363"/>
        <v/>
      </c>
      <c r="AC303" s="37" t="s">
        <v>291</v>
      </c>
      <c r="AD303" s="37" t="str">
        <f t="shared" si="364"/>
        <v>COMMENT ON COLUMN ZMR_MKT_CMM.MAP_ID IS '매핑ID';</v>
      </c>
      <c r="AE303" s="37" t="s">
        <v>291</v>
      </c>
      <c r="AF303" s="40" t="str">
        <f t="shared" si="365"/>
        <v>ALTER TABLE ZMR_MKT_CMM ADD MAP_ID varchar2(20) NULL;</v>
      </c>
      <c r="AG303" s="6" t="s">
        <v>291</v>
      </c>
      <c r="AI303" s="114"/>
      <c r="AJ303" s="66"/>
    </row>
    <row r="304" spans="2:36" s="6" customFormat="1" hidden="1">
      <c r="B304" s="65" t="s">
        <v>1057</v>
      </c>
      <c r="C304" s="65" t="s">
        <v>1076</v>
      </c>
      <c r="D304" s="65" t="str">
        <f>VLOOKUP(M304,엔티티목록!I:O,7,FALSE)</f>
        <v>평가에 사용되는 커브 일별커브 정보</v>
      </c>
      <c r="E304" s="65" t="str">
        <f t="shared" si="360"/>
        <v/>
      </c>
      <c r="F304" s="66"/>
      <c r="G304" s="66"/>
      <c r="H304" s="42">
        <f>SUMIFS(H:H,C:C,C304,B:B,B304, G:G,"&lt;&gt;"&amp;G304)</f>
        <v>124</v>
      </c>
      <c r="I304" s="66"/>
      <c r="J304" s="65" t="str">
        <f t="shared" ref="J304:J319" si="404">IF(G304="", "", G304&amp;IF(G304="날짜", "", "_"&amp;H304))</f>
        <v/>
      </c>
      <c r="K304" s="103"/>
      <c r="L304" s="67"/>
      <c r="M304" s="65" t="s">
        <v>1077</v>
      </c>
      <c r="N304" s="65" t="str">
        <f t="shared" ref="N304:N311" si="405">C304</f>
        <v>위험요인정보</v>
      </c>
      <c r="O304" s="27" t="str">
        <f t="shared" si="382"/>
        <v/>
      </c>
      <c r="P304" s="65"/>
      <c r="Q304" s="65"/>
      <c r="R304" s="65" t="str">
        <f t="shared" ref="R304:R319" si="406">IF(G304="문자", "varchar2(" &amp; H304 &amp; ")", IF(G304="숫자", "number(" &amp; SUBSTITUTE(H304, ".", ",") &amp;")", IF(G304="날짜", "timestamp", "")))</f>
        <v/>
      </c>
      <c r="S304" s="66"/>
      <c r="T304" s="66"/>
      <c r="U304" s="68">
        <f t="shared" si="346"/>
        <v>124</v>
      </c>
      <c r="V304" s="65"/>
      <c r="W304" s="5" t="s">
        <v>291</v>
      </c>
      <c r="X304" s="5" t="str">
        <f t="shared" si="361"/>
        <v/>
      </c>
      <c r="Y304" s="6" t="s">
        <v>291</v>
      </c>
      <c r="Z304" s="37" t="str">
        <f t="shared" si="362"/>
        <v>CREATE TABLE ZMR_MKT_RF(</v>
      </c>
      <c r="AA304" s="37" t="s">
        <v>291</v>
      </c>
      <c r="AB304" s="5" t="str">
        <f t="shared" si="363"/>
        <v>DROP TABLE ZMR_MKT_RF;</v>
      </c>
      <c r="AC304" s="37" t="s">
        <v>291</v>
      </c>
      <c r="AD304" s="37" t="str">
        <f t="shared" si="364"/>
        <v>COMMENT ON TABLE ZMR_MKT_RF IS '위험요인정보';</v>
      </c>
      <c r="AE304" s="37" t="s">
        <v>291</v>
      </c>
      <c r="AF304" s="40" t="str">
        <f t="shared" si="365"/>
        <v/>
      </c>
      <c r="AG304" s="6" t="s">
        <v>291</v>
      </c>
      <c r="AI304" s="114"/>
      <c r="AJ304" s="66"/>
    </row>
    <row r="305" spans="2:36" hidden="1">
      <c r="B305" s="65" t="str">
        <f t="shared" ref="B305:C308" si="407">B304</f>
        <v>시장기본_마켓정보</v>
      </c>
      <c r="C305" s="65" t="str">
        <f t="shared" si="407"/>
        <v>위험요인정보</v>
      </c>
      <c r="D305" s="65" t="s">
        <v>819</v>
      </c>
      <c r="E305" s="65">
        <f t="shared" si="360"/>
        <v>1</v>
      </c>
      <c r="F305" s="66" t="s">
        <v>1980</v>
      </c>
      <c r="G305" s="66" t="s">
        <v>274</v>
      </c>
      <c r="H305" s="42">
        <v>8</v>
      </c>
      <c r="I305" s="66" t="s">
        <v>36</v>
      </c>
      <c r="J305" s="65" t="str">
        <f t="shared" si="404"/>
        <v>문자_8</v>
      </c>
      <c r="K305" s="103"/>
      <c r="L305" s="67"/>
      <c r="M305" s="65" t="str">
        <f>M304</f>
        <v>ZMR_MKT_RF</v>
      </c>
      <c r="N305" s="65" t="str">
        <f t="shared" si="405"/>
        <v>위험요인정보</v>
      </c>
      <c r="O305" s="27">
        <f t="shared" si="382"/>
        <v>1</v>
      </c>
      <c r="P305" s="65" t="s">
        <v>65</v>
      </c>
      <c r="Q305" s="65" t="str">
        <f t="shared" ref="Q305:Q311" si="408">D305</f>
        <v>기준일</v>
      </c>
      <c r="R305" s="65" t="str">
        <f t="shared" si="406"/>
        <v>varchar2(8)</v>
      </c>
      <c r="S305" s="66" t="s">
        <v>759</v>
      </c>
      <c r="T305" s="66" t="str">
        <f>IF(I305="M", "Y", "")</f>
        <v>Y</v>
      </c>
      <c r="U305" s="68">
        <f t="shared" si="346"/>
        <v>8</v>
      </c>
      <c r="V305" s="65"/>
      <c r="W305" s="5" t="s">
        <v>291</v>
      </c>
      <c r="X305" s="5" t="str">
        <f t="shared" si="361"/>
        <v>BASE_DT</v>
      </c>
      <c r="Y305" s="6" t="s">
        <v>291</v>
      </c>
      <c r="Z305" s="37" t="str">
        <f t="shared" si="362"/>
        <v xml:space="preserve">  BASE_DT varchar2(8) NOT NULL,</v>
      </c>
      <c r="AA305" s="37" t="s">
        <v>291</v>
      </c>
      <c r="AB305" s="5" t="str">
        <f t="shared" si="363"/>
        <v/>
      </c>
      <c r="AC305" s="37" t="s">
        <v>291</v>
      </c>
      <c r="AD305" s="37" t="str">
        <f t="shared" si="364"/>
        <v>COMMENT ON COLUMN ZMR_MKT_RF.BASE_DT IS '기준일';</v>
      </c>
      <c r="AE305" s="37" t="s">
        <v>291</v>
      </c>
      <c r="AF305" s="40" t="str">
        <f t="shared" si="365"/>
        <v/>
      </c>
      <c r="AG305" s="6" t="s">
        <v>291</v>
      </c>
      <c r="AI305" s="114">
        <v>20240930</v>
      </c>
      <c r="AJ305" s="66" t="s">
        <v>36</v>
      </c>
    </row>
    <row r="306" spans="2:36" hidden="1">
      <c r="B306" s="65" t="str">
        <f t="shared" si="407"/>
        <v>시장기본_마켓정보</v>
      </c>
      <c r="C306" s="65" t="str">
        <f t="shared" si="407"/>
        <v>위험요인정보</v>
      </c>
      <c r="D306" s="65" t="s">
        <v>2100</v>
      </c>
      <c r="E306" s="65">
        <f t="shared" si="360"/>
        <v>2</v>
      </c>
      <c r="F306" s="66" t="s">
        <v>1980</v>
      </c>
      <c r="G306" s="66" t="s">
        <v>274</v>
      </c>
      <c r="H306" s="42">
        <v>30</v>
      </c>
      <c r="I306" s="66" t="s">
        <v>36</v>
      </c>
      <c r="J306" s="65" t="str">
        <f t="shared" si="404"/>
        <v>문자_30</v>
      </c>
      <c r="K306" s="103"/>
      <c r="L306" s="67"/>
      <c r="M306" s="65" t="str">
        <f>M305</f>
        <v>ZMR_MKT_RF</v>
      </c>
      <c r="N306" s="65" t="str">
        <f t="shared" si="405"/>
        <v>위험요인정보</v>
      </c>
      <c r="O306" s="27">
        <f t="shared" si="382"/>
        <v>2</v>
      </c>
      <c r="P306" s="65" t="s">
        <v>2101</v>
      </c>
      <c r="Q306" s="65" t="str">
        <f t="shared" si="408"/>
        <v>위험요인코드</v>
      </c>
      <c r="R306" s="65" t="str">
        <f t="shared" si="406"/>
        <v>varchar2(30)</v>
      </c>
      <c r="S306" s="66" t="s">
        <v>759</v>
      </c>
      <c r="T306" s="66" t="str">
        <f>IF(I306="M", "Y", "")</f>
        <v>Y</v>
      </c>
      <c r="U306" s="68">
        <f t="shared" si="346"/>
        <v>30</v>
      </c>
      <c r="V306" s="65"/>
      <c r="W306" s="5" t="s">
        <v>291</v>
      </c>
      <c r="X306" s="5" t="str">
        <f t="shared" ref="X306:X317" si="409">IF(P306="","",IF(P305="",P306,X305&amp;IF(S306="Y",","&amp;P306,"")))</f>
        <v>BASE_DT,RF_CD</v>
      </c>
      <c r="Y306" s="6" t="s">
        <v>291</v>
      </c>
      <c r="Z306" s="37" t="str">
        <f t="shared" si="362"/>
        <v xml:space="preserve">  RF_CD varchar2(30) NOT NULL,</v>
      </c>
      <c r="AA306" s="37" t="s">
        <v>291</v>
      </c>
      <c r="AB306" s="5" t="str">
        <f t="shared" si="363"/>
        <v/>
      </c>
      <c r="AC306" s="37" t="s">
        <v>291</v>
      </c>
      <c r="AD306" s="37" t="str">
        <f t="shared" si="364"/>
        <v>COMMENT ON COLUMN ZMR_MKT_RF.RF_CD IS '위험요인코드';</v>
      </c>
      <c r="AE306" s="37" t="s">
        <v>291</v>
      </c>
      <c r="AF306" s="40" t="str">
        <f t="shared" si="365"/>
        <v/>
      </c>
      <c r="AG306" s="6" t="s">
        <v>291</v>
      </c>
      <c r="AI306" s="114" t="s">
        <v>4440</v>
      </c>
      <c r="AJ306" s="66" t="s">
        <v>36</v>
      </c>
    </row>
    <row r="307" spans="2:36" hidden="1">
      <c r="B307" s="65" t="str">
        <f t="shared" si="407"/>
        <v>시장기본_마켓정보</v>
      </c>
      <c r="C307" s="65" t="str">
        <f t="shared" si="407"/>
        <v>위험요인정보</v>
      </c>
      <c r="D307" s="65" t="s">
        <v>1153</v>
      </c>
      <c r="E307" s="65">
        <f t="shared" si="360"/>
        <v>3</v>
      </c>
      <c r="F307" s="66"/>
      <c r="G307" s="66" t="s">
        <v>274</v>
      </c>
      <c r="H307" s="42">
        <v>20</v>
      </c>
      <c r="I307" s="66"/>
      <c r="J307" s="65" t="str">
        <f t="shared" si="404"/>
        <v>문자_20</v>
      </c>
      <c r="K307" s="103"/>
      <c r="L307" s="67"/>
      <c r="M307" s="65" t="str">
        <f>M306</f>
        <v>ZMR_MKT_RF</v>
      </c>
      <c r="N307" s="65" t="str">
        <f t="shared" si="405"/>
        <v>위험요인정보</v>
      </c>
      <c r="O307" s="27">
        <f t="shared" ref="O307:O370" si="410">IF(P307="","", IF(P306="",1,O306+1))</f>
        <v>3</v>
      </c>
      <c r="P307" s="65" t="s">
        <v>46</v>
      </c>
      <c r="Q307" s="65" t="str">
        <f t="shared" si="408"/>
        <v>최종작업자</v>
      </c>
      <c r="R307" s="65" t="str">
        <f t="shared" si="406"/>
        <v>varchar2(20)</v>
      </c>
      <c r="S307" s="66"/>
      <c r="T307" s="66"/>
      <c r="U307" s="68">
        <f t="shared" si="346"/>
        <v>20</v>
      </c>
      <c r="V307" s="65"/>
      <c r="W307" s="5" t="s">
        <v>291</v>
      </c>
      <c r="X307" s="5" t="str">
        <f t="shared" si="409"/>
        <v>BASE_DT,RF_CD</v>
      </c>
      <c r="Y307" s="6" t="s">
        <v>291</v>
      </c>
      <c r="Z307" s="37" t="str">
        <f t="shared" si="362"/>
        <v xml:space="preserve">  LASTID varchar2(20) NULL,</v>
      </c>
      <c r="AA307" s="37" t="s">
        <v>291</v>
      </c>
      <c r="AB307" s="5" t="str">
        <f t="shared" si="363"/>
        <v/>
      </c>
      <c r="AC307" s="37" t="s">
        <v>291</v>
      </c>
      <c r="AD307" s="37" t="str">
        <f t="shared" si="364"/>
        <v>COMMENT ON COLUMN ZMR_MKT_RF.LASTID IS '최종작업자';</v>
      </c>
      <c r="AE307" s="37" t="s">
        <v>291</v>
      </c>
      <c r="AF307" s="40" t="str">
        <f t="shared" si="365"/>
        <v>ALTER TABLE ZMR_MKT_RF ADD LASTID varchar2(20) NULL;</v>
      </c>
      <c r="AG307" s="6" t="s">
        <v>291</v>
      </c>
      <c r="AI307" s="114"/>
      <c r="AJ307" s="66"/>
    </row>
    <row r="308" spans="2:36" hidden="1">
      <c r="B308" s="65" t="str">
        <f t="shared" si="407"/>
        <v>시장기본_마켓정보</v>
      </c>
      <c r="C308" s="65" t="str">
        <f t="shared" si="407"/>
        <v>위험요인정보</v>
      </c>
      <c r="D308" s="65" t="s">
        <v>286</v>
      </c>
      <c r="E308" s="65">
        <f t="shared" si="360"/>
        <v>4</v>
      </c>
      <c r="F308" s="66"/>
      <c r="G308" s="66" t="s">
        <v>1154</v>
      </c>
      <c r="H308" s="42">
        <v>8</v>
      </c>
      <c r="I308" s="66" t="s">
        <v>36</v>
      </c>
      <c r="J308" s="65" t="str">
        <f t="shared" si="404"/>
        <v>날짜</v>
      </c>
      <c r="K308" s="103"/>
      <c r="L308" s="67"/>
      <c r="M308" s="65" t="str">
        <f t="shared" ref="M308:M319" si="411">M307</f>
        <v>ZMR_MKT_RF</v>
      </c>
      <c r="N308" s="65" t="str">
        <f t="shared" si="405"/>
        <v>위험요인정보</v>
      </c>
      <c r="O308" s="27">
        <f t="shared" si="410"/>
        <v>4</v>
      </c>
      <c r="P308" s="65" t="s">
        <v>47</v>
      </c>
      <c r="Q308" s="65" t="str">
        <f t="shared" si="408"/>
        <v>최종작업시스템일시</v>
      </c>
      <c r="R308" s="65" t="str">
        <f t="shared" si="406"/>
        <v>timestamp</v>
      </c>
      <c r="S308" s="66"/>
      <c r="T308" s="66"/>
      <c r="U308" s="68">
        <f t="shared" si="346"/>
        <v>8</v>
      </c>
      <c r="V308" s="65"/>
      <c r="W308" s="5" t="s">
        <v>291</v>
      </c>
      <c r="X308" s="5" t="str">
        <f t="shared" si="409"/>
        <v>BASE_DT,RF_CD</v>
      </c>
      <c r="Y308" s="6" t="s">
        <v>291</v>
      </c>
      <c r="Z308" s="37" t="str">
        <f t="shared" si="362"/>
        <v xml:space="preserve">  TMSTAMP timestamp DEFAULT CURRENT_TIMESTAMP  NULL,</v>
      </c>
      <c r="AA308" s="37" t="s">
        <v>291</v>
      </c>
      <c r="AB308" s="5" t="str">
        <f t="shared" si="363"/>
        <v/>
      </c>
      <c r="AC308" s="37" t="s">
        <v>291</v>
      </c>
      <c r="AD308" s="37" t="str">
        <f t="shared" si="364"/>
        <v>COMMENT ON COLUMN ZMR_MKT_RF.TMSTAMP IS '최종작업시스템일시';</v>
      </c>
      <c r="AE308" s="37" t="s">
        <v>291</v>
      </c>
      <c r="AF308" s="40" t="str">
        <f t="shared" si="365"/>
        <v>ALTER TABLE ZMR_MKT_RF ADD TMSTAMP timestamp NULL;</v>
      </c>
      <c r="AG308" s="6" t="s">
        <v>291</v>
      </c>
      <c r="AI308" s="114"/>
      <c r="AJ308" s="66"/>
    </row>
    <row r="309" spans="2:36" hidden="1">
      <c r="B309" s="65" t="str">
        <f t="shared" ref="B309:C309" si="412">B308</f>
        <v>시장기본_마켓정보</v>
      </c>
      <c r="C309" s="65" t="str">
        <f t="shared" si="412"/>
        <v>위험요인정보</v>
      </c>
      <c r="D309" s="65" t="s">
        <v>2102</v>
      </c>
      <c r="E309" s="65">
        <f t="shared" si="360"/>
        <v>5</v>
      </c>
      <c r="F309" s="66"/>
      <c r="G309" s="66" t="s">
        <v>13</v>
      </c>
      <c r="H309" s="42" t="s">
        <v>2103</v>
      </c>
      <c r="I309" s="66" t="s">
        <v>36</v>
      </c>
      <c r="J309" s="65" t="str">
        <f t="shared" si="404"/>
        <v>숫자_15,8</v>
      </c>
      <c r="K309" s="103"/>
      <c r="L309" s="67"/>
      <c r="M309" s="65" t="str">
        <f t="shared" si="411"/>
        <v>ZMR_MKT_RF</v>
      </c>
      <c r="N309" s="65" t="str">
        <f t="shared" si="405"/>
        <v>위험요인정보</v>
      </c>
      <c r="O309" s="27">
        <f t="shared" si="410"/>
        <v>5</v>
      </c>
      <c r="P309" s="65" t="s">
        <v>4700</v>
      </c>
      <c r="Q309" s="65" t="str">
        <f t="shared" si="408"/>
        <v>위험요인값</v>
      </c>
      <c r="R309" s="65" t="str">
        <f t="shared" si="406"/>
        <v>number(15,8)</v>
      </c>
      <c r="S309" s="66" t="str">
        <f t="shared" ref="S309:S319" si="413">IF(F309="O", "Y", "")</f>
        <v/>
      </c>
      <c r="T309" s="66" t="str">
        <f>IF(I309="M", "Y", "")</f>
        <v>Y</v>
      </c>
      <c r="U309" s="68" t="str">
        <f t="shared" si="346"/>
        <v>15,8</v>
      </c>
      <c r="V309" s="65"/>
      <c r="W309" s="5" t="s">
        <v>291</v>
      </c>
      <c r="X309" s="5" t="str">
        <f t="shared" si="409"/>
        <v>BASE_DT,RF_CD</v>
      </c>
      <c r="Y309" s="6" t="s">
        <v>291</v>
      </c>
      <c r="Z309" s="37" t="str">
        <f t="shared" si="362"/>
        <v xml:space="preserve">  RF_VAL number(15,8) NULL,</v>
      </c>
      <c r="AA309" s="37" t="s">
        <v>291</v>
      </c>
      <c r="AB309" s="5" t="str">
        <f t="shared" si="363"/>
        <v/>
      </c>
      <c r="AC309" s="37" t="s">
        <v>291</v>
      </c>
      <c r="AD309" s="37" t="str">
        <f t="shared" si="364"/>
        <v>COMMENT ON COLUMN ZMR_MKT_RF.RF_VAL IS '위험요인값';</v>
      </c>
      <c r="AE309" s="37" t="s">
        <v>291</v>
      </c>
      <c r="AF309" s="40" t="str">
        <f t="shared" si="365"/>
        <v>ALTER TABLE ZMR_MKT_RF ADD RF_VAL number(15,8) NULL;</v>
      </c>
      <c r="AG309" s="6" t="s">
        <v>291</v>
      </c>
      <c r="AI309" s="114">
        <v>301.10000000000002</v>
      </c>
      <c r="AJ309" s="66" t="s">
        <v>36</v>
      </c>
    </row>
    <row r="310" spans="2:36" hidden="1">
      <c r="B310" s="65" t="str">
        <f t="shared" ref="B310:C310" si="414">B309</f>
        <v>시장기본_마켓정보</v>
      </c>
      <c r="C310" s="65" t="str">
        <f t="shared" si="414"/>
        <v>위험요인정보</v>
      </c>
      <c r="D310" s="65" t="s">
        <v>2104</v>
      </c>
      <c r="E310" s="65">
        <f t="shared" si="360"/>
        <v>6</v>
      </c>
      <c r="F310" s="66"/>
      <c r="G310" s="66" t="s">
        <v>13</v>
      </c>
      <c r="H310" s="42" t="s">
        <v>2103</v>
      </c>
      <c r="I310" s="66" t="s">
        <v>36</v>
      </c>
      <c r="J310" s="65" t="str">
        <f t="shared" si="404"/>
        <v>숫자_15,8</v>
      </c>
      <c r="K310" s="103" t="s">
        <v>4702</v>
      </c>
      <c r="L310" s="67"/>
      <c r="M310" s="65" t="str">
        <f t="shared" si="411"/>
        <v>ZMR_MKT_RF</v>
      </c>
      <c r="N310" s="65" t="str">
        <f t="shared" si="405"/>
        <v>위험요인정보</v>
      </c>
      <c r="O310" s="27">
        <f t="shared" si="410"/>
        <v>6</v>
      </c>
      <c r="P310" s="65" t="s">
        <v>4701</v>
      </c>
      <c r="Q310" s="65" t="str">
        <f t="shared" si="408"/>
        <v>위험요인기준값</v>
      </c>
      <c r="R310" s="65" t="str">
        <f t="shared" si="406"/>
        <v>number(15,8)</v>
      </c>
      <c r="S310" s="66" t="str">
        <f t="shared" si="413"/>
        <v/>
      </c>
      <c r="T310" s="66" t="s">
        <v>759</v>
      </c>
      <c r="U310" s="68" t="str">
        <f t="shared" si="346"/>
        <v>15,8</v>
      </c>
      <c r="V310" s="65"/>
      <c r="W310" s="5" t="s">
        <v>291</v>
      </c>
      <c r="X310" s="5" t="str">
        <f t="shared" si="409"/>
        <v>BASE_DT,RF_CD</v>
      </c>
      <c r="Y310" s="6" t="s">
        <v>291</v>
      </c>
      <c r="Z310" s="37" t="str">
        <f t="shared" si="362"/>
        <v xml:space="preserve">  BSSE_VAL number(15,8) NULL,</v>
      </c>
      <c r="AA310" s="37" t="s">
        <v>291</v>
      </c>
      <c r="AB310" s="5" t="str">
        <f t="shared" si="363"/>
        <v/>
      </c>
      <c r="AC310" s="37" t="s">
        <v>291</v>
      </c>
      <c r="AD310" s="37" t="str">
        <f t="shared" si="364"/>
        <v>COMMENT ON COLUMN ZMR_MKT_RF.BSSE_VAL IS '위험요인기준값 : 주식등 기준가';</v>
      </c>
      <c r="AE310" s="37" t="s">
        <v>291</v>
      </c>
      <c r="AF310" s="40" t="str">
        <f t="shared" si="365"/>
        <v>ALTER TABLE ZMR_MKT_RF ADD BSSE_VAL number(15,8) NULL;</v>
      </c>
      <c r="AG310" s="6" t="s">
        <v>291</v>
      </c>
      <c r="AI310" s="114"/>
      <c r="AJ310" s="66"/>
    </row>
    <row r="311" spans="2:36" hidden="1">
      <c r="B311" s="65" t="str">
        <f t="shared" ref="B311:C311" si="415">B310</f>
        <v>시장기본_마켓정보</v>
      </c>
      <c r="C311" s="65" t="str">
        <f t="shared" si="415"/>
        <v>위험요인정보</v>
      </c>
      <c r="D311" s="65" t="s">
        <v>2105</v>
      </c>
      <c r="E311" s="65">
        <f t="shared" si="360"/>
        <v>7</v>
      </c>
      <c r="F311" s="66"/>
      <c r="G311" s="66" t="s">
        <v>12</v>
      </c>
      <c r="H311" s="42">
        <v>2</v>
      </c>
      <c r="I311" s="66"/>
      <c r="J311" s="65" t="str">
        <f t="shared" si="404"/>
        <v>문자_2</v>
      </c>
      <c r="K311" s="103"/>
      <c r="L311" s="67"/>
      <c r="M311" s="65" t="str">
        <f t="shared" si="411"/>
        <v>ZMR_MKT_RF</v>
      </c>
      <c r="N311" s="65" t="str">
        <f t="shared" si="405"/>
        <v>위험요인정보</v>
      </c>
      <c r="O311" s="27">
        <f t="shared" si="410"/>
        <v>7</v>
      </c>
      <c r="P311" s="65" t="s">
        <v>2022</v>
      </c>
      <c r="Q311" s="65" t="str">
        <f t="shared" si="408"/>
        <v>위험코드</v>
      </c>
      <c r="R311" s="65" t="str">
        <f t="shared" si="406"/>
        <v>varchar2(2)</v>
      </c>
      <c r="S311" s="66" t="str">
        <f t="shared" si="413"/>
        <v/>
      </c>
      <c r="T311" s="66" t="str">
        <f>IF(I311="M", "Y", "")</f>
        <v/>
      </c>
      <c r="U311" s="68">
        <f t="shared" si="346"/>
        <v>2</v>
      </c>
      <c r="V311" s="65"/>
      <c r="W311" s="5" t="s">
        <v>291</v>
      </c>
      <c r="X311" s="5" t="str">
        <f t="shared" si="409"/>
        <v>BASE_DT,RF_CD</v>
      </c>
      <c r="Y311" s="6" t="s">
        <v>291</v>
      </c>
      <c r="Z311" s="37" t="str">
        <f t="shared" si="362"/>
        <v xml:space="preserve">  RISK_CD varchar2(2) NULL,</v>
      </c>
      <c r="AA311" s="37" t="s">
        <v>291</v>
      </c>
      <c r="AB311" s="5" t="str">
        <f t="shared" si="363"/>
        <v/>
      </c>
      <c r="AC311" s="37" t="s">
        <v>291</v>
      </c>
      <c r="AD311" s="37" t="str">
        <f t="shared" si="364"/>
        <v>COMMENT ON COLUMN ZMR_MKT_RF.RISK_CD IS '위험코드';</v>
      </c>
      <c r="AE311" s="37" t="s">
        <v>291</v>
      </c>
      <c r="AF311" s="40" t="str">
        <f t="shared" si="365"/>
        <v>ALTER TABLE ZMR_MKT_RF ADD RISK_CD varchar2(2) NULL;</v>
      </c>
      <c r="AG311" s="6" t="s">
        <v>291</v>
      </c>
      <c r="AI311" s="114" t="s">
        <v>2547</v>
      </c>
      <c r="AJ311" s="66" t="s">
        <v>36</v>
      </c>
    </row>
    <row r="312" spans="2:36" hidden="1">
      <c r="B312" s="65" t="str">
        <f t="shared" ref="B312:C312" si="416">B311</f>
        <v>시장기본_마켓정보</v>
      </c>
      <c r="C312" s="65" t="str">
        <f t="shared" si="416"/>
        <v>위험요인정보</v>
      </c>
      <c r="D312" s="65" t="s">
        <v>6097</v>
      </c>
      <c r="E312" s="65">
        <f t="shared" si="360"/>
        <v>8</v>
      </c>
      <c r="F312" s="66"/>
      <c r="G312" s="66" t="s">
        <v>13</v>
      </c>
      <c r="H312" s="42">
        <v>5</v>
      </c>
      <c r="I312" s="66" t="s">
        <v>36</v>
      </c>
      <c r="J312" s="65" t="str">
        <f t="shared" ref="J312:J315" si="417">IF(G312="", "", G312&amp;IF(G312="날짜", "", "_"&amp;H312))</f>
        <v>숫자_5</v>
      </c>
      <c r="K312" s="103"/>
      <c r="L312" s="67"/>
      <c r="M312" s="65" t="str">
        <f t="shared" si="411"/>
        <v>ZMR_MKT_RF</v>
      </c>
      <c r="N312" s="65" t="str">
        <f t="shared" ref="N312:N315" si="418">C312</f>
        <v>위험요인정보</v>
      </c>
      <c r="O312" s="27">
        <f t="shared" si="410"/>
        <v>8</v>
      </c>
      <c r="P312" s="65" t="s">
        <v>2029</v>
      </c>
      <c r="Q312" s="65" t="str">
        <f t="shared" ref="Q312:Q315" si="419">D312</f>
        <v>년환산일수X</v>
      </c>
      <c r="R312" s="65" t="str">
        <f t="shared" ref="R312:R315" si="420">IF(G312="문자", "varchar2(" &amp; H312 &amp; ")", IF(G312="숫자", "number(" &amp; SUBSTITUTE(H312, ".", ",") &amp;")", IF(G312="날짜", "timestamp", "")))</f>
        <v>number(5)</v>
      </c>
      <c r="S312" s="66" t="str">
        <f t="shared" si="413"/>
        <v/>
      </c>
      <c r="T312" s="66" t="str">
        <f>IF(I312="M", "Y", "")</f>
        <v>Y</v>
      </c>
      <c r="U312" s="68">
        <f t="shared" si="346"/>
        <v>5</v>
      </c>
      <c r="V312" s="65"/>
      <c r="W312" s="5" t="s">
        <v>291</v>
      </c>
      <c r="X312" s="5" t="str">
        <f t="shared" si="409"/>
        <v>BASE_DT,RF_CD</v>
      </c>
      <c r="Y312" s="6" t="s">
        <v>291</v>
      </c>
      <c r="Z312" s="37" t="str">
        <f t="shared" si="362"/>
        <v xml:space="preserve">  YEAR_X number(5) NULL,</v>
      </c>
      <c r="AA312" s="37" t="s">
        <v>291</v>
      </c>
      <c r="AB312" s="5" t="str">
        <f t="shared" si="363"/>
        <v/>
      </c>
      <c r="AC312" s="37" t="s">
        <v>291</v>
      </c>
      <c r="AD312" s="37" t="str">
        <f t="shared" si="364"/>
        <v>COMMENT ON COLUMN ZMR_MKT_RF.YEAR_X IS '년환산일수X';</v>
      </c>
      <c r="AE312" s="37" t="s">
        <v>291</v>
      </c>
      <c r="AF312" s="40" t="str">
        <f t="shared" si="365"/>
        <v>ALTER TABLE ZMR_MKT_RF ADD YEAR_X number(5) NULL;</v>
      </c>
      <c r="AG312" s="6" t="s">
        <v>291</v>
      </c>
      <c r="AI312" s="114">
        <v>301.10000000000002</v>
      </c>
      <c r="AJ312" s="66" t="s">
        <v>36</v>
      </c>
    </row>
    <row r="313" spans="2:36" hidden="1">
      <c r="B313" s="65" t="str">
        <f t="shared" ref="B313:C313" si="421">B312</f>
        <v>시장기본_마켓정보</v>
      </c>
      <c r="C313" s="65" t="str">
        <f t="shared" si="421"/>
        <v>위험요인정보</v>
      </c>
      <c r="D313" s="65" t="s">
        <v>6098</v>
      </c>
      <c r="E313" s="65">
        <f t="shared" si="360"/>
        <v>9</v>
      </c>
      <c r="F313" s="66"/>
      <c r="G313" s="66" t="s">
        <v>13</v>
      </c>
      <c r="H313" s="42">
        <v>5</v>
      </c>
      <c r="I313" s="66" t="s">
        <v>36</v>
      </c>
      <c r="J313" s="65" t="str">
        <f t="shared" si="417"/>
        <v>숫자_5</v>
      </c>
      <c r="K313" s="103"/>
      <c r="L313" s="67"/>
      <c r="M313" s="65" t="str">
        <f t="shared" si="411"/>
        <v>ZMR_MKT_RF</v>
      </c>
      <c r="N313" s="65" t="str">
        <f t="shared" si="418"/>
        <v>위험요인정보</v>
      </c>
      <c r="O313" s="27">
        <f t="shared" si="410"/>
        <v>9</v>
      </c>
      <c r="P313" s="65" t="s">
        <v>2030</v>
      </c>
      <c r="Q313" s="65" t="str">
        <f t="shared" si="419"/>
        <v>년환산일수Y</v>
      </c>
      <c r="R313" s="65" t="str">
        <f t="shared" si="420"/>
        <v>number(5)</v>
      </c>
      <c r="S313" s="66" t="str">
        <f t="shared" si="413"/>
        <v/>
      </c>
      <c r="T313" s="66" t="s">
        <v>759</v>
      </c>
      <c r="U313" s="68">
        <f t="shared" si="346"/>
        <v>5</v>
      </c>
      <c r="V313" s="65"/>
      <c r="W313" s="5" t="s">
        <v>291</v>
      </c>
      <c r="X313" s="5" t="str">
        <f t="shared" si="409"/>
        <v>BASE_DT,RF_CD</v>
      </c>
      <c r="Y313" s="6" t="s">
        <v>291</v>
      </c>
      <c r="Z313" s="37" t="str">
        <f t="shared" si="362"/>
        <v xml:space="preserve">  YEAR_Y number(5) NULL,</v>
      </c>
      <c r="AA313" s="37" t="s">
        <v>291</v>
      </c>
      <c r="AB313" s="5" t="str">
        <f t="shared" si="363"/>
        <v/>
      </c>
      <c r="AC313" s="37" t="s">
        <v>291</v>
      </c>
      <c r="AD313" s="37" t="str">
        <f t="shared" si="364"/>
        <v>COMMENT ON COLUMN ZMR_MKT_RF.YEAR_Y IS '년환산일수Y';</v>
      </c>
      <c r="AE313" s="37" t="s">
        <v>291</v>
      </c>
      <c r="AF313" s="40" t="str">
        <f t="shared" si="365"/>
        <v>ALTER TABLE ZMR_MKT_RF ADD YEAR_Y number(5) NULL;</v>
      </c>
      <c r="AG313" s="6" t="s">
        <v>291</v>
      </c>
      <c r="AI313" s="114"/>
      <c r="AJ313" s="66"/>
    </row>
    <row r="314" spans="2:36" hidden="1">
      <c r="B314" s="65" t="str">
        <f t="shared" ref="B314:C314" si="422">B313</f>
        <v>시장기본_마켓정보</v>
      </c>
      <c r="C314" s="65" t="str">
        <f t="shared" si="422"/>
        <v>위험요인정보</v>
      </c>
      <c r="D314" s="65" t="s">
        <v>6440</v>
      </c>
      <c r="E314" s="65">
        <f t="shared" si="360"/>
        <v>10</v>
      </c>
      <c r="F314" s="66"/>
      <c r="G314" s="66" t="s">
        <v>12</v>
      </c>
      <c r="H314" s="42">
        <v>5</v>
      </c>
      <c r="I314" s="66" t="s">
        <v>36</v>
      </c>
      <c r="J314" s="65" t="str">
        <f t="shared" si="417"/>
        <v>문자_5</v>
      </c>
      <c r="K314" s="103"/>
      <c r="L314" s="67"/>
      <c r="M314" s="65" t="str">
        <f>M311</f>
        <v>ZMR_MKT_RF</v>
      </c>
      <c r="N314" s="65" t="str">
        <f t="shared" si="418"/>
        <v>위험요인정보</v>
      </c>
      <c r="O314" s="27">
        <f t="shared" si="410"/>
        <v>10</v>
      </c>
      <c r="P314" s="65" t="s">
        <v>6444</v>
      </c>
      <c r="Q314" s="65" t="str">
        <f t="shared" si="419"/>
        <v>RM시나리오유형</v>
      </c>
      <c r="R314" s="65" t="str">
        <f t="shared" si="420"/>
        <v>varchar2(5)</v>
      </c>
      <c r="S314" s="66" t="str">
        <f t="shared" si="413"/>
        <v/>
      </c>
      <c r="T314" s="66" t="str">
        <f>IF(I314="M", "Y", "")</f>
        <v>Y</v>
      </c>
      <c r="U314" s="68">
        <f t="shared" si="346"/>
        <v>5</v>
      </c>
      <c r="V314" s="65"/>
      <c r="W314" s="5" t="s">
        <v>291</v>
      </c>
      <c r="X314" s="5" t="str">
        <f t="shared" si="409"/>
        <v>BASE_DT,RF_CD</v>
      </c>
      <c r="Y314" s="6" t="s">
        <v>291</v>
      </c>
      <c r="Z314" s="37" t="str">
        <f t="shared" si="362"/>
        <v xml:space="preserve">  RM_SCE_TYPE varchar2(5) NULL,</v>
      </c>
      <c r="AA314" s="37" t="s">
        <v>291</v>
      </c>
      <c r="AB314" s="5" t="str">
        <f t="shared" si="363"/>
        <v/>
      </c>
      <c r="AC314" s="37" t="s">
        <v>291</v>
      </c>
      <c r="AD314" s="37" t="str">
        <f t="shared" si="364"/>
        <v>COMMENT ON COLUMN ZMR_MKT_RF.RM_SCE_TYPE IS 'RM시나리오유형';</v>
      </c>
      <c r="AE314" s="37" t="s">
        <v>291</v>
      </c>
      <c r="AF314" s="40" t="str">
        <f t="shared" si="365"/>
        <v>ALTER TABLE ZMR_MKT_RF ADD RM_SCE_TYPE varchar2(5) NULL;</v>
      </c>
      <c r="AG314" s="6" t="s">
        <v>291</v>
      </c>
      <c r="AI314" s="114" t="s">
        <v>6449</v>
      </c>
      <c r="AJ314" s="66" t="s">
        <v>36</v>
      </c>
    </row>
    <row r="315" spans="2:36" hidden="1">
      <c r="B315" s="65" t="str">
        <f t="shared" ref="B315:C315" si="423">B314</f>
        <v>시장기본_마켓정보</v>
      </c>
      <c r="C315" s="65" t="str">
        <f t="shared" si="423"/>
        <v>위험요인정보</v>
      </c>
      <c r="D315" s="65" t="s">
        <v>6441</v>
      </c>
      <c r="E315" s="65">
        <f t="shared" si="360"/>
        <v>11</v>
      </c>
      <c r="F315" s="66"/>
      <c r="G315" s="66" t="s">
        <v>13</v>
      </c>
      <c r="H315" s="42" t="s">
        <v>6448</v>
      </c>
      <c r="I315" s="66" t="s">
        <v>36</v>
      </c>
      <c r="J315" s="65" t="str">
        <f t="shared" si="417"/>
        <v>숫자_6,4</v>
      </c>
      <c r="K315" s="103"/>
      <c r="L315" s="67"/>
      <c r="M315" s="65" t="str">
        <f t="shared" si="411"/>
        <v>ZMR_MKT_RF</v>
      </c>
      <c r="N315" s="65" t="str">
        <f t="shared" si="418"/>
        <v>위험요인정보</v>
      </c>
      <c r="O315" s="27">
        <f t="shared" si="410"/>
        <v>11</v>
      </c>
      <c r="P315" s="65" t="s">
        <v>6445</v>
      </c>
      <c r="Q315" s="65" t="str">
        <f t="shared" si="419"/>
        <v>RM시나리오</v>
      </c>
      <c r="R315" s="65" t="str">
        <f t="shared" si="420"/>
        <v>number(6,4)</v>
      </c>
      <c r="S315" s="66" t="str">
        <f t="shared" si="413"/>
        <v/>
      </c>
      <c r="T315" s="66" t="s">
        <v>759</v>
      </c>
      <c r="U315" s="68" t="str">
        <f t="shared" si="346"/>
        <v>6,4</v>
      </c>
      <c r="V315" s="65"/>
      <c r="W315" s="5" t="s">
        <v>291</v>
      </c>
      <c r="X315" s="5" t="str">
        <f t="shared" si="409"/>
        <v>BASE_DT,RF_CD</v>
      </c>
      <c r="Y315" s="6" t="s">
        <v>291</v>
      </c>
      <c r="Z315" s="37" t="str">
        <f t="shared" si="362"/>
        <v xml:space="preserve">  RM_SCE_VAL number(6,4) NULL,</v>
      </c>
      <c r="AA315" s="37" t="s">
        <v>291</v>
      </c>
      <c r="AB315" s="5" t="str">
        <f t="shared" si="363"/>
        <v/>
      </c>
      <c r="AC315" s="37" t="s">
        <v>291</v>
      </c>
      <c r="AD315" s="37" t="str">
        <f t="shared" si="364"/>
        <v>COMMENT ON COLUMN ZMR_MKT_RF.RM_SCE_VAL IS 'RM시나리오';</v>
      </c>
      <c r="AE315" s="37" t="s">
        <v>291</v>
      </c>
      <c r="AF315" s="40" t="str">
        <f t="shared" si="365"/>
        <v>ALTER TABLE ZMR_MKT_RF ADD RM_SCE_VAL number(6,4) NULL;</v>
      </c>
      <c r="AG315" s="6" t="s">
        <v>291</v>
      </c>
      <c r="AI315" s="114">
        <v>1.0009999999999999</v>
      </c>
      <c r="AJ315" s="66"/>
    </row>
    <row r="316" spans="2:36" hidden="1">
      <c r="B316" s="65" t="str">
        <f t="shared" ref="B316:C316" si="424">B315</f>
        <v>시장기본_마켓정보</v>
      </c>
      <c r="C316" s="65" t="str">
        <f t="shared" si="424"/>
        <v>위험요인정보</v>
      </c>
      <c r="D316" s="65" t="s">
        <v>6442</v>
      </c>
      <c r="E316" s="65">
        <f t="shared" si="360"/>
        <v>12</v>
      </c>
      <c r="F316" s="66"/>
      <c r="G316" s="66" t="s">
        <v>13</v>
      </c>
      <c r="H316" s="42" t="s">
        <v>2103</v>
      </c>
      <c r="I316" s="66" t="s">
        <v>36</v>
      </c>
      <c r="J316" s="65" t="str">
        <f t="shared" ref="J316:J317" si="425">IF(G316="", "", G316&amp;IF(G316="날짜", "", "_"&amp;H316))</f>
        <v>숫자_15,8</v>
      </c>
      <c r="K316" s="103"/>
      <c r="L316" s="67"/>
      <c r="M316" s="65" t="str">
        <f>M313</f>
        <v>ZMR_MKT_RF</v>
      </c>
      <c r="N316" s="65" t="str">
        <f t="shared" ref="N316:N317" si="426">C316</f>
        <v>위험요인정보</v>
      </c>
      <c r="O316" s="27">
        <f t="shared" si="410"/>
        <v>12</v>
      </c>
      <c r="P316" s="65" t="s">
        <v>6446</v>
      </c>
      <c r="Q316" s="65" t="str">
        <f t="shared" ref="Q316:Q317" si="427">D316</f>
        <v>RM위험요인값</v>
      </c>
      <c r="R316" s="65" t="str">
        <f t="shared" ref="R316:R317" si="428">IF(G316="문자", "varchar2(" &amp; H316 &amp; ")", IF(G316="숫자", "number(" &amp; SUBSTITUTE(H316, ".", ",") &amp;")", IF(G316="날짜", "timestamp", "")))</f>
        <v>number(15,8)</v>
      </c>
      <c r="S316" s="66" t="str">
        <f t="shared" ref="S316:S317" si="429">IF(F316="O", "Y", "")</f>
        <v/>
      </c>
      <c r="T316" s="66" t="str">
        <f>IF(I316="M", "Y", "")</f>
        <v>Y</v>
      </c>
      <c r="U316" s="68" t="str">
        <f t="shared" si="346"/>
        <v>15,8</v>
      </c>
      <c r="V316" s="65"/>
      <c r="W316" s="5" t="s">
        <v>291</v>
      </c>
      <c r="X316" s="5" t="str">
        <f t="shared" si="409"/>
        <v>BASE_DT,RF_CD</v>
      </c>
      <c r="Y316" s="6" t="s">
        <v>291</v>
      </c>
      <c r="Z316" s="37" t="str">
        <f t="shared" si="362"/>
        <v xml:space="preserve">  RM_RF_VAL number(15,8) NULL,</v>
      </c>
      <c r="AA316" s="37" t="s">
        <v>291</v>
      </c>
      <c r="AB316" s="5" t="str">
        <f t="shared" si="363"/>
        <v/>
      </c>
      <c r="AC316" s="37" t="s">
        <v>291</v>
      </c>
      <c r="AD316" s="37" t="str">
        <f t="shared" si="364"/>
        <v>COMMENT ON COLUMN ZMR_MKT_RF.RM_RF_VAL IS 'RM위험요인값';</v>
      </c>
      <c r="AE316" s="37" t="s">
        <v>291</v>
      </c>
      <c r="AF316" s="40" t="str">
        <f t="shared" si="365"/>
        <v>ALTER TABLE ZMR_MKT_RF ADD RM_RF_VAL number(15,8) NULL;</v>
      </c>
      <c r="AG316" s="6" t="s">
        <v>291</v>
      </c>
      <c r="AI316" s="114">
        <v>10</v>
      </c>
      <c r="AJ316" s="66" t="s">
        <v>36</v>
      </c>
    </row>
    <row r="317" spans="2:36" hidden="1">
      <c r="B317" s="65" t="str">
        <f t="shared" ref="B317:C317" si="430">B316</f>
        <v>시장기본_마켓정보</v>
      </c>
      <c r="C317" s="65" t="str">
        <f t="shared" si="430"/>
        <v>위험요인정보</v>
      </c>
      <c r="D317" s="65" t="s">
        <v>6443</v>
      </c>
      <c r="E317" s="65">
        <f t="shared" si="360"/>
        <v>13</v>
      </c>
      <c r="F317" s="66"/>
      <c r="G317" s="66" t="s">
        <v>13</v>
      </c>
      <c r="H317" s="42" t="s">
        <v>2103</v>
      </c>
      <c r="I317" s="66" t="s">
        <v>36</v>
      </c>
      <c r="J317" s="65" t="str">
        <f t="shared" si="425"/>
        <v>숫자_15,8</v>
      </c>
      <c r="K317" s="103"/>
      <c r="L317" s="67"/>
      <c r="M317" s="65" t="str">
        <f t="shared" si="411"/>
        <v>ZMR_MKT_RF</v>
      </c>
      <c r="N317" s="65" t="str">
        <f t="shared" si="426"/>
        <v>위험요인정보</v>
      </c>
      <c r="O317" s="27">
        <f t="shared" si="410"/>
        <v>13</v>
      </c>
      <c r="P317" s="65" t="s">
        <v>6447</v>
      </c>
      <c r="Q317" s="65" t="str">
        <f t="shared" si="427"/>
        <v>RM위험요조정값</v>
      </c>
      <c r="R317" s="65" t="str">
        <f t="shared" si="428"/>
        <v>number(15,8)</v>
      </c>
      <c r="S317" s="66" t="str">
        <f t="shared" si="429"/>
        <v/>
      </c>
      <c r="T317" s="66" t="s">
        <v>759</v>
      </c>
      <c r="U317" s="68" t="str">
        <f t="shared" si="346"/>
        <v>15,8</v>
      </c>
      <c r="V317" s="65"/>
      <c r="W317" s="5" t="s">
        <v>291</v>
      </c>
      <c r="X317" s="5" t="str">
        <f t="shared" si="409"/>
        <v>BASE_DT,RF_CD</v>
      </c>
      <c r="Y317" s="6" t="s">
        <v>291</v>
      </c>
      <c r="Z317" s="37" t="str">
        <f t="shared" si="362"/>
        <v xml:space="preserve">  RM_RF_VAL_T number(15,8) NULL,</v>
      </c>
      <c r="AA317" s="37" t="s">
        <v>291</v>
      </c>
      <c r="AB317" s="5" t="str">
        <f t="shared" si="363"/>
        <v/>
      </c>
      <c r="AC317" s="37" t="s">
        <v>291</v>
      </c>
      <c r="AD317" s="37" t="str">
        <f t="shared" si="364"/>
        <v>COMMENT ON COLUMN ZMR_MKT_RF.RM_RF_VAL_T IS 'RM위험요조정값';</v>
      </c>
      <c r="AE317" s="37" t="s">
        <v>291</v>
      </c>
      <c r="AF317" s="40" t="str">
        <f t="shared" si="365"/>
        <v>ALTER TABLE ZMR_MKT_RF ADD RM_RF_VAL_T number(15,8) NULL;</v>
      </c>
      <c r="AG317" s="6" t="s">
        <v>291</v>
      </c>
      <c r="AI317" s="114">
        <v>10.01</v>
      </c>
      <c r="AJ317" s="66"/>
    </row>
    <row r="318" spans="2:36" hidden="1">
      <c r="B318" s="65" t="str">
        <f t="shared" ref="B318:C318" si="431">B317</f>
        <v>시장기본_마켓정보</v>
      </c>
      <c r="C318" s="65" t="str">
        <f t="shared" si="431"/>
        <v>위험요인정보</v>
      </c>
      <c r="D318" s="65" t="s">
        <v>4559</v>
      </c>
      <c r="E318" s="65">
        <f t="shared" si="360"/>
        <v>14</v>
      </c>
      <c r="F318" s="66"/>
      <c r="G318" s="66" t="s">
        <v>274</v>
      </c>
      <c r="H318" s="42">
        <v>20</v>
      </c>
      <c r="I318" s="66"/>
      <c r="J318" s="65" t="str">
        <f t="shared" si="404"/>
        <v>문자_20</v>
      </c>
      <c r="K318" s="103"/>
      <c r="L318" s="67"/>
      <c r="M318" s="65" t="str">
        <f>M313</f>
        <v>ZMR_MKT_RF</v>
      </c>
      <c r="N318" s="65" t="str">
        <f t="shared" ref="N318:N320" si="432">C318</f>
        <v>위험요인정보</v>
      </c>
      <c r="O318" s="27">
        <f t="shared" si="410"/>
        <v>14</v>
      </c>
      <c r="P318" s="65" t="s">
        <v>4562</v>
      </c>
      <c r="Q318" s="65" t="str">
        <f>D318</f>
        <v>원천자료명</v>
      </c>
      <c r="R318" s="65" t="str">
        <f t="shared" si="406"/>
        <v>varchar2(20)</v>
      </c>
      <c r="S318" s="66" t="str">
        <f t="shared" si="413"/>
        <v/>
      </c>
      <c r="T318" s="66" t="str">
        <f>IF(I318="M", "Y", "")</f>
        <v/>
      </c>
      <c r="U318" s="68">
        <f t="shared" si="346"/>
        <v>20</v>
      </c>
      <c r="V318" s="65"/>
      <c r="W318" s="5" t="s">
        <v>291</v>
      </c>
      <c r="X318" s="5" t="str">
        <f t="shared" ref="X318:X376" si="433">IF(P318="","",IF(P317="",P318,X317&amp;IF(S318="Y",","&amp;P318,"")))</f>
        <v>BASE_DT,RF_CD</v>
      </c>
      <c r="Y318" s="6" t="s">
        <v>291</v>
      </c>
      <c r="Z318" s="37" t="str">
        <f t="shared" ref="Z318:Z376" si="434">IF(P318="", "CREATE TABLE " &amp; M318 &amp; "(", "  " &amp;P318 &amp; " " &amp;R318 &amp; IF(P318="TMSTAMP", " DEFAULT CURRENT_TIMESTAMP ", "")&amp; IF(S318="Y"," NOT NULL,", " NULL,") &amp; IF(P319="", "CONSTRAINT PK_" &amp; M318 &amp; " PRIMARY KEY ( " &amp; X318 &amp; ") );", "") )</f>
        <v xml:space="preserve">  DATA_SRC varchar2(20) NULL,</v>
      </c>
      <c r="AA318" s="37" t="s">
        <v>291</v>
      </c>
      <c r="AB318" s="5" t="str">
        <f t="shared" ref="AB318:AB328" si="435">IF(P318="","DROP TABLE "&amp;M318&amp;";","")</f>
        <v/>
      </c>
      <c r="AC318" s="37" t="s">
        <v>291</v>
      </c>
      <c r="AD318" s="37" t="str">
        <f t="shared" ref="AD318:AD376" si="436">IF(P318&lt;&gt;"", "COMMENT ON COLUMN " &amp; M318 &amp; "." &amp; P318 &amp; " IS '" &amp; D318 &amp; IF(K318&lt;&gt;"", " : " &amp;K318, "") &amp; "';", IF(N318&lt;&gt;"","COMMENT ON TABLE " &amp;M318&amp;" IS '"&amp;N318&amp;"';",""))</f>
        <v>COMMENT ON COLUMN ZMR_MKT_RF.DATA_SRC IS '원천자료명';</v>
      </c>
      <c r="AE318" s="37" t="s">
        <v>291</v>
      </c>
      <c r="AF318" s="40" t="str">
        <f t="shared" ref="AF318:AF376" si="437">IF( OR(Q318="", S318&lt;&gt;""), "", "ALTER TABLE " &amp; M318 &amp; " ADD " &amp; P318 &amp; " " &amp; R318 &amp; " NULL;")</f>
        <v>ALTER TABLE ZMR_MKT_RF ADD DATA_SRC varchar2(20) NULL;</v>
      </c>
      <c r="AG318" s="6" t="s">
        <v>291</v>
      </c>
      <c r="AI318" s="114" t="s">
        <v>5146</v>
      </c>
      <c r="AJ318" s="66"/>
    </row>
    <row r="319" spans="2:36" ht="25.5" hidden="1">
      <c r="B319" s="65" t="str">
        <f t="shared" ref="B319:C319" si="438">B318</f>
        <v>시장기본_마켓정보</v>
      </c>
      <c r="C319" s="65" t="str">
        <f t="shared" si="438"/>
        <v>위험요인정보</v>
      </c>
      <c r="D319" s="65" t="s">
        <v>4552</v>
      </c>
      <c r="E319" s="65">
        <f t="shared" si="360"/>
        <v>15</v>
      </c>
      <c r="F319" s="66"/>
      <c r="G319" s="66" t="s">
        <v>274</v>
      </c>
      <c r="H319" s="42">
        <v>1</v>
      </c>
      <c r="I319" s="66"/>
      <c r="J319" s="65" t="str">
        <f t="shared" si="404"/>
        <v>문자_1</v>
      </c>
      <c r="K319" s="103" t="s">
        <v>4560</v>
      </c>
      <c r="L319" s="67"/>
      <c r="M319" s="65" t="str">
        <f t="shared" si="411"/>
        <v>ZMR_MKT_RF</v>
      </c>
      <c r="N319" s="65" t="str">
        <f t="shared" si="432"/>
        <v>위험요인정보</v>
      </c>
      <c r="O319" s="27">
        <f t="shared" si="410"/>
        <v>15</v>
      </c>
      <c r="P319" s="65" t="s">
        <v>4561</v>
      </c>
      <c r="Q319" s="65" t="str">
        <f>D319</f>
        <v>자료관리구분</v>
      </c>
      <c r="R319" s="65" t="str">
        <f t="shared" si="406"/>
        <v>varchar2(1)</v>
      </c>
      <c r="S319" s="66" t="str">
        <f t="shared" si="413"/>
        <v/>
      </c>
      <c r="T319" s="66" t="str">
        <f>IF(I319="M", "Y", "")</f>
        <v/>
      </c>
      <c r="U319" s="68">
        <f t="shared" si="346"/>
        <v>1</v>
      </c>
      <c r="V319" s="65"/>
      <c r="W319" s="5" t="s">
        <v>291</v>
      </c>
      <c r="X319" s="5" t="str">
        <f t="shared" si="433"/>
        <v>BASE_DT,RF_CD</v>
      </c>
      <c r="Y319" s="6" t="s">
        <v>291</v>
      </c>
      <c r="Z319" s="37" t="str">
        <f t="shared" si="434"/>
        <v xml:space="preserve">  DATA_CFG varchar2(1) NULL,</v>
      </c>
      <c r="AA319" s="37" t="s">
        <v>291</v>
      </c>
      <c r="AB319" s="5" t="str">
        <f t="shared" si="435"/>
        <v/>
      </c>
      <c r="AC319" s="37" t="s">
        <v>291</v>
      </c>
      <c r="AD319" s="37" t="str">
        <f t="shared" si="436"/>
        <v>COMMENT ON COLUMN ZMR_MKT_RF.DATA_CFG IS '자료관리구분 : DATA_MAN_FG [ M, C, S ]';</v>
      </c>
      <c r="AE319" s="37" t="s">
        <v>291</v>
      </c>
      <c r="AF319" s="40" t="str">
        <f t="shared" si="437"/>
        <v>ALTER TABLE ZMR_MKT_RF ADD DATA_CFG varchar2(1) NULL;</v>
      </c>
      <c r="AG319" s="6" t="s">
        <v>291</v>
      </c>
      <c r="AI319" s="114" t="s">
        <v>4528</v>
      </c>
      <c r="AJ319" s="66"/>
    </row>
    <row r="320" spans="2:36" hidden="1">
      <c r="B320" s="65" t="str">
        <f>B318</f>
        <v>시장기본_마켓정보</v>
      </c>
      <c r="C320" s="65" t="str">
        <f>C318</f>
        <v>위험요인정보</v>
      </c>
      <c r="D320" s="65" t="s">
        <v>818</v>
      </c>
      <c r="E320" s="65">
        <f t="shared" si="360"/>
        <v>16</v>
      </c>
      <c r="F320" s="66"/>
      <c r="G320" s="66" t="s">
        <v>12</v>
      </c>
      <c r="H320" s="42">
        <v>20</v>
      </c>
      <c r="I320" s="66"/>
      <c r="J320" s="65" t="str">
        <f t="shared" ref="J320" si="439">IF(G320="", "", G320&amp;IF(G320="날짜", "", "_"&amp;H320))</f>
        <v>문자_20</v>
      </c>
      <c r="K320" s="103"/>
      <c r="L320" s="67"/>
      <c r="M320" s="65" t="str">
        <f>M318</f>
        <v>ZMR_MKT_RF</v>
      </c>
      <c r="N320" s="65" t="str">
        <f t="shared" si="432"/>
        <v>위험요인정보</v>
      </c>
      <c r="O320" s="27">
        <f t="shared" si="410"/>
        <v>16</v>
      </c>
      <c r="P320" s="65" t="s">
        <v>832</v>
      </c>
      <c r="Q320" s="65" t="str">
        <f t="shared" ref="Q320" si="440">D320</f>
        <v>매핑ID</v>
      </c>
      <c r="R320" s="65" t="str">
        <f t="shared" ref="R320" si="441">IF(G320="문자", "varchar2(" &amp; H320 &amp; ")", IF(G320="숫자", "number(" &amp; SUBSTITUTE(H320, ".", ",") &amp;")", IF(G320="날짜", "timestamp", "")))</f>
        <v>varchar2(20)</v>
      </c>
      <c r="S320" s="66" t="str">
        <f t="shared" ref="S320" si="442">IF(F320="O", "Y", "")</f>
        <v/>
      </c>
      <c r="T320" s="66" t="str">
        <f>IF(I320="M", "Y", "")</f>
        <v/>
      </c>
      <c r="U320" s="68">
        <f t="shared" si="346"/>
        <v>20</v>
      </c>
      <c r="V320" s="65"/>
      <c r="W320" s="5" t="s">
        <v>291</v>
      </c>
      <c r="X320" s="5" t="str">
        <f t="shared" si="433"/>
        <v>BASE_DT,RF_CD</v>
      </c>
      <c r="Y320" s="6" t="s">
        <v>291</v>
      </c>
      <c r="Z320" s="37" t="str">
        <f t="shared" si="434"/>
        <v xml:space="preserve">  MAP_ID varchar2(20) NULL,CONSTRAINT PK_ZMR_MKT_RF PRIMARY KEY ( BASE_DT,RF_CD) );</v>
      </c>
      <c r="AA320" s="37" t="s">
        <v>291</v>
      </c>
      <c r="AB320" s="5" t="str">
        <f t="shared" si="435"/>
        <v/>
      </c>
      <c r="AC320" s="37" t="s">
        <v>291</v>
      </c>
      <c r="AD320" s="37" t="str">
        <f t="shared" si="436"/>
        <v>COMMENT ON COLUMN ZMR_MKT_RF.MAP_ID IS '매핑ID';</v>
      </c>
      <c r="AE320" s="37" t="s">
        <v>291</v>
      </c>
      <c r="AF320" s="40" t="str">
        <f t="shared" si="437"/>
        <v>ALTER TABLE ZMR_MKT_RF ADD MAP_ID varchar2(20) NULL;</v>
      </c>
      <c r="AG320" s="6" t="s">
        <v>291</v>
      </c>
      <c r="AI320" s="114"/>
      <c r="AJ320" s="66"/>
    </row>
    <row r="321" spans="2:53" s="6" customFormat="1" hidden="1">
      <c r="B321" s="65" t="s">
        <v>1056</v>
      </c>
      <c r="C321" s="65" t="s">
        <v>32</v>
      </c>
      <c r="D321" s="65" t="str">
        <f>VLOOKUP(M321,엔티티목록!I:O,7,FALSE)</f>
        <v>시장리스크 평가대상 전체 포지션에 대한 일반 정보</v>
      </c>
      <c r="E321" s="65" t="str">
        <f t="shared" si="360"/>
        <v/>
      </c>
      <c r="F321" s="66"/>
      <c r="G321" s="66"/>
      <c r="H321" s="42">
        <f>SUMIFS(H:H,C:C,C321,B:B,B321, G:G,"&lt;&gt;"&amp;G321)</f>
        <v>1371.2</v>
      </c>
      <c r="I321" s="66"/>
      <c r="J321" s="65" t="str">
        <f>IF(G321="", "", G321&amp;IF(G321="날짜", "", "_"&amp;H321))</f>
        <v/>
      </c>
      <c r="K321" s="103"/>
      <c r="L321" s="67"/>
      <c r="M321" s="65" t="s">
        <v>803</v>
      </c>
      <c r="N321" s="65" t="str">
        <f t="shared" ref="N321:N399" si="443">C321</f>
        <v>포지션기본정보</v>
      </c>
      <c r="O321" s="27" t="str">
        <f t="shared" si="410"/>
        <v/>
      </c>
      <c r="P321" s="65"/>
      <c r="Q321" s="65"/>
      <c r="R321" s="65" t="str">
        <f>IF(G321="문자", "varchar2(" &amp; H321 &amp; ")", IF(G321="숫자", "number(" &amp; SUBSTITUTE(H321, ".", ",") &amp;")", IF(G321="날짜", "timestamp", "")))</f>
        <v/>
      </c>
      <c r="S321" s="66"/>
      <c r="T321" s="66"/>
      <c r="U321" s="68">
        <f t="shared" si="346"/>
        <v>1104.2</v>
      </c>
      <c r="V321" s="65"/>
      <c r="W321" s="5" t="s">
        <v>291</v>
      </c>
      <c r="X321" s="5" t="str">
        <f t="shared" si="433"/>
        <v/>
      </c>
      <c r="Y321" s="6" t="s">
        <v>291</v>
      </c>
      <c r="Z321" s="37" t="str">
        <f t="shared" si="434"/>
        <v>CREATE TABLE ZMR_POSI_BASE(</v>
      </c>
      <c r="AA321" s="37" t="s">
        <v>291</v>
      </c>
      <c r="AB321" s="5" t="str">
        <f t="shared" si="435"/>
        <v>DROP TABLE ZMR_POSI_BASE;</v>
      </c>
      <c r="AC321" s="37" t="s">
        <v>291</v>
      </c>
      <c r="AD321" s="37" t="str">
        <f t="shared" si="436"/>
        <v>COMMENT ON TABLE ZMR_POSI_BASE IS '포지션기본정보';</v>
      </c>
      <c r="AE321" s="37" t="s">
        <v>291</v>
      </c>
      <c r="AF321" s="40" t="str">
        <f t="shared" si="437"/>
        <v/>
      </c>
      <c r="AG321" s="6" t="s">
        <v>291</v>
      </c>
      <c r="AI321" s="114" t="s">
        <v>5154</v>
      </c>
      <c r="AJ321" s="66"/>
      <c r="AL321" s="114" t="s">
        <v>5151</v>
      </c>
      <c r="AM321" s="66"/>
      <c r="AO321" s="114" t="s">
        <v>5152</v>
      </c>
      <c r="AP321" s="66"/>
      <c r="AR321" s="114" t="s">
        <v>5153</v>
      </c>
      <c r="AS321" s="66"/>
      <c r="AU321" s="114" t="s">
        <v>5158</v>
      </c>
      <c r="AV321" s="66"/>
      <c r="AX321" s="114" t="s">
        <v>5159</v>
      </c>
      <c r="AY321" s="66"/>
      <c r="BA321" s="6" t="s">
        <v>5163</v>
      </c>
    </row>
    <row r="322" spans="2:53" hidden="1">
      <c r="B322" s="65" t="str">
        <f t="shared" ref="B322:C337" si="444">B321</f>
        <v>시장기본_포지션정보</v>
      </c>
      <c r="C322" s="65" t="str">
        <f t="shared" si="444"/>
        <v>포지션기본정보</v>
      </c>
      <c r="D322" s="65" t="s">
        <v>819</v>
      </c>
      <c r="E322" s="65">
        <f t="shared" si="360"/>
        <v>1</v>
      </c>
      <c r="F322" s="66" t="s">
        <v>1980</v>
      </c>
      <c r="G322" s="66" t="s">
        <v>274</v>
      </c>
      <c r="H322" s="42">
        <v>8</v>
      </c>
      <c r="I322" s="66" t="s">
        <v>36</v>
      </c>
      <c r="J322" s="65" t="str">
        <f t="shared" ref="J322:J400" si="445">IF(G322="", "", G322&amp;IF(G322="날짜", "", "_"&amp;H322))</f>
        <v>문자_8</v>
      </c>
      <c r="K322" s="103"/>
      <c r="L322" s="67"/>
      <c r="M322" s="65" t="str">
        <f>M321</f>
        <v>ZMR_POSI_BASE</v>
      </c>
      <c r="N322" s="65" t="str">
        <f t="shared" si="443"/>
        <v>포지션기본정보</v>
      </c>
      <c r="O322" s="27">
        <f t="shared" si="410"/>
        <v>1</v>
      </c>
      <c r="P322" s="65" t="s">
        <v>65</v>
      </c>
      <c r="Q322" s="65" t="str">
        <f t="shared" ref="Q322:Q400" si="446">D322</f>
        <v>기준일</v>
      </c>
      <c r="R322" s="65" t="str">
        <f t="shared" ref="R322:R400" si="447">IF(G322="문자", "varchar2(" &amp; H322 &amp; ")", IF(G322="숫자", "number(" &amp; SUBSTITUTE(H322, ".", ",") &amp;")", IF(G322="날짜", "timestamp", "")))</f>
        <v>varchar2(8)</v>
      </c>
      <c r="S322" s="66" t="s">
        <v>759</v>
      </c>
      <c r="T322" s="66" t="str">
        <f>IF(I322="M", "Y", "")</f>
        <v>Y</v>
      </c>
      <c r="U322" s="68">
        <f t="shared" si="346"/>
        <v>8</v>
      </c>
      <c r="V322" s="65"/>
      <c r="W322" s="5" t="s">
        <v>291</v>
      </c>
      <c r="X322" s="5" t="str">
        <f t="shared" si="433"/>
        <v>BASE_DT</v>
      </c>
      <c r="Y322" s="6" t="s">
        <v>291</v>
      </c>
      <c r="Z322" s="37" t="str">
        <f t="shared" si="434"/>
        <v xml:space="preserve">  BASE_DT varchar2(8) NOT NULL,</v>
      </c>
      <c r="AA322" s="37" t="s">
        <v>291</v>
      </c>
      <c r="AB322" s="5" t="str">
        <f t="shared" si="435"/>
        <v/>
      </c>
      <c r="AC322" s="37" t="s">
        <v>291</v>
      </c>
      <c r="AD322" s="37" t="str">
        <f t="shared" si="436"/>
        <v>COMMENT ON COLUMN ZMR_POSI_BASE.BASE_DT IS '기준일';</v>
      </c>
      <c r="AE322" s="37" t="s">
        <v>291</v>
      </c>
      <c r="AF322" s="40" t="str">
        <f t="shared" si="437"/>
        <v/>
      </c>
      <c r="AG322" s="6" t="s">
        <v>291</v>
      </c>
      <c r="AI322" s="114">
        <v>20240930</v>
      </c>
      <c r="AJ322" s="66"/>
      <c r="AL322" s="114">
        <v>20240930</v>
      </c>
      <c r="AM322" s="66"/>
      <c r="AO322" s="114">
        <v>20240930</v>
      </c>
      <c r="AP322" s="66"/>
      <c r="AR322" s="114">
        <v>20240930</v>
      </c>
      <c r="AS322" s="66"/>
      <c r="AU322" s="114">
        <v>20240930</v>
      </c>
      <c r="AV322" s="66"/>
      <c r="AX322" s="114">
        <v>20240930</v>
      </c>
      <c r="AY322" s="66"/>
    </row>
    <row r="323" spans="2:53" hidden="1">
      <c r="B323" s="65" t="str">
        <f>B321</f>
        <v>시장기본_포지션정보</v>
      </c>
      <c r="C323" s="65" t="str">
        <f>C321</f>
        <v>포지션기본정보</v>
      </c>
      <c r="D323" s="65" t="s">
        <v>6069</v>
      </c>
      <c r="E323" s="65">
        <f t="shared" si="360"/>
        <v>2</v>
      </c>
      <c r="F323" s="66" t="s">
        <v>1980</v>
      </c>
      <c r="G323" s="66" t="s">
        <v>274</v>
      </c>
      <c r="H323" s="42">
        <v>10</v>
      </c>
      <c r="I323" s="66" t="s">
        <v>36</v>
      </c>
      <c r="J323" s="65" t="str">
        <f t="shared" ref="J323" si="448">IF(G323="", "", G323&amp;IF(G323="날짜", "", "_"&amp;H323))</f>
        <v>문자_10</v>
      </c>
      <c r="K323" s="103" t="s">
        <v>6848</v>
      </c>
      <c r="L323" s="67"/>
      <c r="M323" s="65" t="str">
        <f t="shared" ref="M323:M401" si="449">M322</f>
        <v>ZMR_POSI_BASE</v>
      </c>
      <c r="N323" s="65" t="str">
        <f t="shared" ref="N323" si="450">C323</f>
        <v>포지션기본정보</v>
      </c>
      <c r="O323" s="27">
        <f t="shared" si="410"/>
        <v>2</v>
      </c>
      <c r="P323" s="65" t="s">
        <v>6849</v>
      </c>
      <c r="Q323" s="65" t="str">
        <f t="shared" si="446"/>
        <v>포지션구분</v>
      </c>
      <c r="R323" s="65" t="str">
        <f t="shared" si="447"/>
        <v>varchar2(10)</v>
      </c>
      <c r="S323" s="66" t="s">
        <v>759</v>
      </c>
      <c r="T323" s="66" t="str">
        <f>IF(I323="M", "Y", "")</f>
        <v>Y</v>
      </c>
      <c r="U323" s="68">
        <f t="shared" si="346"/>
        <v>10</v>
      </c>
      <c r="V323" s="65"/>
      <c r="W323" s="5" t="s">
        <v>291</v>
      </c>
      <c r="X323" s="5" t="str">
        <f t="shared" si="433"/>
        <v>BASE_DT,POSI_FG</v>
      </c>
      <c r="Y323" s="6" t="s">
        <v>291</v>
      </c>
      <c r="Z323" s="37" t="str">
        <f t="shared" si="434"/>
        <v xml:space="preserve">  POSI_FG varchar2(10) NOT NULL,</v>
      </c>
      <c r="AA323" s="37" t="s">
        <v>291</v>
      </c>
      <c r="AB323" s="5" t="str">
        <f t="shared" si="435"/>
        <v/>
      </c>
      <c r="AC323" s="37" t="s">
        <v>291</v>
      </c>
      <c r="AD323" s="37" t="str">
        <f t="shared" si="436"/>
        <v>COMMENT ON COLUMN ZMR_POSI_BASE.POSI_FG IS '포지션구분 : D,M, U01..';</v>
      </c>
      <c r="AE323" s="37" t="s">
        <v>291</v>
      </c>
      <c r="AF323" s="40" t="str">
        <f t="shared" si="437"/>
        <v/>
      </c>
      <c r="AG323" s="6" t="s">
        <v>291</v>
      </c>
      <c r="AI323" s="114" t="s">
        <v>5147</v>
      </c>
      <c r="AJ323" s="66"/>
      <c r="AL323" s="114" t="s">
        <v>5147</v>
      </c>
      <c r="AM323" s="66"/>
      <c r="AO323" s="114" t="s">
        <v>5147</v>
      </c>
      <c r="AP323" s="66"/>
      <c r="AR323" s="114" t="s">
        <v>5147</v>
      </c>
      <c r="AS323" s="66"/>
      <c r="AU323" s="114" t="s">
        <v>5147</v>
      </c>
      <c r="AV323" s="66"/>
      <c r="AX323" s="114" t="s">
        <v>5147</v>
      </c>
      <c r="AY323" s="66"/>
    </row>
    <row r="324" spans="2:53" hidden="1">
      <c r="B324" s="65" t="str">
        <f>B322</f>
        <v>시장기본_포지션정보</v>
      </c>
      <c r="C324" s="65" t="str">
        <f>C322</f>
        <v>포지션기본정보</v>
      </c>
      <c r="D324" s="65" t="s">
        <v>33</v>
      </c>
      <c r="E324" s="65">
        <f t="shared" si="360"/>
        <v>3</v>
      </c>
      <c r="F324" s="66" t="s">
        <v>1980</v>
      </c>
      <c r="G324" s="66" t="s">
        <v>274</v>
      </c>
      <c r="H324" s="42">
        <v>50</v>
      </c>
      <c r="I324" s="66" t="s">
        <v>36</v>
      </c>
      <c r="J324" s="65" t="str">
        <f t="shared" si="445"/>
        <v>문자_50</v>
      </c>
      <c r="K324" s="103"/>
      <c r="L324" s="67"/>
      <c r="M324" s="65" t="str">
        <f t="shared" si="449"/>
        <v>ZMR_POSI_BASE</v>
      </c>
      <c r="N324" s="65" t="str">
        <f t="shared" si="443"/>
        <v>포지션기본정보</v>
      </c>
      <c r="O324" s="27">
        <f t="shared" si="410"/>
        <v>3</v>
      </c>
      <c r="P324" s="65" t="s">
        <v>738</v>
      </c>
      <c r="Q324" s="65" t="str">
        <f t="shared" si="446"/>
        <v>포지션ID</v>
      </c>
      <c r="R324" s="65" t="str">
        <f t="shared" si="447"/>
        <v>varchar2(50)</v>
      </c>
      <c r="S324" s="66" t="s">
        <v>759</v>
      </c>
      <c r="T324" s="66" t="str">
        <f>IF(I324="M", "Y", "")</f>
        <v>Y</v>
      </c>
      <c r="U324" s="68">
        <f t="shared" si="346"/>
        <v>50</v>
      </c>
      <c r="V324" s="65"/>
      <c r="W324" s="5" t="s">
        <v>291</v>
      </c>
      <c r="X324" s="5" t="str">
        <f t="shared" si="433"/>
        <v>BASE_DT,POSI_FG,POSI_ID</v>
      </c>
      <c r="Y324" s="6" t="s">
        <v>291</v>
      </c>
      <c r="Z324" s="37" t="str">
        <f t="shared" si="434"/>
        <v xml:space="preserve">  POSI_ID varchar2(50) NOT NULL,</v>
      </c>
      <c r="AA324" s="37" t="s">
        <v>291</v>
      </c>
      <c r="AB324" s="5" t="str">
        <f t="shared" si="435"/>
        <v/>
      </c>
      <c r="AC324" s="37" t="s">
        <v>291</v>
      </c>
      <c r="AD324" s="37" t="str">
        <f t="shared" si="436"/>
        <v>COMMENT ON COLUMN ZMR_POSI_BASE.POSI_ID IS '포지션ID';</v>
      </c>
      <c r="AE324" s="37" t="s">
        <v>291</v>
      </c>
      <c r="AF324" s="40" t="str">
        <f t="shared" si="437"/>
        <v/>
      </c>
      <c r="AG324" s="6" t="s">
        <v>291</v>
      </c>
      <c r="AI324" s="114" t="s">
        <v>5147</v>
      </c>
      <c r="AJ324" s="66"/>
      <c r="AL324" s="114" t="s">
        <v>5147</v>
      </c>
      <c r="AM324" s="66"/>
      <c r="AO324" s="114" t="s">
        <v>5147</v>
      </c>
      <c r="AP324" s="66"/>
      <c r="AR324" s="114" t="s">
        <v>5147</v>
      </c>
      <c r="AS324" s="66"/>
      <c r="AU324" s="114" t="s">
        <v>5147</v>
      </c>
      <c r="AV324" s="66"/>
      <c r="AX324" s="114" t="s">
        <v>5147</v>
      </c>
      <c r="AY324" s="66"/>
    </row>
    <row r="325" spans="2:53" hidden="1">
      <c r="B325" s="65" t="str">
        <f t="shared" si="444"/>
        <v>시장기본_포지션정보</v>
      </c>
      <c r="C325" s="65" t="str">
        <f t="shared" si="444"/>
        <v>포지션기본정보</v>
      </c>
      <c r="D325" s="65" t="s">
        <v>800</v>
      </c>
      <c r="E325" s="65">
        <f t="shared" si="360"/>
        <v>4</v>
      </c>
      <c r="F325" s="66" t="s">
        <v>1980</v>
      </c>
      <c r="G325" s="66" t="s">
        <v>274</v>
      </c>
      <c r="H325" s="42">
        <v>3</v>
      </c>
      <c r="I325" s="66" t="s">
        <v>36</v>
      </c>
      <c r="J325" s="65" t="str">
        <f t="shared" si="445"/>
        <v>문자_3</v>
      </c>
      <c r="K325" s="103"/>
      <c r="L325" s="67"/>
      <c r="M325" s="65" t="str">
        <f t="shared" si="449"/>
        <v>ZMR_POSI_BASE</v>
      </c>
      <c r="N325" s="65" t="str">
        <f t="shared" si="443"/>
        <v>포지션기본정보</v>
      </c>
      <c r="O325" s="27">
        <f t="shared" si="410"/>
        <v>4</v>
      </c>
      <c r="P325" s="65" t="s">
        <v>801</v>
      </c>
      <c r="Q325" s="65" t="str">
        <f t="shared" si="446"/>
        <v>포지션순번</v>
      </c>
      <c r="R325" s="65" t="str">
        <f t="shared" si="447"/>
        <v>varchar2(3)</v>
      </c>
      <c r="S325" s="66" t="s">
        <v>759</v>
      </c>
      <c r="T325" s="66" t="str">
        <f>IF(I325="M", "Y", "")</f>
        <v>Y</v>
      </c>
      <c r="U325" s="68">
        <f t="shared" si="346"/>
        <v>3</v>
      </c>
      <c r="V325" s="65"/>
      <c r="W325" s="5" t="s">
        <v>291</v>
      </c>
      <c r="X325" s="5" t="str">
        <f t="shared" si="433"/>
        <v>BASE_DT,POSI_FG,POSI_ID,POSI_SEQ</v>
      </c>
      <c r="Y325" s="6" t="s">
        <v>291</v>
      </c>
      <c r="Z325" s="37" t="str">
        <f t="shared" si="434"/>
        <v xml:space="preserve">  POSI_SEQ varchar2(3) NOT NULL,</v>
      </c>
      <c r="AA325" s="37" t="s">
        <v>291</v>
      </c>
      <c r="AB325" s="5" t="str">
        <f t="shared" si="435"/>
        <v/>
      </c>
      <c r="AC325" s="37" t="s">
        <v>291</v>
      </c>
      <c r="AD325" s="37" t="str">
        <f t="shared" si="436"/>
        <v>COMMENT ON COLUMN ZMR_POSI_BASE.POSI_SEQ IS '포지션순번';</v>
      </c>
      <c r="AE325" s="37" t="s">
        <v>291</v>
      </c>
      <c r="AF325" s="40" t="str">
        <f t="shared" si="437"/>
        <v/>
      </c>
      <c r="AG325" s="6" t="s">
        <v>291</v>
      </c>
      <c r="AI325" s="117" t="s">
        <v>2270</v>
      </c>
      <c r="AJ325" s="66"/>
      <c r="AL325" s="117" t="s">
        <v>2270</v>
      </c>
      <c r="AM325" s="66"/>
      <c r="AO325" s="117" t="s">
        <v>2270</v>
      </c>
      <c r="AP325" s="66"/>
      <c r="AR325" s="117" t="s">
        <v>2270</v>
      </c>
      <c r="AS325" s="66"/>
      <c r="AU325" s="117" t="s">
        <v>3374</v>
      </c>
      <c r="AV325" s="66"/>
      <c r="AX325" s="117" t="s">
        <v>4781</v>
      </c>
      <c r="AY325" s="66"/>
    </row>
    <row r="326" spans="2:53" hidden="1">
      <c r="B326" s="65" t="str">
        <f t="shared" si="444"/>
        <v>시장기본_포지션정보</v>
      </c>
      <c r="C326" s="65" t="str">
        <f t="shared" si="444"/>
        <v>포지션기본정보</v>
      </c>
      <c r="D326" s="65" t="s">
        <v>1153</v>
      </c>
      <c r="E326" s="65">
        <f t="shared" si="360"/>
        <v>5</v>
      </c>
      <c r="F326" s="66"/>
      <c r="G326" s="66" t="s">
        <v>274</v>
      </c>
      <c r="H326" s="42">
        <v>20</v>
      </c>
      <c r="I326" s="66"/>
      <c r="J326" s="65" t="str">
        <f t="shared" si="445"/>
        <v>문자_20</v>
      </c>
      <c r="K326" s="103"/>
      <c r="L326" s="67"/>
      <c r="M326" s="65" t="str">
        <f t="shared" si="449"/>
        <v>ZMR_POSI_BASE</v>
      </c>
      <c r="N326" s="65" t="str">
        <f t="shared" si="443"/>
        <v>포지션기본정보</v>
      </c>
      <c r="O326" s="27">
        <f t="shared" si="410"/>
        <v>5</v>
      </c>
      <c r="P326" s="65" t="s">
        <v>46</v>
      </c>
      <c r="Q326" s="65" t="str">
        <f t="shared" si="446"/>
        <v>최종작업자</v>
      </c>
      <c r="R326" s="65" t="str">
        <f t="shared" si="447"/>
        <v>varchar2(20)</v>
      </c>
      <c r="S326" s="66"/>
      <c r="T326" s="66"/>
      <c r="U326" s="68">
        <f t="shared" ref="U326:U389" si="451">IF(Q326="", SUMIFS(U:U,M:M,M326,Q:Q,"&lt;&gt;"&amp;Q326), IF(OR(R326="float",R326="datetime"),8,H326))</f>
        <v>20</v>
      </c>
      <c r="V326" s="65"/>
      <c r="W326" s="5" t="s">
        <v>291</v>
      </c>
      <c r="X326" s="5" t="str">
        <f t="shared" si="433"/>
        <v>BASE_DT,POSI_FG,POSI_ID,POSI_SEQ</v>
      </c>
      <c r="Y326" s="6" t="s">
        <v>291</v>
      </c>
      <c r="Z326" s="37" t="str">
        <f t="shared" si="434"/>
        <v xml:space="preserve">  LASTID varchar2(20) NULL,</v>
      </c>
      <c r="AA326" s="37" t="s">
        <v>291</v>
      </c>
      <c r="AB326" s="5" t="str">
        <f t="shared" si="435"/>
        <v/>
      </c>
      <c r="AC326" s="37" t="s">
        <v>291</v>
      </c>
      <c r="AD326" s="37" t="str">
        <f t="shared" si="436"/>
        <v>COMMENT ON COLUMN ZMR_POSI_BASE.LASTID IS '최종작업자';</v>
      </c>
      <c r="AE326" s="37" t="s">
        <v>291</v>
      </c>
      <c r="AF326" s="40" t="str">
        <f t="shared" si="437"/>
        <v>ALTER TABLE ZMR_POSI_BASE ADD LASTID varchar2(20) NULL;</v>
      </c>
      <c r="AG326" s="6" t="s">
        <v>291</v>
      </c>
      <c r="AI326" s="114"/>
      <c r="AJ326" s="66"/>
      <c r="AL326" s="114"/>
      <c r="AM326" s="66"/>
      <c r="AO326" s="114"/>
      <c r="AP326" s="66"/>
      <c r="AR326" s="114"/>
      <c r="AS326" s="66"/>
      <c r="AU326" s="114"/>
      <c r="AV326" s="66"/>
      <c r="AX326" s="114"/>
      <c r="AY326" s="66"/>
    </row>
    <row r="327" spans="2:53" hidden="1">
      <c r="B327" s="65" t="str">
        <f t="shared" si="444"/>
        <v>시장기본_포지션정보</v>
      </c>
      <c r="C327" s="65" t="str">
        <f t="shared" si="444"/>
        <v>포지션기본정보</v>
      </c>
      <c r="D327" s="65" t="s">
        <v>286</v>
      </c>
      <c r="E327" s="65">
        <f t="shared" si="360"/>
        <v>6</v>
      </c>
      <c r="F327" s="66"/>
      <c r="G327" s="66" t="s">
        <v>1154</v>
      </c>
      <c r="H327" s="42">
        <v>8</v>
      </c>
      <c r="I327" s="66" t="s">
        <v>36</v>
      </c>
      <c r="J327" s="65" t="str">
        <f t="shared" si="445"/>
        <v>날짜</v>
      </c>
      <c r="K327" s="103"/>
      <c r="L327" s="67"/>
      <c r="M327" s="65" t="str">
        <f t="shared" si="449"/>
        <v>ZMR_POSI_BASE</v>
      </c>
      <c r="N327" s="65" t="str">
        <f t="shared" si="443"/>
        <v>포지션기본정보</v>
      </c>
      <c r="O327" s="27">
        <f t="shared" si="410"/>
        <v>6</v>
      </c>
      <c r="P327" s="65" t="s">
        <v>47</v>
      </c>
      <c r="Q327" s="65" t="str">
        <f t="shared" si="446"/>
        <v>최종작업시스템일시</v>
      </c>
      <c r="R327" s="65" t="str">
        <f t="shared" si="447"/>
        <v>timestamp</v>
      </c>
      <c r="S327" s="66"/>
      <c r="T327" s="66"/>
      <c r="U327" s="68">
        <f t="shared" si="451"/>
        <v>8</v>
      </c>
      <c r="V327" s="65"/>
      <c r="W327" s="5" t="s">
        <v>291</v>
      </c>
      <c r="X327" s="5" t="str">
        <f t="shared" si="433"/>
        <v>BASE_DT,POSI_FG,POSI_ID,POSI_SEQ</v>
      </c>
      <c r="Y327" s="6" t="s">
        <v>291</v>
      </c>
      <c r="Z327" s="37" t="str">
        <f t="shared" si="434"/>
        <v xml:space="preserve">  TMSTAMP timestamp DEFAULT CURRENT_TIMESTAMP  NULL,</v>
      </c>
      <c r="AA327" s="37" t="s">
        <v>291</v>
      </c>
      <c r="AB327" s="5" t="str">
        <f t="shared" si="435"/>
        <v/>
      </c>
      <c r="AC327" s="37" t="s">
        <v>291</v>
      </c>
      <c r="AD327" s="37" t="str">
        <f t="shared" si="436"/>
        <v>COMMENT ON COLUMN ZMR_POSI_BASE.TMSTAMP IS '최종작업시스템일시';</v>
      </c>
      <c r="AE327" s="37" t="s">
        <v>291</v>
      </c>
      <c r="AF327" s="40" t="str">
        <f t="shared" si="437"/>
        <v>ALTER TABLE ZMR_POSI_BASE ADD TMSTAMP timestamp NULL;</v>
      </c>
      <c r="AG327" s="6" t="s">
        <v>291</v>
      </c>
      <c r="AI327" s="114"/>
      <c r="AJ327" s="66"/>
      <c r="AL327" s="114"/>
      <c r="AM327" s="66"/>
      <c r="AO327" s="114"/>
      <c r="AP327" s="66"/>
      <c r="AR327" s="114"/>
      <c r="AS327" s="66"/>
      <c r="AU327" s="114"/>
      <c r="AV327" s="66"/>
      <c r="AX327" s="114"/>
      <c r="AY327" s="66"/>
    </row>
    <row r="328" spans="2:53" ht="25.5" hidden="1">
      <c r="B328" s="65" t="str">
        <f t="shared" si="444"/>
        <v>시장기본_포지션정보</v>
      </c>
      <c r="C328" s="65" t="str">
        <f t="shared" si="444"/>
        <v>포지션기본정보</v>
      </c>
      <c r="D328" s="65" t="s">
        <v>806</v>
      </c>
      <c r="E328" s="65">
        <f t="shared" si="360"/>
        <v>7</v>
      </c>
      <c r="F328" s="66"/>
      <c r="G328" s="66" t="s">
        <v>12</v>
      </c>
      <c r="H328" s="42">
        <v>5</v>
      </c>
      <c r="I328" s="66" t="s">
        <v>36</v>
      </c>
      <c r="J328" s="65" t="str">
        <f t="shared" si="445"/>
        <v>문자_5</v>
      </c>
      <c r="K328" s="103" t="s">
        <v>2033</v>
      </c>
      <c r="L328" s="67"/>
      <c r="M328" s="65" t="str">
        <f t="shared" si="449"/>
        <v>ZMR_POSI_BASE</v>
      </c>
      <c r="N328" s="65" t="str">
        <f t="shared" si="443"/>
        <v>포지션기본정보</v>
      </c>
      <c r="O328" s="27">
        <f t="shared" si="410"/>
        <v>7</v>
      </c>
      <c r="P328" s="65" t="s">
        <v>802</v>
      </c>
      <c r="Q328" s="65" t="str">
        <f t="shared" si="446"/>
        <v>상품코드</v>
      </c>
      <c r="R328" s="65" t="str">
        <f t="shared" si="447"/>
        <v>varchar2(5)</v>
      </c>
      <c r="S328" s="66" t="str">
        <f>IF(F328="O", "Y", "")</f>
        <v/>
      </c>
      <c r="T328" s="66"/>
      <c r="U328" s="68">
        <f t="shared" si="451"/>
        <v>5</v>
      </c>
      <c r="V328" s="65"/>
      <c r="W328" s="5" t="s">
        <v>291</v>
      </c>
      <c r="X328" s="5" t="str">
        <f t="shared" si="433"/>
        <v>BASE_DT,POSI_FG,POSI_ID,POSI_SEQ</v>
      </c>
      <c r="Y328" s="6" t="s">
        <v>291</v>
      </c>
      <c r="Z328" s="37" t="str">
        <f t="shared" si="434"/>
        <v xml:space="preserve">  PROD_CD varchar2(5) NULL,</v>
      </c>
      <c r="AA328" s="37" t="s">
        <v>291</v>
      </c>
      <c r="AB328" s="5" t="str">
        <f t="shared" si="435"/>
        <v/>
      </c>
      <c r="AC328" s="37" t="s">
        <v>291</v>
      </c>
      <c r="AD328" s="37" t="str">
        <f t="shared" si="436"/>
        <v>COMMENT ON COLUMN ZMR_POSI_BASE.PROD_CD IS '상품코드 : ZMR_BASE_PROD';</v>
      </c>
      <c r="AE328" s="37" t="s">
        <v>291</v>
      </c>
      <c r="AF328" s="40" t="str">
        <f t="shared" si="437"/>
        <v>ALTER TABLE ZMR_POSI_BASE ADD PROD_CD varchar2(5) NULL;</v>
      </c>
      <c r="AG328" s="6" t="s">
        <v>291</v>
      </c>
      <c r="AI328" s="114" t="s">
        <v>4530</v>
      </c>
      <c r="AJ328" s="66"/>
      <c r="AL328" s="114" t="s">
        <v>4165</v>
      </c>
      <c r="AM328" s="66"/>
      <c r="AO328" s="114" t="s">
        <v>5156</v>
      </c>
      <c r="AP328" s="66"/>
      <c r="AR328" s="114" t="s">
        <v>5104</v>
      </c>
      <c r="AS328" s="66"/>
      <c r="AU328" s="114" t="s">
        <v>5157</v>
      </c>
      <c r="AV328" s="66"/>
      <c r="AX328" s="114" t="s">
        <v>5157</v>
      </c>
      <c r="AY328" s="66"/>
    </row>
    <row r="329" spans="2:53" hidden="1">
      <c r="B329" s="65" t="str">
        <f t="shared" si="444"/>
        <v>시장기본_포지션정보</v>
      </c>
      <c r="C329" s="65" t="str">
        <f t="shared" si="444"/>
        <v>포지션기본정보</v>
      </c>
      <c r="D329" s="65" t="s">
        <v>418</v>
      </c>
      <c r="E329" s="65">
        <f t="shared" si="360"/>
        <v>8</v>
      </c>
      <c r="F329" s="66"/>
      <c r="G329" s="66" t="s">
        <v>12</v>
      </c>
      <c r="H329" s="42">
        <v>20</v>
      </c>
      <c r="I329" s="66"/>
      <c r="J329" s="65" t="str">
        <f t="shared" si="445"/>
        <v>문자_20</v>
      </c>
      <c r="K329" s="103" t="s">
        <v>4771</v>
      </c>
      <c r="L329" s="67"/>
      <c r="M329" s="65" t="str">
        <f t="shared" si="449"/>
        <v>ZMR_POSI_BASE</v>
      </c>
      <c r="N329" s="65" t="str">
        <f t="shared" si="443"/>
        <v>포지션기본정보</v>
      </c>
      <c r="O329" s="27">
        <f t="shared" si="410"/>
        <v>8</v>
      </c>
      <c r="P329" s="65" t="s">
        <v>417</v>
      </c>
      <c r="Q329" s="65" t="str">
        <f t="shared" si="446"/>
        <v>종목ID</v>
      </c>
      <c r="R329" s="65" t="str">
        <f t="shared" si="447"/>
        <v>varchar2(20)</v>
      </c>
      <c r="S329" s="66" t="str">
        <f t="shared" ref="S329:S380" si="452">IF(F329="O", "Y", "")</f>
        <v/>
      </c>
      <c r="T329" s="66" t="str">
        <f t="shared" ref="T329:T380" si="453">IF(I329="M", "Y", "")</f>
        <v/>
      </c>
      <c r="U329" s="68">
        <f t="shared" si="451"/>
        <v>20</v>
      </c>
      <c r="V329" s="65"/>
      <c r="W329" s="5" t="s">
        <v>291</v>
      </c>
      <c r="X329" s="5" t="str">
        <f t="shared" si="433"/>
        <v>BASE_DT,POSI_FG,POSI_ID,POSI_SEQ</v>
      </c>
      <c r="Y329" s="6" t="s">
        <v>291</v>
      </c>
      <c r="Z329" s="37" t="str">
        <f t="shared" si="434"/>
        <v xml:space="preserve">  PROD_ID varchar2(20) NULL,</v>
      </c>
      <c r="AA329" s="37" t="s">
        <v>291</v>
      </c>
      <c r="AB329" s="5" t="str">
        <f t="shared" ref="AB329:AB376" si="454">IF(P329="","DROP TABLE "&amp;M329&amp;";","")</f>
        <v/>
      </c>
      <c r="AC329" s="37" t="s">
        <v>291</v>
      </c>
      <c r="AD329" s="37" t="str">
        <f t="shared" si="436"/>
        <v>COMMENT ON COLUMN ZMR_POSI_BASE.PROD_ID IS '종목ID : ZMR_MKT_SEC ';</v>
      </c>
      <c r="AE329" s="37" t="s">
        <v>291</v>
      </c>
      <c r="AF329" s="40" t="str">
        <f t="shared" si="437"/>
        <v>ALTER TABLE ZMR_POSI_BASE ADD PROD_ID varchar2(20) NULL;</v>
      </c>
      <c r="AG329" s="6" t="s">
        <v>291</v>
      </c>
      <c r="AI329" s="114" t="s">
        <v>5148</v>
      </c>
      <c r="AJ329" s="66"/>
      <c r="AL329" s="114" t="s">
        <v>5148</v>
      </c>
      <c r="AM329" s="66"/>
      <c r="AO329" s="114" t="s">
        <v>5148</v>
      </c>
      <c r="AP329" s="66"/>
      <c r="AR329" s="114" t="s">
        <v>5148</v>
      </c>
      <c r="AS329" s="66"/>
      <c r="AU329" s="114" t="s">
        <v>5148</v>
      </c>
      <c r="AV329" s="66"/>
      <c r="AX329" s="114" t="s">
        <v>5148</v>
      </c>
      <c r="AY329" s="66"/>
    </row>
    <row r="330" spans="2:53" hidden="1">
      <c r="B330" s="65" t="str">
        <f t="shared" si="444"/>
        <v>시장기본_포지션정보</v>
      </c>
      <c r="C330" s="65" t="str">
        <f t="shared" si="444"/>
        <v>포지션기본정보</v>
      </c>
      <c r="D330" s="65" t="s">
        <v>1569</v>
      </c>
      <c r="E330" s="65">
        <f t="shared" si="360"/>
        <v>9</v>
      </c>
      <c r="F330" s="66"/>
      <c r="G330" s="66" t="s">
        <v>12</v>
      </c>
      <c r="H330" s="42">
        <v>60</v>
      </c>
      <c r="I330" s="66"/>
      <c r="J330" s="65" t="str">
        <f t="shared" si="445"/>
        <v>문자_60</v>
      </c>
      <c r="K330" s="103"/>
      <c r="L330" s="67"/>
      <c r="M330" s="65" t="str">
        <f t="shared" si="449"/>
        <v>ZMR_POSI_BASE</v>
      </c>
      <c r="N330" s="65" t="str">
        <f t="shared" si="443"/>
        <v>포지션기본정보</v>
      </c>
      <c r="O330" s="27">
        <f t="shared" si="410"/>
        <v>9</v>
      </c>
      <c r="P330" s="65" t="s">
        <v>1570</v>
      </c>
      <c r="Q330" s="65" t="str">
        <f t="shared" si="446"/>
        <v>종목명</v>
      </c>
      <c r="R330" s="65" t="str">
        <f t="shared" si="447"/>
        <v>varchar2(60)</v>
      </c>
      <c r="S330" s="66" t="str">
        <f t="shared" si="452"/>
        <v/>
      </c>
      <c r="T330" s="66" t="str">
        <f t="shared" si="453"/>
        <v/>
      </c>
      <c r="U330" s="68">
        <f t="shared" si="451"/>
        <v>60</v>
      </c>
      <c r="V330" s="65"/>
      <c r="W330" s="5" t="s">
        <v>291</v>
      </c>
      <c r="X330" s="5" t="str">
        <f t="shared" si="433"/>
        <v>BASE_DT,POSI_FG,POSI_ID,POSI_SEQ</v>
      </c>
      <c r="Y330" s="6" t="s">
        <v>291</v>
      </c>
      <c r="Z330" s="37" t="str">
        <f t="shared" si="434"/>
        <v xml:space="preserve">  PROD_NM varchar2(60) NULL,</v>
      </c>
      <c r="AA330" s="37" t="s">
        <v>291</v>
      </c>
      <c r="AB330" s="5" t="str">
        <f t="shared" si="454"/>
        <v/>
      </c>
      <c r="AC330" s="37" t="s">
        <v>291</v>
      </c>
      <c r="AD330" s="37" t="str">
        <f t="shared" si="436"/>
        <v>COMMENT ON COLUMN ZMR_POSI_BASE.PROD_NM IS '종목명';</v>
      </c>
      <c r="AE330" s="37" t="s">
        <v>291</v>
      </c>
      <c r="AF330" s="40" t="str">
        <f t="shared" si="437"/>
        <v>ALTER TABLE ZMR_POSI_BASE ADD PROD_NM varchar2(60) NULL;</v>
      </c>
      <c r="AG330" s="6" t="s">
        <v>291</v>
      </c>
      <c r="AI330" s="114" t="s">
        <v>5149</v>
      </c>
      <c r="AJ330" s="66"/>
      <c r="AL330" s="114" t="s">
        <v>5149</v>
      </c>
      <c r="AM330" s="66"/>
      <c r="AO330" s="114" t="s">
        <v>5149</v>
      </c>
      <c r="AP330" s="66"/>
      <c r="AR330" s="114" t="s">
        <v>5149</v>
      </c>
      <c r="AS330" s="66"/>
      <c r="AU330" s="114" t="s">
        <v>5149</v>
      </c>
      <c r="AV330" s="66"/>
      <c r="AX330" s="114" t="s">
        <v>5149</v>
      </c>
      <c r="AY330" s="66"/>
    </row>
    <row r="331" spans="2:53" hidden="1">
      <c r="B331" s="65" t="str">
        <f t="shared" si="444"/>
        <v>시장기본_포지션정보</v>
      </c>
      <c r="C331" s="65" t="str">
        <f t="shared" si="444"/>
        <v>포지션기본정보</v>
      </c>
      <c r="D331" s="65" t="s">
        <v>1581</v>
      </c>
      <c r="E331" s="65">
        <f t="shared" ref="E331:E409" si="455">IF(G331="","",IF(G330="",1,E330+1))</f>
        <v>10</v>
      </c>
      <c r="F331" s="66"/>
      <c r="G331" s="66" t="s">
        <v>13</v>
      </c>
      <c r="H331" s="42">
        <v>12</v>
      </c>
      <c r="I331" s="66"/>
      <c r="J331" s="65" t="str">
        <f t="shared" si="445"/>
        <v>숫자_12</v>
      </c>
      <c r="K331" s="103"/>
      <c r="L331" s="67"/>
      <c r="M331" s="65" t="str">
        <f t="shared" si="449"/>
        <v>ZMR_POSI_BASE</v>
      </c>
      <c r="N331" s="65" t="str">
        <f t="shared" si="443"/>
        <v>포지션기본정보</v>
      </c>
      <c r="O331" s="27">
        <f t="shared" si="410"/>
        <v>10</v>
      </c>
      <c r="P331" s="65" t="s">
        <v>717</v>
      </c>
      <c r="Q331" s="65" t="str">
        <f t="shared" si="446"/>
        <v>장부수량</v>
      </c>
      <c r="R331" s="65" t="str">
        <f t="shared" si="447"/>
        <v>number(12)</v>
      </c>
      <c r="S331" s="66" t="str">
        <f t="shared" si="452"/>
        <v/>
      </c>
      <c r="T331" s="66" t="str">
        <f t="shared" si="453"/>
        <v/>
      </c>
      <c r="U331" s="68">
        <f t="shared" si="451"/>
        <v>12</v>
      </c>
      <c r="V331" s="65"/>
      <c r="W331" s="5" t="s">
        <v>291</v>
      </c>
      <c r="X331" s="5" t="str">
        <f t="shared" si="433"/>
        <v>BASE_DT,POSI_FG,POSI_ID,POSI_SEQ</v>
      </c>
      <c r="Y331" s="6" t="s">
        <v>291</v>
      </c>
      <c r="Z331" s="37" t="str">
        <f t="shared" si="434"/>
        <v xml:space="preserve">  BOOK_QTY number(12) NULL,</v>
      </c>
      <c r="AA331" s="37" t="s">
        <v>291</v>
      </c>
      <c r="AB331" s="5" t="str">
        <f t="shared" si="454"/>
        <v/>
      </c>
      <c r="AC331" s="37" t="s">
        <v>291</v>
      </c>
      <c r="AD331" s="37" t="str">
        <f t="shared" si="436"/>
        <v>COMMENT ON COLUMN ZMR_POSI_BASE.BOOK_QTY IS '장부수량';</v>
      </c>
      <c r="AE331" s="37" t="s">
        <v>291</v>
      </c>
      <c r="AF331" s="40" t="str">
        <f t="shared" si="437"/>
        <v>ALTER TABLE ZMR_POSI_BASE ADD BOOK_QTY number(12) NULL;</v>
      </c>
      <c r="AG331" s="6" t="s">
        <v>291</v>
      </c>
      <c r="AI331" s="114">
        <v>10000</v>
      </c>
      <c r="AJ331" s="66"/>
      <c r="AL331" s="114">
        <v>10000</v>
      </c>
      <c r="AM331" s="66"/>
      <c r="AO331" s="114">
        <v>10000</v>
      </c>
      <c r="AP331" s="66"/>
      <c r="AR331" s="114">
        <v>10000</v>
      </c>
      <c r="AS331" s="66"/>
      <c r="AU331" s="114">
        <v>10000</v>
      </c>
      <c r="AV331" s="66"/>
      <c r="AX331" s="114">
        <v>10000</v>
      </c>
      <c r="AY331" s="66"/>
    </row>
    <row r="332" spans="2:53" hidden="1">
      <c r="B332" s="65" t="str">
        <f t="shared" si="444"/>
        <v>시장기본_포지션정보</v>
      </c>
      <c r="C332" s="65" t="str">
        <f t="shared" si="444"/>
        <v>포지션기본정보</v>
      </c>
      <c r="D332" s="65" t="s">
        <v>2485</v>
      </c>
      <c r="E332" s="65">
        <f t="shared" si="455"/>
        <v>11</v>
      </c>
      <c r="F332" s="66"/>
      <c r="G332" s="66" t="s">
        <v>13</v>
      </c>
      <c r="H332" s="42" t="s">
        <v>2545</v>
      </c>
      <c r="I332" s="66"/>
      <c r="J332" s="65" t="str">
        <f t="shared" si="445"/>
        <v>숫자_25,8</v>
      </c>
      <c r="K332" s="103"/>
      <c r="L332" s="67"/>
      <c r="M332" s="65" t="str">
        <f t="shared" si="449"/>
        <v>ZMR_POSI_BASE</v>
      </c>
      <c r="N332" s="65" t="str">
        <f t="shared" si="443"/>
        <v>포지션기본정보</v>
      </c>
      <c r="O332" s="27">
        <f t="shared" si="410"/>
        <v>11</v>
      </c>
      <c r="P332" s="65" t="s">
        <v>2512</v>
      </c>
      <c r="Q332" s="65" t="str">
        <f t="shared" si="446"/>
        <v>장부단가</v>
      </c>
      <c r="R332" s="65" t="str">
        <f t="shared" si="447"/>
        <v>number(25,8)</v>
      </c>
      <c r="S332" s="66" t="str">
        <f t="shared" si="452"/>
        <v/>
      </c>
      <c r="T332" s="66" t="str">
        <f t="shared" si="453"/>
        <v/>
      </c>
      <c r="U332" s="68" t="str">
        <f t="shared" si="451"/>
        <v>25,8</v>
      </c>
      <c r="V332" s="65"/>
      <c r="W332" s="5" t="s">
        <v>291</v>
      </c>
      <c r="X332" s="5" t="str">
        <f t="shared" si="433"/>
        <v>BASE_DT,POSI_FG,POSI_ID,POSI_SEQ</v>
      </c>
      <c r="Y332" s="6" t="s">
        <v>291</v>
      </c>
      <c r="Z332" s="37" t="str">
        <f t="shared" si="434"/>
        <v xml:space="preserve">  BOOK_PRIC number(25,8) NULL,</v>
      </c>
      <c r="AA332" s="37" t="s">
        <v>291</v>
      </c>
      <c r="AB332" s="5" t="str">
        <f t="shared" si="454"/>
        <v/>
      </c>
      <c r="AC332" s="37" t="s">
        <v>291</v>
      </c>
      <c r="AD332" s="37" t="str">
        <f t="shared" si="436"/>
        <v>COMMENT ON COLUMN ZMR_POSI_BASE.BOOK_PRIC IS '장부단가';</v>
      </c>
      <c r="AE332" s="37" t="s">
        <v>291</v>
      </c>
      <c r="AF332" s="40" t="str">
        <f t="shared" si="437"/>
        <v>ALTER TABLE ZMR_POSI_BASE ADD BOOK_PRIC number(25,8) NULL;</v>
      </c>
      <c r="AG332" s="6" t="s">
        <v>291</v>
      </c>
      <c r="AI332" s="114">
        <v>1</v>
      </c>
      <c r="AJ332" s="66"/>
      <c r="AL332" s="114">
        <v>100</v>
      </c>
      <c r="AM332" s="66"/>
      <c r="AO332" s="114">
        <v>100</v>
      </c>
      <c r="AP332" s="66"/>
      <c r="AR332" s="114">
        <v>100</v>
      </c>
      <c r="AS332" s="66"/>
      <c r="AU332" s="114">
        <v>100</v>
      </c>
      <c r="AV332" s="66"/>
      <c r="AX332" s="114">
        <v>100</v>
      </c>
      <c r="AY332" s="66"/>
    </row>
    <row r="333" spans="2:53" hidden="1">
      <c r="B333" s="65" t="str">
        <f t="shared" si="444"/>
        <v>시장기본_포지션정보</v>
      </c>
      <c r="C333" s="65" t="str">
        <f t="shared" si="444"/>
        <v>포지션기본정보</v>
      </c>
      <c r="D333" s="65" t="s">
        <v>1582</v>
      </c>
      <c r="E333" s="65">
        <f t="shared" si="455"/>
        <v>12</v>
      </c>
      <c r="F333" s="66"/>
      <c r="G333" s="66" t="s">
        <v>13</v>
      </c>
      <c r="H333" s="42" t="s">
        <v>2013</v>
      </c>
      <c r="I333" s="66"/>
      <c r="J333" s="65" t="str">
        <f t="shared" si="445"/>
        <v>숫자_19,2</v>
      </c>
      <c r="K333" s="103"/>
      <c r="L333" s="67"/>
      <c r="M333" s="65" t="str">
        <f t="shared" si="449"/>
        <v>ZMR_POSI_BASE</v>
      </c>
      <c r="N333" s="65" t="str">
        <f t="shared" si="443"/>
        <v>포지션기본정보</v>
      </c>
      <c r="O333" s="27">
        <f t="shared" si="410"/>
        <v>12</v>
      </c>
      <c r="P333" s="65" t="s">
        <v>404</v>
      </c>
      <c r="Q333" s="65" t="str">
        <f t="shared" si="446"/>
        <v>장부가</v>
      </c>
      <c r="R333" s="65" t="str">
        <f t="shared" si="447"/>
        <v>number(19,2)</v>
      </c>
      <c r="S333" s="66" t="str">
        <f t="shared" si="452"/>
        <v/>
      </c>
      <c r="T333" s="66" t="str">
        <f t="shared" si="453"/>
        <v/>
      </c>
      <c r="U333" s="68" t="str">
        <f t="shared" si="451"/>
        <v>19,2</v>
      </c>
      <c r="V333" s="65"/>
      <c r="W333" s="5" t="s">
        <v>291</v>
      </c>
      <c r="X333" s="5" t="str">
        <f t="shared" si="433"/>
        <v>BASE_DT,POSI_FG,POSI_ID,POSI_SEQ</v>
      </c>
      <c r="Y333" s="6" t="s">
        <v>291</v>
      </c>
      <c r="Z333" s="37" t="str">
        <f t="shared" si="434"/>
        <v xml:space="preserve">  BOOK_AMT number(19,2) NULL,</v>
      </c>
      <c r="AA333" s="37" t="s">
        <v>291</v>
      </c>
      <c r="AB333" s="5" t="str">
        <f t="shared" si="454"/>
        <v/>
      </c>
      <c r="AC333" s="37" t="s">
        <v>291</v>
      </c>
      <c r="AD333" s="37" t="str">
        <f t="shared" si="436"/>
        <v>COMMENT ON COLUMN ZMR_POSI_BASE.BOOK_AMT IS '장부가';</v>
      </c>
      <c r="AE333" s="37" t="s">
        <v>291</v>
      </c>
      <c r="AF333" s="40" t="str">
        <f t="shared" si="437"/>
        <v>ALTER TABLE ZMR_POSI_BASE ADD BOOK_AMT number(19,2) NULL;</v>
      </c>
      <c r="AG333" s="6" t="s">
        <v>291</v>
      </c>
      <c r="AI333" s="114">
        <v>143000</v>
      </c>
      <c r="AJ333" s="66"/>
      <c r="AL333" s="114">
        <v>1000000</v>
      </c>
      <c r="AM333" s="66"/>
      <c r="AO333" s="114">
        <v>1000000</v>
      </c>
      <c r="AP333" s="66"/>
      <c r="AR333" s="114">
        <v>1000000</v>
      </c>
      <c r="AS333" s="66"/>
      <c r="AU333" s="114">
        <v>1000000</v>
      </c>
      <c r="AV333" s="66"/>
      <c r="AX333" s="114">
        <v>1000000</v>
      </c>
      <c r="AY333" s="66"/>
    </row>
    <row r="334" spans="2:53" hidden="1">
      <c r="B334" s="65" t="str">
        <f t="shared" si="444"/>
        <v>시장기본_포지션정보</v>
      </c>
      <c r="C334" s="65" t="str">
        <f t="shared" si="444"/>
        <v>포지션기본정보</v>
      </c>
      <c r="D334" s="65" t="s">
        <v>2486</v>
      </c>
      <c r="E334" s="65">
        <f t="shared" si="455"/>
        <v>13</v>
      </c>
      <c r="F334" s="66"/>
      <c r="G334" s="66" t="s">
        <v>274</v>
      </c>
      <c r="H334" s="42">
        <v>3</v>
      </c>
      <c r="I334" s="66"/>
      <c r="J334" s="65" t="str">
        <f t="shared" si="445"/>
        <v>문자_3</v>
      </c>
      <c r="K334" s="103"/>
      <c r="L334" s="67"/>
      <c r="M334" s="65" t="str">
        <f t="shared" si="449"/>
        <v>ZMR_POSI_BASE</v>
      </c>
      <c r="N334" s="65" t="str">
        <f t="shared" si="443"/>
        <v>포지션기본정보</v>
      </c>
      <c r="O334" s="27">
        <f t="shared" si="410"/>
        <v>13</v>
      </c>
      <c r="P334" s="65" t="s">
        <v>402</v>
      </c>
      <c r="Q334" s="65" t="str">
        <f t="shared" si="446"/>
        <v>장부가통화</v>
      </c>
      <c r="R334" s="65" t="str">
        <f t="shared" si="447"/>
        <v>varchar2(3)</v>
      </c>
      <c r="S334" s="66" t="str">
        <f t="shared" si="452"/>
        <v/>
      </c>
      <c r="T334" s="66" t="str">
        <f t="shared" si="453"/>
        <v/>
      </c>
      <c r="U334" s="68">
        <f t="shared" si="451"/>
        <v>3</v>
      </c>
      <c r="V334" s="65"/>
      <c r="W334" s="5" t="s">
        <v>291</v>
      </c>
      <c r="X334" s="5" t="str">
        <f t="shared" si="433"/>
        <v>BASE_DT,POSI_FG,POSI_ID,POSI_SEQ</v>
      </c>
      <c r="Y334" s="6" t="s">
        <v>291</v>
      </c>
      <c r="Z334" s="37" t="str">
        <f t="shared" si="434"/>
        <v xml:space="preserve">  BOOK_CCY varchar2(3) NULL,</v>
      </c>
      <c r="AA334" s="37" t="s">
        <v>291</v>
      </c>
      <c r="AB334" s="5" t="str">
        <f t="shared" si="454"/>
        <v/>
      </c>
      <c r="AC334" s="37" t="s">
        <v>291</v>
      </c>
      <c r="AD334" s="37" t="str">
        <f t="shared" si="436"/>
        <v>COMMENT ON COLUMN ZMR_POSI_BASE.BOOK_CCY IS '장부가통화';</v>
      </c>
      <c r="AE334" s="37" t="s">
        <v>291</v>
      </c>
      <c r="AF334" s="40" t="str">
        <f t="shared" si="437"/>
        <v>ALTER TABLE ZMR_POSI_BASE ADD BOOK_CCY varchar2(3) NULL;</v>
      </c>
      <c r="AG334" s="6" t="s">
        <v>291</v>
      </c>
      <c r="AI334" s="114" t="s">
        <v>1301</v>
      </c>
      <c r="AJ334" s="66"/>
      <c r="AL334" s="114" t="s">
        <v>1298</v>
      </c>
      <c r="AM334" s="66"/>
      <c r="AO334" s="114" t="s">
        <v>1298</v>
      </c>
      <c r="AP334" s="66"/>
      <c r="AR334" s="114" t="s">
        <v>1298</v>
      </c>
      <c r="AS334" s="66"/>
      <c r="AU334" s="114" t="s">
        <v>1298</v>
      </c>
      <c r="AV334" s="66"/>
      <c r="AX334" s="114" t="s">
        <v>1298</v>
      </c>
      <c r="AY334" s="66"/>
    </row>
    <row r="335" spans="2:53" hidden="1">
      <c r="B335" s="65" t="str">
        <f t="shared" si="444"/>
        <v>시장기본_포지션정보</v>
      </c>
      <c r="C335" s="65" t="str">
        <f t="shared" si="444"/>
        <v>포지션기본정보</v>
      </c>
      <c r="D335" s="65" t="s">
        <v>2487</v>
      </c>
      <c r="E335" s="65">
        <f t="shared" si="455"/>
        <v>14</v>
      </c>
      <c r="F335" s="66"/>
      <c r="G335" s="66" t="s">
        <v>12</v>
      </c>
      <c r="H335" s="42">
        <v>1</v>
      </c>
      <c r="I335" s="66"/>
      <c r="J335" s="65" t="str">
        <f t="shared" si="445"/>
        <v>문자_1</v>
      </c>
      <c r="K335" s="103"/>
      <c r="L335" s="67"/>
      <c r="M335" s="65" t="str">
        <f t="shared" si="449"/>
        <v>ZMR_POSI_BASE</v>
      </c>
      <c r="N335" s="65" t="str">
        <f t="shared" si="443"/>
        <v>포지션기본정보</v>
      </c>
      <c r="O335" s="27">
        <f t="shared" si="410"/>
        <v>14</v>
      </c>
      <c r="P335" s="65" t="s">
        <v>1584</v>
      </c>
      <c r="Q335" s="65" t="str">
        <f t="shared" si="446"/>
        <v>장부대사여부</v>
      </c>
      <c r="R335" s="65" t="str">
        <f t="shared" si="447"/>
        <v>varchar2(1)</v>
      </c>
      <c r="S335" s="66" t="str">
        <f t="shared" si="452"/>
        <v/>
      </c>
      <c r="T335" s="66" t="str">
        <f t="shared" si="453"/>
        <v/>
      </c>
      <c r="U335" s="68">
        <f t="shared" si="451"/>
        <v>1</v>
      </c>
      <c r="V335" s="65"/>
      <c r="W335" s="5" t="s">
        <v>291</v>
      </c>
      <c r="X335" s="5" t="str">
        <f t="shared" si="433"/>
        <v>BASE_DT,POSI_FG,POSI_ID,POSI_SEQ</v>
      </c>
      <c r="Y335" s="6" t="s">
        <v>291</v>
      </c>
      <c r="Z335" s="37" t="str">
        <f t="shared" si="434"/>
        <v xml:space="preserve">  BOOK_YN varchar2(1) NULL,</v>
      </c>
      <c r="AA335" s="37" t="s">
        <v>291</v>
      </c>
      <c r="AB335" s="5" t="str">
        <f t="shared" si="454"/>
        <v/>
      </c>
      <c r="AC335" s="37" t="s">
        <v>291</v>
      </c>
      <c r="AD335" s="37" t="str">
        <f t="shared" si="436"/>
        <v>COMMENT ON COLUMN ZMR_POSI_BASE.BOOK_YN IS '장부대사여부';</v>
      </c>
      <c r="AE335" s="37" t="s">
        <v>291</v>
      </c>
      <c r="AF335" s="40" t="str">
        <f t="shared" si="437"/>
        <v>ALTER TABLE ZMR_POSI_BASE ADD BOOK_YN varchar2(1) NULL;</v>
      </c>
      <c r="AG335" s="6" t="s">
        <v>291</v>
      </c>
      <c r="AI335" s="114" t="s">
        <v>759</v>
      </c>
      <c r="AJ335" s="66"/>
      <c r="AL335" s="114" t="s">
        <v>759</v>
      </c>
      <c r="AM335" s="66"/>
      <c r="AO335" s="114" t="s">
        <v>759</v>
      </c>
      <c r="AP335" s="66"/>
      <c r="AR335" s="114" t="s">
        <v>759</v>
      </c>
      <c r="AS335" s="66"/>
      <c r="AU335" s="114" t="s">
        <v>759</v>
      </c>
      <c r="AV335" s="66"/>
      <c r="AX335" s="114" t="s">
        <v>759</v>
      </c>
      <c r="AY335" s="66"/>
    </row>
    <row r="336" spans="2:53" hidden="1">
      <c r="B336" s="65" t="str">
        <f t="shared" si="444"/>
        <v>시장기본_포지션정보</v>
      </c>
      <c r="C336" s="65" t="str">
        <f t="shared" si="444"/>
        <v>포지션기본정보</v>
      </c>
      <c r="D336" s="65" t="s">
        <v>2488</v>
      </c>
      <c r="E336" s="65">
        <f t="shared" si="455"/>
        <v>15</v>
      </c>
      <c r="F336" s="66"/>
      <c r="G336" s="66" t="s">
        <v>13</v>
      </c>
      <c r="H336" s="42" t="s">
        <v>2008</v>
      </c>
      <c r="I336" s="66"/>
      <c r="J336" s="65" t="str">
        <f t="shared" si="445"/>
        <v>숫자_6,2</v>
      </c>
      <c r="K336" s="103"/>
      <c r="L336" s="67"/>
      <c r="M336" s="65" t="str">
        <f t="shared" si="449"/>
        <v>ZMR_POSI_BASE</v>
      </c>
      <c r="N336" s="65" t="str">
        <f t="shared" si="443"/>
        <v>포지션기본정보</v>
      </c>
      <c r="O336" s="27">
        <f t="shared" si="410"/>
        <v>15</v>
      </c>
      <c r="P336" s="65" t="s">
        <v>2513</v>
      </c>
      <c r="Q336" s="65" t="str">
        <f t="shared" si="446"/>
        <v>장부수익율</v>
      </c>
      <c r="R336" s="65" t="str">
        <f t="shared" si="447"/>
        <v>number(6,2)</v>
      </c>
      <c r="S336" s="66" t="str">
        <f t="shared" si="452"/>
        <v/>
      </c>
      <c r="T336" s="66" t="str">
        <f t="shared" si="453"/>
        <v/>
      </c>
      <c r="U336" s="68" t="str">
        <f t="shared" si="451"/>
        <v>6,2</v>
      </c>
      <c r="V336" s="65"/>
      <c r="W336" s="5" t="s">
        <v>291</v>
      </c>
      <c r="X336" s="5" t="str">
        <f t="shared" si="433"/>
        <v>BASE_DT,POSI_FG,POSI_ID,POSI_SEQ</v>
      </c>
      <c r="Y336" s="6" t="s">
        <v>291</v>
      </c>
      <c r="Z336" s="37" t="str">
        <f t="shared" si="434"/>
        <v xml:space="preserve">  BOOK_PRF_RT number(6,2) NULL,</v>
      </c>
      <c r="AA336" s="37" t="s">
        <v>291</v>
      </c>
      <c r="AB336" s="5" t="str">
        <f t="shared" si="454"/>
        <v/>
      </c>
      <c r="AC336" s="37" t="s">
        <v>291</v>
      </c>
      <c r="AD336" s="37" t="str">
        <f t="shared" si="436"/>
        <v>COMMENT ON COLUMN ZMR_POSI_BASE.BOOK_PRF_RT IS '장부수익율';</v>
      </c>
      <c r="AE336" s="37" t="s">
        <v>291</v>
      </c>
      <c r="AF336" s="40" t="str">
        <f t="shared" si="437"/>
        <v>ALTER TABLE ZMR_POSI_BASE ADD BOOK_PRF_RT number(6,2) NULL;</v>
      </c>
      <c r="AG336" s="6" t="s">
        <v>291</v>
      </c>
      <c r="AI336" s="114">
        <v>5.0999999999999996</v>
      </c>
      <c r="AJ336" s="66"/>
      <c r="AL336" s="114">
        <v>5.0999999999999996</v>
      </c>
      <c r="AM336" s="66"/>
      <c r="AO336" s="114">
        <v>5.0999999999999996</v>
      </c>
      <c r="AP336" s="66"/>
      <c r="AR336" s="114">
        <v>5.0999999999999996</v>
      </c>
      <c r="AS336" s="66"/>
      <c r="AU336" s="114">
        <v>5.0999999999999996</v>
      </c>
      <c r="AV336" s="66"/>
      <c r="AX336" s="114">
        <v>5.0999999999999996</v>
      </c>
      <c r="AY336" s="66"/>
    </row>
    <row r="337" spans="2:51" ht="25.5" hidden="1">
      <c r="B337" s="65" t="str">
        <f t="shared" si="444"/>
        <v>시장기본_포지션정보</v>
      </c>
      <c r="C337" s="65" t="str">
        <f t="shared" si="444"/>
        <v>포지션기본정보</v>
      </c>
      <c r="D337" s="65" t="s">
        <v>2544</v>
      </c>
      <c r="E337" s="65">
        <f t="shared" si="455"/>
        <v>16</v>
      </c>
      <c r="F337" s="66"/>
      <c r="G337" s="66" t="s">
        <v>274</v>
      </c>
      <c r="H337" s="42">
        <v>20</v>
      </c>
      <c r="I337" s="66"/>
      <c r="J337" s="65" t="str">
        <f t="shared" si="445"/>
        <v>문자_20</v>
      </c>
      <c r="K337" s="103" t="s">
        <v>1061</v>
      </c>
      <c r="L337" s="67"/>
      <c r="M337" s="65" t="str">
        <f t="shared" si="449"/>
        <v>ZMR_POSI_BASE</v>
      </c>
      <c r="N337" s="65" t="str">
        <f t="shared" si="443"/>
        <v>포지션기본정보</v>
      </c>
      <c r="O337" s="27">
        <f t="shared" si="410"/>
        <v>16</v>
      </c>
      <c r="P337" s="65" t="s">
        <v>1614</v>
      </c>
      <c r="Q337" s="65" t="str">
        <f t="shared" si="446"/>
        <v>거래상대방ID</v>
      </c>
      <c r="R337" s="65" t="str">
        <f t="shared" si="447"/>
        <v>varchar2(20)</v>
      </c>
      <c r="S337" s="66" t="str">
        <f t="shared" si="452"/>
        <v/>
      </c>
      <c r="T337" s="66" t="str">
        <f t="shared" si="453"/>
        <v/>
      </c>
      <c r="U337" s="68">
        <f t="shared" si="451"/>
        <v>20</v>
      </c>
      <c r="V337" s="65"/>
      <c r="W337" s="5" t="s">
        <v>291</v>
      </c>
      <c r="X337" s="5" t="str">
        <f t="shared" si="433"/>
        <v>BASE_DT,POSI_FG,POSI_ID,POSI_SEQ</v>
      </c>
      <c r="Y337" s="6" t="s">
        <v>291</v>
      </c>
      <c r="Z337" s="37" t="str">
        <f t="shared" si="434"/>
        <v xml:space="preserve">  CIF_ID varchar2(20) NULL,</v>
      </c>
      <c r="AA337" s="37" t="s">
        <v>291</v>
      </c>
      <c r="AB337" s="5" t="str">
        <f t="shared" si="454"/>
        <v/>
      </c>
      <c r="AC337" s="37" t="s">
        <v>291</v>
      </c>
      <c r="AD337" s="37" t="str">
        <f t="shared" si="436"/>
        <v>COMMENT ON COLUMN ZMR_POSI_BASE.CIF_ID IS '거래상대방ID : ZMR_BASE_ISSU';</v>
      </c>
      <c r="AE337" s="37" t="s">
        <v>291</v>
      </c>
      <c r="AF337" s="40" t="str">
        <f t="shared" si="437"/>
        <v>ALTER TABLE ZMR_POSI_BASE ADD CIF_ID varchar2(20) NULL;</v>
      </c>
      <c r="AG337" s="6" t="s">
        <v>291</v>
      </c>
      <c r="AI337" s="114"/>
      <c r="AJ337" s="66"/>
      <c r="AL337" s="114"/>
      <c r="AM337" s="66"/>
      <c r="AO337" s="114" t="s">
        <v>5150</v>
      </c>
      <c r="AP337" s="66"/>
      <c r="AR337" s="114" t="s">
        <v>5150</v>
      </c>
      <c r="AS337" s="66"/>
      <c r="AU337" s="114"/>
      <c r="AV337" s="66"/>
      <c r="AX337" s="114"/>
      <c r="AY337" s="66"/>
    </row>
    <row r="338" spans="2:51" hidden="1">
      <c r="B338" s="65" t="str">
        <f t="shared" ref="B338:C353" si="456">B337</f>
        <v>시장기본_포지션정보</v>
      </c>
      <c r="C338" s="65" t="str">
        <f t="shared" si="456"/>
        <v>포지션기본정보</v>
      </c>
      <c r="D338" s="65" t="s">
        <v>1225</v>
      </c>
      <c r="E338" s="65">
        <f t="shared" si="455"/>
        <v>17</v>
      </c>
      <c r="F338" s="66"/>
      <c r="G338" s="66" t="s">
        <v>274</v>
      </c>
      <c r="H338" s="42">
        <v>3</v>
      </c>
      <c r="I338" s="66"/>
      <c r="J338" s="65" t="str">
        <f t="shared" si="445"/>
        <v>문자_3</v>
      </c>
      <c r="K338" s="103"/>
      <c r="L338" s="67"/>
      <c r="M338" s="65" t="str">
        <f t="shared" si="449"/>
        <v>ZMR_POSI_BASE</v>
      </c>
      <c r="N338" s="65" t="str">
        <f t="shared" si="443"/>
        <v>포지션기본정보</v>
      </c>
      <c r="O338" s="27">
        <f t="shared" si="410"/>
        <v>17</v>
      </c>
      <c r="P338" s="65" t="s">
        <v>109</v>
      </c>
      <c r="Q338" s="65" t="str">
        <f t="shared" si="446"/>
        <v>액면통화</v>
      </c>
      <c r="R338" s="65" t="str">
        <f t="shared" si="447"/>
        <v>varchar2(3)</v>
      </c>
      <c r="S338" s="66" t="str">
        <f t="shared" si="452"/>
        <v/>
      </c>
      <c r="T338" s="66" t="str">
        <f t="shared" si="453"/>
        <v/>
      </c>
      <c r="U338" s="68">
        <f t="shared" si="451"/>
        <v>3</v>
      </c>
      <c r="V338" s="65"/>
      <c r="W338" s="5" t="s">
        <v>291</v>
      </c>
      <c r="X338" s="5" t="str">
        <f t="shared" si="433"/>
        <v>BASE_DT,POSI_FG,POSI_ID,POSI_SEQ</v>
      </c>
      <c r="Y338" s="6" t="s">
        <v>291</v>
      </c>
      <c r="Z338" s="37" t="str">
        <f t="shared" si="434"/>
        <v xml:space="preserve">  NOTI_CCY varchar2(3) NULL,</v>
      </c>
      <c r="AA338" s="37" t="s">
        <v>291</v>
      </c>
      <c r="AB338" s="5" t="str">
        <f t="shared" si="454"/>
        <v/>
      </c>
      <c r="AC338" s="37" t="s">
        <v>291</v>
      </c>
      <c r="AD338" s="37" t="str">
        <f t="shared" si="436"/>
        <v>COMMENT ON COLUMN ZMR_POSI_BASE.NOTI_CCY IS '액면통화';</v>
      </c>
      <c r="AE338" s="37" t="s">
        <v>291</v>
      </c>
      <c r="AF338" s="40" t="str">
        <f t="shared" si="437"/>
        <v>ALTER TABLE ZMR_POSI_BASE ADD NOTI_CCY varchar2(3) NULL;</v>
      </c>
      <c r="AG338" s="6" t="s">
        <v>291</v>
      </c>
      <c r="AI338" s="114" t="s">
        <v>1301</v>
      </c>
      <c r="AJ338" s="66"/>
      <c r="AL338" s="114" t="s">
        <v>4286</v>
      </c>
      <c r="AM338" s="66"/>
      <c r="AO338" s="114" t="s">
        <v>1298</v>
      </c>
      <c r="AP338" s="66"/>
      <c r="AR338" s="114" t="s">
        <v>1298</v>
      </c>
      <c r="AS338" s="66"/>
      <c r="AU338" s="114" t="s">
        <v>1298</v>
      </c>
      <c r="AV338" s="66"/>
      <c r="AX338" s="114" t="s">
        <v>1298</v>
      </c>
      <c r="AY338" s="66"/>
    </row>
    <row r="339" spans="2:51" hidden="1">
      <c r="B339" s="65" t="str">
        <f t="shared" si="456"/>
        <v>시장기본_포지션정보</v>
      </c>
      <c r="C339" s="65" t="str">
        <f t="shared" si="456"/>
        <v>포지션기본정보</v>
      </c>
      <c r="D339" s="65" t="s">
        <v>408</v>
      </c>
      <c r="E339" s="65">
        <f t="shared" si="455"/>
        <v>18</v>
      </c>
      <c r="F339" s="66"/>
      <c r="G339" s="66" t="s">
        <v>13</v>
      </c>
      <c r="H339" s="42" t="s">
        <v>2013</v>
      </c>
      <c r="I339" s="66"/>
      <c r="J339" s="65" t="str">
        <f t="shared" si="445"/>
        <v>숫자_19,2</v>
      </c>
      <c r="K339" s="103"/>
      <c r="L339" s="67"/>
      <c r="M339" s="65" t="str">
        <f t="shared" si="449"/>
        <v>ZMR_POSI_BASE</v>
      </c>
      <c r="N339" s="65" t="str">
        <f t="shared" si="443"/>
        <v>포지션기본정보</v>
      </c>
      <c r="O339" s="27">
        <f t="shared" si="410"/>
        <v>18</v>
      </c>
      <c r="P339" s="65" t="s">
        <v>111</v>
      </c>
      <c r="Q339" s="65" t="str">
        <f t="shared" si="446"/>
        <v>액면금액</v>
      </c>
      <c r="R339" s="65" t="str">
        <f t="shared" si="447"/>
        <v>number(19,2)</v>
      </c>
      <c r="S339" s="66" t="str">
        <f>IF(F339="O", "Y", "")</f>
        <v/>
      </c>
      <c r="T339" s="66" t="str">
        <f>IF(I339="M", "Y", "")</f>
        <v/>
      </c>
      <c r="U339" s="68" t="str">
        <f t="shared" si="451"/>
        <v>19,2</v>
      </c>
      <c r="V339" s="65"/>
      <c r="W339" s="5" t="s">
        <v>291</v>
      </c>
      <c r="X339" s="5" t="str">
        <f t="shared" si="433"/>
        <v>BASE_DT,POSI_FG,POSI_ID,POSI_SEQ</v>
      </c>
      <c r="Y339" s="6" t="s">
        <v>291</v>
      </c>
      <c r="Z339" s="37" t="str">
        <f t="shared" si="434"/>
        <v xml:space="preserve">  NOTI_AMT number(19,2) NULL,</v>
      </c>
      <c r="AA339" s="37" t="s">
        <v>291</v>
      </c>
      <c r="AB339" s="5" t="str">
        <f t="shared" si="454"/>
        <v/>
      </c>
      <c r="AC339" s="37" t="s">
        <v>291</v>
      </c>
      <c r="AD339" s="37" t="str">
        <f t="shared" si="436"/>
        <v>COMMENT ON COLUMN ZMR_POSI_BASE.NOTI_AMT IS '액면금액';</v>
      </c>
      <c r="AE339" s="37" t="s">
        <v>291</v>
      </c>
      <c r="AF339" s="40" t="str">
        <f t="shared" si="437"/>
        <v>ALTER TABLE ZMR_POSI_BASE ADD NOTI_AMT number(19,2) NULL;</v>
      </c>
      <c r="AG339" s="6" t="s">
        <v>291</v>
      </c>
      <c r="AI339" s="114"/>
      <c r="AJ339" s="66"/>
      <c r="AL339" s="114"/>
      <c r="AM339" s="66"/>
      <c r="AO339" s="114"/>
      <c r="AP339" s="66"/>
      <c r="AR339" s="114"/>
      <c r="AS339" s="66"/>
      <c r="AU339" s="114"/>
      <c r="AV339" s="66"/>
      <c r="AX339" s="114"/>
      <c r="AY339" s="66"/>
    </row>
    <row r="340" spans="2:51" hidden="1">
      <c r="B340" s="65" t="str">
        <f t="shared" si="456"/>
        <v>시장기본_포지션정보</v>
      </c>
      <c r="C340" s="65" t="str">
        <f t="shared" si="456"/>
        <v>포지션기본정보</v>
      </c>
      <c r="D340" s="65" t="s">
        <v>1585</v>
      </c>
      <c r="E340" s="65">
        <f t="shared" si="455"/>
        <v>19</v>
      </c>
      <c r="F340" s="66"/>
      <c r="G340" s="66" t="s">
        <v>13</v>
      </c>
      <c r="H340" s="42" t="s">
        <v>2545</v>
      </c>
      <c r="I340" s="66"/>
      <c r="J340" s="65" t="str">
        <f t="shared" si="445"/>
        <v>숫자_25,8</v>
      </c>
      <c r="K340" s="103"/>
      <c r="L340" s="67"/>
      <c r="M340" s="65" t="str">
        <f t="shared" si="449"/>
        <v>ZMR_POSI_BASE</v>
      </c>
      <c r="N340" s="65" t="str">
        <f t="shared" si="443"/>
        <v>포지션기본정보</v>
      </c>
      <c r="O340" s="27">
        <f t="shared" si="410"/>
        <v>19</v>
      </c>
      <c r="P340" s="65" t="s">
        <v>1586</v>
      </c>
      <c r="Q340" s="65" t="str">
        <f t="shared" si="446"/>
        <v>시장가격</v>
      </c>
      <c r="R340" s="65" t="str">
        <f t="shared" si="447"/>
        <v>number(25,8)</v>
      </c>
      <c r="S340" s="66" t="str">
        <f t="shared" si="452"/>
        <v/>
      </c>
      <c r="T340" s="66" t="str">
        <f t="shared" si="453"/>
        <v/>
      </c>
      <c r="U340" s="68" t="str">
        <f t="shared" si="451"/>
        <v>25,8</v>
      </c>
      <c r="V340" s="65"/>
      <c r="W340" s="5" t="s">
        <v>291</v>
      </c>
      <c r="X340" s="5" t="str">
        <f t="shared" si="433"/>
        <v>BASE_DT,POSI_FG,POSI_ID,POSI_SEQ</v>
      </c>
      <c r="Y340" s="6" t="s">
        <v>291</v>
      </c>
      <c r="Z340" s="37" t="str">
        <f t="shared" si="434"/>
        <v xml:space="preserve">  SPOT_PRIC number(25,8) NULL,</v>
      </c>
      <c r="AA340" s="37" t="s">
        <v>291</v>
      </c>
      <c r="AB340" s="5" t="str">
        <f t="shared" si="454"/>
        <v/>
      </c>
      <c r="AC340" s="37" t="s">
        <v>291</v>
      </c>
      <c r="AD340" s="37" t="str">
        <f t="shared" si="436"/>
        <v>COMMENT ON COLUMN ZMR_POSI_BASE.SPOT_PRIC IS '시장가격';</v>
      </c>
      <c r="AE340" s="37" t="s">
        <v>291</v>
      </c>
      <c r="AF340" s="40" t="str">
        <f t="shared" si="437"/>
        <v>ALTER TABLE ZMR_POSI_BASE ADD SPOT_PRIC number(25,8) NULL;</v>
      </c>
      <c r="AG340" s="6" t="s">
        <v>291</v>
      </c>
      <c r="AI340" s="114">
        <v>143000</v>
      </c>
      <c r="AJ340" s="66"/>
      <c r="AL340" s="114">
        <v>100</v>
      </c>
      <c r="AM340" s="66"/>
      <c r="AO340" s="114">
        <v>100</v>
      </c>
      <c r="AP340" s="66"/>
      <c r="AR340" s="114">
        <v>100</v>
      </c>
      <c r="AS340" s="66"/>
      <c r="AU340" s="114">
        <v>100</v>
      </c>
      <c r="AV340" s="66"/>
      <c r="AX340" s="114">
        <v>100</v>
      </c>
      <c r="AY340" s="66"/>
    </row>
    <row r="341" spans="2:51" hidden="1">
      <c r="B341" s="65" t="str">
        <f t="shared" si="456"/>
        <v>시장기본_포지션정보</v>
      </c>
      <c r="C341" s="65" t="str">
        <f t="shared" si="456"/>
        <v>포지션기본정보</v>
      </c>
      <c r="D341" s="65" t="s">
        <v>2489</v>
      </c>
      <c r="E341" s="65">
        <f t="shared" si="455"/>
        <v>20</v>
      </c>
      <c r="F341" s="66"/>
      <c r="G341" s="66" t="s">
        <v>13</v>
      </c>
      <c r="H341" s="42" t="s">
        <v>2013</v>
      </c>
      <c r="I341" s="66"/>
      <c r="J341" s="65" t="str">
        <f t="shared" si="445"/>
        <v>숫자_19,2</v>
      </c>
      <c r="K341" s="103"/>
      <c r="L341" s="67"/>
      <c r="M341" s="65" t="str">
        <f t="shared" si="449"/>
        <v>ZMR_POSI_BASE</v>
      </c>
      <c r="N341" s="65" t="str">
        <f t="shared" si="443"/>
        <v>포지션기본정보</v>
      </c>
      <c r="O341" s="27">
        <f t="shared" si="410"/>
        <v>20</v>
      </c>
      <c r="P341" s="65" t="s">
        <v>2514</v>
      </c>
      <c r="Q341" s="65" t="str">
        <f t="shared" si="446"/>
        <v>시가평가금액</v>
      </c>
      <c r="R341" s="65" t="str">
        <f t="shared" si="447"/>
        <v>number(19,2)</v>
      </c>
      <c r="S341" s="66" t="str">
        <f t="shared" si="452"/>
        <v/>
      </c>
      <c r="T341" s="66" t="str">
        <f t="shared" si="453"/>
        <v/>
      </c>
      <c r="U341" s="68" t="str">
        <f t="shared" si="451"/>
        <v>19,2</v>
      </c>
      <c r="V341" s="65"/>
      <c r="W341" s="5" t="s">
        <v>291</v>
      </c>
      <c r="X341" s="5" t="str">
        <f t="shared" si="433"/>
        <v>BASE_DT,POSI_FG,POSI_ID,POSI_SEQ</v>
      </c>
      <c r="Y341" s="6" t="s">
        <v>291</v>
      </c>
      <c r="Z341" s="37" t="str">
        <f t="shared" si="434"/>
        <v xml:space="preserve">  SPOT_AMT number(19,2) NULL,</v>
      </c>
      <c r="AA341" s="37" t="s">
        <v>291</v>
      </c>
      <c r="AB341" s="5" t="str">
        <f t="shared" si="454"/>
        <v/>
      </c>
      <c r="AC341" s="37" t="s">
        <v>291</v>
      </c>
      <c r="AD341" s="37" t="str">
        <f t="shared" si="436"/>
        <v>COMMENT ON COLUMN ZMR_POSI_BASE.SPOT_AMT IS '시가평가금액';</v>
      </c>
      <c r="AE341" s="37" t="s">
        <v>291</v>
      </c>
      <c r="AF341" s="40" t="str">
        <f t="shared" si="437"/>
        <v>ALTER TABLE ZMR_POSI_BASE ADD SPOT_AMT number(19,2) NULL;</v>
      </c>
      <c r="AG341" s="6" t="s">
        <v>291</v>
      </c>
      <c r="AI341" s="114">
        <v>143000</v>
      </c>
      <c r="AJ341" s="66"/>
      <c r="AL341" s="114">
        <v>1000000</v>
      </c>
      <c r="AM341" s="66"/>
      <c r="AO341" s="114">
        <v>1000000</v>
      </c>
      <c r="AP341" s="66"/>
      <c r="AR341" s="114">
        <v>1000000</v>
      </c>
      <c r="AS341" s="66"/>
      <c r="AU341" s="114">
        <v>1000000</v>
      </c>
      <c r="AV341" s="66"/>
      <c r="AX341" s="114">
        <v>1000000</v>
      </c>
      <c r="AY341" s="66"/>
    </row>
    <row r="342" spans="2:51" hidden="1">
      <c r="B342" s="65" t="str">
        <f t="shared" si="456"/>
        <v>시장기본_포지션정보</v>
      </c>
      <c r="C342" s="65" t="str">
        <f t="shared" si="456"/>
        <v>포지션기본정보</v>
      </c>
      <c r="D342" s="65" t="s">
        <v>2490</v>
      </c>
      <c r="E342" s="65">
        <f t="shared" si="455"/>
        <v>21</v>
      </c>
      <c r="F342" s="66"/>
      <c r="G342" s="66" t="s">
        <v>13</v>
      </c>
      <c r="H342" s="42" t="s">
        <v>2008</v>
      </c>
      <c r="I342" s="66"/>
      <c r="J342" s="65" t="str">
        <f t="shared" si="445"/>
        <v>숫자_6,2</v>
      </c>
      <c r="K342" s="103"/>
      <c r="L342" s="67"/>
      <c r="M342" s="65" t="str">
        <f t="shared" si="449"/>
        <v>ZMR_POSI_BASE</v>
      </c>
      <c r="N342" s="65" t="str">
        <f t="shared" si="443"/>
        <v>포지션기본정보</v>
      </c>
      <c r="O342" s="27">
        <f t="shared" si="410"/>
        <v>21</v>
      </c>
      <c r="P342" s="65" t="s">
        <v>2515</v>
      </c>
      <c r="Q342" s="65" t="str">
        <f t="shared" si="446"/>
        <v>시장수익율</v>
      </c>
      <c r="R342" s="65" t="str">
        <f t="shared" si="447"/>
        <v>number(6,2)</v>
      </c>
      <c r="S342" s="66" t="str">
        <f>IF(F342="O", "Y", "")</f>
        <v/>
      </c>
      <c r="T342" s="66" t="str">
        <f>IF(I342="M", "Y", "")</f>
        <v/>
      </c>
      <c r="U342" s="68" t="str">
        <f t="shared" si="451"/>
        <v>6,2</v>
      </c>
      <c r="V342" s="65"/>
      <c r="W342" s="5" t="s">
        <v>291</v>
      </c>
      <c r="X342" s="5" t="str">
        <f t="shared" si="433"/>
        <v>BASE_DT,POSI_FG,POSI_ID,POSI_SEQ</v>
      </c>
      <c r="Y342" s="6" t="s">
        <v>291</v>
      </c>
      <c r="Z342" s="37" t="str">
        <f t="shared" si="434"/>
        <v xml:space="preserve">  SPOT_PRF_RT number(6,2) NULL,</v>
      </c>
      <c r="AA342" s="37" t="s">
        <v>291</v>
      </c>
      <c r="AB342" s="5" t="str">
        <f t="shared" si="454"/>
        <v/>
      </c>
      <c r="AC342" s="37" t="s">
        <v>291</v>
      </c>
      <c r="AD342" s="37" t="str">
        <f t="shared" si="436"/>
        <v>COMMENT ON COLUMN ZMR_POSI_BASE.SPOT_PRF_RT IS '시장수익율';</v>
      </c>
      <c r="AE342" s="37" t="s">
        <v>291</v>
      </c>
      <c r="AF342" s="40" t="str">
        <f t="shared" si="437"/>
        <v>ALTER TABLE ZMR_POSI_BASE ADD SPOT_PRF_RT number(6,2) NULL;</v>
      </c>
      <c r="AG342" s="6" t="s">
        <v>291</v>
      </c>
      <c r="AI342" s="114"/>
      <c r="AJ342" s="66"/>
      <c r="AL342" s="114"/>
      <c r="AM342" s="66"/>
      <c r="AO342" s="114"/>
      <c r="AP342" s="66"/>
      <c r="AR342" s="114"/>
      <c r="AS342" s="66"/>
      <c r="AU342" s="114"/>
      <c r="AV342" s="66"/>
      <c r="AX342" s="114"/>
      <c r="AY342" s="66"/>
    </row>
    <row r="343" spans="2:51" hidden="1">
      <c r="B343" s="65" t="str">
        <f t="shared" si="456"/>
        <v>시장기본_포지션정보</v>
      </c>
      <c r="C343" s="65" t="str">
        <f t="shared" si="456"/>
        <v>포지션기본정보</v>
      </c>
      <c r="D343" s="65" t="s">
        <v>1106</v>
      </c>
      <c r="E343" s="65">
        <f t="shared" si="455"/>
        <v>22</v>
      </c>
      <c r="F343" s="66"/>
      <c r="G343" s="66" t="s">
        <v>12</v>
      </c>
      <c r="H343" s="42">
        <v>8</v>
      </c>
      <c r="I343" s="66"/>
      <c r="J343" s="65" t="str">
        <f t="shared" si="445"/>
        <v>문자_8</v>
      </c>
      <c r="K343" s="103"/>
      <c r="L343" s="67"/>
      <c r="M343" s="65" t="str">
        <f t="shared" si="449"/>
        <v>ZMR_POSI_BASE</v>
      </c>
      <c r="N343" s="65" t="str">
        <f t="shared" si="443"/>
        <v>포지션기본정보</v>
      </c>
      <c r="O343" s="27">
        <f t="shared" si="410"/>
        <v>22</v>
      </c>
      <c r="P343" s="65" t="s">
        <v>1107</v>
      </c>
      <c r="Q343" s="65" t="str">
        <f t="shared" si="446"/>
        <v>발행일</v>
      </c>
      <c r="R343" s="65" t="str">
        <f t="shared" si="447"/>
        <v>varchar2(8)</v>
      </c>
      <c r="S343" s="66" t="str">
        <f t="shared" si="452"/>
        <v/>
      </c>
      <c r="T343" s="66" t="str">
        <f t="shared" si="453"/>
        <v/>
      </c>
      <c r="U343" s="68">
        <f t="shared" si="451"/>
        <v>8</v>
      </c>
      <c r="V343" s="65"/>
      <c r="W343" s="5" t="s">
        <v>291</v>
      </c>
      <c r="X343" s="5" t="str">
        <f t="shared" si="433"/>
        <v>BASE_DT,POSI_FG,POSI_ID,POSI_SEQ</v>
      </c>
      <c r="Y343" s="6" t="s">
        <v>291</v>
      </c>
      <c r="Z343" s="37" t="str">
        <f t="shared" si="434"/>
        <v xml:space="preserve">  ISSU_DT varchar2(8) NULL,</v>
      </c>
      <c r="AA343" s="37" t="s">
        <v>291</v>
      </c>
      <c r="AB343" s="5" t="str">
        <f t="shared" si="454"/>
        <v/>
      </c>
      <c r="AC343" s="37" t="s">
        <v>291</v>
      </c>
      <c r="AD343" s="37" t="str">
        <f t="shared" si="436"/>
        <v>COMMENT ON COLUMN ZMR_POSI_BASE.ISSU_DT IS '발행일';</v>
      </c>
      <c r="AE343" s="37" t="s">
        <v>291</v>
      </c>
      <c r="AF343" s="40" t="str">
        <f t="shared" si="437"/>
        <v>ALTER TABLE ZMR_POSI_BASE ADD ISSU_DT varchar2(8) NULL;</v>
      </c>
      <c r="AG343" s="6" t="s">
        <v>291</v>
      </c>
      <c r="AI343" s="114"/>
      <c r="AJ343" s="66"/>
      <c r="AL343" s="114"/>
      <c r="AM343" s="66"/>
      <c r="AO343" s="114">
        <v>20240310</v>
      </c>
      <c r="AP343" s="66" t="s">
        <v>36</v>
      </c>
      <c r="AR343" s="114">
        <v>20240310</v>
      </c>
      <c r="AS343" s="66" t="s">
        <v>36</v>
      </c>
      <c r="AU343" s="114"/>
      <c r="AV343" s="66"/>
      <c r="AX343" s="114"/>
      <c r="AY343" s="66"/>
    </row>
    <row r="344" spans="2:51" hidden="1">
      <c r="B344" s="65" t="str">
        <f t="shared" si="456"/>
        <v>시장기본_포지션정보</v>
      </c>
      <c r="C344" s="65" t="str">
        <f t="shared" si="456"/>
        <v>포지션기본정보</v>
      </c>
      <c r="D344" s="65" t="s">
        <v>1103</v>
      </c>
      <c r="E344" s="65">
        <f t="shared" si="455"/>
        <v>23</v>
      </c>
      <c r="F344" s="66"/>
      <c r="G344" s="66" t="s">
        <v>12</v>
      </c>
      <c r="H344" s="42">
        <v>8</v>
      </c>
      <c r="I344" s="66"/>
      <c r="J344" s="65" t="str">
        <f t="shared" si="445"/>
        <v>문자_8</v>
      </c>
      <c r="K344" s="103"/>
      <c r="L344" s="67"/>
      <c r="M344" s="65" t="str">
        <f t="shared" si="449"/>
        <v>ZMR_POSI_BASE</v>
      </c>
      <c r="N344" s="65" t="str">
        <f t="shared" si="443"/>
        <v>포지션기본정보</v>
      </c>
      <c r="O344" s="27">
        <f t="shared" si="410"/>
        <v>23</v>
      </c>
      <c r="P344" s="65" t="s">
        <v>108</v>
      </c>
      <c r="Q344" s="65" t="str">
        <f t="shared" si="446"/>
        <v>만기일</v>
      </c>
      <c r="R344" s="65" t="str">
        <f t="shared" si="447"/>
        <v>varchar2(8)</v>
      </c>
      <c r="S344" s="66" t="str">
        <f>IF(F344="O", "Y", "")</f>
        <v/>
      </c>
      <c r="T344" s="66" t="str">
        <f>IF(I344="M", "Y", "")</f>
        <v/>
      </c>
      <c r="U344" s="68">
        <f t="shared" si="451"/>
        <v>8</v>
      </c>
      <c r="V344" s="65"/>
      <c r="W344" s="5" t="s">
        <v>291</v>
      </c>
      <c r="X344" s="5" t="str">
        <f t="shared" si="433"/>
        <v>BASE_DT,POSI_FG,POSI_ID,POSI_SEQ</v>
      </c>
      <c r="Y344" s="6" t="s">
        <v>291</v>
      </c>
      <c r="Z344" s="37" t="str">
        <f t="shared" si="434"/>
        <v xml:space="preserve">  MATU_DT varchar2(8) NULL,</v>
      </c>
      <c r="AA344" s="37" t="s">
        <v>291</v>
      </c>
      <c r="AB344" s="5" t="str">
        <f t="shared" si="454"/>
        <v/>
      </c>
      <c r="AC344" s="37" t="s">
        <v>291</v>
      </c>
      <c r="AD344" s="37" t="str">
        <f t="shared" si="436"/>
        <v>COMMENT ON COLUMN ZMR_POSI_BASE.MATU_DT IS '만기일';</v>
      </c>
      <c r="AE344" s="37" t="s">
        <v>291</v>
      </c>
      <c r="AF344" s="40" t="str">
        <f t="shared" si="437"/>
        <v>ALTER TABLE ZMR_POSI_BASE ADD MATU_DT varchar2(8) NULL;</v>
      </c>
      <c r="AG344" s="6" t="s">
        <v>291</v>
      </c>
      <c r="AI344" s="114">
        <v>20240930</v>
      </c>
      <c r="AJ344" s="66"/>
      <c r="AL344" s="114">
        <v>20241010</v>
      </c>
      <c r="AM344" s="66"/>
      <c r="AO344" s="114">
        <v>20270910</v>
      </c>
      <c r="AP344" s="66" t="s">
        <v>36</v>
      </c>
      <c r="AR344" s="114">
        <v>20270930</v>
      </c>
      <c r="AS344" s="66" t="s">
        <v>36</v>
      </c>
      <c r="AU344" s="114"/>
      <c r="AV344" s="66"/>
      <c r="AX344" s="114"/>
      <c r="AY344" s="66"/>
    </row>
    <row r="345" spans="2:51" hidden="1">
      <c r="B345" s="65" t="str">
        <f t="shared" si="456"/>
        <v>시장기본_포지션정보</v>
      </c>
      <c r="C345" s="65" t="str">
        <f t="shared" si="456"/>
        <v>포지션기본정보</v>
      </c>
      <c r="D345" s="65" t="s">
        <v>2491</v>
      </c>
      <c r="E345" s="65">
        <f t="shared" si="455"/>
        <v>24</v>
      </c>
      <c r="F345" s="66"/>
      <c r="G345" s="66" t="s">
        <v>12</v>
      </c>
      <c r="H345" s="42">
        <v>8</v>
      </c>
      <c r="I345" s="66"/>
      <c r="J345" s="65" t="str">
        <f t="shared" si="445"/>
        <v>문자_8</v>
      </c>
      <c r="K345" s="103"/>
      <c r="L345" s="67"/>
      <c r="M345" s="65" t="str">
        <f t="shared" si="449"/>
        <v>ZMR_POSI_BASE</v>
      </c>
      <c r="N345" s="65" t="str">
        <f t="shared" si="443"/>
        <v>포지션기본정보</v>
      </c>
      <c r="O345" s="27">
        <f t="shared" si="410"/>
        <v>24</v>
      </c>
      <c r="P345" s="65" t="s">
        <v>2019</v>
      </c>
      <c r="Q345" s="65" t="str">
        <f t="shared" si="446"/>
        <v>유효일</v>
      </c>
      <c r="R345" s="65" t="str">
        <f t="shared" si="447"/>
        <v>varchar2(8)</v>
      </c>
      <c r="S345" s="66" t="str">
        <f>IF(F345="O", "Y", "")</f>
        <v/>
      </c>
      <c r="T345" s="66" t="str">
        <f>IF(I345="M", "Y", "")</f>
        <v/>
      </c>
      <c r="U345" s="68">
        <f t="shared" si="451"/>
        <v>8</v>
      </c>
      <c r="V345" s="65"/>
      <c r="W345" s="5" t="s">
        <v>291</v>
      </c>
      <c r="X345" s="5" t="str">
        <f t="shared" si="433"/>
        <v>BASE_DT,POSI_FG,POSI_ID,POSI_SEQ</v>
      </c>
      <c r="Y345" s="6" t="s">
        <v>291</v>
      </c>
      <c r="Z345" s="37" t="str">
        <f t="shared" si="434"/>
        <v xml:space="preserve">  EFFT_DT varchar2(8) NULL,</v>
      </c>
      <c r="AA345" s="37" t="s">
        <v>291</v>
      </c>
      <c r="AB345" s="5" t="str">
        <f t="shared" si="454"/>
        <v/>
      </c>
      <c r="AC345" s="37" t="s">
        <v>291</v>
      </c>
      <c r="AD345" s="37" t="str">
        <f t="shared" si="436"/>
        <v>COMMENT ON COLUMN ZMR_POSI_BASE.EFFT_DT IS '유효일';</v>
      </c>
      <c r="AE345" s="37" t="s">
        <v>291</v>
      </c>
      <c r="AF345" s="40" t="str">
        <f t="shared" si="437"/>
        <v>ALTER TABLE ZMR_POSI_BASE ADD EFFT_DT varchar2(8) NULL;</v>
      </c>
      <c r="AG345" s="6" t="s">
        <v>291</v>
      </c>
      <c r="AI345" s="114"/>
      <c r="AJ345" s="66"/>
      <c r="AL345" s="114"/>
      <c r="AM345" s="66"/>
      <c r="AO345" s="114"/>
      <c r="AP345" s="66"/>
      <c r="AR345" s="114"/>
      <c r="AS345" s="66"/>
      <c r="AU345" s="114"/>
      <c r="AV345" s="66"/>
      <c r="AX345" s="114"/>
      <c r="AY345" s="66"/>
    </row>
    <row r="346" spans="2:51" hidden="1">
      <c r="B346" s="65" t="str">
        <f t="shared" si="456"/>
        <v>시장기본_포지션정보</v>
      </c>
      <c r="C346" s="65" t="str">
        <f t="shared" si="456"/>
        <v>포지션기본정보</v>
      </c>
      <c r="D346" s="65" t="s">
        <v>2492</v>
      </c>
      <c r="E346" s="65">
        <f t="shared" si="455"/>
        <v>25</v>
      </c>
      <c r="F346" s="66"/>
      <c r="G346" s="66" t="s">
        <v>12</v>
      </c>
      <c r="H346" s="42">
        <v>8</v>
      </c>
      <c r="I346" s="66"/>
      <c r="J346" s="65" t="str">
        <f t="shared" si="445"/>
        <v>문자_8</v>
      </c>
      <c r="K346" s="103"/>
      <c r="L346" s="67"/>
      <c r="M346" s="65" t="str">
        <f t="shared" si="449"/>
        <v>ZMR_POSI_BASE</v>
      </c>
      <c r="N346" s="65" t="str">
        <f t="shared" si="443"/>
        <v>포지션기본정보</v>
      </c>
      <c r="O346" s="27">
        <f t="shared" si="410"/>
        <v>25</v>
      </c>
      <c r="P346" s="65" t="s">
        <v>2516</v>
      </c>
      <c r="Q346" s="65" t="str">
        <f t="shared" si="446"/>
        <v>거래일</v>
      </c>
      <c r="R346" s="65" t="str">
        <f t="shared" si="447"/>
        <v>varchar2(8)</v>
      </c>
      <c r="S346" s="66" t="str">
        <f t="shared" si="452"/>
        <v/>
      </c>
      <c r="T346" s="66" t="str">
        <f t="shared" si="453"/>
        <v/>
      </c>
      <c r="U346" s="68">
        <f t="shared" si="451"/>
        <v>8</v>
      </c>
      <c r="V346" s="65"/>
      <c r="W346" s="5" t="s">
        <v>291</v>
      </c>
      <c r="X346" s="5" t="str">
        <f t="shared" si="433"/>
        <v>BASE_DT,POSI_FG,POSI_ID,POSI_SEQ</v>
      </c>
      <c r="Y346" s="6" t="s">
        <v>291</v>
      </c>
      <c r="Z346" s="37" t="str">
        <f t="shared" si="434"/>
        <v xml:space="preserve">  DEAL_DT varchar2(8) NULL,</v>
      </c>
      <c r="AA346" s="37" t="s">
        <v>291</v>
      </c>
      <c r="AB346" s="5" t="str">
        <f t="shared" si="454"/>
        <v/>
      </c>
      <c r="AC346" s="37" t="s">
        <v>291</v>
      </c>
      <c r="AD346" s="37" t="str">
        <f t="shared" si="436"/>
        <v>COMMENT ON COLUMN ZMR_POSI_BASE.DEAL_DT IS '거래일';</v>
      </c>
      <c r="AE346" s="37" t="s">
        <v>291</v>
      </c>
      <c r="AF346" s="40" t="str">
        <f t="shared" si="437"/>
        <v>ALTER TABLE ZMR_POSI_BASE ADD DEAL_DT varchar2(8) NULL;</v>
      </c>
      <c r="AG346" s="6" t="s">
        <v>291</v>
      </c>
      <c r="AI346" s="114"/>
      <c r="AJ346" s="66"/>
      <c r="AL346" s="114"/>
      <c r="AM346" s="66"/>
      <c r="AO346" s="114" t="s">
        <v>4502</v>
      </c>
      <c r="AP346" s="66"/>
      <c r="AR346" s="114" t="s">
        <v>4502</v>
      </c>
      <c r="AS346" s="66"/>
      <c r="AU346" s="114"/>
      <c r="AV346" s="66"/>
      <c r="AX346" s="114"/>
      <c r="AY346" s="66"/>
    </row>
    <row r="347" spans="2:51" hidden="1">
      <c r="B347" s="65" t="str">
        <f t="shared" si="456"/>
        <v>시장기본_포지션정보</v>
      </c>
      <c r="C347" s="65" t="str">
        <f t="shared" si="456"/>
        <v>포지션기본정보</v>
      </c>
      <c r="D347" s="65" t="s">
        <v>2493</v>
      </c>
      <c r="E347" s="65">
        <f t="shared" si="455"/>
        <v>26</v>
      </c>
      <c r="F347" s="66"/>
      <c r="G347" s="66" t="s">
        <v>12</v>
      </c>
      <c r="H347" s="42">
        <v>20</v>
      </c>
      <c r="I347" s="66"/>
      <c r="J347" s="65" t="str">
        <f t="shared" si="445"/>
        <v>문자_20</v>
      </c>
      <c r="K347" s="103"/>
      <c r="L347" s="67"/>
      <c r="M347" s="65" t="str">
        <f t="shared" si="449"/>
        <v>ZMR_POSI_BASE</v>
      </c>
      <c r="N347" s="65" t="str">
        <f t="shared" si="443"/>
        <v>포지션기본정보</v>
      </c>
      <c r="O347" s="27">
        <f t="shared" si="410"/>
        <v>26</v>
      </c>
      <c r="P347" s="65" t="s">
        <v>2517</v>
      </c>
      <c r="Q347" s="65" t="str">
        <f t="shared" si="446"/>
        <v>거래번호</v>
      </c>
      <c r="R347" s="65" t="str">
        <f t="shared" si="447"/>
        <v>varchar2(20)</v>
      </c>
      <c r="S347" s="66" t="str">
        <f t="shared" si="452"/>
        <v/>
      </c>
      <c r="T347" s="66" t="str">
        <f t="shared" si="453"/>
        <v/>
      </c>
      <c r="U347" s="68">
        <f t="shared" si="451"/>
        <v>20</v>
      </c>
      <c r="V347" s="65"/>
      <c r="W347" s="5" t="s">
        <v>291</v>
      </c>
      <c r="X347" s="5" t="str">
        <f t="shared" si="433"/>
        <v>BASE_DT,POSI_FG,POSI_ID,POSI_SEQ</v>
      </c>
      <c r="Y347" s="6" t="s">
        <v>291</v>
      </c>
      <c r="Z347" s="37" t="str">
        <f t="shared" si="434"/>
        <v xml:space="preserve">  DEAL_NO varchar2(20) NULL,</v>
      </c>
      <c r="AA347" s="37" t="s">
        <v>291</v>
      </c>
      <c r="AB347" s="5" t="str">
        <f t="shared" si="454"/>
        <v/>
      </c>
      <c r="AC347" s="37" t="s">
        <v>291</v>
      </c>
      <c r="AD347" s="37" t="str">
        <f t="shared" si="436"/>
        <v>COMMENT ON COLUMN ZMR_POSI_BASE.DEAL_NO IS '거래번호';</v>
      </c>
      <c r="AE347" s="37" t="s">
        <v>291</v>
      </c>
      <c r="AF347" s="40" t="str">
        <f t="shared" si="437"/>
        <v>ALTER TABLE ZMR_POSI_BASE ADD DEAL_NO varchar2(20) NULL;</v>
      </c>
      <c r="AG347" s="6" t="s">
        <v>291</v>
      </c>
      <c r="AI347" s="114" t="s">
        <v>4583</v>
      </c>
      <c r="AJ347" s="66"/>
      <c r="AL347" s="114" t="s">
        <v>4583</v>
      </c>
      <c r="AM347" s="66"/>
      <c r="AO347" s="114" t="s">
        <v>4583</v>
      </c>
      <c r="AP347" s="66"/>
      <c r="AR347" s="114" t="s">
        <v>4583</v>
      </c>
      <c r="AS347" s="66"/>
      <c r="AU347" s="114" t="s">
        <v>4583</v>
      </c>
      <c r="AV347" s="66"/>
      <c r="AX347" s="114" t="s">
        <v>4583</v>
      </c>
      <c r="AY347" s="66"/>
    </row>
    <row r="348" spans="2:51" ht="25.5" hidden="1">
      <c r="B348" s="65" t="str">
        <f t="shared" si="456"/>
        <v>시장기본_포지션정보</v>
      </c>
      <c r="C348" s="65" t="str">
        <f t="shared" si="456"/>
        <v>포지션기본정보</v>
      </c>
      <c r="D348" s="65" t="s">
        <v>2494</v>
      </c>
      <c r="E348" s="65">
        <f t="shared" si="455"/>
        <v>27</v>
      </c>
      <c r="F348" s="66"/>
      <c r="G348" s="66" t="s">
        <v>12</v>
      </c>
      <c r="H348" s="42">
        <v>1</v>
      </c>
      <c r="I348" s="66"/>
      <c r="J348" s="65" t="str">
        <f t="shared" si="445"/>
        <v>문자_1</v>
      </c>
      <c r="K348" s="103" t="s">
        <v>4619</v>
      </c>
      <c r="L348" s="67"/>
      <c r="M348" s="65" t="str">
        <f t="shared" si="449"/>
        <v>ZMR_POSI_BASE</v>
      </c>
      <c r="N348" s="65" t="str">
        <f t="shared" si="443"/>
        <v>포지션기본정보</v>
      </c>
      <c r="O348" s="27">
        <f t="shared" si="410"/>
        <v>27</v>
      </c>
      <c r="P348" s="65" t="s">
        <v>2518</v>
      </c>
      <c r="Q348" s="65" t="str">
        <f t="shared" si="446"/>
        <v>매매구분</v>
      </c>
      <c r="R348" s="65" t="str">
        <f t="shared" si="447"/>
        <v>varchar2(1)</v>
      </c>
      <c r="S348" s="66" t="str">
        <f>IF(F348="O", "Y", "")</f>
        <v/>
      </c>
      <c r="T348" s="66" t="str">
        <f>IF(I348="M", "Y", "")</f>
        <v/>
      </c>
      <c r="U348" s="68">
        <f t="shared" si="451"/>
        <v>1</v>
      </c>
      <c r="V348" s="65"/>
      <c r="W348" s="5" t="s">
        <v>291</v>
      </c>
      <c r="X348" s="5" t="str">
        <f t="shared" si="433"/>
        <v>BASE_DT,POSI_FG,POSI_ID,POSI_SEQ</v>
      </c>
      <c r="Y348" s="6" t="s">
        <v>291</v>
      </c>
      <c r="Z348" s="37" t="str">
        <f t="shared" si="434"/>
        <v xml:space="preserve">  DEAL_KIND varchar2(1) NULL,</v>
      </c>
      <c r="AA348" s="37" t="s">
        <v>291</v>
      </c>
      <c r="AB348" s="5" t="str">
        <f t="shared" si="454"/>
        <v/>
      </c>
      <c r="AC348" s="37" t="s">
        <v>291</v>
      </c>
      <c r="AD348" s="37" t="str">
        <f t="shared" si="436"/>
        <v>COMMENT ON COLUMN ZMR_POSI_BASE.DEAL_KIND IS '매매구분 : DEAL_KIND [L,S]';</v>
      </c>
      <c r="AE348" s="37" t="s">
        <v>291</v>
      </c>
      <c r="AF348" s="40" t="str">
        <f t="shared" si="437"/>
        <v>ALTER TABLE ZMR_POSI_BASE ADD DEAL_KIND varchar2(1) NULL;</v>
      </c>
      <c r="AG348" s="6" t="s">
        <v>291</v>
      </c>
      <c r="AI348" s="114" t="s">
        <v>4502</v>
      </c>
      <c r="AJ348" s="66" t="s">
        <v>36</v>
      </c>
      <c r="AL348" s="114" t="s">
        <v>4502</v>
      </c>
      <c r="AM348" s="66" t="s">
        <v>36</v>
      </c>
      <c r="AO348" s="114" t="s">
        <v>4502</v>
      </c>
      <c r="AP348" s="66" t="s">
        <v>36</v>
      </c>
      <c r="AR348" s="114" t="s">
        <v>4502</v>
      </c>
      <c r="AS348" s="66" t="s">
        <v>36</v>
      </c>
      <c r="AU348" s="114"/>
      <c r="AV348" s="66"/>
      <c r="AX348" s="114"/>
      <c r="AY348" s="66"/>
    </row>
    <row r="349" spans="2:51" hidden="1">
      <c r="B349" s="65" t="str">
        <f t="shared" si="456"/>
        <v>시장기본_포지션정보</v>
      </c>
      <c r="C349" s="65" t="str">
        <f t="shared" si="456"/>
        <v>포지션기본정보</v>
      </c>
      <c r="D349" s="65" t="s">
        <v>1571</v>
      </c>
      <c r="E349" s="65">
        <f t="shared" si="455"/>
        <v>28</v>
      </c>
      <c r="F349" s="66"/>
      <c r="G349" s="66" t="s">
        <v>12</v>
      </c>
      <c r="H349" s="42">
        <v>20</v>
      </c>
      <c r="I349" s="66"/>
      <c r="J349" s="65" t="str">
        <f t="shared" si="445"/>
        <v>문자_20</v>
      </c>
      <c r="K349" s="103" t="s">
        <v>4420</v>
      </c>
      <c r="L349" s="67"/>
      <c r="M349" s="65" t="str">
        <f t="shared" si="449"/>
        <v>ZMR_POSI_BASE</v>
      </c>
      <c r="N349" s="65" t="str">
        <f t="shared" si="443"/>
        <v>포지션기본정보</v>
      </c>
      <c r="O349" s="27">
        <f t="shared" si="410"/>
        <v>28</v>
      </c>
      <c r="P349" s="65" t="s">
        <v>401</v>
      </c>
      <c r="Q349" s="65" t="str">
        <f t="shared" si="446"/>
        <v>계정과목</v>
      </c>
      <c r="R349" s="65" t="str">
        <f t="shared" si="447"/>
        <v>varchar2(20)</v>
      </c>
      <c r="S349" s="66" t="str">
        <f t="shared" si="452"/>
        <v/>
      </c>
      <c r="T349" s="66" t="str">
        <f t="shared" si="453"/>
        <v/>
      </c>
      <c r="U349" s="68">
        <f t="shared" si="451"/>
        <v>20</v>
      </c>
      <c r="V349" s="65"/>
      <c r="W349" s="5" t="s">
        <v>291</v>
      </c>
      <c r="X349" s="5" t="str">
        <f t="shared" si="433"/>
        <v>BASE_DT,POSI_FG,POSI_ID,POSI_SEQ</v>
      </c>
      <c r="Y349" s="6" t="s">
        <v>291</v>
      </c>
      <c r="Z349" s="37" t="str">
        <f t="shared" si="434"/>
        <v xml:space="preserve">  ACC_CD varchar2(20) NULL,</v>
      </c>
      <c r="AA349" s="37" t="s">
        <v>291</v>
      </c>
      <c r="AB349" s="5" t="str">
        <f t="shared" si="454"/>
        <v/>
      </c>
      <c r="AC349" s="37" t="s">
        <v>291</v>
      </c>
      <c r="AD349" s="37" t="str">
        <f t="shared" si="436"/>
        <v>COMMENT ON COLUMN ZMR_POSI_BASE.ACC_CD IS '계정과목 : ZMR_BASE_ACC';</v>
      </c>
      <c r="AE349" s="37" t="s">
        <v>291</v>
      </c>
      <c r="AF349" s="40" t="str">
        <f t="shared" si="437"/>
        <v>ALTER TABLE ZMR_POSI_BASE ADD ACC_CD varchar2(20) NULL;</v>
      </c>
      <c r="AG349" s="6" t="s">
        <v>291</v>
      </c>
      <c r="AI349" s="114" t="s">
        <v>5155</v>
      </c>
      <c r="AJ349" s="66" t="s">
        <v>36</v>
      </c>
      <c r="AL349" s="114" t="s">
        <v>5155</v>
      </c>
      <c r="AM349" s="66" t="s">
        <v>36</v>
      </c>
      <c r="AO349" s="114" t="s">
        <v>5155</v>
      </c>
      <c r="AP349" s="66" t="s">
        <v>36</v>
      </c>
      <c r="AR349" s="114" t="s">
        <v>5155</v>
      </c>
      <c r="AS349" s="66" t="s">
        <v>36</v>
      </c>
      <c r="AU349" s="114" t="s">
        <v>5155</v>
      </c>
      <c r="AV349" s="66" t="s">
        <v>36</v>
      </c>
      <c r="AX349" s="114" t="s">
        <v>5155</v>
      </c>
      <c r="AY349" s="66" t="s">
        <v>36</v>
      </c>
    </row>
    <row r="350" spans="2:51" hidden="1">
      <c r="B350" s="65" t="str">
        <f t="shared" si="456"/>
        <v>시장기본_포지션정보</v>
      </c>
      <c r="C350" s="65" t="str">
        <f t="shared" si="456"/>
        <v>포지션기본정보</v>
      </c>
      <c r="D350" s="65" t="s">
        <v>2495</v>
      </c>
      <c r="E350" s="65">
        <f t="shared" si="455"/>
        <v>29</v>
      </c>
      <c r="F350" s="66"/>
      <c r="G350" s="66" t="s">
        <v>12</v>
      </c>
      <c r="H350" s="42">
        <v>1</v>
      </c>
      <c r="I350" s="66"/>
      <c r="J350" s="65" t="str">
        <f t="shared" si="445"/>
        <v>문자_1</v>
      </c>
      <c r="K350" s="103"/>
      <c r="L350" s="67"/>
      <c r="M350" s="65" t="str">
        <f t="shared" si="449"/>
        <v>ZMR_POSI_BASE</v>
      </c>
      <c r="N350" s="65" t="str">
        <f t="shared" si="443"/>
        <v>포지션기본정보</v>
      </c>
      <c r="O350" s="27">
        <f t="shared" si="410"/>
        <v>29</v>
      </c>
      <c r="P350" s="65" t="s">
        <v>2519</v>
      </c>
      <c r="Q350" s="65" t="str">
        <f t="shared" si="446"/>
        <v>백투백여부</v>
      </c>
      <c r="R350" s="65" t="str">
        <f t="shared" si="447"/>
        <v>varchar2(1)</v>
      </c>
      <c r="S350" s="66" t="str">
        <f>IF(F350="O", "Y", "")</f>
        <v/>
      </c>
      <c r="T350" s="66" t="str">
        <f>IF(I350="M", "Y", "")</f>
        <v/>
      </c>
      <c r="U350" s="68">
        <f t="shared" si="451"/>
        <v>1</v>
      </c>
      <c r="V350" s="65"/>
      <c r="W350" s="5" t="s">
        <v>291</v>
      </c>
      <c r="X350" s="5" t="str">
        <f t="shared" si="433"/>
        <v>BASE_DT,POSI_FG,POSI_ID,POSI_SEQ</v>
      </c>
      <c r="Y350" s="6" t="s">
        <v>291</v>
      </c>
      <c r="Z350" s="37" t="str">
        <f t="shared" si="434"/>
        <v xml:space="preserve">  BTB_YN varchar2(1) NULL,</v>
      </c>
      <c r="AA350" s="37" t="s">
        <v>291</v>
      </c>
      <c r="AB350" s="5" t="str">
        <f t="shared" si="454"/>
        <v/>
      </c>
      <c r="AC350" s="37" t="s">
        <v>291</v>
      </c>
      <c r="AD350" s="37" t="str">
        <f t="shared" si="436"/>
        <v>COMMENT ON COLUMN ZMR_POSI_BASE.BTB_YN IS '백투백여부';</v>
      </c>
      <c r="AE350" s="37" t="s">
        <v>291</v>
      </c>
      <c r="AF350" s="40" t="str">
        <f t="shared" si="437"/>
        <v>ALTER TABLE ZMR_POSI_BASE ADD BTB_YN varchar2(1) NULL;</v>
      </c>
      <c r="AG350" s="6" t="s">
        <v>291</v>
      </c>
      <c r="AI350" s="114"/>
      <c r="AJ350" s="66"/>
      <c r="AL350" s="114"/>
      <c r="AM350" s="66"/>
      <c r="AO350" s="114"/>
      <c r="AP350" s="66"/>
      <c r="AR350" s="114"/>
      <c r="AS350" s="66"/>
      <c r="AU350" s="114"/>
      <c r="AV350" s="66"/>
      <c r="AX350" s="114"/>
      <c r="AY350" s="66"/>
    </row>
    <row r="351" spans="2:51" hidden="1">
      <c r="B351" s="65" t="str">
        <f t="shared" si="456"/>
        <v>시장기본_포지션정보</v>
      </c>
      <c r="C351" s="65" t="str">
        <f t="shared" si="456"/>
        <v>포지션기본정보</v>
      </c>
      <c r="D351" s="65" t="s">
        <v>3581</v>
      </c>
      <c r="E351" s="65">
        <f t="shared" si="455"/>
        <v>30</v>
      </c>
      <c r="F351" s="66"/>
      <c r="G351" s="66" t="s">
        <v>12</v>
      </c>
      <c r="H351" s="42">
        <v>5</v>
      </c>
      <c r="I351" s="66"/>
      <c r="J351" s="65" t="str">
        <f t="shared" si="445"/>
        <v>문자_5</v>
      </c>
      <c r="K351" s="103"/>
      <c r="L351" s="67"/>
      <c r="M351" s="65" t="str">
        <f t="shared" si="449"/>
        <v>ZMR_POSI_BASE</v>
      </c>
      <c r="N351" s="65" t="str">
        <f t="shared" si="443"/>
        <v>포지션기본정보</v>
      </c>
      <c r="O351" s="27">
        <f t="shared" si="410"/>
        <v>30</v>
      </c>
      <c r="P351" s="65" t="s">
        <v>4634</v>
      </c>
      <c r="Q351" s="65" t="str">
        <f t="shared" si="446"/>
        <v>유동화구분</v>
      </c>
      <c r="R351" s="65" t="str">
        <f t="shared" si="447"/>
        <v>varchar2(5)</v>
      </c>
      <c r="S351" s="66" t="str">
        <f>IF(F351="O", "Y", "")</f>
        <v/>
      </c>
      <c r="T351" s="66"/>
      <c r="U351" s="68">
        <f t="shared" si="451"/>
        <v>5</v>
      </c>
      <c r="V351" s="65"/>
      <c r="W351" s="5" t="s">
        <v>291</v>
      </c>
      <c r="X351" s="5" t="str">
        <f t="shared" si="433"/>
        <v>BASE_DT,POSI_FG,POSI_ID,POSI_SEQ</v>
      </c>
      <c r="Y351" s="6" t="s">
        <v>291</v>
      </c>
      <c r="Z351" s="37" t="str">
        <f t="shared" si="434"/>
        <v xml:space="preserve">  ABS_FG varchar2(5) NULL,</v>
      </c>
      <c r="AA351" s="37" t="s">
        <v>291</v>
      </c>
      <c r="AB351" s="5" t="str">
        <f t="shared" si="454"/>
        <v/>
      </c>
      <c r="AC351" s="37" t="s">
        <v>291</v>
      </c>
      <c r="AD351" s="37" t="str">
        <f t="shared" si="436"/>
        <v>COMMENT ON COLUMN ZMR_POSI_BASE.ABS_FG IS '유동화구분';</v>
      </c>
      <c r="AE351" s="37" t="s">
        <v>291</v>
      </c>
      <c r="AF351" s="40" t="str">
        <f t="shared" si="437"/>
        <v>ALTER TABLE ZMR_POSI_BASE ADD ABS_FG varchar2(5) NULL;</v>
      </c>
      <c r="AG351" s="6" t="s">
        <v>291</v>
      </c>
      <c r="AI351" s="114"/>
      <c r="AJ351" s="66"/>
      <c r="AL351" s="114"/>
      <c r="AM351" s="66"/>
      <c r="AO351" s="114"/>
      <c r="AP351" s="66"/>
      <c r="AR351" s="114"/>
      <c r="AS351" s="66"/>
      <c r="AU351" s="114"/>
      <c r="AV351" s="66"/>
      <c r="AX351" s="114"/>
      <c r="AY351" s="66"/>
    </row>
    <row r="352" spans="2:51" hidden="1">
      <c r="B352" s="65" t="str">
        <f t="shared" si="456"/>
        <v>시장기본_포지션정보</v>
      </c>
      <c r="C352" s="65" t="str">
        <f t="shared" si="456"/>
        <v>포지션기본정보</v>
      </c>
      <c r="D352" s="65" t="s">
        <v>7187</v>
      </c>
      <c r="E352" s="65">
        <f t="shared" si="455"/>
        <v>31</v>
      </c>
      <c r="F352" s="66"/>
      <c r="G352" s="66" t="s">
        <v>12</v>
      </c>
      <c r="H352" s="42">
        <v>1</v>
      </c>
      <c r="I352" s="66"/>
      <c r="J352" s="65" t="str">
        <f t="shared" si="445"/>
        <v>문자_1</v>
      </c>
      <c r="K352" s="103"/>
      <c r="L352" s="67"/>
      <c r="M352" s="65" t="str">
        <f t="shared" si="449"/>
        <v>ZMR_POSI_BASE</v>
      </c>
      <c r="N352" s="65" t="str">
        <f t="shared" si="443"/>
        <v>포지션기본정보</v>
      </c>
      <c r="O352" s="27">
        <f t="shared" si="410"/>
        <v>31</v>
      </c>
      <c r="P352" s="65" t="s">
        <v>7205</v>
      </c>
      <c r="Q352" s="65" t="str">
        <f t="shared" si="446"/>
        <v>유동화CTP여부</v>
      </c>
      <c r="R352" s="65" t="str">
        <f t="shared" si="447"/>
        <v>varchar2(1)</v>
      </c>
      <c r="S352" s="66" t="str">
        <f>IF(F352="O", "Y", "")</f>
        <v/>
      </c>
      <c r="T352" s="66"/>
      <c r="U352" s="68">
        <f t="shared" si="451"/>
        <v>1</v>
      </c>
      <c r="V352" s="65"/>
      <c r="W352" s="5" t="s">
        <v>291</v>
      </c>
      <c r="X352" s="5" t="str">
        <f t="shared" si="433"/>
        <v>BASE_DT,POSI_FG,POSI_ID,POSI_SEQ</v>
      </c>
      <c r="Y352" s="6" t="s">
        <v>291</v>
      </c>
      <c r="Z352" s="37" t="str">
        <f t="shared" si="434"/>
        <v xml:space="preserve">  CTP_YN varchar2(1) NULL,</v>
      </c>
      <c r="AA352" s="37" t="s">
        <v>291</v>
      </c>
      <c r="AB352" s="5" t="str">
        <f t="shared" si="454"/>
        <v/>
      </c>
      <c r="AC352" s="37" t="s">
        <v>291</v>
      </c>
      <c r="AD352" s="37" t="str">
        <f t="shared" si="436"/>
        <v>COMMENT ON COLUMN ZMR_POSI_BASE.CTP_YN IS '유동화CTP여부';</v>
      </c>
      <c r="AE352" s="37" t="s">
        <v>291</v>
      </c>
      <c r="AF352" s="40" t="str">
        <f t="shared" si="437"/>
        <v>ALTER TABLE ZMR_POSI_BASE ADD CTP_YN varchar2(1) NULL;</v>
      </c>
      <c r="AG352" s="6" t="s">
        <v>291</v>
      </c>
      <c r="AI352" s="114"/>
      <c r="AJ352" s="66"/>
      <c r="AL352" s="114"/>
      <c r="AM352" s="66"/>
      <c r="AO352" s="114"/>
      <c r="AP352" s="66"/>
      <c r="AR352" s="114"/>
      <c r="AS352" s="66"/>
      <c r="AU352" s="114"/>
      <c r="AV352" s="66"/>
      <c r="AX352" s="114"/>
      <c r="AY352" s="66"/>
    </row>
    <row r="353" spans="2:51" hidden="1">
      <c r="B353" s="65" t="str">
        <f t="shared" si="456"/>
        <v>시장기본_포지션정보</v>
      </c>
      <c r="C353" s="65" t="str">
        <f t="shared" si="456"/>
        <v>포지션기본정보</v>
      </c>
      <c r="D353" s="65" t="s">
        <v>2496</v>
      </c>
      <c r="E353" s="65">
        <f t="shared" si="455"/>
        <v>32</v>
      </c>
      <c r="F353" s="66"/>
      <c r="G353" s="66" t="s">
        <v>12</v>
      </c>
      <c r="H353" s="42">
        <v>1</v>
      </c>
      <c r="I353" s="66"/>
      <c r="J353" s="65" t="str">
        <f t="shared" si="445"/>
        <v>문자_1</v>
      </c>
      <c r="K353" s="103"/>
      <c r="L353" s="67"/>
      <c r="M353" s="65" t="str">
        <f t="shared" si="449"/>
        <v>ZMR_POSI_BASE</v>
      </c>
      <c r="N353" s="65" t="str">
        <f t="shared" si="443"/>
        <v>포지션기본정보</v>
      </c>
      <c r="O353" s="27">
        <f t="shared" si="410"/>
        <v>32</v>
      </c>
      <c r="P353" s="65" t="s">
        <v>2520</v>
      </c>
      <c r="Q353" s="65" t="str">
        <f t="shared" si="446"/>
        <v>당행매입약정여부</v>
      </c>
      <c r="R353" s="65" t="str">
        <f t="shared" si="447"/>
        <v>varchar2(1)</v>
      </c>
      <c r="S353" s="66" t="str">
        <f t="shared" ref="S353:S357" si="457">IF(F353="O", "Y", "")</f>
        <v/>
      </c>
      <c r="T353" s="66" t="str">
        <f t="shared" ref="T353:T357" si="458">IF(I353="M", "Y", "")</f>
        <v/>
      </c>
      <c r="U353" s="68">
        <f t="shared" si="451"/>
        <v>1</v>
      </c>
      <c r="V353" s="65"/>
      <c r="W353" s="5" t="s">
        <v>291</v>
      </c>
      <c r="X353" s="5" t="str">
        <f t="shared" si="433"/>
        <v>BASE_DT,POSI_FG,POSI_ID,POSI_SEQ</v>
      </c>
      <c r="Y353" s="6" t="s">
        <v>291</v>
      </c>
      <c r="Z353" s="37" t="str">
        <f t="shared" si="434"/>
        <v xml:space="preserve">  ABCP_BUY_YN varchar2(1) NULL,</v>
      </c>
      <c r="AA353" s="37" t="s">
        <v>291</v>
      </c>
      <c r="AB353" s="5" t="str">
        <f t="shared" si="454"/>
        <v/>
      </c>
      <c r="AC353" s="37" t="s">
        <v>291</v>
      </c>
      <c r="AD353" s="37" t="str">
        <f t="shared" si="436"/>
        <v>COMMENT ON COLUMN ZMR_POSI_BASE.ABCP_BUY_YN IS '당행매입약정여부';</v>
      </c>
      <c r="AE353" s="37" t="s">
        <v>291</v>
      </c>
      <c r="AF353" s="40" t="str">
        <f t="shared" si="437"/>
        <v>ALTER TABLE ZMR_POSI_BASE ADD ABCP_BUY_YN varchar2(1) NULL;</v>
      </c>
      <c r="AG353" s="6" t="s">
        <v>291</v>
      </c>
      <c r="AI353" s="114" t="s">
        <v>759</v>
      </c>
      <c r="AJ353" s="66" t="s">
        <v>36</v>
      </c>
      <c r="AL353" s="114" t="s">
        <v>759</v>
      </c>
      <c r="AM353" s="66" t="s">
        <v>36</v>
      </c>
      <c r="AO353" s="114" t="s">
        <v>759</v>
      </c>
      <c r="AP353" s="66" t="s">
        <v>36</v>
      </c>
      <c r="AR353" s="114" t="s">
        <v>759</v>
      </c>
      <c r="AS353" s="66" t="s">
        <v>36</v>
      </c>
      <c r="AU353" s="114" t="s">
        <v>759</v>
      </c>
      <c r="AV353" s="66" t="s">
        <v>36</v>
      </c>
      <c r="AX353" s="114" t="s">
        <v>759</v>
      </c>
      <c r="AY353" s="66" t="s">
        <v>36</v>
      </c>
    </row>
    <row r="354" spans="2:51" hidden="1">
      <c r="B354" s="65" t="str">
        <f t="shared" ref="B354:C369" si="459">B353</f>
        <v>시장기본_포지션정보</v>
      </c>
      <c r="C354" s="65" t="str">
        <f t="shared" si="459"/>
        <v>포지션기본정보</v>
      </c>
      <c r="D354" s="65" t="s">
        <v>462</v>
      </c>
      <c r="E354" s="65">
        <f t="shared" si="455"/>
        <v>33</v>
      </c>
      <c r="F354" s="66"/>
      <c r="G354" s="66" t="s">
        <v>12</v>
      </c>
      <c r="H354" s="42">
        <v>1</v>
      </c>
      <c r="I354" s="66"/>
      <c r="J354" s="65" t="str">
        <f t="shared" si="445"/>
        <v>문자_1</v>
      </c>
      <c r="K354" s="103"/>
      <c r="L354" s="67"/>
      <c r="M354" s="65" t="str">
        <f t="shared" si="449"/>
        <v>ZMR_POSI_BASE</v>
      </c>
      <c r="N354" s="65" t="str">
        <f t="shared" si="443"/>
        <v>포지션기본정보</v>
      </c>
      <c r="O354" s="27">
        <f t="shared" si="410"/>
        <v>33</v>
      </c>
      <c r="P354" s="65" t="s">
        <v>2521</v>
      </c>
      <c r="Q354" s="65" t="str">
        <f t="shared" si="446"/>
        <v>트레이딩여부</v>
      </c>
      <c r="R354" s="65" t="str">
        <f t="shared" si="447"/>
        <v>varchar2(1)</v>
      </c>
      <c r="S354" s="66" t="str">
        <f t="shared" si="457"/>
        <v/>
      </c>
      <c r="T354" s="66" t="str">
        <f t="shared" si="458"/>
        <v/>
      </c>
      <c r="U354" s="68">
        <f t="shared" si="451"/>
        <v>1</v>
      </c>
      <c r="V354" s="65"/>
      <c r="W354" s="5" t="s">
        <v>291</v>
      </c>
      <c r="X354" s="5" t="str">
        <f t="shared" si="433"/>
        <v>BASE_DT,POSI_FG,POSI_ID,POSI_SEQ</v>
      </c>
      <c r="Y354" s="6" t="s">
        <v>291</v>
      </c>
      <c r="Z354" s="37" t="str">
        <f t="shared" si="434"/>
        <v xml:space="preserve">  TRAD_YN varchar2(1) NULL,</v>
      </c>
      <c r="AA354" s="37" t="s">
        <v>291</v>
      </c>
      <c r="AB354" s="5" t="str">
        <f t="shared" si="454"/>
        <v/>
      </c>
      <c r="AC354" s="37" t="s">
        <v>291</v>
      </c>
      <c r="AD354" s="37" t="str">
        <f t="shared" si="436"/>
        <v>COMMENT ON COLUMN ZMR_POSI_BASE.TRAD_YN IS '트레이딩여부';</v>
      </c>
      <c r="AE354" s="37" t="s">
        <v>291</v>
      </c>
      <c r="AF354" s="40" t="str">
        <f t="shared" si="437"/>
        <v>ALTER TABLE ZMR_POSI_BASE ADD TRAD_YN varchar2(1) NULL;</v>
      </c>
      <c r="AG354" s="6" t="s">
        <v>291</v>
      </c>
      <c r="AI354" s="114"/>
      <c r="AJ354" s="66"/>
      <c r="AL354" s="114"/>
      <c r="AM354" s="66"/>
      <c r="AO354" s="114"/>
      <c r="AP354" s="66"/>
      <c r="AR354" s="114"/>
      <c r="AS354" s="66"/>
      <c r="AU354" s="114"/>
      <c r="AV354" s="66"/>
      <c r="AX354" s="114"/>
      <c r="AY354" s="66"/>
    </row>
    <row r="355" spans="2:51" hidden="1">
      <c r="B355" s="65" t="str">
        <f t="shared" si="459"/>
        <v>시장기본_포지션정보</v>
      </c>
      <c r="C355" s="65" t="str">
        <f t="shared" si="459"/>
        <v>포지션기본정보</v>
      </c>
      <c r="D355" s="65" t="s">
        <v>2497</v>
      </c>
      <c r="E355" s="65">
        <f t="shared" si="455"/>
        <v>34</v>
      </c>
      <c r="F355" s="66"/>
      <c r="G355" s="66" t="s">
        <v>12</v>
      </c>
      <c r="H355" s="42">
        <v>1</v>
      </c>
      <c r="I355" s="66"/>
      <c r="J355" s="65" t="str">
        <f t="shared" si="445"/>
        <v>문자_1</v>
      </c>
      <c r="K355" s="103"/>
      <c r="L355" s="67"/>
      <c r="M355" s="65" t="str">
        <f t="shared" si="449"/>
        <v>ZMR_POSI_BASE</v>
      </c>
      <c r="N355" s="65" t="str">
        <f t="shared" si="443"/>
        <v>포지션기본정보</v>
      </c>
      <c r="O355" s="27">
        <f t="shared" si="410"/>
        <v>34</v>
      </c>
      <c r="P355" s="65" t="s">
        <v>2522</v>
      </c>
      <c r="Q355" s="65" t="str">
        <f t="shared" si="446"/>
        <v>내부거래여부</v>
      </c>
      <c r="R355" s="65" t="str">
        <f t="shared" si="447"/>
        <v>varchar2(1)</v>
      </c>
      <c r="S355" s="66" t="str">
        <f t="shared" si="457"/>
        <v/>
      </c>
      <c r="T355" s="66" t="str">
        <f t="shared" si="458"/>
        <v/>
      </c>
      <c r="U355" s="68">
        <f t="shared" si="451"/>
        <v>1</v>
      </c>
      <c r="V355" s="65"/>
      <c r="W355" s="5" t="s">
        <v>291</v>
      </c>
      <c r="X355" s="5" t="str">
        <f t="shared" si="433"/>
        <v>BASE_DT,POSI_FG,POSI_ID,POSI_SEQ</v>
      </c>
      <c r="Y355" s="6" t="s">
        <v>291</v>
      </c>
      <c r="Z355" s="37" t="str">
        <f t="shared" si="434"/>
        <v xml:space="preserve">  INTR_YN varchar2(1) NULL,</v>
      </c>
      <c r="AA355" s="37" t="s">
        <v>291</v>
      </c>
      <c r="AB355" s="5" t="str">
        <f t="shared" si="454"/>
        <v/>
      </c>
      <c r="AC355" s="37" t="s">
        <v>291</v>
      </c>
      <c r="AD355" s="37" t="str">
        <f t="shared" si="436"/>
        <v>COMMENT ON COLUMN ZMR_POSI_BASE.INTR_YN IS '내부거래여부';</v>
      </c>
      <c r="AE355" s="37" t="s">
        <v>291</v>
      </c>
      <c r="AF355" s="40" t="str">
        <f t="shared" si="437"/>
        <v>ALTER TABLE ZMR_POSI_BASE ADD INTR_YN varchar2(1) NULL;</v>
      </c>
      <c r="AG355" s="6" t="s">
        <v>291</v>
      </c>
      <c r="AI355" s="114"/>
      <c r="AJ355" s="66"/>
      <c r="AL355" s="114"/>
      <c r="AM355" s="66"/>
      <c r="AO355" s="114"/>
      <c r="AP355" s="66"/>
      <c r="AR355" s="114"/>
      <c r="AS355" s="66"/>
      <c r="AU355" s="114"/>
      <c r="AV355" s="66"/>
      <c r="AX355" s="114"/>
      <c r="AY355" s="66"/>
    </row>
    <row r="356" spans="2:51" hidden="1">
      <c r="B356" s="65" t="str">
        <f t="shared" si="459"/>
        <v>시장기본_포지션정보</v>
      </c>
      <c r="C356" s="65" t="str">
        <f t="shared" si="459"/>
        <v>포지션기본정보</v>
      </c>
      <c r="D356" s="65" t="s">
        <v>2498</v>
      </c>
      <c r="E356" s="65">
        <f t="shared" si="455"/>
        <v>35</v>
      </c>
      <c r="F356" s="66"/>
      <c r="G356" s="66" t="s">
        <v>12</v>
      </c>
      <c r="H356" s="42">
        <v>1</v>
      </c>
      <c r="I356" s="66"/>
      <c r="J356" s="65" t="str">
        <f t="shared" si="445"/>
        <v>문자_1</v>
      </c>
      <c r="K356" s="103"/>
      <c r="L356" s="67"/>
      <c r="M356" s="65" t="str">
        <f t="shared" si="449"/>
        <v>ZMR_POSI_BASE</v>
      </c>
      <c r="N356" s="65" t="str">
        <f t="shared" si="443"/>
        <v>포지션기본정보</v>
      </c>
      <c r="O356" s="27">
        <f t="shared" si="410"/>
        <v>35</v>
      </c>
      <c r="P356" s="65" t="s">
        <v>2523</v>
      </c>
      <c r="Q356" s="65" t="str">
        <f t="shared" si="446"/>
        <v>장외파생여부</v>
      </c>
      <c r="R356" s="65" t="str">
        <f t="shared" si="447"/>
        <v>varchar2(1)</v>
      </c>
      <c r="S356" s="66" t="str">
        <f t="shared" si="457"/>
        <v/>
      </c>
      <c r="T356" s="66" t="str">
        <f t="shared" si="458"/>
        <v/>
      </c>
      <c r="U356" s="68">
        <f t="shared" si="451"/>
        <v>1</v>
      </c>
      <c r="V356" s="65"/>
      <c r="W356" s="5" t="s">
        <v>291</v>
      </c>
      <c r="X356" s="5" t="str">
        <f t="shared" si="433"/>
        <v>BASE_DT,POSI_FG,POSI_ID,POSI_SEQ</v>
      </c>
      <c r="Y356" s="6" t="s">
        <v>291</v>
      </c>
      <c r="Z356" s="37" t="str">
        <f t="shared" si="434"/>
        <v xml:space="preserve">  OTC_YN varchar2(1) NULL,</v>
      </c>
      <c r="AA356" s="37" t="s">
        <v>291</v>
      </c>
      <c r="AB356" s="5" t="str">
        <f t="shared" si="454"/>
        <v/>
      </c>
      <c r="AC356" s="37" t="s">
        <v>291</v>
      </c>
      <c r="AD356" s="37" t="str">
        <f t="shared" si="436"/>
        <v>COMMENT ON COLUMN ZMR_POSI_BASE.OTC_YN IS '장외파생여부';</v>
      </c>
      <c r="AE356" s="37" t="s">
        <v>291</v>
      </c>
      <c r="AF356" s="40" t="str">
        <f t="shared" si="437"/>
        <v>ALTER TABLE ZMR_POSI_BASE ADD OTC_YN varchar2(1) NULL;</v>
      </c>
      <c r="AG356" s="6" t="s">
        <v>291</v>
      </c>
      <c r="AI356" s="114"/>
      <c r="AJ356" s="66"/>
      <c r="AL356" s="114"/>
      <c r="AM356" s="66"/>
      <c r="AO356" s="114"/>
      <c r="AP356" s="66"/>
      <c r="AR356" s="114"/>
      <c r="AS356" s="66"/>
      <c r="AU356" s="114"/>
      <c r="AV356" s="66"/>
      <c r="AX356" s="114"/>
      <c r="AY356" s="66"/>
    </row>
    <row r="357" spans="2:51" hidden="1">
      <c r="B357" s="65" t="str">
        <f t="shared" si="459"/>
        <v>시장기본_포지션정보</v>
      </c>
      <c r="C357" s="65" t="str">
        <f t="shared" si="459"/>
        <v>포지션기본정보</v>
      </c>
      <c r="D357" s="65" t="s">
        <v>2499</v>
      </c>
      <c r="E357" s="65">
        <f t="shared" si="455"/>
        <v>36</v>
      </c>
      <c r="F357" s="66"/>
      <c r="G357" s="66" t="s">
        <v>12</v>
      </c>
      <c r="H357" s="42">
        <v>1</v>
      </c>
      <c r="I357" s="66"/>
      <c r="J357" s="65" t="str">
        <f t="shared" si="445"/>
        <v>문자_1</v>
      </c>
      <c r="K357" s="103"/>
      <c r="L357" s="67"/>
      <c r="M357" s="65" t="str">
        <f t="shared" si="449"/>
        <v>ZMR_POSI_BASE</v>
      </c>
      <c r="N357" s="65" t="str">
        <f t="shared" si="443"/>
        <v>포지션기본정보</v>
      </c>
      <c r="O357" s="27">
        <f t="shared" si="410"/>
        <v>36</v>
      </c>
      <c r="P357" s="65" t="s">
        <v>2524</v>
      </c>
      <c r="Q357" s="65" t="str">
        <f t="shared" si="446"/>
        <v>원본보존여부</v>
      </c>
      <c r="R357" s="65" t="str">
        <f t="shared" si="447"/>
        <v>varchar2(1)</v>
      </c>
      <c r="S357" s="66" t="str">
        <f t="shared" si="457"/>
        <v/>
      </c>
      <c r="T357" s="66" t="str">
        <f t="shared" si="458"/>
        <v/>
      </c>
      <c r="U357" s="68">
        <f t="shared" si="451"/>
        <v>1</v>
      </c>
      <c r="V357" s="65"/>
      <c r="W357" s="5" t="s">
        <v>291</v>
      </c>
      <c r="X357" s="5" t="str">
        <f t="shared" si="433"/>
        <v>BASE_DT,POSI_FG,POSI_ID,POSI_SEQ</v>
      </c>
      <c r="Y357" s="6" t="s">
        <v>291</v>
      </c>
      <c r="Z357" s="37" t="str">
        <f t="shared" si="434"/>
        <v xml:space="preserve">  ORG_BOJUN_YN varchar2(1) NULL,</v>
      </c>
      <c r="AA357" s="37" t="s">
        <v>291</v>
      </c>
      <c r="AB357" s="5" t="str">
        <f t="shared" si="454"/>
        <v/>
      </c>
      <c r="AC357" s="37" t="s">
        <v>291</v>
      </c>
      <c r="AD357" s="37" t="str">
        <f t="shared" si="436"/>
        <v>COMMENT ON COLUMN ZMR_POSI_BASE.ORG_BOJUN_YN IS '원본보존여부';</v>
      </c>
      <c r="AE357" s="37" t="s">
        <v>291</v>
      </c>
      <c r="AF357" s="40" t="str">
        <f t="shared" si="437"/>
        <v>ALTER TABLE ZMR_POSI_BASE ADD ORG_BOJUN_YN varchar2(1) NULL;</v>
      </c>
      <c r="AG357" s="6" t="s">
        <v>291</v>
      </c>
      <c r="AI357" s="114"/>
      <c r="AJ357" s="66"/>
      <c r="AL357" s="114"/>
      <c r="AM357" s="66"/>
      <c r="AO357" s="114" t="s">
        <v>759</v>
      </c>
      <c r="AP357" s="66" t="s">
        <v>36</v>
      </c>
      <c r="AR357" s="114" t="s">
        <v>759</v>
      </c>
      <c r="AS357" s="66" t="s">
        <v>36</v>
      </c>
      <c r="AU357" s="114"/>
      <c r="AV357" s="66"/>
      <c r="AX357" s="114"/>
      <c r="AY357" s="66"/>
    </row>
    <row r="358" spans="2:51" hidden="1">
      <c r="B358" s="65" t="str">
        <f t="shared" si="459"/>
        <v>시장기본_포지션정보</v>
      </c>
      <c r="C358" s="65" t="str">
        <f t="shared" si="459"/>
        <v>포지션기본정보</v>
      </c>
      <c r="D358" s="65" t="s">
        <v>2500</v>
      </c>
      <c r="E358" s="65">
        <f t="shared" si="455"/>
        <v>37</v>
      </c>
      <c r="F358" s="66"/>
      <c r="G358" s="66" t="s">
        <v>12</v>
      </c>
      <c r="H358" s="42">
        <v>1</v>
      </c>
      <c r="I358" s="66"/>
      <c r="J358" s="65" t="str">
        <f t="shared" si="445"/>
        <v>문자_1</v>
      </c>
      <c r="K358" s="103"/>
      <c r="L358" s="67"/>
      <c r="M358" s="65" t="str">
        <f t="shared" si="449"/>
        <v>ZMR_POSI_BASE</v>
      </c>
      <c r="N358" s="65" t="str">
        <f t="shared" si="443"/>
        <v>포지션기본정보</v>
      </c>
      <c r="O358" s="27">
        <f t="shared" si="410"/>
        <v>37</v>
      </c>
      <c r="P358" s="65" t="s">
        <v>2525</v>
      </c>
      <c r="Q358" s="65" t="str">
        <f t="shared" si="446"/>
        <v>시가평가유무</v>
      </c>
      <c r="R358" s="65" t="str">
        <f t="shared" si="447"/>
        <v>varchar2(1)</v>
      </c>
      <c r="S358" s="66" t="str">
        <f t="shared" ref="S358" si="460">IF(F358="O", "Y", "")</f>
        <v/>
      </c>
      <c r="T358" s="66" t="str">
        <f t="shared" ref="T358" si="461">IF(I358="M", "Y", "")</f>
        <v/>
      </c>
      <c r="U358" s="68">
        <f t="shared" si="451"/>
        <v>1</v>
      </c>
      <c r="V358" s="65"/>
      <c r="W358" s="5" t="s">
        <v>291</v>
      </c>
      <c r="X358" s="5" t="str">
        <f t="shared" si="433"/>
        <v>BASE_DT,POSI_FG,POSI_ID,POSI_SEQ</v>
      </c>
      <c r="Y358" s="6" t="s">
        <v>291</v>
      </c>
      <c r="Z358" s="37" t="str">
        <f t="shared" si="434"/>
        <v xml:space="preserve">  THEO_VAL_YN varchar2(1) NULL,</v>
      </c>
      <c r="AA358" s="37" t="s">
        <v>291</v>
      </c>
      <c r="AB358" s="5" t="str">
        <f t="shared" si="454"/>
        <v/>
      </c>
      <c r="AC358" s="37" t="s">
        <v>291</v>
      </c>
      <c r="AD358" s="37" t="str">
        <f t="shared" si="436"/>
        <v>COMMENT ON COLUMN ZMR_POSI_BASE.THEO_VAL_YN IS '시가평가유무';</v>
      </c>
      <c r="AE358" s="37" t="s">
        <v>291</v>
      </c>
      <c r="AF358" s="40" t="str">
        <f t="shared" si="437"/>
        <v>ALTER TABLE ZMR_POSI_BASE ADD THEO_VAL_YN varchar2(1) NULL;</v>
      </c>
      <c r="AG358" s="6" t="s">
        <v>291</v>
      </c>
      <c r="AI358" s="114"/>
      <c r="AJ358" s="66"/>
      <c r="AL358" s="114"/>
      <c r="AM358" s="66"/>
      <c r="AO358" s="114"/>
      <c r="AP358" s="66"/>
      <c r="AR358" s="114"/>
      <c r="AS358" s="66"/>
      <c r="AU358" s="114"/>
      <c r="AV358" s="66"/>
      <c r="AX358" s="114"/>
      <c r="AY358" s="66"/>
    </row>
    <row r="359" spans="2:51" hidden="1">
      <c r="B359" s="65" t="str">
        <f t="shared" si="459"/>
        <v>시장기본_포지션정보</v>
      </c>
      <c r="C359" s="65" t="str">
        <f t="shared" si="459"/>
        <v>포지션기본정보</v>
      </c>
      <c r="D359" s="65" t="s">
        <v>4831</v>
      </c>
      <c r="E359" s="65">
        <f t="shared" si="455"/>
        <v>38</v>
      </c>
      <c r="F359" s="66"/>
      <c r="G359" s="66" t="s">
        <v>12</v>
      </c>
      <c r="H359" s="42">
        <v>1</v>
      </c>
      <c r="I359" s="66"/>
      <c r="J359" s="65" t="str">
        <f t="shared" si="445"/>
        <v>문자_1</v>
      </c>
      <c r="K359" s="103"/>
      <c r="L359" s="67"/>
      <c r="M359" s="65" t="str">
        <f t="shared" si="449"/>
        <v>ZMR_POSI_BASE</v>
      </c>
      <c r="N359" s="65" t="str">
        <f t="shared" si="443"/>
        <v>포지션기본정보</v>
      </c>
      <c r="O359" s="27">
        <f t="shared" si="410"/>
        <v>38</v>
      </c>
      <c r="P359" s="65" t="s">
        <v>4832</v>
      </c>
      <c r="Q359" s="65" t="str">
        <f t="shared" si="446"/>
        <v>소매고객여부</v>
      </c>
      <c r="R359" s="65" t="str">
        <f t="shared" si="447"/>
        <v>varchar2(1)</v>
      </c>
      <c r="S359" s="66" t="str">
        <f>IF(F359="O", "Y", "")</f>
        <v/>
      </c>
      <c r="T359" s="66" t="str">
        <f>IF(I359="M", "Y", "")</f>
        <v/>
      </c>
      <c r="U359" s="68">
        <f t="shared" si="451"/>
        <v>1</v>
      </c>
      <c r="V359" s="65"/>
      <c r="W359" s="5" t="s">
        <v>291</v>
      </c>
      <c r="X359" s="5" t="str">
        <f t="shared" si="433"/>
        <v>BASE_DT,POSI_FG,POSI_ID,POSI_SEQ</v>
      </c>
      <c r="Y359" s="6" t="s">
        <v>291</v>
      </c>
      <c r="Z359" s="37" t="str">
        <f t="shared" si="434"/>
        <v xml:space="preserve">  RETL_CUS_YN varchar2(1) NULL,</v>
      </c>
      <c r="AA359" s="37" t="s">
        <v>291</v>
      </c>
      <c r="AB359" s="5" t="str">
        <f t="shared" si="454"/>
        <v/>
      </c>
      <c r="AC359" s="37" t="s">
        <v>291</v>
      </c>
      <c r="AD359" s="37" t="str">
        <f t="shared" si="436"/>
        <v>COMMENT ON COLUMN ZMR_POSI_BASE.RETL_CUS_YN IS '소매고객여부';</v>
      </c>
      <c r="AE359" s="37" t="s">
        <v>291</v>
      </c>
      <c r="AF359" s="40" t="str">
        <f t="shared" si="437"/>
        <v>ALTER TABLE ZMR_POSI_BASE ADD RETL_CUS_YN varchar2(1) NULL;</v>
      </c>
      <c r="AG359" s="6" t="s">
        <v>291</v>
      </c>
      <c r="AI359" s="114" t="s">
        <v>1298</v>
      </c>
      <c r="AJ359" s="66"/>
      <c r="AL359" s="114"/>
      <c r="AM359" s="66"/>
      <c r="AO359" s="114" t="s">
        <v>1298</v>
      </c>
      <c r="AP359" s="66" t="s">
        <v>36</v>
      </c>
      <c r="AR359" s="114" t="s">
        <v>1298</v>
      </c>
      <c r="AS359" s="66" t="s">
        <v>36</v>
      </c>
      <c r="AU359" s="114" t="s">
        <v>1298</v>
      </c>
      <c r="AV359" s="66" t="s">
        <v>36</v>
      </c>
      <c r="AX359" s="114" t="s">
        <v>1298</v>
      </c>
      <c r="AY359" s="66" t="s">
        <v>36</v>
      </c>
    </row>
    <row r="360" spans="2:51" hidden="1">
      <c r="B360" s="65" t="str">
        <f t="shared" si="459"/>
        <v>시장기본_포지션정보</v>
      </c>
      <c r="C360" s="65" t="str">
        <f t="shared" si="459"/>
        <v>포지션기본정보</v>
      </c>
      <c r="D360" s="65" t="s">
        <v>2501</v>
      </c>
      <c r="E360" s="65">
        <f t="shared" si="455"/>
        <v>39</v>
      </c>
      <c r="F360" s="66"/>
      <c r="G360" s="66" t="s">
        <v>12</v>
      </c>
      <c r="H360" s="42">
        <v>3</v>
      </c>
      <c r="I360" s="66"/>
      <c r="J360" s="65" t="str">
        <f t="shared" si="445"/>
        <v>문자_3</v>
      </c>
      <c r="K360" s="103" t="s">
        <v>3980</v>
      </c>
      <c r="L360" s="67"/>
      <c r="M360" s="65" t="str">
        <f t="shared" si="449"/>
        <v>ZMR_POSI_BASE</v>
      </c>
      <c r="N360" s="65" t="str">
        <f t="shared" si="443"/>
        <v>포지션기본정보</v>
      </c>
      <c r="O360" s="27">
        <f t="shared" si="410"/>
        <v>39</v>
      </c>
      <c r="P360" s="65" t="s">
        <v>2526</v>
      </c>
      <c r="Q360" s="65" t="str">
        <f t="shared" si="446"/>
        <v>GIRR 버킷</v>
      </c>
      <c r="R360" s="65" t="str">
        <f t="shared" si="447"/>
        <v>varchar2(3)</v>
      </c>
      <c r="S360" s="66" t="str">
        <f t="shared" ref="S360:S367" si="462">IF(F360="O", "Y", "")</f>
        <v/>
      </c>
      <c r="T360" s="66" t="str">
        <f t="shared" ref="T360:T367" si="463">IF(I360="M", "Y", "")</f>
        <v/>
      </c>
      <c r="U360" s="68">
        <f t="shared" si="451"/>
        <v>3</v>
      </c>
      <c r="V360" s="65"/>
      <c r="W360" s="5" t="s">
        <v>291</v>
      </c>
      <c r="X360" s="5" t="str">
        <f t="shared" si="433"/>
        <v>BASE_DT,POSI_FG,POSI_ID,POSI_SEQ</v>
      </c>
      <c r="Y360" s="6" t="s">
        <v>291</v>
      </c>
      <c r="Z360" s="37" t="str">
        <f t="shared" si="434"/>
        <v xml:space="preserve">  GIRR_BUCKET varchar2(3) NULL,</v>
      </c>
      <c r="AA360" s="37" t="s">
        <v>291</v>
      </c>
      <c r="AB360" s="5" t="str">
        <f t="shared" si="454"/>
        <v/>
      </c>
      <c r="AC360" s="37" t="s">
        <v>291</v>
      </c>
      <c r="AD360" s="37" t="str">
        <f t="shared" si="436"/>
        <v>COMMENT ON COLUMN ZMR_POSI_BASE.GIRR_BUCKET IS 'GIRR 버킷 : GIRR_Bucket';</v>
      </c>
      <c r="AE360" s="37" t="s">
        <v>291</v>
      </c>
      <c r="AF360" s="40" t="str">
        <f t="shared" si="437"/>
        <v>ALTER TABLE ZMR_POSI_BASE ADD GIRR_BUCKET varchar2(3) NULL;</v>
      </c>
      <c r="AG360" s="6" t="s">
        <v>291</v>
      </c>
      <c r="AI360" s="114"/>
      <c r="AJ360" s="66"/>
      <c r="AL360" s="114"/>
      <c r="AM360" s="66"/>
      <c r="AO360" s="117" t="s">
        <v>3330</v>
      </c>
      <c r="AP360" s="66"/>
      <c r="AR360" s="117" t="s">
        <v>3330</v>
      </c>
      <c r="AS360" s="66"/>
      <c r="AU360" s="114"/>
      <c r="AV360" s="66"/>
      <c r="AX360" s="114"/>
      <c r="AY360" s="66"/>
    </row>
    <row r="361" spans="2:51" ht="76.5" hidden="1">
      <c r="B361" s="65" t="str">
        <f t="shared" si="459"/>
        <v>시장기본_포지션정보</v>
      </c>
      <c r="C361" s="65" t="str">
        <f t="shared" si="459"/>
        <v>포지션기본정보</v>
      </c>
      <c r="D361" s="65" t="s">
        <v>2502</v>
      </c>
      <c r="E361" s="65">
        <f t="shared" si="455"/>
        <v>40</v>
      </c>
      <c r="F361" s="66"/>
      <c r="G361" s="66" t="s">
        <v>12</v>
      </c>
      <c r="H361" s="42">
        <v>2</v>
      </c>
      <c r="I361" s="66"/>
      <c r="J361" s="65" t="str">
        <f t="shared" si="445"/>
        <v>문자_2</v>
      </c>
      <c r="K361" s="103" t="s">
        <v>4508</v>
      </c>
      <c r="L361" s="67"/>
      <c r="M361" s="65" t="str">
        <f t="shared" si="449"/>
        <v>ZMR_POSI_BASE</v>
      </c>
      <c r="N361" s="65" t="str">
        <f t="shared" si="443"/>
        <v>포지션기본정보</v>
      </c>
      <c r="O361" s="27">
        <f t="shared" si="410"/>
        <v>40</v>
      </c>
      <c r="P361" s="65" t="s">
        <v>2527</v>
      </c>
      <c r="Q361" s="65" t="str">
        <f t="shared" si="446"/>
        <v>CSR 버킷</v>
      </c>
      <c r="R361" s="65" t="str">
        <f t="shared" si="447"/>
        <v>varchar2(2)</v>
      </c>
      <c r="S361" s="66" t="str">
        <f t="shared" si="462"/>
        <v/>
      </c>
      <c r="T361" s="66" t="str">
        <f t="shared" si="463"/>
        <v/>
      </c>
      <c r="U361" s="68">
        <f t="shared" si="451"/>
        <v>2</v>
      </c>
      <c r="V361" s="65"/>
      <c r="W361" s="5" t="s">
        <v>291</v>
      </c>
      <c r="X361" s="5" t="str">
        <f t="shared" si="433"/>
        <v>BASE_DT,POSI_FG,POSI_ID,POSI_SEQ</v>
      </c>
      <c r="Y361" s="6" t="s">
        <v>291</v>
      </c>
      <c r="Z361" s="37" t="str">
        <f t="shared" si="434"/>
        <v xml:space="preserve">  CSR_BUCKET varchar2(2) NULL,</v>
      </c>
      <c r="AA361" s="37" t="s">
        <v>291</v>
      </c>
      <c r="AB361" s="5" t="str">
        <f t="shared" si="454"/>
        <v/>
      </c>
      <c r="AC361" s="37" t="s">
        <v>291</v>
      </c>
      <c r="AD361" s="37" t="str">
        <f t="shared" si="436"/>
        <v>COMMENT ON COLUMN ZMR_POSI_BASE.CSR_BUCKET IS 'CSR 버킷 : CSR-nSec_Bucket, CSR-nCtp_Bucket, CSR-Ctp_Bucket';</v>
      </c>
      <c r="AE361" s="37" t="s">
        <v>291</v>
      </c>
      <c r="AF361" s="40" t="str">
        <f t="shared" si="437"/>
        <v>ALTER TABLE ZMR_POSI_BASE ADD CSR_BUCKET varchar2(2) NULL;</v>
      </c>
      <c r="AG361" s="6" t="s">
        <v>291</v>
      </c>
      <c r="AI361" s="114"/>
      <c r="AJ361" s="66"/>
      <c r="AL361" s="114"/>
      <c r="AM361" s="66"/>
      <c r="AO361" s="114"/>
      <c r="AP361" s="66"/>
      <c r="AR361" s="114"/>
      <c r="AS361" s="66"/>
      <c r="AU361" s="114"/>
      <c r="AV361" s="66"/>
      <c r="AX361" s="114"/>
      <c r="AY361" s="66"/>
    </row>
    <row r="362" spans="2:51" hidden="1">
      <c r="B362" s="65" t="str">
        <f t="shared" si="459"/>
        <v>시장기본_포지션정보</v>
      </c>
      <c r="C362" s="65" t="str">
        <f t="shared" si="459"/>
        <v>포지션기본정보</v>
      </c>
      <c r="D362" s="65" t="s">
        <v>4765</v>
      </c>
      <c r="E362" s="65">
        <f t="shared" si="455"/>
        <v>41</v>
      </c>
      <c r="F362" s="66"/>
      <c r="G362" s="66" t="s">
        <v>12</v>
      </c>
      <c r="H362" s="42">
        <v>2</v>
      </c>
      <c r="I362" s="66"/>
      <c r="J362" s="65" t="str">
        <f t="shared" si="445"/>
        <v>문자_2</v>
      </c>
      <c r="K362" s="103" t="s">
        <v>3984</v>
      </c>
      <c r="L362" s="67"/>
      <c r="M362" s="65" t="str">
        <f t="shared" si="449"/>
        <v>ZMR_POSI_BASE</v>
      </c>
      <c r="N362" s="65" t="str">
        <f t="shared" si="443"/>
        <v>포지션기본정보</v>
      </c>
      <c r="O362" s="27">
        <f t="shared" si="410"/>
        <v>41</v>
      </c>
      <c r="P362" s="65" t="s">
        <v>2528</v>
      </c>
      <c r="Q362" s="65" t="str">
        <f t="shared" si="446"/>
        <v>EQ 버킷</v>
      </c>
      <c r="R362" s="65" t="str">
        <f t="shared" si="447"/>
        <v>varchar2(2)</v>
      </c>
      <c r="S362" s="66" t="str">
        <f t="shared" si="462"/>
        <v/>
      </c>
      <c r="T362" s="66" t="str">
        <f t="shared" si="463"/>
        <v/>
      </c>
      <c r="U362" s="68">
        <f t="shared" si="451"/>
        <v>2</v>
      </c>
      <c r="V362" s="65"/>
      <c r="W362" s="5" t="s">
        <v>291</v>
      </c>
      <c r="X362" s="5" t="str">
        <f t="shared" si="433"/>
        <v>BASE_DT,POSI_FG,POSI_ID,POSI_SEQ</v>
      </c>
      <c r="Y362" s="6" t="s">
        <v>291</v>
      </c>
      <c r="Z362" s="37" t="str">
        <f t="shared" si="434"/>
        <v xml:space="preserve">  EQ_BUCKET varchar2(2) NULL,</v>
      </c>
      <c r="AA362" s="37" t="s">
        <v>291</v>
      </c>
      <c r="AB362" s="5" t="str">
        <f t="shared" si="454"/>
        <v/>
      </c>
      <c r="AC362" s="37" t="s">
        <v>291</v>
      </c>
      <c r="AD362" s="37" t="str">
        <f t="shared" si="436"/>
        <v>COMMENT ON COLUMN ZMR_POSI_BASE.EQ_BUCKET IS 'EQ 버킷 : EQ_Bucket';</v>
      </c>
      <c r="AE362" s="37" t="s">
        <v>291</v>
      </c>
      <c r="AF362" s="40" t="str">
        <f t="shared" si="437"/>
        <v>ALTER TABLE ZMR_POSI_BASE ADD EQ_BUCKET varchar2(2) NULL;</v>
      </c>
      <c r="AG362" s="6" t="s">
        <v>291</v>
      </c>
      <c r="AI362" s="114"/>
      <c r="AJ362" s="66"/>
      <c r="AL362" s="114"/>
      <c r="AM362" s="66"/>
      <c r="AO362" s="114"/>
      <c r="AP362" s="66"/>
      <c r="AR362" s="114"/>
      <c r="AS362" s="66"/>
      <c r="AU362" s="114"/>
      <c r="AV362" s="66"/>
      <c r="AX362" s="114"/>
      <c r="AY362" s="66"/>
    </row>
    <row r="363" spans="2:51" hidden="1">
      <c r="B363" s="65" t="str">
        <f t="shared" si="459"/>
        <v>시장기본_포지션정보</v>
      </c>
      <c r="C363" s="65" t="str">
        <f t="shared" si="459"/>
        <v>포지션기본정보</v>
      </c>
      <c r="D363" s="65" t="s">
        <v>4766</v>
      </c>
      <c r="E363" s="65">
        <f t="shared" si="455"/>
        <v>42</v>
      </c>
      <c r="F363" s="66"/>
      <c r="G363" s="66" t="s">
        <v>12</v>
      </c>
      <c r="H363" s="42">
        <v>2</v>
      </c>
      <c r="I363" s="66"/>
      <c r="J363" s="65" t="str">
        <f t="shared" si="445"/>
        <v>문자_2</v>
      </c>
      <c r="K363" s="103" t="s">
        <v>3985</v>
      </c>
      <c r="L363" s="67"/>
      <c r="M363" s="65" t="str">
        <f t="shared" si="449"/>
        <v>ZMR_POSI_BASE</v>
      </c>
      <c r="N363" s="65" t="str">
        <f t="shared" si="443"/>
        <v>포지션기본정보</v>
      </c>
      <c r="O363" s="27">
        <f t="shared" si="410"/>
        <v>42</v>
      </c>
      <c r="P363" s="65" t="s">
        <v>2529</v>
      </c>
      <c r="Q363" s="65" t="str">
        <f t="shared" si="446"/>
        <v>CM 버킷</v>
      </c>
      <c r="R363" s="65" t="str">
        <f t="shared" si="447"/>
        <v>varchar2(2)</v>
      </c>
      <c r="S363" s="66" t="str">
        <f t="shared" si="462"/>
        <v/>
      </c>
      <c r="T363" s="66" t="str">
        <f t="shared" si="463"/>
        <v/>
      </c>
      <c r="U363" s="68">
        <f t="shared" si="451"/>
        <v>2</v>
      </c>
      <c r="V363" s="65"/>
      <c r="W363" s="5" t="s">
        <v>291</v>
      </c>
      <c r="X363" s="5" t="str">
        <f t="shared" si="433"/>
        <v>BASE_DT,POSI_FG,POSI_ID,POSI_SEQ</v>
      </c>
      <c r="Y363" s="6" t="s">
        <v>291</v>
      </c>
      <c r="Z363" s="37" t="str">
        <f t="shared" si="434"/>
        <v xml:space="preserve">  CM_BUCKET varchar2(2) NULL,</v>
      </c>
      <c r="AA363" s="37" t="s">
        <v>291</v>
      </c>
      <c r="AB363" s="5" t="str">
        <f t="shared" si="454"/>
        <v/>
      </c>
      <c r="AC363" s="37" t="s">
        <v>291</v>
      </c>
      <c r="AD363" s="37" t="str">
        <f t="shared" si="436"/>
        <v>COMMENT ON COLUMN ZMR_POSI_BASE.CM_BUCKET IS 'CM 버킷 : CM_Bucket';</v>
      </c>
      <c r="AE363" s="37" t="s">
        <v>291</v>
      </c>
      <c r="AF363" s="40" t="str">
        <f t="shared" si="437"/>
        <v>ALTER TABLE ZMR_POSI_BASE ADD CM_BUCKET varchar2(2) NULL;</v>
      </c>
      <c r="AG363" s="6" t="s">
        <v>291</v>
      </c>
      <c r="AI363" s="114" t="s">
        <v>5128</v>
      </c>
      <c r="AJ363" s="66"/>
      <c r="AL363" s="114"/>
      <c r="AM363" s="66"/>
      <c r="AO363" s="114"/>
      <c r="AP363" s="66"/>
      <c r="AR363" s="114"/>
      <c r="AS363" s="66"/>
      <c r="AU363" s="114"/>
      <c r="AV363" s="66"/>
      <c r="AX363" s="114"/>
      <c r="AY363" s="66"/>
    </row>
    <row r="364" spans="2:51" hidden="1">
      <c r="B364" s="65" t="str">
        <f t="shared" si="459"/>
        <v>시장기본_포지션정보</v>
      </c>
      <c r="C364" s="65" t="str">
        <f t="shared" si="459"/>
        <v>포지션기본정보</v>
      </c>
      <c r="D364" s="65" t="s">
        <v>4767</v>
      </c>
      <c r="E364" s="65">
        <f t="shared" si="455"/>
        <v>43</v>
      </c>
      <c r="F364" s="66"/>
      <c r="G364" s="66" t="s">
        <v>12</v>
      </c>
      <c r="H364" s="42">
        <v>10</v>
      </c>
      <c r="I364" s="66"/>
      <c r="J364" s="65" t="str">
        <f t="shared" si="445"/>
        <v>문자_10</v>
      </c>
      <c r="K364" s="103" t="s">
        <v>3986</v>
      </c>
      <c r="L364" s="67"/>
      <c r="M364" s="65" t="str">
        <f t="shared" si="449"/>
        <v>ZMR_POSI_BASE</v>
      </c>
      <c r="N364" s="65" t="str">
        <f t="shared" si="443"/>
        <v>포지션기본정보</v>
      </c>
      <c r="O364" s="27">
        <f t="shared" si="410"/>
        <v>43</v>
      </c>
      <c r="P364" s="65" t="s">
        <v>2530</v>
      </c>
      <c r="Q364" s="65" t="str">
        <f t="shared" si="446"/>
        <v>FX 버킷</v>
      </c>
      <c r="R364" s="65" t="str">
        <f t="shared" si="447"/>
        <v>varchar2(10)</v>
      </c>
      <c r="S364" s="66" t="str">
        <f t="shared" si="462"/>
        <v/>
      </c>
      <c r="T364" s="66" t="str">
        <f t="shared" si="463"/>
        <v/>
      </c>
      <c r="U364" s="68">
        <f t="shared" si="451"/>
        <v>10</v>
      </c>
      <c r="V364" s="65"/>
      <c r="W364" s="5" t="s">
        <v>291</v>
      </c>
      <c r="X364" s="5" t="str">
        <f t="shared" si="433"/>
        <v>BASE_DT,POSI_FG,POSI_ID,POSI_SEQ</v>
      </c>
      <c r="Y364" s="6" t="s">
        <v>291</v>
      </c>
      <c r="Z364" s="37" t="str">
        <f t="shared" si="434"/>
        <v xml:space="preserve">  FX_BUCKET varchar2(10) NULL,</v>
      </c>
      <c r="AA364" s="37" t="s">
        <v>291</v>
      </c>
      <c r="AB364" s="5" t="str">
        <f t="shared" si="454"/>
        <v/>
      </c>
      <c r="AC364" s="37" t="s">
        <v>291</v>
      </c>
      <c r="AD364" s="37" t="str">
        <f t="shared" si="436"/>
        <v>COMMENT ON COLUMN ZMR_POSI_BASE.FX_BUCKET IS 'FX 버킷 : FX_Bucket';</v>
      </c>
      <c r="AE364" s="37" t="s">
        <v>291</v>
      </c>
      <c r="AF364" s="40" t="str">
        <f t="shared" si="437"/>
        <v>ALTER TABLE ZMR_POSI_BASE ADD FX_BUCKET varchar2(10) NULL;</v>
      </c>
      <c r="AG364" s="6" t="s">
        <v>291</v>
      </c>
      <c r="AI364" s="114"/>
      <c r="AJ364" s="66"/>
      <c r="AL364" s="114"/>
      <c r="AM364" s="66"/>
      <c r="AO364" s="114" t="s">
        <v>5160</v>
      </c>
      <c r="AP364" s="66" t="s">
        <v>36</v>
      </c>
      <c r="AR364" s="114" t="s">
        <v>4725</v>
      </c>
      <c r="AS364" s="66" t="s">
        <v>36</v>
      </c>
      <c r="AU364" s="114"/>
      <c r="AV364" s="66"/>
      <c r="AX364" s="114"/>
      <c r="AY364" s="66"/>
    </row>
    <row r="365" spans="2:51" ht="76.5" hidden="1">
      <c r="B365" s="65" t="str">
        <f t="shared" si="459"/>
        <v>시장기본_포지션정보</v>
      </c>
      <c r="C365" s="65" t="str">
        <f t="shared" si="459"/>
        <v>포지션기본정보</v>
      </c>
      <c r="D365" s="65" t="s">
        <v>4768</v>
      </c>
      <c r="E365" s="65">
        <f t="shared" si="455"/>
        <v>44</v>
      </c>
      <c r="F365" s="66"/>
      <c r="G365" s="66" t="s">
        <v>12</v>
      </c>
      <c r="H365" s="42">
        <v>20</v>
      </c>
      <c r="I365" s="66"/>
      <c r="J365" s="65" t="str">
        <f t="shared" si="445"/>
        <v>문자_20</v>
      </c>
      <c r="K365" s="103" t="s">
        <v>4509</v>
      </c>
      <c r="L365" s="67"/>
      <c r="M365" s="65" t="str">
        <f t="shared" si="449"/>
        <v>ZMR_POSI_BASE</v>
      </c>
      <c r="N365" s="65" t="str">
        <f t="shared" si="443"/>
        <v>포지션기본정보</v>
      </c>
      <c r="O365" s="27">
        <f t="shared" si="410"/>
        <v>44</v>
      </c>
      <c r="P365" s="65" t="s">
        <v>2531</v>
      </c>
      <c r="Q365" s="65" t="str">
        <f t="shared" si="446"/>
        <v>DRC버킷</v>
      </c>
      <c r="R365" s="65" t="str">
        <f t="shared" si="447"/>
        <v>varchar2(20)</v>
      </c>
      <c r="S365" s="66" t="str">
        <f t="shared" si="462"/>
        <v/>
      </c>
      <c r="T365" s="66" t="str">
        <f t="shared" si="463"/>
        <v/>
      </c>
      <c r="U365" s="68">
        <f t="shared" si="451"/>
        <v>20</v>
      </c>
      <c r="V365" s="65"/>
      <c r="W365" s="5" t="s">
        <v>291</v>
      </c>
      <c r="X365" s="5" t="str">
        <f t="shared" si="433"/>
        <v>BASE_DT,POSI_FG,POSI_ID,POSI_SEQ</v>
      </c>
      <c r="Y365" s="6" t="s">
        <v>291</v>
      </c>
      <c r="Z365" s="37" t="str">
        <f t="shared" si="434"/>
        <v xml:space="preserve">  DRC_BUCKET varchar2(20) NULL,</v>
      </c>
      <c r="AA365" s="37" t="s">
        <v>291</v>
      </c>
      <c r="AB365" s="5" t="str">
        <f t="shared" si="454"/>
        <v/>
      </c>
      <c r="AC365" s="37" t="s">
        <v>291</v>
      </c>
      <c r="AD365" s="37" t="str">
        <f t="shared" si="436"/>
        <v>COMMENT ON COLUMN ZMR_POSI_BASE.DRC_BUCKET IS 'DRC버킷 : DRC-nSec_Bucket, DRC-nCtp_Bucket, DRC-Ctp_Bucket';</v>
      </c>
      <c r="AE365" s="37" t="s">
        <v>291</v>
      </c>
      <c r="AF365" s="40" t="str">
        <f t="shared" si="437"/>
        <v>ALTER TABLE ZMR_POSI_BASE ADD DRC_BUCKET varchar2(20) NULL;</v>
      </c>
      <c r="AG365" s="6" t="s">
        <v>291</v>
      </c>
      <c r="AI365" s="114"/>
      <c r="AJ365" s="66"/>
      <c r="AL365" s="114"/>
      <c r="AM365" s="66"/>
      <c r="AO365" s="114"/>
      <c r="AP365" s="66"/>
      <c r="AR365" s="114"/>
      <c r="AS365" s="66"/>
      <c r="AU365" s="114"/>
      <c r="AV365" s="66"/>
      <c r="AX365" s="114"/>
      <c r="AY365" s="66"/>
    </row>
    <row r="366" spans="2:51" ht="25.5" hidden="1">
      <c r="B366" s="65" t="str">
        <f t="shared" si="459"/>
        <v>시장기본_포지션정보</v>
      </c>
      <c r="C366" s="65" t="str">
        <f t="shared" si="459"/>
        <v>포지션기본정보</v>
      </c>
      <c r="D366" s="65" t="s">
        <v>4769</v>
      </c>
      <c r="E366" s="65">
        <f t="shared" si="455"/>
        <v>45</v>
      </c>
      <c r="F366" s="66"/>
      <c r="G366" s="66" t="s">
        <v>12</v>
      </c>
      <c r="H366" s="42">
        <v>10</v>
      </c>
      <c r="I366" s="66"/>
      <c r="J366" s="65" t="str">
        <f t="shared" si="445"/>
        <v>문자_10</v>
      </c>
      <c r="K366" s="103" t="s">
        <v>4481</v>
      </c>
      <c r="L366" s="67"/>
      <c r="M366" s="65" t="str">
        <f t="shared" si="449"/>
        <v>ZMR_POSI_BASE</v>
      </c>
      <c r="N366" s="65" t="str">
        <f t="shared" si="443"/>
        <v>포지션기본정보</v>
      </c>
      <c r="O366" s="27">
        <f t="shared" si="410"/>
        <v>45</v>
      </c>
      <c r="P366" s="65" t="s">
        <v>2532</v>
      </c>
      <c r="Q366" s="65" t="str">
        <f t="shared" si="446"/>
        <v>RRAO버킷</v>
      </c>
      <c r="R366" s="65" t="str">
        <f t="shared" si="447"/>
        <v>varchar2(10)</v>
      </c>
      <c r="S366" s="66" t="str">
        <f t="shared" si="462"/>
        <v/>
      </c>
      <c r="T366" s="66" t="str">
        <f t="shared" si="463"/>
        <v/>
      </c>
      <c r="U366" s="68">
        <f t="shared" si="451"/>
        <v>10</v>
      </c>
      <c r="V366" s="65"/>
      <c r="W366" s="5" t="s">
        <v>291</v>
      </c>
      <c r="X366" s="5" t="str">
        <f t="shared" si="433"/>
        <v>BASE_DT,POSI_FG,POSI_ID,POSI_SEQ</v>
      </c>
      <c r="Y366" s="6" t="s">
        <v>291</v>
      </c>
      <c r="Z366" s="37" t="str">
        <f t="shared" si="434"/>
        <v xml:space="preserve">  RRAO_BUCKET varchar2(10) NULL,</v>
      </c>
      <c r="AA366" s="37" t="s">
        <v>291</v>
      </c>
      <c r="AB366" s="5" t="str">
        <f t="shared" si="454"/>
        <v/>
      </c>
      <c r="AC366" s="37" t="s">
        <v>291</v>
      </c>
      <c r="AD366" s="37" t="str">
        <f t="shared" si="436"/>
        <v>COMMENT ON COLUMN ZMR_POSI_BASE.RRAO_BUCKET IS 'RRAO버킷 : RRAO_Bucket [Exotic, Other]';</v>
      </c>
      <c r="AE366" s="37" t="s">
        <v>291</v>
      </c>
      <c r="AF366" s="40" t="str">
        <f t="shared" si="437"/>
        <v>ALTER TABLE ZMR_POSI_BASE ADD RRAO_BUCKET varchar2(10) NULL;</v>
      </c>
      <c r="AG366" s="6" t="s">
        <v>291</v>
      </c>
      <c r="AI366" s="114"/>
      <c r="AJ366" s="66"/>
      <c r="AL366" s="114"/>
      <c r="AM366" s="66"/>
      <c r="AO366" s="114"/>
      <c r="AP366" s="66"/>
      <c r="AR366" s="114"/>
      <c r="AS366" s="66"/>
      <c r="AU366" s="114"/>
      <c r="AV366" s="66"/>
      <c r="AX366" s="114"/>
      <c r="AY366" s="66"/>
    </row>
    <row r="367" spans="2:51" hidden="1">
      <c r="B367" s="65" t="str">
        <f t="shared" si="459"/>
        <v>시장기본_포지션정보</v>
      </c>
      <c r="C367" s="65" t="str">
        <f t="shared" si="459"/>
        <v>포지션기본정보</v>
      </c>
      <c r="D367" s="65" t="s">
        <v>2503</v>
      </c>
      <c r="E367" s="65">
        <f t="shared" si="455"/>
        <v>46</v>
      </c>
      <c r="F367" s="66"/>
      <c r="G367" s="66" t="s">
        <v>13</v>
      </c>
      <c r="H367" s="42" t="s">
        <v>2008</v>
      </c>
      <c r="I367" s="66"/>
      <c r="J367" s="65" t="str">
        <f t="shared" si="445"/>
        <v>숫자_6,2</v>
      </c>
      <c r="K367" s="103"/>
      <c r="L367" s="67"/>
      <c r="M367" s="65" t="str">
        <f t="shared" si="449"/>
        <v>ZMR_POSI_BASE</v>
      </c>
      <c r="N367" s="65" t="str">
        <f t="shared" si="443"/>
        <v>포지션기본정보</v>
      </c>
      <c r="O367" s="27">
        <f t="shared" si="410"/>
        <v>46</v>
      </c>
      <c r="P367" s="65" t="s">
        <v>2533</v>
      </c>
      <c r="Q367" s="65" t="str">
        <f t="shared" si="446"/>
        <v>CVR적용 위험가중치</v>
      </c>
      <c r="R367" s="65" t="str">
        <f t="shared" si="447"/>
        <v>number(6,2)</v>
      </c>
      <c r="S367" s="66" t="str">
        <f t="shared" si="462"/>
        <v/>
      </c>
      <c r="T367" s="66" t="str">
        <f t="shared" si="463"/>
        <v/>
      </c>
      <c r="U367" s="68" t="str">
        <f t="shared" si="451"/>
        <v>6,2</v>
      </c>
      <c r="V367" s="65"/>
      <c r="W367" s="5" t="s">
        <v>291</v>
      </c>
      <c r="X367" s="5" t="str">
        <f t="shared" si="433"/>
        <v>BASE_DT,POSI_FG,POSI_ID,POSI_SEQ</v>
      </c>
      <c r="Y367" s="6" t="s">
        <v>291</v>
      </c>
      <c r="Z367" s="37" t="str">
        <f t="shared" si="434"/>
        <v xml:space="preserve">  CVR_APLY_RW number(6,2) NULL,</v>
      </c>
      <c r="AA367" s="37" t="s">
        <v>291</v>
      </c>
      <c r="AB367" s="5" t="str">
        <f t="shared" si="454"/>
        <v/>
      </c>
      <c r="AC367" s="37" t="s">
        <v>291</v>
      </c>
      <c r="AD367" s="37" t="str">
        <f t="shared" si="436"/>
        <v>COMMENT ON COLUMN ZMR_POSI_BASE.CVR_APLY_RW IS 'CVR적용 위험가중치';</v>
      </c>
      <c r="AE367" s="37" t="s">
        <v>291</v>
      </c>
      <c r="AF367" s="40" t="str">
        <f t="shared" si="437"/>
        <v>ALTER TABLE ZMR_POSI_BASE ADD CVR_APLY_RW number(6,2) NULL;</v>
      </c>
      <c r="AG367" s="6" t="s">
        <v>291</v>
      </c>
      <c r="AI367" s="114"/>
      <c r="AJ367" s="66"/>
      <c r="AL367" s="114"/>
      <c r="AM367" s="66"/>
      <c r="AO367" s="114" t="s">
        <v>5150</v>
      </c>
      <c r="AP367" s="66" t="s">
        <v>36</v>
      </c>
      <c r="AR367" s="114" t="s">
        <v>5150</v>
      </c>
      <c r="AS367" s="66" t="s">
        <v>36</v>
      </c>
      <c r="AU367" s="114"/>
      <c r="AV367" s="66"/>
      <c r="AX367" s="114"/>
      <c r="AY367" s="66"/>
    </row>
    <row r="368" spans="2:51" ht="25.5" hidden="1">
      <c r="B368" s="65" t="str">
        <f t="shared" si="459"/>
        <v>시장기본_포지션정보</v>
      </c>
      <c r="C368" s="65" t="str">
        <f t="shared" si="459"/>
        <v>포지션기본정보</v>
      </c>
      <c r="D368" s="65" t="s">
        <v>2504</v>
      </c>
      <c r="E368" s="65">
        <f t="shared" si="455"/>
        <v>47</v>
      </c>
      <c r="F368" s="66"/>
      <c r="G368" s="66" t="s">
        <v>12</v>
      </c>
      <c r="H368" s="42">
        <v>20</v>
      </c>
      <c r="I368" s="66"/>
      <c r="J368" s="65" t="str">
        <f t="shared" si="445"/>
        <v>문자_20</v>
      </c>
      <c r="K368" s="103" t="s">
        <v>1061</v>
      </c>
      <c r="L368" s="67"/>
      <c r="M368" s="65" t="str">
        <f t="shared" si="449"/>
        <v>ZMR_POSI_BASE</v>
      </c>
      <c r="N368" s="65" t="str">
        <f t="shared" si="443"/>
        <v>포지션기본정보</v>
      </c>
      <c r="O368" s="27">
        <f t="shared" si="410"/>
        <v>47</v>
      </c>
      <c r="P368" s="65" t="s">
        <v>2534</v>
      </c>
      <c r="Q368" s="65" t="str">
        <f t="shared" si="446"/>
        <v>발행사 동일인번호</v>
      </c>
      <c r="R368" s="65" t="str">
        <f t="shared" si="447"/>
        <v>varchar2(20)</v>
      </c>
      <c r="S368" s="66" t="str">
        <f t="shared" ref="S368" si="464">IF(F368="O", "Y", "")</f>
        <v/>
      </c>
      <c r="T368" s="66" t="str">
        <f t="shared" ref="T368" si="465">IF(I368="M", "Y", "")</f>
        <v/>
      </c>
      <c r="U368" s="68">
        <f t="shared" si="451"/>
        <v>20</v>
      </c>
      <c r="V368" s="65"/>
      <c r="W368" s="5" t="s">
        <v>291</v>
      </c>
      <c r="X368" s="5" t="str">
        <f t="shared" si="433"/>
        <v>BASE_DT,POSI_FG,POSI_ID,POSI_SEQ</v>
      </c>
      <c r="Y368" s="6" t="s">
        <v>291</v>
      </c>
      <c r="Z368" s="37" t="str">
        <f t="shared" si="434"/>
        <v xml:space="preserve">  ISSUER_ID varchar2(20) NULL,</v>
      </c>
      <c r="AA368" s="37" t="s">
        <v>291</v>
      </c>
      <c r="AB368" s="5" t="str">
        <f t="shared" si="454"/>
        <v/>
      </c>
      <c r="AC368" s="37" t="s">
        <v>291</v>
      </c>
      <c r="AD368" s="37" t="str">
        <f t="shared" si="436"/>
        <v>COMMENT ON COLUMN ZMR_POSI_BASE.ISSUER_ID IS '발행사 동일인번호 : ZMR_BASE_ISSU';</v>
      </c>
      <c r="AE368" s="37" t="s">
        <v>291</v>
      </c>
      <c r="AF368" s="40" t="str">
        <f t="shared" si="437"/>
        <v>ALTER TABLE ZMR_POSI_BASE ADD ISSUER_ID varchar2(20) NULL;</v>
      </c>
      <c r="AG368" s="6" t="s">
        <v>291</v>
      </c>
      <c r="AI368" s="114"/>
      <c r="AJ368" s="66"/>
      <c r="AL368" s="114"/>
      <c r="AM368" s="66"/>
      <c r="AO368" s="114"/>
      <c r="AP368" s="66"/>
      <c r="AR368" s="114"/>
      <c r="AS368" s="66"/>
      <c r="AU368" s="114"/>
      <c r="AV368" s="66"/>
      <c r="AX368" s="114"/>
      <c r="AY368" s="66"/>
    </row>
    <row r="369" spans="2:51" ht="25.5" hidden="1">
      <c r="B369" s="65" t="str">
        <f t="shared" si="459"/>
        <v>시장기본_포지션정보</v>
      </c>
      <c r="C369" s="65" t="str">
        <f t="shared" si="459"/>
        <v>포지션기본정보</v>
      </c>
      <c r="D369" s="65" t="s">
        <v>2505</v>
      </c>
      <c r="E369" s="65">
        <f t="shared" si="455"/>
        <v>48</v>
      </c>
      <c r="F369" s="66"/>
      <c r="G369" s="66" t="s">
        <v>12</v>
      </c>
      <c r="H369" s="42">
        <v>20</v>
      </c>
      <c r="I369" s="66"/>
      <c r="J369" s="65" t="str">
        <f t="shared" si="445"/>
        <v>문자_20</v>
      </c>
      <c r="K369" s="103" t="s">
        <v>4770</v>
      </c>
      <c r="L369" s="67"/>
      <c r="M369" s="65" t="str">
        <f t="shared" si="449"/>
        <v>ZMR_POSI_BASE</v>
      </c>
      <c r="N369" s="65" t="str">
        <f t="shared" si="443"/>
        <v>포지션기본정보</v>
      </c>
      <c r="O369" s="27">
        <f t="shared" si="410"/>
        <v>48</v>
      </c>
      <c r="P369" s="65" t="s">
        <v>2535</v>
      </c>
      <c r="Q369" s="65" t="str">
        <f t="shared" si="446"/>
        <v>부도리스크 위험요소</v>
      </c>
      <c r="R369" s="65" t="str">
        <f t="shared" si="447"/>
        <v>varchar2(20)</v>
      </c>
      <c r="S369" s="66" t="str">
        <f>IF(F369="O", "Y", "")</f>
        <v/>
      </c>
      <c r="T369" s="66" t="str">
        <f>IF(I369="M", "Y", "")</f>
        <v/>
      </c>
      <c r="U369" s="68">
        <f t="shared" si="451"/>
        <v>20</v>
      </c>
      <c r="V369" s="65"/>
      <c r="W369" s="5" t="s">
        <v>291</v>
      </c>
      <c r="X369" s="5" t="str">
        <f t="shared" si="433"/>
        <v>BASE_DT,POSI_FG,POSI_ID,POSI_SEQ</v>
      </c>
      <c r="Y369" s="6" t="s">
        <v>291</v>
      </c>
      <c r="Z369" s="37" t="str">
        <f t="shared" si="434"/>
        <v xml:space="preserve">  DRC_FACTOR varchar2(20) NULL,</v>
      </c>
      <c r="AA369" s="37" t="s">
        <v>291</v>
      </c>
      <c r="AB369" s="5" t="str">
        <f t="shared" si="454"/>
        <v/>
      </c>
      <c r="AC369" s="37" t="s">
        <v>291</v>
      </c>
      <c r="AD369" s="37" t="str">
        <f t="shared" si="436"/>
        <v>COMMENT ON COLUMN ZMR_POSI_BASE.DRC_FACTOR IS '부도리스크 위험요소 : RISK_Factor참조';</v>
      </c>
      <c r="AE369" s="37" t="s">
        <v>291</v>
      </c>
      <c r="AF369" s="40" t="str">
        <f t="shared" si="437"/>
        <v>ALTER TABLE ZMR_POSI_BASE ADD DRC_FACTOR varchar2(20) NULL;</v>
      </c>
      <c r="AG369" s="6" t="s">
        <v>291</v>
      </c>
      <c r="AI369" s="114"/>
      <c r="AJ369" s="66"/>
      <c r="AL369" s="114"/>
      <c r="AM369" s="66"/>
      <c r="AO369" s="114"/>
      <c r="AP369" s="66"/>
      <c r="AR369" s="114"/>
      <c r="AS369" s="66"/>
      <c r="AU369" s="114"/>
      <c r="AV369" s="66"/>
      <c r="AX369" s="114"/>
      <c r="AY369" s="66"/>
    </row>
    <row r="370" spans="2:51" ht="51" hidden="1">
      <c r="B370" s="65" t="str">
        <f t="shared" ref="B370:C400" si="466">B369</f>
        <v>시장기본_포지션정보</v>
      </c>
      <c r="C370" s="65" t="str">
        <f t="shared" si="466"/>
        <v>포지션기본정보</v>
      </c>
      <c r="D370" s="65" t="s">
        <v>2506</v>
      </c>
      <c r="E370" s="65">
        <f t="shared" si="455"/>
        <v>49</v>
      </c>
      <c r="F370" s="66"/>
      <c r="G370" s="66" t="s">
        <v>12</v>
      </c>
      <c r="H370" s="42">
        <v>10</v>
      </c>
      <c r="I370" s="66"/>
      <c r="J370" s="65" t="str">
        <f t="shared" si="445"/>
        <v>문자_10</v>
      </c>
      <c r="K370" s="103" t="s">
        <v>4510</v>
      </c>
      <c r="L370" s="67"/>
      <c r="M370" s="65" t="str">
        <f t="shared" si="449"/>
        <v>ZMR_POSI_BASE</v>
      </c>
      <c r="N370" s="65" t="str">
        <f t="shared" si="443"/>
        <v>포지션기본정보</v>
      </c>
      <c r="O370" s="27">
        <f t="shared" si="410"/>
        <v>49</v>
      </c>
      <c r="P370" s="65" t="s">
        <v>2536</v>
      </c>
      <c r="Q370" s="65" t="str">
        <f t="shared" si="446"/>
        <v>잔여리스크위험요소</v>
      </c>
      <c r="R370" s="65" t="str">
        <f t="shared" si="447"/>
        <v>varchar2(10)</v>
      </c>
      <c r="S370" s="66" t="str">
        <f t="shared" ref="S370:S371" si="467">IF(F370="O", "Y", "")</f>
        <v/>
      </c>
      <c r="T370" s="66" t="str">
        <f t="shared" ref="T370:T371" si="468">IF(I370="M", "Y", "")</f>
        <v/>
      </c>
      <c r="U370" s="68">
        <f t="shared" si="451"/>
        <v>10</v>
      </c>
      <c r="V370" s="65"/>
      <c r="W370" s="5" t="s">
        <v>291</v>
      </c>
      <c r="X370" s="5" t="str">
        <f t="shared" si="433"/>
        <v>BASE_DT,POSI_FG,POSI_ID,POSI_SEQ</v>
      </c>
      <c r="Y370" s="6" t="s">
        <v>291</v>
      </c>
      <c r="Z370" s="37" t="str">
        <f t="shared" si="434"/>
        <v xml:space="preserve">  RRAO_FACTOR varchar2(10) NULL,</v>
      </c>
      <c r="AA370" s="37" t="s">
        <v>291</v>
      </c>
      <c r="AB370" s="5" t="str">
        <f t="shared" si="454"/>
        <v/>
      </c>
      <c r="AC370" s="37" t="s">
        <v>291</v>
      </c>
      <c r="AD370" s="37" t="str">
        <f t="shared" si="436"/>
        <v>COMMENT ON COLUMN ZMR_POSI_BASE.RRAO_FACTOR IS '잔여리스크위험요소 : RRAO_Factor [Corr, Gap, Behavior, Other]';</v>
      </c>
      <c r="AE370" s="37" t="s">
        <v>291</v>
      </c>
      <c r="AF370" s="40" t="str">
        <f t="shared" si="437"/>
        <v>ALTER TABLE ZMR_POSI_BASE ADD RRAO_FACTOR varchar2(10) NULL;</v>
      </c>
      <c r="AG370" s="6" t="s">
        <v>291</v>
      </c>
      <c r="AI370" s="114"/>
      <c r="AJ370" s="66"/>
      <c r="AL370" s="114"/>
      <c r="AM370" s="66"/>
      <c r="AO370" s="114" t="s">
        <v>5162</v>
      </c>
      <c r="AP370" s="66" t="s">
        <v>36</v>
      </c>
      <c r="AR370" s="114" t="s">
        <v>5162</v>
      </c>
      <c r="AS370" s="66" t="s">
        <v>36</v>
      </c>
      <c r="AU370" s="114"/>
      <c r="AV370" s="66"/>
      <c r="AX370" s="114"/>
      <c r="AY370" s="66"/>
    </row>
    <row r="371" spans="2:51" hidden="1">
      <c r="B371" s="65" t="str">
        <f t="shared" si="466"/>
        <v>시장기본_포지션정보</v>
      </c>
      <c r="C371" s="65" t="str">
        <f t="shared" si="466"/>
        <v>포지션기본정보</v>
      </c>
      <c r="D371" s="65" t="s">
        <v>2507</v>
      </c>
      <c r="E371" s="65">
        <f t="shared" si="455"/>
        <v>50</v>
      </c>
      <c r="F371" s="66"/>
      <c r="G371" s="66" t="s">
        <v>12</v>
      </c>
      <c r="H371" s="42">
        <v>20</v>
      </c>
      <c r="I371" s="66"/>
      <c r="J371" s="65" t="str">
        <f t="shared" si="445"/>
        <v>문자_20</v>
      </c>
      <c r="K371" s="103"/>
      <c r="L371" s="67"/>
      <c r="M371" s="65" t="str">
        <f t="shared" si="449"/>
        <v>ZMR_POSI_BASE</v>
      </c>
      <c r="N371" s="65" t="str">
        <f t="shared" si="443"/>
        <v>포지션기본정보</v>
      </c>
      <c r="O371" s="27">
        <f t="shared" ref="O371:O434" si="469">IF(P371="","", IF(P370="",1,O370+1))</f>
        <v>50</v>
      </c>
      <c r="P371" s="65" t="s">
        <v>2537</v>
      </c>
      <c r="Q371" s="65" t="str">
        <f t="shared" si="446"/>
        <v>CSR적용커브</v>
      </c>
      <c r="R371" s="65" t="str">
        <f t="shared" si="447"/>
        <v>varchar2(20)</v>
      </c>
      <c r="S371" s="66" t="str">
        <f t="shared" si="467"/>
        <v/>
      </c>
      <c r="T371" s="66" t="str">
        <f t="shared" si="468"/>
        <v/>
      </c>
      <c r="U371" s="68">
        <f t="shared" si="451"/>
        <v>20</v>
      </c>
      <c r="V371" s="65"/>
      <c r="W371" s="5" t="s">
        <v>291</v>
      </c>
      <c r="X371" s="5" t="str">
        <f t="shared" si="433"/>
        <v>BASE_DT,POSI_FG,POSI_ID,POSI_SEQ</v>
      </c>
      <c r="Y371" s="6" t="s">
        <v>291</v>
      </c>
      <c r="Z371" s="37" t="str">
        <f t="shared" si="434"/>
        <v xml:space="preserve">  CSR_CURVE varchar2(20) NULL,</v>
      </c>
      <c r="AA371" s="37" t="s">
        <v>291</v>
      </c>
      <c r="AB371" s="5" t="str">
        <f t="shared" si="454"/>
        <v/>
      </c>
      <c r="AC371" s="37" t="s">
        <v>291</v>
      </c>
      <c r="AD371" s="37" t="str">
        <f t="shared" si="436"/>
        <v>COMMENT ON COLUMN ZMR_POSI_BASE.CSR_CURVE IS 'CSR적용커브';</v>
      </c>
      <c r="AE371" s="37" t="s">
        <v>291</v>
      </c>
      <c r="AF371" s="40" t="str">
        <f t="shared" si="437"/>
        <v>ALTER TABLE ZMR_POSI_BASE ADD CSR_CURVE varchar2(20) NULL;</v>
      </c>
      <c r="AG371" s="6" t="s">
        <v>291</v>
      </c>
      <c r="AI371" s="114" t="s">
        <v>5161</v>
      </c>
      <c r="AJ371" s="66"/>
      <c r="AL371" s="114" t="s">
        <v>5161</v>
      </c>
      <c r="AM371" s="66"/>
      <c r="AO371" s="114" t="s">
        <v>5102</v>
      </c>
      <c r="AP371" s="66" t="s">
        <v>36</v>
      </c>
      <c r="AR371" s="114" t="s">
        <v>5102</v>
      </c>
      <c r="AS371" s="66" t="s">
        <v>36</v>
      </c>
      <c r="AU371" s="114" t="s">
        <v>5102</v>
      </c>
      <c r="AV371" s="66" t="s">
        <v>36</v>
      </c>
      <c r="AX371" s="114" t="s">
        <v>5102</v>
      </c>
      <c r="AY371" s="66" t="s">
        <v>36</v>
      </c>
    </row>
    <row r="372" spans="2:51" hidden="1">
      <c r="B372" s="65" t="str">
        <f t="shared" si="466"/>
        <v>시장기본_포지션정보</v>
      </c>
      <c r="C372" s="65" t="str">
        <f t="shared" si="466"/>
        <v>포지션기본정보</v>
      </c>
      <c r="D372" s="65" t="s">
        <v>2508</v>
      </c>
      <c r="E372" s="65">
        <f t="shared" si="455"/>
        <v>51</v>
      </c>
      <c r="F372" s="66"/>
      <c r="G372" s="66" t="s">
        <v>12</v>
      </c>
      <c r="H372" s="42">
        <v>20</v>
      </c>
      <c r="I372" s="66"/>
      <c r="J372" s="65" t="str">
        <f t="shared" si="445"/>
        <v>문자_20</v>
      </c>
      <c r="K372" s="103"/>
      <c r="L372" s="67"/>
      <c r="M372" s="65" t="str">
        <f t="shared" si="449"/>
        <v>ZMR_POSI_BASE</v>
      </c>
      <c r="N372" s="65" t="str">
        <f t="shared" si="443"/>
        <v>포지션기본정보</v>
      </c>
      <c r="O372" s="27">
        <f t="shared" si="469"/>
        <v>51</v>
      </c>
      <c r="P372" s="65" t="s">
        <v>2538</v>
      </c>
      <c r="Q372" s="65" t="str">
        <f t="shared" si="446"/>
        <v>할인금리기준곡선</v>
      </c>
      <c r="R372" s="65" t="str">
        <f t="shared" si="447"/>
        <v>varchar2(20)</v>
      </c>
      <c r="S372" s="66" t="str">
        <f>IF(F372="O", "Y", "")</f>
        <v/>
      </c>
      <c r="T372" s="66" t="str">
        <f>IF(I372="M", "Y", "")</f>
        <v/>
      </c>
      <c r="U372" s="68">
        <f t="shared" si="451"/>
        <v>20</v>
      </c>
      <c r="V372" s="65"/>
      <c r="W372" s="5" t="s">
        <v>291</v>
      </c>
      <c r="X372" s="5" t="str">
        <f t="shared" si="433"/>
        <v>BASE_DT,POSI_FG,POSI_ID,POSI_SEQ</v>
      </c>
      <c r="Y372" s="6" t="s">
        <v>291</v>
      </c>
      <c r="Z372" s="37" t="str">
        <f t="shared" si="434"/>
        <v xml:space="preserve">  DSC_CURVE varchar2(20) NULL,</v>
      </c>
      <c r="AA372" s="37" t="s">
        <v>291</v>
      </c>
      <c r="AB372" s="5" t="str">
        <f t="shared" si="454"/>
        <v/>
      </c>
      <c r="AC372" s="37" t="s">
        <v>291</v>
      </c>
      <c r="AD372" s="37" t="str">
        <f t="shared" si="436"/>
        <v>COMMENT ON COLUMN ZMR_POSI_BASE.DSC_CURVE IS '할인금리기준곡선';</v>
      </c>
      <c r="AE372" s="37" t="s">
        <v>291</v>
      </c>
      <c r="AF372" s="40" t="str">
        <f t="shared" si="437"/>
        <v>ALTER TABLE ZMR_POSI_BASE ADD DSC_CURVE varchar2(20) NULL;</v>
      </c>
      <c r="AG372" s="6" t="s">
        <v>291</v>
      </c>
      <c r="AI372" s="114"/>
      <c r="AJ372" s="66"/>
      <c r="AL372" s="114"/>
      <c r="AM372" s="66"/>
      <c r="AO372" s="114" t="s">
        <v>4515</v>
      </c>
      <c r="AP372" s="66" t="s">
        <v>36</v>
      </c>
      <c r="AR372" s="114" t="s">
        <v>4515</v>
      </c>
      <c r="AS372" s="66" t="s">
        <v>36</v>
      </c>
      <c r="AU372" s="114" t="s">
        <v>4515</v>
      </c>
      <c r="AV372" s="66" t="s">
        <v>36</v>
      </c>
      <c r="AX372" s="114" t="s">
        <v>4515</v>
      </c>
      <c r="AY372" s="66" t="s">
        <v>36</v>
      </c>
    </row>
    <row r="373" spans="2:51" ht="25.5" hidden="1">
      <c r="B373" s="65" t="str">
        <f t="shared" si="466"/>
        <v>시장기본_포지션정보</v>
      </c>
      <c r="C373" s="65" t="str">
        <f t="shared" si="466"/>
        <v>포지션기본정보</v>
      </c>
      <c r="D373" s="65" t="s">
        <v>2509</v>
      </c>
      <c r="E373" s="65">
        <f t="shared" si="455"/>
        <v>52</v>
      </c>
      <c r="F373" s="66"/>
      <c r="G373" s="66" t="s">
        <v>12</v>
      </c>
      <c r="H373" s="42">
        <v>2</v>
      </c>
      <c r="I373" s="66"/>
      <c r="J373" s="65" t="str">
        <f t="shared" si="445"/>
        <v>문자_2</v>
      </c>
      <c r="K373" s="103" t="s">
        <v>4523</v>
      </c>
      <c r="L373" s="67"/>
      <c r="M373" s="65" t="str">
        <f t="shared" si="449"/>
        <v>ZMR_POSI_BASE</v>
      </c>
      <c r="N373" s="65" t="str">
        <f t="shared" si="443"/>
        <v>포지션기본정보</v>
      </c>
      <c r="O373" s="27">
        <f t="shared" si="469"/>
        <v>52</v>
      </c>
      <c r="P373" s="65" t="s">
        <v>2539</v>
      </c>
      <c r="Q373" s="65" t="str">
        <f t="shared" si="446"/>
        <v>휴일조정방식</v>
      </c>
      <c r="R373" s="65" t="str">
        <f t="shared" si="447"/>
        <v>varchar2(2)</v>
      </c>
      <c r="S373" s="66" t="str">
        <f>IF(F373="O", "Y", "")</f>
        <v/>
      </c>
      <c r="T373" s="66"/>
      <c r="U373" s="68">
        <f t="shared" si="451"/>
        <v>2</v>
      </c>
      <c r="V373" s="65"/>
      <c r="W373" s="5" t="s">
        <v>291</v>
      </c>
      <c r="X373" s="5" t="str">
        <f t="shared" si="433"/>
        <v>BASE_DT,POSI_FG,POSI_ID,POSI_SEQ</v>
      </c>
      <c r="Y373" s="6" t="s">
        <v>291</v>
      </c>
      <c r="Z373" s="37" t="str">
        <f t="shared" si="434"/>
        <v xml:space="preserve">  BDAY_RULE varchar2(2) NULL,</v>
      </c>
      <c r="AA373" s="37" t="s">
        <v>291</v>
      </c>
      <c r="AB373" s="5" t="str">
        <f t="shared" si="454"/>
        <v/>
      </c>
      <c r="AC373" s="37" t="s">
        <v>291</v>
      </c>
      <c r="AD373" s="37" t="str">
        <f t="shared" si="436"/>
        <v>COMMENT ON COLUMN ZMR_POSI_BASE.BDAY_RULE IS '휴일조정방식 : BDAY_RULE [MF, MP..] ';</v>
      </c>
      <c r="AE373" s="37" t="s">
        <v>291</v>
      </c>
      <c r="AF373" s="40" t="str">
        <f t="shared" si="437"/>
        <v>ALTER TABLE ZMR_POSI_BASE ADD BDAY_RULE varchar2(2) NULL;</v>
      </c>
      <c r="AG373" s="6" t="s">
        <v>291</v>
      </c>
      <c r="AI373" s="114"/>
      <c r="AJ373" s="66"/>
      <c r="AL373" s="114"/>
      <c r="AM373" s="66"/>
      <c r="AO373" s="114">
        <v>1</v>
      </c>
      <c r="AP373" s="66" t="s">
        <v>36</v>
      </c>
      <c r="AR373" s="114">
        <v>1</v>
      </c>
      <c r="AS373" s="66" t="s">
        <v>36</v>
      </c>
      <c r="AU373" s="114">
        <v>1</v>
      </c>
      <c r="AV373" s="66" t="s">
        <v>36</v>
      </c>
      <c r="AX373" s="114">
        <v>1</v>
      </c>
      <c r="AY373" s="66" t="s">
        <v>36</v>
      </c>
    </row>
    <row r="374" spans="2:51" hidden="1">
      <c r="B374" s="65" t="str">
        <f t="shared" si="466"/>
        <v>시장기본_포지션정보</v>
      </c>
      <c r="C374" s="65" t="str">
        <f t="shared" si="466"/>
        <v>포지션기본정보</v>
      </c>
      <c r="D374" s="65" t="s">
        <v>839</v>
      </c>
      <c r="E374" s="65">
        <f t="shared" si="455"/>
        <v>53</v>
      </c>
      <c r="F374" s="66"/>
      <c r="G374" s="66" t="s">
        <v>13</v>
      </c>
      <c r="H374" s="42">
        <v>2</v>
      </c>
      <c r="I374" s="66" t="s">
        <v>36</v>
      </c>
      <c r="J374" s="65" t="str">
        <f t="shared" si="445"/>
        <v>숫자_2</v>
      </c>
      <c r="K374" s="103">
        <v>2</v>
      </c>
      <c r="L374" s="67"/>
      <c r="M374" s="65" t="str">
        <f t="shared" si="449"/>
        <v>ZMR_POSI_BASE</v>
      </c>
      <c r="N374" s="65" t="str">
        <f t="shared" si="443"/>
        <v>포지션기본정보</v>
      </c>
      <c r="O374" s="27">
        <f t="shared" si="469"/>
        <v>53</v>
      </c>
      <c r="P374" s="65" t="s">
        <v>2540</v>
      </c>
      <c r="Q374" s="65" t="str">
        <f t="shared" si="446"/>
        <v>휴일조정방식일수</v>
      </c>
      <c r="R374" s="65" t="str">
        <f t="shared" si="447"/>
        <v>number(2)</v>
      </c>
      <c r="S374" s="66" t="str">
        <f>IF(F374="O", "Y", "")</f>
        <v/>
      </c>
      <c r="T374" s="66"/>
      <c r="U374" s="68">
        <f t="shared" si="451"/>
        <v>2</v>
      </c>
      <c r="V374" s="65"/>
      <c r="W374" s="5" t="s">
        <v>291</v>
      </c>
      <c r="X374" s="5" t="str">
        <f t="shared" si="433"/>
        <v>BASE_DT,POSI_FG,POSI_ID,POSI_SEQ</v>
      </c>
      <c r="Y374" s="6" t="s">
        <v>291</v>
      </c>
      <c r="Z374" s="37" t="str">
        <f t="shared" si="434"/>
        <v xml:space="preserve">  BDAY_RULE_DAYS number(2) NULL,</v>
      </c>
      <c r="AA374" s="37" t="s">
        <v>291</v>
      </c>
      <c r="AB374" s="5" t="str">
        <f t="shared" si="454"/>
        <v/>
      </c>
      <c r="AC374" s="37" t="s">
        <v>291</v>
      </c>
      <c r="AD374" s="37" t="str">
        <f t="shared" si="436"/>
        <v>COMMENT ON COLUMN ZMR_POSI_BASE.BDAY_RULE_DAYS IS '휴일조정방식일수 : 2';</v>
      </c>
      <c r="AE374" s="37" t="s">
        <v>291</v>
      </c>
      <c r="AF374" s="40" t="str">
        <f t="shared" si="437"/>
        <v>ALTER TABLE ZMR_POSI_BASE ADD BDAY_RULE_DAYS number(2) NULL;</v>
      </c>
      <c r="AG374" s="6" t="s">
        <v>291</v>
      </c>
      <c r="AI374" s="114"/>
      <c r="AJ374" s="66"/>
      <c r="AL374" s="114"/>
      <c r="AM374" s="66"/>
      <c r="AO374" s="114" t="s">
        <v>6729</v>
      </c>
      <c r="AP374" s="66" t="s">
        <v>36</v>
      </c>
      <c r="AR374" s="114" t="s">
        <v>4884</v>
      </c>
      <c r="AS374" s="66" t="s">
        <v>36</v>
      </c>
      <c r="AU374" s="114" t="s">
        <v>4884</v>
      </c>
      <c r="AV374" s="66" t="s">
        <v>36</v>
      </c>
      <c r="AX374" s="114" t="s">
        <v>4884</v>
      </c>
      <c r="AY374" s="66" t="s">
        <v>36</v>
      </c>
    </row>
    <row r="375" spans="2:51" ht="25.5" hidden="1">
      <c r="B375" s="65" t="str">
        <f t="shared" si="466"/>
        <v>시장기본_포지션정보</v>
      </c>
      <c r="C375" s="65" t="str">
        <f t="shared" si="466"/>
        <v>포지션기본정보</v>
      </c>
      <c r="D375" s="65" t="s">
        <v>2510</v>
      </c>
      <c r="E375" s="65">
        <f t="shared" si="455"/>
        <v>54</v>
      </c>
      <c r="F375" s="66"/>
      <c r="G375" s="66" t="s">
        <v>12</v>
      </c>
      <c r="H375" s="42">
        <v>10</v>
      </c>
      <c r="I375" s="66" t="s">
        <v>36</v>
      </c>
      <c r="J375" s="65" t="str">
        <f t="shared" si="445"/>
        <v>문자_10</v>
      </c>
      <c r="K375" s="103" t="s">
        <v>4512</v>
      </c>
      <c r="L375" s="67"/>
      <c r="M375" s="65" t="str">
        <f t="shared" si="449"/>
        <v>ZMR_POSI_BASE</v>
      </c>
      <c r="N375" s="65" t="str">
        <f t="shared" si="443"/>
        <v>포지션기본정보</v>
      </c>
      <c r="O375" s="27">
        <f t="shared" si="469"/>
        <v>54</v>
      </c>
      <c r="P375" s="65" t="s">
        <v>2541</v>
      </c>
      <c r="Q375" s="65" t="str">
        <f t="shared" si="446"/>
        <v>휴일조정방식캘린더</v>
      </c>
      <c r="R375" s="65" t="str">
        <f t="shared" si="447"/>
        <v>varchar2(10)</v>
      </c>
      <c r="S375" s="66" t="str">
        <f t="shared" ref="S375" si="470">IF(F375="O", "Y", "")</f>
        <v/>
      </c>
      <c r="T375" s="66" t="str">
        <f t="shared" ref="T375" si="471">IF(I375="M", "Y", "")</f>
        <v>Y</v>
      </c>
      <c r="U375" s="68">
        <f t="shared" si="451"/>
        <v>10</v>
      </c>
      <c r="V375" s="65"/>
      <c r="W375" s="5" t="s">
        <v>291</v>
      </c>
      <c r="X375" s="5" t="str">
        <f t="shared" si="433"/>
        <v>BASE_DT,POSI_FG,POSI_ID,POSI_SEQ</v>
      </c>
      <c r="Y375" s="6" t="s">
        <v>291</v>
      </c>
      <c r="Z375" s="37" t="str">
        <f t="shared" si="434"/>
        <v xml:space="preserve">  BDAY_RULE_CALEN varchar2(10) NULL,</v>
      </c>
      <c r="AA375" s="37" t="s">
        <v>291</v>
      </c>
      <c r="AB375" s="5" t="str">
        <f t="shared" si="454"/>
        <v/>
      </c>
      <c r="AC375" s="37" t="s">
        <v>291</v>
      </c>
      <c r="AD375" s="37" t="str">
        <f t="shared" si="436"/>
        <v>COMMENT ON COLUMN ZMR_POSI_BASE.BDAY_RULE_CALEN IS '휴일조정방식캘린더 : ZIB_CD_CALEN [CalKRW..]';</v>
      </c>
      <c r="AE375" s="37" t="s">
        <v>291</v>
      </c>
      <c r="AF375" s="40" t="str">
        <f t="shared" si="437"/>
        <v>ALTER TABLE ZMR_POSI_BASE ADD BDAY_RULE_CALEN varchar2(10) NULL;</v>
      </c>
      <c r="AG375" s="6" t="s">
        <v>291</v>
      </c>
      <c r="AI375" s="114"/>
      <c r="AJ375" s="66"/>
      <c r="AL375" s="114"/>
      <c r="AM375" s="66"/>
      <c r="AO375" s="114">
        <v>0</v>
      </c>
      <c r="AP375" s="66"/>
      <c r="AR375" s="114">
        <v>0</v>
      </c>
      <c r="AS375" s="66"/>
      <c r="AU375" s="114"/>
      <c r="AV375" s="66"/>
      <c r="AX375" s="114"/>
      <c r="AY375" s="66"/>
    </row>
    <row r="376" spans="2:51" hidden="1">
      <c r="B376" s="65" t="str">
        <f t="shared" si="466"/>
        <v>시장기본_포지션정보</v>
      </c>
      <c r="C376" s="65" t="str">
        <f t="shared" si="466"/>
        <v>포지션기본정보</v>
      </c>
      <c r="D376" s="65" t="s">
        <v>2511</v>
      </c>
      <c r="E376" s="65">
        <f t="shared" si="455"/>
        <v>55</v>
      </c>
      <c r="F376" s="66"/>
      <c r="G376" s="66" t="s">
        <v>13</v>
      </c>
      <c r="H376" s="42">
        <v>2</v>
      </c>
      <c r="I376" s="66"/>
      <c r="J376" s="65" t="str">
        <f t="shared" si="445"/>
        <v>숫자_2</v>
      </c>
      <c r="K376" s="103">
        <v>2</v>
      </c>
      <c r="L376" s="67"/>
      <c r="M376" s="65" t="str">
        <f t="shared" si="449"/>
        <v>ZMR_POSI_BASE</v>
      </c>
      <c r="N376" s="65" t="str">
        <f t="shared" si="443"/>
        <v>포지션기본정보</v>
      </c>
      <c r="O376" s="27">
        <f t="shared" si="469"/>
        <v>55</v>
      </c>
      <c r="P376" s="65" t="s">
        <v>2542</v>
      </c>
      <c r="Q376" s="65" t="str">
        <f t="shared" si="446"/>
        <v>지급지연적용일수</v>
      </c>
      <c r="R376" s="65" t="str">
        <f t="shared" si="447"/>
        <v>number(2)</v>
      </c>
      <c r="S376" s="66" t="str">
        <f t="shared" si="452"/>
        <v/>
      </c>
      <c r="T376" s="66" t="str">
        <f t="shared" si="453"/>
        <v/>
      </c>
      <c r="U376" s="68">
        <f t="shared" si="451"/>
        <v>2</v>
      </c>
      <c r="V376" s="65"/>
      <c r="W376" s="5" t="s">
        <v>291</v>
      </c>
      <c r="X376" s="5" t="str">
        <f t="shared" si="433"/>
        <v>BASE_DT,POSI_FG,POSI_ID,POSI_SEQ</v>
      </c>
      <c r="Y376" s="6" t="s">
        <v>291</v>
      </c>
      <c r="Z376" s="37" t="str">
        <f t="shared" si="434"/>
        <v xml:space="preserve">  PMT_DLY_DAYS number(2) NULL,</v>
      </c>
      <c r="AA376" s="37" t="s">
        <v>291</v>
      </c>
      <c r="AB376" s="5" t="str">
        <f t="shared" si="454"/>
        <v/>
      </c>
      <c r="AC376" s="37" t="s">
        <v>291</v>
      </c>
      <c r="AD376" s="37" t="str">
        <f t="shared" si="436"/>
        <v>COMMENT ON COLUMN ZMR_POSI_BASE.PMT_DLY_DAYS IS '지급지연적용일수 : 2';</v>
      </c>
      <c r="AE376" s="37" t="s">
        <v>291</v>
      </c>
      <c r="AF376" s="40" t="str">
        <f t="shared" si="437"/>
        <v>ALTER TABLE ZMR_POSI_BASE ADD PMT_DLY_DAYS number(2) NULL;</v>
      </c>
      <c r="AG376" s="6" t="s">
        <v>291</v>
      </c>
      <c r="AI376" s="114"/>
      <c r="AJ376" s="66"/>
      <c r="AL376" s="114"/>
      <c r="AM376" s="66"/>
      <c r="AO376" s="114"/>
      <c r="AP376" s="66"/>
      <c r="AR376" s="114"/>
      <c r="AS376" s="66"/>
      <c r="AU376" s="114"/>
      <c r="AV376" s="66"/>
      <c r="AX376" s="114"/>
      <c r="AY376" s="66"/>
    </row>
    <row r="377" spans="2:51" hidden="1">
      <c r="B377" s="65" t="str">
        <f t="shared" si="466"/>
        <v>시장기본_포지션정보</v>
      </c>
      <c r="C377" s="65" t="str">
        <f t="shared" si="466"/>
        <v>포지션기본정보</v>
      </c>
      <c r="D377" s="65" t="s">
        <v>960</v>
      </c>
      <c r="E377" s="65">
        <f t="shared" si="455"/>
        <v>56</v>
      </c>
      <c r="F377" s="66"/>
      <c r="G377" s="66" t="s">
        <v>12</v>
      </c>
      <c r="H377" s="42">
        <v>20</v>
      </c>
      <c r="I377" s="66"/>
      <c r="J377" s="65" t="str">
        <f t="shared" si="445"/>
        <v>문자_20</v>
      </c>
      <c r="K377" s="103" t="s">
        <v>7198</v>
      </c>
      <c r="L377" s="67"/>
      <c r="M377" s="65" t="str">
        <f t="shared" si="449"/>
        <v>ZMR_POSI_BASE</v>
      </c>
      <c r="N377" s="65" t="str">
        <f t="shared" si="443"/>
        <v>포지션기본정보</v>
      </c>
      <c r="O377" s="27">
        <f t="shared" si="469"/>
        <v>56</v>
      </c>
      <c r="P377" s="65" t="s">
        <v>823</v>
      </c>
      <c r="Q377" s="65" t="str">
        <f t="shared" si="446"/>
        <v>사용자정의집계구분01</v>
      </c>
      <c r="R377" s="65" t="str">
        <f t="shared" si="447"/>
        <v>varchar2(20)</v>
      </c>
      <c r="S377" s="66" t="str">
        <f t="shared" si="452"/>
        <v/>
      </c>
      <c r="T377" s="66" t="str">
        <f t="shared" si="453"/>
        <v/>
      </c>
      <c r="U377" s="68">
        <f t="shared" si="451"/>
        <v>20</v>
      </c>
      <c r="V377" s="65"/>
      <c r="W377" s="5" t="s">
        <v>291</v>
      </c>
      <c r="X377" s="5" t="str">
        <f t="shared" ref="X377:X440" si="472">IF(P377="","",IF(P376="",P377,X376&amp;IF(S377="Y",","&amp;P377,"")))</f>
        <v>BASE_DT,POSI_FG,POSI_ID,POSI_SEQ</v>
      </c>
      <c r="Y377" s="6" t="s">
        <v>291</v>
      </c>
      <c r="Z377" s="37" t="str">
        <f t="shared" ref="Z377:Z440" si="473">IF(P377="", "CREATE TABLE " &amp; M377 &amp; "(", "  " &amp;P377 &amp; " " &amp;R377 &amp; IF(P377="TMSTAMP", " DEFAULT CURRENT_TIMESTAMP ", "")&amp; IF(S377="Y"," NOT NULL,", " NULL,") &amp; IF(P378="", "CONSTRAINT PK_" &amp; M377 &amp; " PRIMARY KEY ( " &amp; X377 &amp; ") );", "") )</f>
        <v xml:space="preserve">  UD01 varchar2(20) NULL,</v>
      </c>
      <c r="AA377" s="37" t="s">
        <v>291</v>
      </c>
      <c r="AB377" s="5" t="str">
        <f t="shared" ref="AB377:AB440" si="474">IF(P377="","DROP TABLE "&amp;M377&amp;";","")</f>
        <v/>
      </c>
      <c r="AC377" s="37" t="s">
        <v>291</v>
      </c>
      <c r="AD377" s="37" t="str">
        <f t="shared" ref="AD377:AD440" si="475">IF(P377&lt;&gt;"", "COMMENT ON COLUMN " &amp; M377 &amp; "." &amp; P377 &amp; " IS '" &amp; D377 &amp; IF(K377&lt;&gt;"", " : " &amp;K377, "") &amp; "';", IF(N377&lt;&gt;"","COMMENT ON TABLE " &amp;M377&amp;" IS '"&amp;N377&amp;"';",""))</f>
        <v>COMMENT ON COLUMN ZMR_POSI_BASE.UD01 IS '사용자정의집계구분01 : 본점/해외지점';</v>
      </c>
      <c r="AE377" s="37" t="s">
        <v>291</v>
      </c>
      <c r="AF377" s="40" t="str">
        <f t="shared" ref="AF377:AF440" si="476">IF( OR(Q377="", S377&lt;&gt;""), "", "ALTER TABLE " &amp; M377 &amp; " ADD " &amp; P377 &amp; " " &amp; R377 &amp; " NULL;")</f>
        <v>ALTER TABLE ZMR_POSI_BASE ADD UD01 varchar2(20) NULL;</v>
      </c>
      <c r="AG377" s="6" t="s">
        <v>291</v>
      </c>
      <c r="AI377" s="114"/>
      <c r="AJ377" s="66"/>
      <c r="AL377" s="114"/>
      <c r="AM377" s="66"/>
      <c r="AO377" s="114"/>
      <c r="AP377" s="66"/>
      <c r="AR377" s="114"/>
      <c r="AS377" s="66"/>
      <c r="AU377" s="114"/>
      <c r="AV377" s="66"/>
      <c r="AX377" s="114"/>
      <c r="AY377" s="66"/>
    </row>
    <row r="378" spans="2:51" hidden="1">
      <c r="B378" s="65" t="str">
        <f t="shared" si="466"/>
        <v>시장기본_포지션정보</v>
      </c>
      <c r="C378" s="65" t="str">
        <f t="shared" si="466"/>
        <v>포지션기본정보</v>
      </c>
      <c r="D378" s="65" t="s">
        <v>961</v>
      </c>
      <c r="E378" s="65">
        <f t="shared" si="455"/>
        <v>57</v>
      </c>
      <c r="F378" s="66"/>
      <c r="G378" s="66" t="s">
        <v>12</v>
      </c>
      <c r="H378" s="42">
        <v>20</v>
      </c>
      <c r="I378" s="66"/>
      <c r="J378" s="65" t="str">
        <f t="shared" si="445"/>
        <v>문자_20</v>
      </c>
      <c r="K378" s="103" t="s">
        <v>1237</v>
      </c>
      <c r="L378" s="67"/>
      <c r="M378" s="65" t="str">
        <f t="shared" si="449"/>
        <v>ZMR_POSI_BASE</v>
      </c>
      <c r="N378" s="65" t="str">
        <f t="shared" si="443"/>
        <v>포지션기본정보</v>
      </c>
      <c r="O378" s="27">
        <f t="shared" si="469"/>
        <v>57</v>
      </c>
      <c r="P378" s="65" t="s">
        <v>824</v>
      </c>
      <c r="Q378" s="65" t="str">
        <f t="shared" si="446"/>
        <v>사용자정의집계구분02</v>
      </c>
      <c r="R378" s="65" t="str">
        <f t="shared" si="447"/>
        <v>varchar2(20)</v>
      </c>
      <c r="S378" s="66" t="str">
        <f t="shared" si="452"/>
        <v/>
      </c>
      <c r="T378" s="66" t="str">
        <f t="shared" si="453"/>
        <v/>
      </c>
      <c r="U378" s="68">
        <f t="shared" si="451"/>
        <v>20</v>
      </c>
      <c r="V378" s="65"/>
      <c r="W378" s="5" t="s">
        <v>291</v>
      </c>
      <c r="X378" s="5" t="str">
        <f t="shared" si="472"/>
        <v>BASE_DT,POSI_FG,POSI_ID,POSI_SEQ</v>
      </c>
      <c r="Y378" s="6" t="s">
        <v>291</v>
      </c>
      <c r="Z378" s="37" t="str">
        <f t="shared" si="473"/>
        <v xml:space="preserve">  UD02 varchar2(20) NULL,</v>
      </c>
      <c r="AA378" s="37" t="s">
        <v>291</v>
      </c>
      <c r="AB378" s="5" t="str">
        <f t="shared" si="474"/>
        <v/>
      </c>
      <c r="AC378" s="37" t="s">
        <v>291</v>
      </c>
      <c r="AD378" s="37" t="str">
        <f t="shared" si="475"/>
        <v>COMMENT ON COLUMN ZMR_POSI_BASE.UD02 IS '사용자정의집계구분02 : 본부';</v>
      </c>
      <c r="AE378" s="37" t="s">
        <v>291</v>
      </c>
      <c r="AF378" s="40" t="str">
        <f t="shared" si="476"/>
        <v>ALTER TABLE ZMR_POSI_BASE ADD UD02 varchar2(20) NULL;</v>
      </c>
      <c r="AG378" s="6" t="s">
        <v>291</v>
      </c>
      <c r="AI378" s="114"/>
      <c r="AJ378" s="66"/>
      <c r="AL378" s="114"/>
      <c r="AM378" s="66"/>
      <c r="AO378" s="114"/>
      <c r="AP378" s="66"/>
      <c r="AR378" s="114"/>
      <c r="AS378" s="66"/>
      <c r="AU378" s="114"/>
      <c r="AV378" s="66"/>
      <c r="AX378" s="114"/>
      <c r="AY378" s="66"/>
    </row>
    <row r="379" spans="2:51" hidden="1">
      <c r="B379" s="65" t="str">
        <f t="shared" si="466"/>
        <v>시장기본_포지션정보</v>
      </c>
      <c r="C379" s="65" t="str">
        <f t="shared" si="466"/>
        <v>포지션기본정보</v>
      </c>
      <c r="D379" s="65" t="s">
        <v>962</v>
      </c>
      <c r="E379" s="65">
        <f t="shared" si="455"/>
        <v>58</v>
      </c>
      <c r="F379" s="66"/>
      <c r="G379" s="66" t="s">
        <v>12</v>
      </c>
      <c r="H379" s="42">
        <v>20</v>
      </c>
      <c r="I379" s="66"/>
      <c r="J379" s="65" t="str">
        <f t="shared" si="445"/>
        <v>문자_20</v>
      </c>
      <c r="K379" s="103" t="s">
        <v>1240</v>
      </c>
      <c r="L379" s="67"/>
      <c r="M379" s="65" t="str">
        <f t="shared" si="449"/>
        <v>ZMR_POSI_BASE</v>
      </c>
      <c r="N379" s="65" t="str">
        <f t="shared" si="443"/>
        <v>포지션기본정보</v>
      </c>
      <c r="O379" s="27">
        <f t="shared" si="469"/>
        <v>58</v>
      </c>
      <c r="P379" s="65" t="s">
        <v>825</v>
      </c>
      <c r="Q379" s="65" t="str">
        <f t="shared" si="446"/>
        <v>사용자정의집계구분03</v>
      </c>
      <c r="R379" s="65" t="str">
        <f t="shared" si="447"/>
        <v>varchar2(20)</v>
      </c>
      <c r="S379" s="66" t="str">
        <f t="shared" si="452"/>
        <v/>
      </c>
      <c r="T379" s="66" t="str">
        <f t="shared" si="453"/>
        <v/>
      </c>
      <c r="U379" s="68">
        <f t="shared" si="451"/>
        <v>20</v>
      </c>
      <c r="V379" s="65"/>
      <c r="W379" s="5" t="s">
        <v>291</v>
      </c>
      <c r="X379" s="5" t="str">
        <f t="shared" si="472"/>
        <v>BASE_DT,POSI_FG,POSI_ID,POSI_SEQ</v>
      </c>
      <c r="Y379" s="6" t="s">
        <v>291</v>
      </c>
      <c r="Z379" s="37" t="str">
        <f t="shared" si="473"/>
        <v xml:space="preserve">  UD03 varchar2(20) NULL,</v>
      </c>
      <c r="AA379" s="37" t="s">
        <v>291</v>
      </c>
      <c r="AB379" s="5" t="str">
        <f t="shared" si="474"/>
        <v/>
      </c>
      <c r="AC379" s="37" t="s">
        <v>291</v>
      </c>
      <c r="AD379" s="37" t="str">
        <f t="shared" si="475"/>
        <v>COMMENT ON COLUMN ZMR_POSI_BASE.UD03 IS '사용자정의집계구분03 : 부점';</v>
      </c>
      <c r="AE379" s="37" t="s">
        <v>291</v>
      </c>
      <c r="AF379" s="40" t="str">
        <f t="shared" si="476"/>
        <v>ALTER TABLE ZMR_POSI_BASE ADD UD03 varchar2(20) NULL;</v>
      </c>
      <c r="AG379" s="6" t="s">
        <v>291</v>
      </c>
      <c r="AI379" s="114"/>
      <c r="AJ379" s="66"/>
      <c r="AL379" s="114"/>
      <c r="AM379" s="66"/>
      <c r="AO379" s="114"/>
      <c r="AP379" s="66"/>
      <c r="AR379" s="114"/>
      <c r="AS379" s="66"/>
      <c r="AU379" s="114"/>
      <c r="AV379" s="66"/>
      <c r="AX379" s="114"/>
      <c r="AY379" s="66"/>
    </row>
    <row r="380" spans="2:51" hidden="1">
      <c r="B380" s="65" t="str">
        <f t="shared" si="466"/>
        <v>시장기본_포지션정보</v>
      </c>
      <c r="C380" s="65" t="str">
        <f t="shared" si="466"/>
        <v>포지션기본정보</v>
      </c>
      <c r="D380" s="65" t="s">
        <v>963</v>
      </c>
      <c r="E380" s="65">
        <f t="shared" si="455"/>
        <v>59</v>
      </c>
      <c r="F380" s="66"/>
      <c r="G380" s="66" t="s">
        <v>12</v>
      </c>
      <c r="H380" s="42">
        <v>20</v>
      </c>
      <c r="I380" s="66"/>
      <c r="J380" s="65" t="str">
        <f t="shared" si="445"/>
        <v>문자_20</v>
      </c>
      <c r="K380" s="103"/>
      <c r="L380" s="67"/>
      <c r="M380" s="65" t="str">
        <f t="shared" si="449"/>
        <v>ZMR_POSI_BASE</v>
      </c>
      <c r="N380" s="65" t="str">
        <f t="shared" si="443"/>
        <v>포지션기본정보</v>
      </c>
      <c r="O380" s="27">
        <f t="shared" si="469"/>
        <v>59</v>
      </c>
      <c r="P380" s="65" t="s">
        <v>826</v>
      </c>
      <c r="Q380" s="65" t="str">
        <f t="shared" si="446"/>
        <v>사용자정의집계구분04</v>
      </c>
      <c r="R380" s="65" t="str">
        <f t="shared" si="447"/>
        <v>varchar2(20)</v>
      </c>
      <c r="S380" s="66" t="str">
        <f t="shared" si="452"/>
        <v/>
      </c>
      <c r="T380" s="66" t="str">
        <f t="shared" si="453"/>
        <v/>
      </c>
      <c r="U380" s="68">
        <f t="shared" si="451"/>
        <v>20</v>
      </c>
      <c r="V380" s="65"/>
      <c r="W380" s="5" t="s">
        <v>291</v>
      </c>
      <c r="X380" s="5" t="str">
        <f t="shared" si="472"/>
        <v>BASE_DT,POSI_FG,POSI_ID,POSI_SEQ</v>
      </c>
      <c r="Y380" s="6" t="s">
        <v>291</v>
      </c>
      <c r="Z380" s="37" t="str">
        <f t="shared" si="473"/>
        <v xml:space="preserve">  UD04 varchar2(20) NULL,</v>
      </c>
      <c r="AA380" s="37" t="s">
        <v>291</v>
      </c>
      <c r="AB380" s="5" t="str">
        <f t="shared" si="474"/>
        <v/>
      </c>
      <c r="AC380" s="37" t="s">
        <v>291</v>
      </c>
      <c r="AD380" s="37" t="str">
        <f t="shared" si="475"/>
        <v>COMMENT ON COLUMN ZMR_POSI_BASE.UD04 IS '사용자정의집계구분04';</v>
      </c>
      <c r="AE380" s="37" t="s">
        <v>291</v>
      </c>
      <c r="AF380" s="40" t="str">
        <f t="shared" si="476"/>
        <v>ALTER TABLE ZMR_POSI_BASE ADD UD04 varchar2(20) NULL;</v>
      </c>
      <c r="AG380" s="6" t="s">
        <v>291</v>
      </c>
      <c r="AI380" s="114"/>
      <c r="AJ380" s="66"/>
      <c r="AL380" s="114"/>
      <c r="AM380" s="66"/>
      <c r="AO380" s="114"/>
      <c r="AP380" s="66"/>
      <c r="AR380" s="114"/>
      <c r="AS380" s="66"/>
      <c r="AU380" s="114"/>
      <c r="AV380" s="66"/>
      <c r="AX380" s="114"/>
      <c r="AY380" s="66"/>
    </row>
    <row r="381" spans="2:51" hidden="1">
      <c r="B381" s="65" t="str">
        <f t="shared" si="466"/>
        <v>시장기본_포지션정보</v>
      </c>
      <c r="C381" s="65" t="str">
        <f t="shared" si="466"/>
        <v>포지션기본정보</v>
      </c>
      <c r="D381" s="65" t="s">
        <v>964</v>
      </c>
      <c r="E381" s="65">
        <f t="shared" si="455"/>
        <v>60</v>
      </c>
      <c r="F381" s="66"/>
      <c r="G381" s="66" t="s">
        <v>12</v>
      </c>
      <c r="H381" s="42">
        <v>20</v>
      </c>
      <c r="I381" s="66"/>
      <c r="J381" s="65" t="str">
        <f t="shared" si="445"/>
        <v>문자_20</v>
      </c>
      <c r="K381" s="103"/>
      <c r="L381" s="67"/>
      <c r="M381" s="65" t="str">
        <f t="shared" si="449"/>
        <v>ZMR_POSI_BASE</v>
      </c>
      <c r="N381" s="65" t="str">
        <f t="shared" si="443"/>
        <v>포지션기본정보</v>
      </c>
      <c r="O381" s="27">
        <f t="shared" si="469"/>
        <v>60</v>
      </c>
      <c r="P381" s="65" t="s">
        <v>827</v>
      </c>
      <c r="Q381" s="65" t="str">
        <f t="shared" si="446"/>
        <v>사용자정의집계구분05</v>
      </c>
      <c r="R381" s="65" t="str">
        <f t="shared" si="447"/>
        <v>varchar2(20)</v>
      </c>
      <c r="S381" s="66" t="str">
        <f t="shared" ref="S381:S398" si="477">IF(F381="O", "Y", "")</f>
        <v/>
      </c>
      <c r="T381" s="66" t="str">
        <f t="shared" ref="T381:T398" si="478">IF(I381="M", "Y", "")</f>
        <v/>
      </c>
      <c r="U381" s="68">
        <f t="shared" si="451"/>
        <v>20</v>
      </c>
      <c r="V381" s="65"/>
      <c r="W381" s="5" t="s">
        <v>291</v>
      </c>
      <c r="X381" s="5" t="str">
        <f t="shared" si="472"/>
        <v>BASE_DT,POSI_FG,POSI_ID,POSI_SEQ</v>
      </c>
      <c r="Y381" s="6" t="s">
        <v>291</v>
      </c>
      <c r="Z381" s="37" t="str">
        <f t="shared" si="473"/>
        <v xml:space="preserve">  UD05 varchar2(20) NULL,</v>
      </c>
      <c r="AA381" s="37" t="s">
        <v>291</v>
      </c>
      <c r="AB381" s="5" t="str">
        <f t="shared" si="474"/>
        <v/>
      </c>
      <c r="AC381" s="37" t="s">
        <v>291</v>
      </c>
      <c r="AD381" s="37" t="str">
        <f t="shared" si="475"/>
        <v>COMMENT ON COLUMN ZMR_POSI_BASE.UD05 IS '사용자정의집계구분05';</v>
      </c>
      <c r="AE381" s="37" t="s">
        <v>291</v>
      </c>
      <c r="AF381" s="40" t="str">
        <f t="shared" si="476"/>
        <v>ALTER TABLE ZMR_POSI_BASE ADD UD05 varchar2(20) NULL;</v>
      </c>
      <c r="AG381" s="6" t="s">
        <v>291</v>
      </c>
      <c r="AI381" s="114"/>
      <c r="AJ381" s="66"/>
      <c r="AL381" s="114"/>
      <c r="AM381" s="66"/>
      <c r="AO381" s="114"/>
      <c r="AP381" s="66"/>
      <c r="AR381" s="114"/>
      <c r="AS381" s="66"/>
      <c r="AU381" s="114"/>
      <c r="AV381" s="66"/>
      <c r="AX381" s="114"/>
      <c r="AY381" s="66"/>
    </row>
    <row r="382" spans="2:51" hidden="1">
      <c r="B382" s="65" t="str">
        <f>B430</f>
        <v>시장기본_포지션정보</v>
      </c>
      <c r="C382" s="65" t="str">
        <f>C430</f>
        <v>포지션기본정보</v>
      </c>
      <c r="D382" s="65" t="s">
        <v>965</v>
      </c>
      <c r="E382" s="65">
        <f t="shared" si="455"/>
        <v>61</v>
      </c>
      <c r="F382" s="66"/>
      <c r="G382" s="66" t="s">
        <v>12</v>
      </c>
      <c r="H382" s="42">
        <v>20</v>
      </c>
      <c r="I382" s="66"/>
      <c r="J382" s="65" t="str">
        <f t="shared" ref="J382:J396" si="479">IF(G382="", "", G382&amp;IF(G382="날짜", "", "_"&amp;H382))</f>
        <v>문자_20</v>
      </c>
      <c r="K382" s="103" t="s">
        <v>7199</v>
      </c>
      <c r="L382" s="67"/>
      <c r="M382" s="65" t="str">
        <f>M430</f>
        <v>ZMR_POSI_BASE</v>
      </c>
      <c r="N382" s="65" t="str">
        <f t="shared" ref="N382:N396" si="480">C382</f>
        <v>포지션기본정보</v>
      </c>
      <c r="O382" s="27">
        <f t="shared" si="469"/>
        <v>61</v>
      </c>
      <c r="P382" s="65" t="s">
        <v>828</v>
      </c>
      <c r="Q382" s="65" t="str">
        <f t="shared" ref="Q382:Q396" si="481">D382</f>
        <v>사용자정의집계구분06</v>
      </c>
      <c r="R382" s="65" t="str">
        <f t="shared" ref="R382:R396" si="482">IF(G382="문자", "varchar2(" &amp; H382 &amp; ")", IF(G382="숫자", "number(" &amp; SUBSTITUTE(H382, ".", ",") &amp;")", IF(G382="날짜", "timestamp", "")))</f>
        <v>varchar2(20)</v>
      </c>
      <c r="S382" s="66" t="str">
        <f t="shared" ref="S382:S396" si="483">IF(F382="O", "Y", "")</f>
        <v/>
      </c>
      <c r="T382" s="66" t="str">
        <f t="shared" ref="T382:T396" si="484">IF(I382="M", "Y", "")</f>
        <v/>
      </c>
      <c r="U382" s="68">
        <f t="shared" si="451"/>
        <v>20</v>
      </c>
      <c r="V382" s="65"/>
      <c r="W382" s="5" t="s">
        <v>291</v>
      </c>
      <c r="X382" s="5" t="str">
        <f t="shared" si="472"/>
        <v>BASE_DT,POSI_FG,POSI_ID,POSI_SEQ</v>
      </c>
      <c r="Y382" s="6" t="s">
        <v>291</v>
      </c>
      <c r="Z382" s="37" t="str">
        <f t="shared" si="473"/>
        <v xml:space="preserve">  UD06 varchar2(20) NULL,</v>
      </c>
      <c r="AA382" s="37" t="s">
        <v>291</v>
      </c>
      <c r="AB382" s="5" t="str">
        <f t="shared" si="474"/>
        <v/>
      </c>
      <c r="AC382" s="37" t="s">
        <v>291</v>
      </c>
      <c r="AD382" s="37" t="str">
        <f t="shared" si="475"/>
        <v>COMMENT ON COLUMN ZMR_POSI_BASE.UD06 IS '사용자정의집계구분06 : 트에이딩구분';</v>
      </c>
      <c r="AE382" s="37" t="s">
        <v>291</v>
      </c>
      <c r="AF382" s="40" t="str">
        <f t="shared" si="476"/>
        <v>ALTER TABLE ZMR_POSI_BASE ADD UD06 varchar2(20) NULL;</v>
      </c>
      <c r="AG382" s="6" t="s">
        <v>291</v>
      </c>
      <c r="AI382" s="114"/>
      <c r="AJ382" s="66"/>
      <c r="AL382" s="114"/>
      <c r="AM382" s="66"/>
      <c r="AO382" s="114"/>
      <c r="AP382" s="66"/>
      <c r="AR382" s="114"/>
      <c r="AS382" s="66"/>
      <c r="AU382" s="114"/>
      <c r="AV382" s="66"/>
      <c r="AX382" s="114"/>
      <c r="AY382" s="66"/>
    </row>
    <row r="383" spans="2:51" hidden="1">
      <c r="B383" s="65" t="str">
        <f t="shared" ref="B383:B396" si="485">B382</f>
        <v>시장기본_포지션정보</v>
      </c>
      <c r="C383" s="65" t="str">
        <f t="shared" ref="C383:C396" si="486">C382</f>
        <v>포지션기본정보</v>
      </c>
      <c r="D383" s="65" t="s">
        <v>966</v>
      </c>
      <c r="E383" s="65">
        <f t="shared" si="455"/>
        <v>62</v>
      </c>
      <c r="F383" s="66"/>
      <c r="G383" s="66" t="s">
        <v>12</v>
      </c>
      <c r="H383" s="42">
        <v>20</v>
      </c>
      <c r="I383" s="66"/>
      <c r="J383" s="65" t="str">
        <f t="shared" si="479"/>
        <v>문자_20</v>
      </c>
      <c r="K383" s="103" t="s">
        <v>7200</v>
      </c>
      <c r="L383" s="67"/>
      <c r="M383" s="65" t="str">
        <f t="shared" ref="M383:M396" si="487">M382</f>
        <v>ZMR_POSI_BASE</v>
      </c>
      <c r="N383" s="65" t="str">
        <f t="shared" si="480"/>
        <v>포지션기본정보</v>
      </c>
      <c r="O383" s="27">
        <f t="shared" si="469"/>
        <v>62</v>
      </c>
      <c r="P383" s="65" t="s">
        <v>829</v>
      </c>
      <c r="Q383" s="65" t="str">
        <f t="shared" si="481"/>
        <v>사용자정의집계구분07</v>
      </c>
      <c r="R383" s="65" t="str">
        <f t="shared" si="482"/>
        <v>varchar2(20)</v>
      </c>
      <c r="S383" s="66" t="str">
        <f t="shared" si="483"/>
        <v/>
      </c>
      <c r="T383" s="66" t="str">
        <f t="shared" si="484"/>
        <v/>
      </c>
      <c r="U383" s="68">
        <f t="shared" si="451"/>
        <v>20</v>
      </c>
      <c r="V383" s="65"/>
      <c r="W383" s="5" t="s">
        <v>291</v>
      </c>
      <c r="X383" s="5" t="str">
        <f t="shared" si="472"/>
        <v>BASE_DT,POSI_FG,POSI_ID,POSI_SEQ</v>
      </c>
      <c r="Y383" s="6" t="s">
        <v>291</v>
      </c>
      <c r="Z383" s="37" t="str">
        <f t="shared" si="473"/>
        <v xml:space="preserve">  UD07 varchar2(20) NULL,</v>
      </c>
      <c r="AA383" s="37" t="s">
        <v>291</v>
      </c>
      <c r="AB383" s="5" t="str">
        <f t="shared" si="474"/>
        <v/>
      </c>
      <c r="AC383" s="37" t="s">
        <v>291</v>
      </c>
      <c r="AD383" s="37" t="str">
        <f t="shared" si="475"/>
        <v>COMMENT ON COLUMN ZMR_POSI_BASE.UD07 IS '사용자정의집계구분07 : 원/원화구분';</v>
      </c>
      <c r="AE383" s="37" t="s">
        <v>291</v>
      </c>
      <c r="AF383" s="40" t="str">
        <f t="shared" si="476"/>
        <v>ALTER TABLE ZMR_POSI_BASE ADD UD07 varchar2(20) NULL;</v>
      </c>
      <c r="AG383" s="6" t="s">
        <v>291</v>
      </c>
      <c r="AI383" s="114"/>
      <c r="AJ383" s="66"/>
      <c r="AL383" s="114"/>
      <c r="AM383" s="66"/>
      <c r="AO383" s="114"/>
      <c r="AP383" s="66"/>
      <c r="AR383" s="114"/>
      <c r="AS383" s="66"/>
      <c r="AU383" s="114"/>
      <c r="AV383" s="66"/>
      <c r="AX383" s="114"/>
      <c r="AY383" s="66"/>
    </row>
    <row r="384" spans="2:51" hidden="1">
      <c r="B384" s="65" t="str">
        <f t="shared" si="485"/>
        <v>시장기본_포지션정보</v>
      </c>
      <c r="C384" s="65" t="str">
        <f t="shared" si="486"/>
        <v>포지션기본정보</v>
      </c>
      <c r="D384" s="65" t="s">
        <v>967</v>
      </c>
      <c r="E384" s="65">
        <f t="shared" si="455"/>
        <v>63</v>
      </c>
      <c r="F384" s="66"/>
      <c r="G384" s="66" t="s">
        <v>12</v>
      </c>
      <c r="H384" s="42">
        <v>20</v>
      </c>
      <c r="I384" s="66"/>
      <c r="J384" s="65" t="str">
        <f t="shared" si="479"/>
        <v>문자_20</v>
      </c>
      <c r="K384" s="103" t="s">
        <v>1241</v>
      </c>
      <c r="L384" s="67"/>
      <c r="M384" s="65" t="str">
        <f t="shared" si="487"/>
        <v>ZMR_POSI_BASE</v>
      </c>
      <c r="N384" s="65" t="str">
        <f t="shared" si="480"/>
        <v>포지션기본정보</v>
      </c>
      <c r="O384" s="27">
        <f t="shared" si="469"/>
        <v>63</v>
      </c>
      <c r="P384" s="65" t="s">
        <v>830</v>
      </c>
      <c r="Q384" s="65" t="str">
        <f t="shared" si="481"/>
        <v>사용자정의집계구분08</v>
      </c>
      <c r="R384" s="65" t="str">
        <f t="shared" si="482"/>
        <v>varchar2(20)</v>
      </c>
      <c r="S384" s="66" t="str">
        <f t="shared" si="483"/>
        <v/>
      </c>
      <c r="T384" s="66" t="str">
        <f t="shared" si="484"/>
        <v/>
      </c>
      <c r="U384" s="68">
        <f t="shared" si="451"/>
        <v>20</v>
      </c>
      <c r="V384" s="65"/>
      <c r="W384" s="5" t="s">
        <v>291</v>
      </c>
      <c r="X384" s="5" t="str">
        <f t="shared" si="472"/>
        <v>BASE_DT,POSI_FG,POSI_ID,POSI_SEQ</v>
      </c>
      <c r="Y384" s="6" t="s">
        <v>291</v>
      </c>
      <c r="Z384" s="37" t="str">
        <f t="shared" si="473"/>
        <v xml:space="preserve">  UD08 varchar2(20) NULL,</v>
      </c>
      <c r="AA384" s="37" t="s">
        <v>291</v>
      </c>
      <c r="AB384" s="5" t="str">
        <f t="shared" si="474"/>
        <v/>
      </c>
      <c r="AC384" s="37" t="s">
        <v>291</v>
      </c>
      <c r="AD384" s="37" t="str">
        <f t="shared" si="475"/>
        <v>COMMENT ON COLUMN ZMR_POSI_BASE.UD08 IS '사용자정의집계구분08 : 상품분류';</v>
      </c>
      <c r="AE384" s="37" t="s">
        <v>291</v>
      </c>
      <c r="AF384" s="40" t="str">
        <f t="shared" si="476"/>
        <v>ALTER TABLE ZMR_POSI_BASE ADD UD08 varchar2(20) NULL;</v>
      </c>
      <c r="AG384" s="6" t="s">
        <v>291</v>
      </c>
      <c r="AI384" s="114"/>
      <c r="AJ384" s="66"/>
      <c r="AL384" s="114"/>
      <c r="AM384" s="66"/>
      <c r="AO384" s="114"/>
      <c r="AP384" s="66"/>
      <c r="AR384" s="114"/>
      <c r="AS384" s="66"/>
      <c r="AU384" s="114"/>
      <c r="AV384" s="66"/>
      <c r="AX384" s="114"/>
      <c r="AY384" s="66"/>
    </row>
    <row r="385" spans="2:51" hidden="1">
      <c r="B385" s="65" t="str">
        <f t="shared" si="485"/>
        <v>시장기본_포지션정보</v>
      </c>
      <c r="C385" s="65" t="str">
        <f t="shared" si="486"/>
        <v>포지션기본정보</v>
      </c>
      <c r="D385" s="65" t="s">
        <v>968</v>
      </c>
      <c r="E385" s="65">
        <f t="shared" si="455"/>
        <v>64</v>
      </c>
      <c r="F385" s="66"/>
      <c r="G385" s="66" t="s">
        <v>12</v>
      </c>
      <c r="H385" s="42">
        <v>20</v>
      </c>
      <c r="I385" s="66"/>
      <c r="J385" s="65" t="str">
        <f t="shared" si="479"/>
        <v>문자_20</v>
      </c>
      <c r="K385" s="103"/>
      <c r="L385" s="67"/>
      <c r="M385" s="65" t="str">
        <f t="shared" si="487"/>
        <v>ZMR_POSI_BASE</v>
      </c>
      <c r="N385" s="65" t="str">
        <f t="shared" si="480"/>
        <v>포지션기본정보</v>
      </c>
      <c r="O385" s="27">
        <f t="shared" si="469"/>
        <v>64</v>
      </c>
      <c r="P385" s="65" t="s">
        <v>831</v>
      </c>
      <c r="Q385" s="65" t="str">
        <f t="shared" si="481"/>
        <v>사용자정의집계구분09</v>
      </c>
      <c r="R385" s="65" t="str">
        <f t="shared" si="482"/>
        <v>varchar2(20)</v>
      </c>
      <c r="S385" s="66" t="str">
        <f t="shared" si="483"/>
        <v/>
      </c>
      <c r="T385" s="66" t="str">
        <f t="shared" si="484"/>
        <v/>
      </c>
      <c r="U385" s="68">
        <f t="shared" si="451"/>
        <v>20</v>
      </c>
      <c r="V385" s="65"/>
      <c r="W385" s="5" t="s">
        <v>291</v>
      </c>
      <c r="X385" s="5" t="str">
        <f t="shared" si="472"/>
        <v>BASE_DT,POSI_FG,POSI_ID,POSI_SEQ</v>
      </c>
      <c r="Y385" s="6" t="s">
        <v>291</v>
      </c>
      <c r="Z385" s="37" t="str">
        <f t="shared" si="473"/>
        <v xml:space="preserve">  UD09 varchar2(20) NULL,</v>
      </c>
      <c r="AA385" s="37" t="s">
        <v>291</v>
      </c>
      <c r="AB385" s="5" t="str">
        <f t="shared" si="474"/>
        <v/>
      </c>
      <c r="AC385" s="37" t="s">
        <v>291</v>
      </c>
      <c r="AD385" s="37" t="str">
        <f t="shared" si="475"/>
        <v>COMMENT ON COLUMN ZMR_POSI_BASE.UD09 IS '사용자정의집계구분09';</v>
      </c>
      <c r="AE385" s="37" t="s">
        <v>291</v>
      </c>
      <c r="AF385" s="40" t="str">
        <f t="shared" si="476"/>
        <v>ALTER TABLE ZMR_POSI_BASE ADD UD09 varchar2(20) NULL;</v>
      </c>
      <c r="AG385" s="6" t="s">
        <v>291</v>
      </c>
      <c r="AI385" s="114"/>
      <c r="AJ385" s="66"/>
      <c r="AL385" s="114"/>
      <c r="AM385" s="66"/>
      <c r="AO385" s="114"/>
      <c r="AP385" s="66"/>
      <c r="AR385" s="114"/>
      <c r="AS385" s="66"/>
      <c r="AU385" s="114"/>
      <c r="AV385" s="66"/>
      <c r="AX385" s="114"/>
      <c r="AY385" s="66"/>
    </row>
    <row r="386" spans="2:51" hidden="1">
      <c r="B386" s="65" t="str">
        <f t="shared" si="485"/>
        <v>시장기본_포지션정보</v>
      </c>
      <c r="C386" s="65" t="str">
        <f t="shared" si="486"/>
        <v>포지션기본정보</v>
      </c>
      <c r="D386" s="65" t="s">
        <v>807</v>
      </c>
      <c r="E386" s="65">
        <f t="shared" si="455"/>
        <v>65</v>
      </c>
      <c r="F386" s="66"/>
      <c r="G386" s="66" t="s">
        <v>12</v>
      </c>
      <c r="H386" s="42">
        <v>20</v>
      </c>
      <c r="I386" s="66"/>
      <c r="J386" s="65" t="str">
        <f t="shared" si="479"/>
        <v>문자_20</v>
      </c>
      <c r="K386" s="103"/>
      <c r="L386" s="67"/>
      <c r="M386" s="65" t="str">
        <f t="shared" si="487"/>
        <v>ZMR_POSI_BASE</v>
      </c>
      <c r="N386" s="65" t="str">
        <f t="shared" si="480"/>
        <v>포지션기본정보</v>
      </c>
      <c r="O386" s="27">
        <f t="shared" si="469"/>
        <v>65</v>
      </c>
      <c r="P386" s="65" t="s">
        <v>716</v>
      </c>
      <c r="Q386" s="65" t="str">
        <f t="shared" si="481"/>
        <v>사용자정의집계구분10</v>
      </c>
      <c r="R386" s="65" t="str">
        <f t="shared" si="482"/>
        <v>varchar2(20)</v>
      </c>
      <c r="S386" s="66" t="str">
        <f t="shared" si="483"/>
        <v/>
      </c>
      <c r="T386" s="66" t="str">
        <f t="shared" si="484"/>
        <v/>
      </c>
      <c r="U386" s="68">
        <f t="shared" si="451"/>
        <v>20</v>
      </c>
      <c r="V386" s="65"/>
      <c r="W386" s="5" t="s">
        <v>291</v>
      </c>
      <c r="X386" s="5" t="str">
        <f t="shared" si="472"/>
        <v>BASE_DT,POSI_FG,POSI_ID,POSI_SEQ</v>
      </c>
      <c r="Y386" s="6" t="s">
        <v>291</v>
      </c>
      <c r="Z386" s="37" t="str">
        <f t="shared" si="473"/>
        <v xml:space="preserve">  UD10 varchar2(20) NULL,</v>
      </c>
      <c r="AA386" s="37" t="s">
        <v>291</v>
      </c>
      <c r="AB386" s="5" t="str">
        <f t="shared" si="474"/>
        <v/>
      </c>
      <c r="AC386" s="37" t="s">
        <v>291</v>
      </c>
      <c r="AD386" s="37" t="str">
        <f t="shared" si="475"/>
        <v>COMMENT ON COLUMN ZMR_POSI_BASE.UD10 IS '사용자정의집계구분10';</v>
      </c>
      <c r="AE386" s="37" t="s">
        <v>291</v>
      </c>
      <c r="AF386" s="40" t="str">
        <f t="shared" si="476"/>
        <v>ALTER TABLE ZMR_POSI_BASE ADD UD10 varchar2(20) NULL;</v>
      </c>
      <c r="AG386" s="6" t="s">
        <v>291</v>
      </c>
      <c r="AI386" s="114"/>
      <c r="AJ386" s="66"/>
      <c r="AL386" s="114"/>
      <c r="AM386" s="66"/>
      <c r="AO386" s="114"/>
      <c r="AP386" s="66"/>
      <c r="AR386" s="114"/>
      <c r="AS386" s="66"/>
      <c r="AU386" s="114"/>
      <c r="AV386" s="66"/>
      <c r="AX386" s="114"/>
      <c r="AY386" s="66"/>
    </row>
    <row r="387" spans="2:51" ht="25.5" hidden="1">
      <c r="B387" s="65" t="str">
        <f t="shared" si="485"/>
        <v>시장기본_포지션정보</v>
      </c>
      <c r="C387" s="65" t="str">
        <f t="shared" si="486"/>
        <v>포지션기본정보</v>
      </c>
      <c r="D387" s="65" t="s">
        <v>808</v>
      </c>
      <c r="E387" s="65">
        <f t="shared" si="455"/>
        <v>66</v>
      </c>
      <c r="F387" s="66"/>
      <c r="G387" s="66" t="s">
        <v>12</v>
      </c>
      <c r="H387" s="42">
        <v>20</v>
      </c>
      <c r="I387" s="66"/>
      <c r="J387" s="65" t="str">
        <f t="shared" si="479"/>
        <v>문자_20</v>
      </c>
      <c r="K387" s="103" t="s">
        <v>7201</v>
      </c>
      <c r="L387" s="67"/>
      <c r="M387" s="65" t="str">
        <f t="shared" si="487"/>
        <v>ZMR_POSI_BASE</v>
      </c>
      <c r="N387" s="65" t="str">
        <f t="shared" si="480"/>
        <v>포지션기본정보</v>
      </c>
      <c r="O387" s="27">
        <f t="shared" si="469"/>
        <v>66</v>
      </c>
      <c r="P387" s="65" t="s">
        <v>741</v>
      </c>
      <c r="Q387" s="65" t="str">
        <f t="shared" si="481"/>
        <v>사용자정의집계구분11</v>
      </c>
      <c r="R387" s="65" t="str">
        <f t="shared" si="482"/>
        <v>varchar2(20)</v>
      </c>
      <c r="S387" s="66" t="str">
        <f t="shared" si="483"/>
        <v/>
      </c>
      <c r="T387" s="66" t="str">
        <f t="shared" si="484"/>
        <v/>
      </c>
      <c r="U387" s="68">
        <f t="shared" si="451"/>
        <v>20</v>
      </c>
      <c r="V387" s="65"/>
      <c r="W387" s="5" t="s">
        <v>291</v>
      </c>
      <c r="X387" s="5" t="str">
        <f t="shared" si="472"/>
        <v>BASE_DT,POSI_FG,POSI_ID,POSI_SEQ</v>
      </c>
      <c r="Y387" s="6" t="s">
        <v>291</v>
      </c>
      <c r="Z387" s="37" t="str">
        <f t="shared" si="473"/>
        <v xml:space="preserve">  UD11 varchar2(20) NULL,</v>
      </c>
      <c r="AA387" s="37" t="s">
        <v>291</v>
      </c>
      <c r="AB387" s="5" t="str">
        <f t="shared" si="474"/>
        <v/>
      </c>
      <c r="AC387" s="37" t="s">
        <v>291</v>
      </c>
      <c r="AD387" s="37" t="str">
        <f t="shared" si="475"/>
        <v>COMMENT ON COLUMN ZMR_POSI_BASE.UD11 IS '사용자정의집계구분11 : 한도용(상품/외환)';</v>
      </c>
      <c r="AE387" s="37" t="s">
        <v>291</v>
      </c>
      <c r="AF387" s="40" t="str">
        <f t="shared" si="476"/>
        <v>ALTER TABLE ZMR_POSI_BASE ADD UD11 varchar2(20) NULL;</v>
      </c>
      <c r="AG387" s="6" t="s">
        <v>291</v>
      </c>
      <c r="AI387" s="114"/>
      <c r="AJ387" s="66"/>
      <c r="AL387" s="114"/>
      <c r="AM387" s="66"/>
      <c r="AO387" s="114"/>
      <c r="AP387" s="66"/>
      <c r="AR387" s="114"/>
      <c r="AS387" s="66"/>
      <c r="AU387" s="114"/>
      <c r="AV387" s="66"/>
      <c r="AX387" s="114"/>
      <c r="AY387" s="66"/>
    </row>
    <row r="388" spans="2:51" hidden="1">
      <c r="B388" s="65" t="str">
        <f t="shared" si="485"/>
        <v>시장기본_포지션정보</v>
      </c>
      <c r="C388" s="65" t="str">
        <f t="shared" si="486"/>
        <v>포지션기본정보</v>
      </c>
      <c r="D388" s="65" t="s">
        <v>809</v>
      </c>
      <c r="E388" s="65">
        <f t="shared" si="455"/>
        <v>67</v>
      </c>
      <c r="F388" s="66"/>
      <c r="G388" s="66" t="s">
        <v>12</v>
      </c>
      <c r="H388" s="42">
        <v>20</v>
      </c>
      <c r="I388" s="66"/>
      <c r="J388" s="65" t="str">
        <f t="shared" si="479"/>
        <v>문자_20</v>
      </c>
      <c r="K388" s="103" t="s">
        <v>7202</v>
      </c>
      <c r="L388" s="67"/>
      <c r="M388" s="65" t="str">
        <f t="shared" si="487"/>
        <v>ZMR_POSI_BASE</v>
      </c>
      <c r="N388" s="65" t="str">
        <f t="shared" si="480"/>
        <v>포지션기본정보</v>
      </c>
      <c r="O388" s="27">
        <f t="shared" si="469"/>
        <v>67</v>
      </c>
      <c r="P388" s="65" t="s">
        <v>742</v>
      </c>
      <c r="Q388" s="65" t="str">
        <f t="shared" si="481"/>
        <v>사용자정의집계구분12</v>
      </c>
      <c r="R388" s="65" t="str">
        <f t="shared" si="482"/>
        <v>varchar2(20)</v>
      </c>
      <c r="S388" s="66" t="str">
        <f t="shared" si="483"/>
        <v/>
      </c>
      <c r="T388" s="66" t="str">
        <f t="shared" si="484"/>
        <v/>
      </c>
      <c r="U388" s="68">
        <f t="shared" si="451"/>
        <v>20</v>
      </c>
      <c r="V388" s="65"/>
      <c r="W388" s="5" t="s">
        <v>291</v>
      </c>
      <c r="X388" s="5" t="str">
        <f t="shared" si="472"/>
        <v>BASE_DT,POSI_FG,POSI_ID,POSI_SEQ</v>
      </c>
      <c r="Y388" s="6" t="s">
        <v>291</v>
      </c>
      <c r="Z388" s="37" t="str">
        <f t="shared" si="473"/>
        <v xml:space="preserve">  UD12 varchar2(20) NULL,</v>
      </c>
      <c r="AA388" s="37" t="s">
        <v>291</v>
      </c>
      <c r="AB388" s="5" t="str">
        <f t="shared" si="474"/>
        <v/>
      </c>
      <c r="AC388" s="37" t="s">
        <v>291</v>
      </c>
      <c r="AD388" s="37" t="str">
        <f t="shared" si="475"/>
        <v>COMMENT ON COLUMN ZMR_POSI_BASE.UD12 IS '사용자정의집계구분12 : 한도용(조직)';</v>
      </c>
      <c r="AE388" s="37" t="s">
        <v>291</v>
      </c>
      <c r="AF388" s="40" t="str">
        <f t="shared" si="476"/>
        <v>ALTER TABLE ZMR_POSI_BASE ADD UD12 varchar2(20) NULL;</v>
      </c>
      <c r="AG388" s="6" t="s">
        <v>291</v>
      </c>
      <c r="AI388" s="114"/>
      <c r="AJ388" s="66"/>
      <c r="AL388" s="114"/>
      <c r="AM388" s="66"/>
      <c r="AO388" s="114"/>
      <c r="AP388" s="66"/>
      <c r="AR388" s="114"/>
      <c r="AS388" s="66"/>
      <c r="AU388" s="114"/>
      <c r="AV388" s="66"/>
      <c r="AX388" s="114"/>
      <c r="AY388" s="66"/>
    </row>
    <row r="389" spans="2:51" ht="25.5" hidden="1">
      <c r="B389" s="65" t="str">
        <f t="shared" si="485"/>
        <v>시장기본_포지션정보</v>
      </c>
      <c r="C389" s="65" t="str">
        <f t="shared" si="486"/>
        <v>포지션기본정보</v>
      </c>
      <c r="D389" s="65" t="s">
        <v>810</v>
      </c>
      <c r="E389" s="65">
        <f t="shared" si="455"/>
        <v>68</v>
      </c>
      <c r="F389" s="66"/>
      <c r="G389" s="66" t="s">
        <v>12</v>
      </c>
      <c r="H389" s="42">
        <v>20</v>
      </c>
      <c r="I389" s="66"/>
      <c r="J389" s="65" t="str">
        <f t="shared" si="479"/>
        <v>문자_20</v>
      </c>
      <c r="K389" s="103" t="s">
        <v>7203</v>
      </c>
      <c r="L389" s="67"/>
      <c r="M389" s="65" t="str">
        <f t="shared" si="487"/>
        <v>ZMR_POSI_BASE</v>
      </c>
      <c r="N389" s="65" t="str">
        <f t="shared" si="480"/>
        <v>포지션기본정보</v>
      </c>
      <c r="O389" s="27">
        <f t="shared" si="469"/>
        <v>68</v>
      </c>
      <c r="P389" s="65" t="s">
        <v>743</v>
      </c>
      <c r="Q389" s="65" t="str">
        <f t="shared" si="481"/>
        <v>사용자정의집계구분13</v>
      </c>
      <c r="R389" s="65" t="str">
        <f t="shared" si="482"/>
        <v>varchar2(20)</v>
      </c>
      <c r="S389" s="66" t="str">
        <f t="shared" si="483"/>
        <v/>
      </c>
      <c r="T389" s="66" t="str">
        <f t="shared" si="484"/>
        <v/>
      </c>
      <c r="U389" s="68">
        <f t="shared" si="451"/>
        <v>20</v>
      </c>
      <c r="V389" s="65"/>
      <c r="W389" s="5" t="s">
        <v>291</v>
      </c>
      <c r="X389" s="5" t="str">
        <f t="shared" si="472"/>
        <v>BASE_DT,POSI_FG,POSI_ID,POSI_SEQ</v>
      </c>
      <c r="Y389" s="6" t="s">
        <v>291</v>
      </c>
      <c r="Z389" s="37" t="str">
        <f t="shared" si="473"/>
        <v xml:space="preserve">  UD13 varchar2(20) NULL,</v>
      </c>
      <c r="AA389" s="37" t="s">
        <v>291</v>
      </c>
      <c r="AB389" s="5" t="str">
        <f t="shared" si="474"/>
        <v/>
      </c>
      <c r="AC389" s="37" t="s">
        <v>291</v>
      </c>
      <c r="AD389" s="37" t="str">
        <f t="shared" si="475"/>
        <v>COMMENT ON COLUMN ZMR_POSI_BASE.UD13 IS '사용자정의집계구분13 : 한도용(VaR/외결)';</v>
      </c>
      <c r="AE389" s="37" t="s">
        <v>291</v>
      </c>
      <c r="AF389" s="40" t="str">
        <f t="shared" si="476"/>
        <v>ALTER TABLE ZMR_POSI_BASE ADD UD13 varchar2(20) NULL;</v>
      </c>
      <c r="AG389" s="6" t="s">
        <v>291</v>
      </c>
      <c r="AI389" s="114"/>
      <c r="AJ389" s="66"/>
      <c r="AL389" s="114"/>
      <c r="AM389" s="66"/>
      <c r="AO389" s="114"/>
      <c r="AP389" s="66"/>
      <c r="AR389" s="114"/>
      <c r="AS389" s="66"/>
      <c r="AU389" s="114"/>
      <c r="AV389" s="66"/>
      <c r="AX389" s="114"/>
      <c r="AY389" s="66"/>
    </row>
    <row r="390" spans="2:51" ht="25.5" hidden="1">
      <c r="B390" s="65" t="str">
        <f t="shared" si="485"/>
        <v>시장기본_포지션정보</v>
      </c>
      <c r="C390" s="65" t="str">
        <f t="shared" si="486"/>
        <v>포지션기본정보</v>
      </c>
      <c r="D390" s="65" t="s">
        <v>811</v>
      </c>
      <c r="E390" s="65">
        <f t="shared" si="455"/>
        <v>69</v>
      </c>
      <c r="F390" s="66"/>
      <c r="G390" s="66" t="s">
        <v>12</v>
      </c>
      <c r="H390" s="42">
        <v>20</v>
      </c>
      <c r="I390" s="66"/>
      <c r="J390" s="65" t="str">
        <f t="shared" si="479"/>
        <v>문자_20</v>
      </c>
      <c r="K390" s="103" t="s">
        <v>7204</v>
      </c>
      <c r="L390" s="67"/>
      <c r="M390" s="65" t="str">
        <f t="shared" si="487"/>
        <v>ZMR_POSI_BASE</v>
      </c>
      <c r="N390" s="65" t="str">
        <f t="shared" si="480"/>
        <v>포지션기본정보</v>
      </c>
      <c r="O390" s="27">
        <f t="shared" si="469"/>
        <v>69</v>
      </c>
      <c r="P390" s="65" t="s">
        <v>744</v>
      </c>
      <c r="Q390" s="65" t="str">
        <f t="shared" si="481"/>
        <v>사용자정의집계구분14</v>
      </c>
      <c r="R390" s="65" t="str">
        <f t="shared" si="482"/>
        <v>varchar2(20)</v>
      </c>
      <c r="S390" s="66" t="str">
        <f t="shared" si="483"/>
        <v/>
      </c>
      <c r="T390" s="66" t="str">
        <f t="shared" si="484"/>
        <v/>
      </c>
      <c r="U390" s="68">
        <f t="shared" ref="U390:U453" si="488">IF(Q390="", SUMIFS(U:U,M:M,M390,Q:Q,"&lt;&gt;"&amp;Q390), IF(OR(R390="float",R390="datetime"),8,H390))</f>
        <v>20</v>
      </c>
      <c r="V390" s="65"/>
      <c r="W390" s="5" t="s">
        <v>291</v>
      </c>
      <c r="X390" s="5" t="str">
        <f t="shared" si="472"/>
        <v>BASE_DT,POSI_FG,POSI_ID,POSI_SEQ</v>
      </c>
      <c r="Y390" s="6" t="s">
        <v>291</v>
      </c>
      <c r="Z390" s="37" t="str">
        <f t="shared" si="473"/>
        <v xml:space="preserve">  UD14 varchar2(20) NULL,</v>
      </c>
      <c r="AA390" s="37" t="s">
        <v>291</v>
      </c>
      <c r="AB390" s="5" t="str">
        <f t="shared" si="474"/>
        <v/>
      </c>
      <c r="AC390" s="37" t="s">
        <v>291</v>
      </c>
      <c r="AD390" s="37" t="str">
        <f t="shared" si="475"/>
        <v>COMMENT ON COLUMN ZMR_POSI_BASE.UD14 IS '사용자정의집계구분14 : 한도용(원/외/외결구분)';</v>
      </c>
      <c r="AE390" s="37" t="s">
        <v>291</v>
      </c>
      <c r="AF390" s="40" t="str">
        <f t="shared" si="476"/>
        <v>ALTER TABLE ZMR_POSI_BASE ADD UD14 varchar2(20) NULL;</v>
      </c>
      <c r="AG390" s="6" t="s">
        <v>291</v>
      </c>
      <c r="AI390" s="114"/>
      <c r="AJ390" s="66"/>
      <c r="AL390" s="114"/>
      <c r="AM390" s="66"/>
      <c r="AO390" s="114"/>
      <c r="AP390" s="66"/>
      <c r="AR390" s="114"/>
      <c r="AS390" s="66"/>
      <c r="AU390" s="114"/>
      <c r="AV390" s="66"/>
      <c r="AX390" s="114"/>
      <c r="AY390" s="66"/>
    </row>
    <row r="391" spans="2:51" hidden="1">
      <c r="B391" s="65" t="str">
        <f t="shared" si="485"/>
        <v>시장기본_포지션정보</v>
      </c>
      <c r="C391" s="65" t="str">
        <f t="shared" si="486"/>
        <v>포지션기본정보</v>
      </c>
      <c r="D391" s="65" t="s">
        <v>812</v>
      </c>
      <c r="E391" s="65">
        <f t="shared" si="455"/>
        <v>70</v>
      </c>
      <c r="F391" s="66"/>
      <c r="G391" s="66" t="s">
        <v>12</v>
      </c>
      <c r="H391" s="42">
        <v>20</v>
      </c>
      <c r="I391" s="66"/>
      <c r="J391" s="65" t="str">
        <f t="shared" si="479"/>
        <v>문자_20</v>
      </c>
      <c r="K391" s="103"/>
      <c r="L391" s="67"/>
      <c r="M391" s="65" t="str">
        <f t="shared" si="487"/>
        <v>ZMR_POSI_BASE</v>
      </c>
      <c r="N391" s="65" t="str">
        <f t="shared" si="480"/>
        <v>포지션기본정보</v>
      </c>
      <c r="O391" s="27">
        <f t="shared" si="469"/>
        <v>70</v>
      </c>
      <c r="P391" s="65" t="s">
        <v>745</v>
      </c>
      <c r="Q391" s="65" t="str">
        <f t="shared" si="481"/>
        <v>사용자정의집계구분15</v>
      </c>
      <c r="R391" s="65" t="str">
        <f t="shared" si="482"/>
        <v>varchar2(20)</v>
      </c>
      <c r="S391" s="66" t="str">
        <f t="shared" si="483"/>
        <v/>
      </c>
      <c r="T391" s="66" t="str">
        <f t="shared" si="484"/>
        <v/>
      </c>
      <c r="U391" s="68">
        <f t="shared" si="488"/>
        <v>20</v>
      </c>
      <c r="V391" s="65"/>
      <c r="W391" s="5" t="s">
        <v>291</v>
      </c>
      <c r="X391" s="5" t="str">
        <f t="shared" si="472"/>
        <v>BASE_DT,POSI_FG,POSI_ID,POSI_SEQ</v>
      </c>
      <c r="Y391" s="6" t="s">
        <v>291</v>
      </c>
      <c r="Z391" s="37" t="str">
        <f t="shared" si="473"/>
        <v xml:space="preserve">  UD15 varchar2(20) NULL,</v>
      </c>
      <c r="AA391" s="37" t="s">
        <v>291</v>
      </c>
      <c r="AB391" s="5" t="str">
        <f t="shared" si="474"/>
        <v/>
      </c>
      <c r="AC391" s="37" t="s">
        <v>291</v>
      </c>
      <c r="AD391" s="37" t="str">
        <f t="shared" si="475"/>
        <v>COMMENT ON COLUMN ZMR_POSI_BASE.UD15 IS '사용자정의집계구분15';</v>
      </c>
      <c r="AE391" s="37" t="s">
        <v>291</v>
      </c>
      <c r="AF391" s="40" t="str">
        <f t="shared" si="476"/>
        <v>ALTER TABLE ZMR_POSI_BASE ADD UD15 varchar2(20) NULL;</v>
      </c>
      <c r="AG391" s="6" t="s">
        <v>291</v>
      </c>
      <c r="AI391" s="114"/>
      <c r="AJ391" s="66"/>
      <c r="AL391" s="114"/>
      <c r="AM391" s="66"/>
      <c r="AO391" s="114"/>
      <c r="AP391" s="66"/>
      <c r="AR391" s="114"/>
      <c r="AS391" s="66"/>
      <c r="AU391" s="114"/>
      <c r="AV391" s="66"/>
      <c r="AX391" s="114"/>
      <c r="AY391" s="66"/>
    </row>
    <row r="392" spans="2:51" hidden="1">
      <c r="B392" s="65" t="str">
        <f t="shared" si="485"/>
        <v>시장기본_포지션정보</v>
      </c>
      <c r="C392" s="65" t="str">
        <f t="shared" si="486"/>
        <v>포지션기본정보</v>
      </c>
      <c r="D392" s="65" t="s">
        <v>813</v>
      </c>
      <c r="E392" s="65">
        <f t="shared" si="455"/>
        <v>71</v>
      </c>
      <c r="F392" s="66"/>
      <c r="G392" s="66" t="s">
        <v>12</v>
      </c>
      <c r="H392" s="42">
        <v>20</v>
      </c>
      <c r="I392" s="66"/>
      <c r="J392" s="65" t="str">
        <f t="shared" si="479"/>
        <v>문자_20</v>
      </c>
      <c r="K392" s="103"/>
      <c r="L392" s="67"/>
      <c r="M392" s="65" t="str">
        <f t="shared" si="487"/>
        <v>ZMR_POSI_BASE</v>
      </c>
      <c r="N392" s="65" t="str">
        <f t="shared" si="480"/>
        <v>포지션기본정보</v>
      </c>
      <c r="O392" s="27">
        <f t="shared" si="469"/>
        <v>71</v>
      </c>
      <c r="P392" s="65" t="s">
        <v>746</v>
      </c>
      <c r="Q392" s="65" t="str">
        <f t="shared" si="481"/>
        <v>사용자정의집계구분16</v>
      </c>
      <c r="R392" s="65" t="str">
        <f t="shared" si="482"/>
        <v>varchar2(20)</v>
      </c>
      <c r="S392" s="66" t="str">
        <f t="shared" si="483"/>
        <v/>
      </c>
      <c r="T392" s="66" t="str">
        <f t="shared" si="484"/>
        <v/>
      </c>
      <c r="U392" s="68">
        <f t="shared" si="488"/>
        <v>20</v>
      </c>
      <c r="V392" s="65"/>
      <c r="W392" s="5" t="s">
        <v>291</v>
      </c>
      <c r="X392" s="5" t="str">
        <f t="shared" si="472"/>
        <v>BASE_DT,POSI_FG,POSI_ID,POSI_SEQ</v>
      </c>
      <c r="Y392" s="6" t="s">
        <v>291</v>
      </c>
      <c r="Z392" s="37" t="str">
        <f t="shared" si="473"/>
        <v xml:space="preserve">  UD16 varchar2(20) NULL,</v>
      </c>
      <c r="AA392" s="37" t="s">
        <v>291</v>
      </c>
      <c r="AB392" s="5" t="str">
        <f t="shared" si="474"/>
        <v/>
      </c>
      <c r="AC392" s="37" t="s">
        <v>291</v>
      </c>
      <c r="AD392" s="37" t="str">
        <f t="shared" si="475"/>
        <v>COMMENT ON COLUMN ZMR_POSI_BASE.UD16 IS '사용자정의집계구분16';</v>
      </c>
      <c r="AE392" s="37" t="s">
        <v>291</v>
      </c>
      <c r="AF392" s="40" t="str">
        <f t="shared" si="476"/>
        <v>ALTER TABLE ZMR_POSI_BASE ADD UD16 varchar2(20) NULL;</v>
      </c>
      <c r="AG392" s="6" t="s">
        <v>291</v>
      </c>
      <c r="AI392" s="114"/>
      <c r="AJ392" s="66"/>
      <c r="AL392" s="114"/>
      <c r="AM392" s="66"/>
      <c r="AO392" s="114"/>
      <c r="AP392" s="66"/>
      <c r="AR392" s="114"/>
      <c r="AS392" s="66"/>
      <c r="AU392" s="114"/>
      <c r="AV392" s="66"/>
      <c r="AX392" s="114"/>
      <c r="AY392" s="66"/>
    </row>
    <row r="393" spans="2:51" hidden="1">
      <c r="B393" s="65" t="str">
        <f t="shared" si="485"/>
        <v>시장기본_포지션정보</v>
      </c>
      <c r="C393" s="65" t="str">
        <f t="shared" si="486"/>
        <v>포지션기본정보</v>
      </c>
      <c r="D393" s="65" t="s">
        <v>814</v>
      </c>
      <c r="E393" s="65">
        <f t="shared" si="455"/>
        <v>72</v>
      </c>
      <c r="F393" s="66"/>
      <c r="G393" s="66" t="s">
        <v>12</v>
      </c>
      <c r="H393" s="42">
        <v>20</v>
      </c>
      <c r="I393" s="66"/>
      <c r="J393" s="65" t="str">
        <f t="shared" si="479"/>
        <v>문자_20</v>
      </c>
      <c r="K393" s="103"/>
      <c r="L393" s="67"/>
      <c r="M393" s="65" t="str">
        <f t="shared" si="487"/>
        <v>ZMR_POSI_BASE</v>
      </c>
      <c r="N393" s="65" t="str">
        <f t="shared" si="480"/>
        <v>포지션기본정보</v>
      </c>
      <c r="O393" s="27">
        <f t="shared" si="469"/>
        <v>72</v>
      </c>
      <c r="P393" s="65" t="s">
        <v>747</v>
      </c>
      <c r="Q393" s="65" t="str">
        <f t="shared" si="481"/>
        <v>사용자정의집계구분17</v>
      </c>
      <c r="R393" s="65" t="str">
        <f t="shared" si="482"/>
        <v>varchar2(20)</v>
      </c>
      <c r="S393" s="66" t="str">
        <f t="shared" si="483"/>
        <v/>
      </c>
      <c r="T393" s="66" t="str">
        <f t="shared" si="484"/>
        <v/>
      </c>
      <c r="U393" s="68">
        <f t="shared" si="488"/>
        <v>20</v>
      </c>
      <c r="V393" s="65"/>
      <c r="W393" s="5" t="s">
        <v>291</v>
      </c>
      <c r="X393" s="5" t="str">
        <f t="shared" si="472"/>
        <v>BASE_DT,POSI_FG,POSI_ID,POSI_SEQ</v>
      </c>
      <c r="Y393" s="6" t="s">
        <v>291</v>
      </c>
      <c r="Z393" s="37" t="str">
        <f t="shared" si="473"/>
        <v xml:space="preserve">  UD17 varchar2(20) NULL,</v>
      </c>
      <c r="AA393" s="37" t="s">
        <v>291</v>
      </c>
      <c r="AB393" s="5" t="str">
        <f t="shared" si="474"/>
        <v/>
      </c>
      <c r="AC393" s="37" t="s">
        <v>291</v>
      </c>
      <c r="AD393" s="37" t="str">
        <f t="shared" si="475"/>
        <v>COMMENT ON COLUMN ZMR_POSI_BASE.UD17 IS '사용자정의집계구분17';</v>
      </c>
      <c r="AE393" s="37" t="s">
        <v>291</v>
      </c>
      <c r="AF393" s="40" t="str">
        <f t="shared" si="476"/>
        <v>ALTER TABLE ZMR_POSI_BASE ADD UD17 varchar2(20) NULL;</v>
      </c>
      <c r="AG393" s="6" t="s">
        <v>291</v>
      </c>
      <c r="AI393" s="114"/>
      <c r="AJ393" s="66"/>
      <c r="AL393" s="114"/>
      <c r="AM393" s="66"/>
      <c r="AO393" s="114"/>
      <c r="AP393" s="66"/>
      <c r="AR393" s="114"/>
      <c r="AS393" s="66"/>
      <c r="AU393" s="114"/>
      <c r="AV393" s="66"/>
      <c r="AX393" s="114"/>
      <c r="AY393" s="66"/>
    </row>
    <row r="394" spans="2:51" hidden="1">
      <c r="B394" s="65" t="str">
        <f t="shared" si="485"/>
        <v>시장기본_포지션정보</v>
      </c>
      <c r="C394" s="65" t="str">
        <f t="shared" si="486"/>
        <v>포지션기본정보</v>
      </c>
      <c r="D394" s="65" t="s">
        <v>815</v>
      </c>
      <c r="E394" s="65">
        <f t="shared" si="455"/>
        <v>73</v>
      </c>
      <c r="F394" s="66"/>
      <c r="G394" s="66" t="s">
        <v>12</v>
      </c>
      <c r="H394" s="42">
        <v>20</v>
      </c>
      <c r="I394" s="66"/>
      <c r="J394" s="65" t="str">
        <f t="shared" si="479"/>
        <v>문자_20</v>
      </c>
      <c r="K394" s="103"/>
      <c r="L394" s="67"/>
      <c r="M394" s="65" t="str">
        <f t="shared" si="487"/>
        <v>ZMR_POSI_BASE</v>
      </c>
      <c r="N394" s="65" t="str">
        <f t="shared" si="480"/>
        <v>포지션기본정보</v>
      </c>
      <c r="O394" s="27">
        <f t="shared" si="469"/>
        <v>73</v>
      </c>
      <c r="P394" s="65" t="s">
        <v>748</v>
      </c>
      <c r="Q394" s="65" t="str">
        <f t="shared" si="481"/>
        <v>사용자정의집계구분18</v>
      </c>
      <c r="R394" s="65" t="str">
        <f t="shared" si="482"/>
        <v>varchar2(20)</v>
      </c>
      <c r="S394" s="66" t="str">
        <f t="shared" si="483"/>
        <v/>
      </c>
      <c r="T394" s="66" t="str">
        <f t="shared" si="484"/>
        <v/>
      </c>
      <c r="U394" s="68">
        <f t="shared" si="488"/>
        <v>20</v>
      </c>
      <c r="V394" s="65"/>
      <c r="W394" s="5" t="s">
        <v>291</v>
      </c>
      <c r="X394" s="5" t="str">
        <f t="shared" si="472"/>
        <v>BASE_DT,POSI_FG,POSI_ID,POSI_SEQ</v>
      </c>
      <c r="Y394" s="6" t="s">
        <v>291</v>
      </c>
      <c r="Z394" s="37" t="str">
        <f t="shared" si="473"/>
        <v xml:space="preserve">  UD18 varchar2(20) NULL,</v>
      </c>
      <c r="AA394" s="37" t="s">
        <v>291</v>
      </c>
      <c r="AB394" s="5" t="str">
        <f t="shared" si="474"/>
        <v/>
      </c>
      <c r="AC394" s="37" t="s">
        <v>291</v>
      </c>
      <c r="AD394" s="37" t="str">
        <f t="shared" si="475"/>
        <v>COMMENT ON COLUMN ZMR_POSI_BASE.UD18 IS '사용자정의집계구분18';</v>
      </c>
      <c r="AE394" s="37" t="s">
        <v>291</v>
      </c>
      <c r="AF394" s="40" t="str">
        <f t="shared" si="476"/>
        <v>ALTER TABLE ZMR_POSI_BASE ADD UD18 varchar2(20) NULL;</v>
      </c>
      <c r="AG394" s="6" t="s">
        <v>291</v>
      </c>
      <c r="AI394" s="114"/>
      <c r="AJ394" s="66"/>
      <c r="AL394" s="114"/>
      <c r="AM394" s="66"/>
      <c r="AO394" s="114"/>
      <c r="AP394" s="66"/>
      <c r="AR394" s="114"/>
      <c r="AS394" s="66"/>
      <c r="AU394" s="114"/>
      <c r="AV394" s="66"/>
      <c r="AX394" s="114"/>
      <c r="AY394" s="66"/>
    </row>
    <row r="395" spans="2:51" hidden="1">
      <c r="B395" s="65" t="str">
        <f t="shared" si="485"/>
        <v>시장기본_포지션정보</v>
      </c>
      <c r="C395" s="65" t="str">
        <f t="shared" si="486"/>
        <v>포지션기본정보</v>
      </c>
      <c r="D395" s="65" t="s">
        <v>816</v>
      </c>
      <c r="E395" s="65">
        <f t="shared" si="455"/>
        <v>74</v>
      </c>
      <c r="F395" s="66"/>
      <c r="G395" s="66" t="s">
        <v>12</v>
      </c>
      <c r="H395" s="42">
        <v>20</v>
      </c>
      <c r="I395" s="66"/>
      <c r="J395" s="65" t="str">
        <f t="shared" si="479"/>
        <v>문자_20</v>
      </c>
      <c r="K395" s="103"/>
      <c r="L395" s="67"/>
      <c r="M395" s="65" t="str">
        <f t="shared" si="487"/>
        <v>ZMR_POSI_BASE</v>
      </c>
      <c r="N395" s="65" t="str">
        <f t="shared" si="480"/>
        <v>포지션기본정보</v>
      </c>
      <c r="O395" s="27">
        <f t="shared" si="469"/>
        <v>74</v>
      </c>
      <c r="P395" s="65" t="s">
        <v>749</v>
      </c>
      <c r="Q395" s="65" t="str">
        <f t="shared" si="481"/>
        <v>사용자정의집계구분19</v>
      </c>
      <c r="R395" s="65" t="str">
        <f t="shared" si="482"/>
        <v>varchar2(20)</v>
      </c>
      <c r="S395" s="66" t="str">
        <f t="shared" si="483"/>
        <v/>
      </c>
      <c r="T395" s="66" t="str">
        <f t="shared" si="484"/>
        <v/>
      </c>
      <c r="U395" s="68">
        <f t="shared" si="488"/>
        <v>20</v>
      </c>
      <c r="V395" s="65"/>
      <c r="W395" s="5" t="s">
        <v>291</v>
      </c>
      <c r="X395" s="5" t="str">
        <f t="shared" si="472"/>
        <v>BASE_DT,POSI_FG,POSI_ID,POSI_SEQ</v>
      </c>
      <c r="Y395" s="6" t="s">
        <v>291</v>
      </c>
      <c r="Z395" s="37" t="str">
        <f t="shared" si="473"/>
        <v xml:space="preserve">  UD19 varchar2(20) NULL,</v>
      </c>
      <c r="AA395" s="37" t="s">
        <v>291</v>
      </c>
      <c r="AB395" s="5" t="str">
        <f t="shared" si="474"/>
        <v/>
      </c>
      <c r="AC395" s="37" t="s">
        <v>291</v>
      </c>
      <c r="AD395" s="37" t="str">
        <f t="shared" si="475"/>
        <v>COMMENT ON COLUMN ZMR_POSI_BASE.UD19 IS '사용자정의집계구분19';</v>
      </c>
      <c r="AE395" s="37" t="s">
        <v>291</v>
      </c>
      <c r="AF395" s="40" t="str">
        <f t="shared" si="476"/>
        <v>ALTER TABLE ZMR_POSI_BASE ADD UD19 varchar2(20) NULL;</v>
      </c>
      <c r="AG395" s="6" t="s">
        <v>291</v>
      </c>
      <c r="AI395" s="114"/>
      <c r="AJ395" s="66"/>
      <c r="AL395" s="114"/>
      <c r="AM395" s="66"/>
      <c r="AO395" s="114"/>
      <c r="AP395" s="66"/>
      <c r="AR395" s="114"/>
      <c r="AS395" s="66"/>
      <c r="AU395" s="114"/>
      <c r="AV395" s="66"/>
      <c r="AX395" s="114"/>
      <c r="AY395" s="66"/>
    </row>
    <row r="396" spans="2:51" hidden="1">
      <c r="B396" s="65" t="str">
        <f t="shared" si="485"/>
        <v>시장기본_포지션정보</v>
      </c>
      <c r="C396" s="65" t="str">
        <f t="shared" si="486"/>
        <v>포지션기본정보</v>
      </c>
      <c r="D396" s="65" t="s">
        <v>817</v>
      </c>
      <c r="E396" s="65">
        <f t="shared" si="455"/>
        <v>75</v>
      </c>
      <c r="F396" s="66"/>
      <c r="G396" s="66" t="s">
        <v>12</v>
      </c>
      <c r="H396" s="42">
        <v>20</v>
      </c>
      <c r="I396" s="66"/>
      <c r="J396" s="65" t="str">
        <f t="shared" si="479"/>
        <v>문자_20</v>
      </c>
      <c r="K396" s="103"/>
      <c r="L396" s="67"/>
      <c r="M396" s="65" t="str">
        <f t="shared" si="487"/>
        <v>ZMR_POSI_BASE</v>
      </c>
      <c r="N396" s="65" t="str">
        <f t="shared" si="480"/>
        <v>포지션기본정보</v>
      </c>
      <c r="O396" s="27">
        <f t="shared" si="469"/>
        <v>75</v>
      </c>
      <c r="P396" s="65" t="s">
        <v>750</v>
      </c>
      <c r="Q396" s="65" t="str">
        <f t="shared" si="481"/>
        <v>사용자정의집계구분20</v>
      </c>
      <c r="R396" s="65" t="str">
        <f t="shared" si="482"/>
        <v>varchar2(20)</v>
      </c>
      <c r="S396" s="66" t="str">
        <f t="shared" si="483"/>
        <v/>
      </c>
      <c r="T396" s="66" t="str">
        <f t="shared" si="484"/>
        <v/>
      </c>
      <c r="U396" s="68">
        <f t="shared" si="488"/>
        <v>20</v>
      </c>
      <c r="V396" s="65"/>
      <c r="W396" s="5" t="s">
        <v>291</v>
      </c>
      <c r="X396" s="5" t="str">
        <f t="shared" si="472"/>
        <v>BASE_DT,POSI_FG,POSI_ID,POSI_SEQ</v>
      </c>
      <c r="Y396" s="6" t="s">
        <v>291</v>
      </c>
      <c r="Z396" s="37" t="str">
        <f t="shared" si="473"/>
        <v xml:space="preserve">  UD20 varchar2(20) NULL,</v>
      </c>
      <c r="AA396" s="37" t="s">
        <v>291</v>
      </c>
      <c r="AB396" s="5" t="str">
        <f t="shared" si="474"/>
        <v/>
      </c>
      <c r="AC396" s="37" t="s">
        <v>291</v>
      </c>
      <c r="AD396" s="37" t="str">
        <f t="shared" si="475"/>
        <v>COMMENT ON COLUMN ZMR_POSI_BASE.UD20 IS '사용자정의집계구분20';</v>
      </c>
      <c r="AE396" s="37" t="s">
        <v>291</v>
      </c>
      <c r="AF396" s="40" t="str">
        <f t="shared" si="476"/>
        <v>ALTER TABLE ZMR_POSI_BASE ADD UD20 varchar2(20) NULL;</v>
      </c>
      <c r="AG396" s="6" t="s">
        <v>291</v>
      </c>
      <c r="AI396" s="114"/>
      <c r="AJ396" s="66"/>
      <c r="AL396" s="114"/>
      <c r="AM396" s="66"/>
      <c r="AO396" s="114"/>
      <c r="AP396" s="66"/>
      <c r="AR396" s="114"/>
      <c r="AS396" s="66"/>
      <c r="AU396" s="114"/>
      <c r="AV396" s="66"/>
      <c r="AX396" s="114"/>
      <c r="AY396" s="66"/>
    </row>
    <row r="397" spans="2:51" hidden="1">
      <c r="B397" s="65" t="str">
        <f>B381</f>
        <v>시장기본_포지션정보</v>
      </c>
      <c r="C397" s="65" t="str">
        <f>C381</f>
        <v>포지션기본정보</v>
      </c>
      <c r="D397" s="65" t="s">
        <v>4777</v>
      </c>
      <c r="E397" s="65">
        <f t="shared" si="455"/>
        <v>76</v>
      </c>
      <c r="F397" s="66"/>
      <c r="G397" s="66" t="s">
        <v>12</v>
      </c>
      <c r="H397" s="42">
        <v>4</v>
      </c>
      <c r="I397" s="66" t="s">
        <v>36</v>
      </c>
      <c r="J397" s="65" t="str">
        <f t="shared" si="445"/>
        <v>문자_4</v>
      </c>
      <c r="K397" s="103" t="s">
        <v>4779</v>
      </c>
      <c r="L397" s="67"/>
      <c r="M397" s="65" t="str">
        <f>M381</f>
        <v>ZMR_POSI_BASE</v>
      </c>
      <c r="N397" s="65" t="str">
        <f t="shared" si="443"/>
        <v>포지션기본정보</v>
      </c>
      <c r="O397" s="27">
        <f t="shared" si="469"/>
        <v>76</v>
      </c>
      <c r="P397" s="65" t="s">
        <v>4779</v>
      </c>
      <c r="Q397" s="65" t="str">
        <f t="shared" si="446"/>
        <v>주식유형</v>
      </c>
      <c r="R397" s="65" t="str">
        <f t="shared" si="447"/>
        <v>varchar2(4)</v>
      </c>
      <c r="S397" s="66" t="str">
        <f t="shared" si="477"/>
        <v/>
      </c>
      <c r="T397" s="66" t="str">
        <f t="shared" si="478"/>
        <v>Y</v>
      </c>
      <c r="U397" s="68">
        <f t="shared" si="488"/>
        <v>4</v>
      </c>
      <c r="V397" s="65"/>
      <c r="W397" s="5" t="s">
        <v>291</v>
      </c>
      <c r="X397" s="5" t="str">
        <f t="shared" si="472"/>
        <v>BASE_DT,POSI_FG,POSI_ID,POSI_SEQ</v>
      </c>
      <c r="Y397" s="6" t="s">
        <v>291</v>
      </c>
      <c r="Z397" s="37" t="str">
        <f t="shared" si="473"/>
        <v xml:space="preserve">  EQ_TYPE varchar2(4) NULL,</v>
      </c>
      <c r="AA397" s="37" t="s">
        <v>291</v>
      </c>
      <c r="AB397" s="5" t="str">
        <f t="shared" si="474"/>
        <v/>
      </c>
      <c r="AC397" s="37" t="s">
        <v>291</v>
      </c>
      <c r="AD397" s="37" t="str">
        <f t="shared" si="475"/>
        <v>COMMENT ON COLUMN ZMR_POSI_BASE.EQ_TYPE IS '주식유형 : EQ_TYPE';</v>
      </c>
      <c r="AE397" s="37" t="s">
        <v>291</v>
      </c>
      <c r="AF397" s="40" t="str">
        <f t="shared" si="476"/>
        <v>ALTER TABLE ZMR_POSI_BASE ADD EQ_TYPE varchar2(4) NULL;</v>
      </c>
      <c r="AG397" s="6" t="s">
        <v>291</v>
      </c>
      <c r="AI397" s="114"/>
      <c r="AJ397" s="66"/>
      <c r="AL397" s="114"/>
      <c r="AM397" s="66"/>
      <c r="AO397" s="114"/>
      <c r="AP397" s="66"/>
      <c r="AR397" s="114"/>
      <c r="AS397" s="66"/>
      <c r="AU397" s="114"/>
      <c r="AV397" s="66"/>
      <c r="AX397" s="114"/>
      <c r="AY397" s="66"/>
    </row>
    <row r="398" spans="2:51" hidden="1">
      <c r="B398" s="65" t="str">
        <f t="shared" si="466"/>
        <v>시장기본_포지션정보</v>
      </c>
      <c r="C398" s="65" t="str">
        <f t="shared" si="466"/>
        <v>포지션기본정보</v>
      </c>
      <c r="D398" s="65" t="s">
        <v>834</v>
      </c>
      <c r="E398" s="65">
        <f t="shared" si="455"/>
        <v>77</v>
      </c>
      <c r="F398" s="66"/>
      <c r="G398" s="66" t="s">
        <v>12</v>
      </c>
      <c r="H398" s="42">
        <v>1</v>
      </c>
      <c r="I398" s="66"/>
      <c r="J398" s="65" t="str">
        <f t="shared" si="445"/>
        <v>문자_1</v>
      </c>
      <c r="K398" s="103" t="s">
        <v>3484</v>
      </c>
      <c r="L398" s="67"/>
      <c r="M398" s="65" t="str">
        <f t="shared" si="449"/>
        <v>ZMR_POSI_BASE</v>
      </c>
      <c r="N398" s="65" t="str">
        <f t="shared" si="443"/>
        <v>포지션기본정보</v>
      </c>
      <c r="O398" s="27">
        <f t="shared" si="469"/>
        <v>77</v>
      </c>
      <c r="P398" s="65" t="s">
        <v>4971</v>
      </c>
      <c r="Q398" s="65" t="str">
        <f t="shared" si="446"/>
        <v>확정배당유무</v>
      </c>
      <c r="R398" s="65" t="str">
        <f t="shared" si="447"/>
        <v>varchar2(1)</v>
      </c>
      <c r="S398" s="66" t="str">
        <f t="shared" si="477"/>
        <v/>
      </c>
      <c r="T398" s="66" t="str">
        <f t="shared" si="478"/>
        <v/>
      </c>
      <c r="U398" s="68">
        <f t="shared" si="488"/>
        <v>1</v>
      </c>
      <c r="V398" s="65"/>
      <c r="W398" s="5" t="s">
        <v>291</v>
      </c>
      <c r="X398" s="5" t="str">
        <f t="shared" si="472"/>
        <v>BASE_DT,POSI_FG,POSI_ID,POSI_SEQ</v>
      </c>
      <c r="Y398" s="6" t="s">
        <v>291</v>
      </c>
      <c r="Z398" s="37" t="str">
        <f t="shared" si="473"/>
        <v xml:space="preserve">  DIV_CF_YN varchar2(1) NULL,</v>
      </c>
      <c r="AA398" s="37" t="s">
        <v>291</v>
      </c>
      <c r="AB398" s="5" t="str">
        <f t="shared" si="474"/>
        <v/>
      </c>
      <c r="AC398" s="37" t="s">
        <v>291</v>
      </c>
      <c r="AD398" s="37" t="str">
        <f t="shared" si="475"/>
        <v>COMMENT ON COLUMN ZMR_POSI_BASE.DIV_CF_YN IS '확정배당유무 : 우선주';</v>
      </c>
      <c r="AE398" s="37" t="s">
        <v>291</v>
      </c>
      <c r="AF398" s="40" t="str">
        <f t="shared" si="476"/>
        <v>ALTER TABLE ZMR_POSI_BASE ADD DIV_CF_YN varchar2(1) NULL;</v>
      </c>
      <c r="AG398" s="6" t="s">
        <v>291</v>
      </c>
      <c r="AI398" s="114"/>
      <c r="AJ398" s="66"/>
      <c r="AL398" s="114"/>
      <c r="AM398" s="66"/>
      <c r="AO398" s="114"/>
      <c r="AP398" s="66"/>
      <c r="AR398" s="114"/>
      <c r="AS398" s="66"/>
      <c r="AU398" s="114"/>
      <c r="AV398" s="66"/>
      <c r="AX398" s="114"/>
      <c r="AY398" s="66"/>
    </row>
    <row r="399" spans="2:51" hidden="1">
      <c r="B399" s="65" t="str">
        <f t="shared" si="466"/>
        <v>시장기본_포지션정보</v>
      </c>
      <c r="C399" s="65" t="str">
        <f t="shared" si="466"/>
        <v>포지션기본정보</v>
      </c>
      <c r="D399" s="65" t="s">
        <v>4972</v>
      </c>
      <c r="E399" s="65">
        <f t="shared" si="455"/>
        <v>78</v>
      </c>
      <c r="F399" s="66"/>
      <c r="G399" s="66" t="s">
        <v>12</v>
      </c>
      <c r="H399" s="42">
        <v>1</v>
      </c>
      <c r="I399" s="66"/>
      <c r="J399" s="65" t="str">
        <f t="shared" si="445"/>
        <v>문자_1</v>
      </c>
      <c r="K399" s="103" t="s">
        <v>3484</v>
      </c>
      <c r="L399" s="67"/>
      <c r="M399" s="65" t="str">
        <f t="shared" si="449"/>
        <v>ZMR_POSI_BASE</v>
      </c>
      <c r="N399" s="65" t="str">
        <f t="shared" si="443"/>
        <v>포지션기본정보</v>
      </c>
      <c r="O399" s="27">
        <f t="shared" si="469"/>
        <v>78</v>
      </c>
      <c r="P399" s="65" t="s">
        <v>4973</v>
      </c>
      <c r="Q399" s="65" t="str">
        <f t="shared" si="446"/>
        <v>우선주전환권유무</v>
      </c>
      <c r="R399" s="65" t="str">
        <f t="shared" si="447"/>
        <v>varchar2(1)</v>
      </c>
      <c r="S399" s="66"/>
      <c r="T399" s="66"/>
      <c r="U399" s="68">
        <f t="shared" si="488"/>
        <v>1</v>
      </c>
      <c r="V399" s="65"/>
      <c r="W399" s="5" t="s">
        <v>291</v>
      </c>
      <c r="X399" s="5" t="str">
        <f t="shared" si="472"/>
        <v>BASE_DT,POSI_FG,POSI_ID,POSI_SEQ</v>
      </c>
      <c r="Y399" s="6" t="s">
        <v>291</v>
      </c>
      <c r="Z399" s="37" t="str">
        <f t="shared" si="473"/>
        <v xml:space="preserve">  PST_CVS_EN varchar2(1) NULL,</v>
      </c>
      <c r="AA399" s="37" t="s">
        <v>291</v>
      </c>
      <c r="AB399" s="5" t="str">
        <f t="shared" si="474"/>
        <v/>
      </c>
      <c r="AC399" s="37" t="s">
        <v>291</v>
      </c>
      <c r="AD399" s="37" t="str">
        <f t="shared" si="475"/>
        <v>COMMENT ON COLUMN ZMR_POSI_BASE.PST_CVS_EN IS '우선주전환권유무 : 우선주';</v>
      </c>
      <c r="AE399" s="37" t="s">
        <v>291</v>
      </c>
      <c r="AF399" s="40" t="str">
        <f t="shared" si="476"/>
        <v>ALTER TABLE ZMR_POSI_BASE ADD PST_CVS_EN varchar2(1) NULL;</v>
      </c>
      <c r="AG399" s="6" t="s">
        <v>291</v>
      </c>
      <c r="AI399" s="114"/>
      <c r="AJ399" s="66"/>
      <c r="AL399" s="114"/>
      <c r="AM399" s="66"/>
      <c r="AO399" s="114">
        <v>3.2</v>
      </c>
      <c r="AP399" s="66" t="s">
        <v>36</v>
      </c>
      <c r="AR399" s="114">
        <v>3.2</v>
      </c>
      <c r="AS399" s="66" t="s">
        <v>36</v>
      </c>
      <c r="AU399" s="114">
        <v>3.2</v>
      </c>
      <c r="AV399" s="66" t="s">
        <v>36</v>
      </c>
      <c r="AX399" s="114"/>
      <c r="AY399" s="66"/>
    </row>
    <row r="400" spans="2:51" hidden="1">
      <c r="B400" s="65" t="str">
        <f t="shared" si="466"/>
        <v>시장기본_포지션정보</v>
      </c>
      <c r="C400" s="65" t="str">
        <f t="shared" si="466"/>
        <v>포지션기본정보</v>
      </c>
      <c r="D400" s="65" t="s">
        <v>4842</v>
      </c>
      <c r="E400" s="65">
        <f t="shared" si="455"/>
        <v>79</v>
      </c>
      <c r="F400" s="66"/>
      <c r="G400" s="66" t="s">
        <v>13</v>
      </c>
      <c r="H400" s="42" t="s">
        <v>2008</v>
      </c>
      <c r="I400" s="66"/>
      <c r="J400" s="65" t="str">
        <f t="shared" si="445"/>
        <v>숫자_6,2</v>
      </c>
      <c r="K400" s="103"/>
      <c r="L400" s="67"/>
      <c r="M400" s="65" t="str">
        <f t="shared" si="449"/>
        <v>ZMR_POSI_BASE</v>
      </c>
      <c r="N400" s="65" t="str">
        <f t="shared" ref="N400:N443" si="489">C400</f>
        <v>포지션기본정보</v>
      </c>
      <c r="O400" s="27">
        <f t="shared" si="469"/>
        <v>79</v>
      </c>
      <c r="P400" s="65" t="s">
        <v>1109</v>
      </c>
      <c r="Q400" s="65" t="str">
        <f t="shared" si="446"/>
        <v>표면금리</v>
      </c>
      <c r="R400" s="65" t="str">
        <f t="shared" si="447"/>
        <v>number(6,2)</v>
      </c>
      <c r="S400" s="66"/>
      <c r="T400" s="66"/>
      <c r="U400" s="68" t="str">
        <f t="shared" si="488"/>
        <v>6,2</v>
      </c>
      <c r="V400" s="65"/>
      <c r="W400" s="5" t="s">
        <v>291</v>
      </c>
      <c r="X400" s="5" t="str">
        <f t="shared" si="472"/>
        <v>BASE_DT,POSI_FG,POSI_ID,POSI_SEQ</v>
      </c>
      <c r="Y400" s="6" t="s">
        <v>291</v>
      </c>
      <c r="Z400" s="37" t="str">
        <f t="shared" si="473"/>
        <v xml:space="preserve">  COUP_RATE number(6,2) NULL,</v>
      </c>
      <c r="AA400" s="37" t="s">
        <v>291</v>
      </c>
      <c r="AB400" s="5" t="str">
        <f t="shared" si="474"/>
        <v/>
      </c>
      <c r="AC400" s="37" t="s">
        <v>291</v>
      </c>
      <c r="AD400" s="37" t="str">
        <f t="shared" si="475"/>
        <v>COMMENT ON COLUMN ZMR_POSI_BASE.COUP_RATE IS '표면금리';</v>
      </c>
      <c r="AE400" s="37" t="s">
        <v>291</v>
      </c>
      <c r="AF400" s="40" t="str">
        <f t="shared" si="476"/>
        <v>ALTER TABLE ZMR_POSI_BASE ADD COUP_RATE number(6,2) NULL;</v>
      </c>
      <c r="AG400" s="6" t="s">
        <v>291</v>
      </c>
      <c r="AI400" s="114"/>
      <c r="AJ400" s="66"/>
      <c r="AL400" s="114"/>
      <c r="AM400" s="66"/>
      <c r="AO400" s="114" t="s">
        <v>4884</v>
      </c>
      <c r="AP400" s="66" t="s">
        <v>36</v>
      </c>
      <c r="AR400" s="114" t="s">
        <v>4884</v>
      </c>
      <c r="AS400" s="66" t="s">
        <v>36</v>
      </c>
      <c r="AU400" s="114" t="s">
        <v>4884</v>
      </c>
      <c r="AV400" s="66" t="s">
        <v>36</v>
      </c>
      <c r="AX400" s="114"/>
      <c r="AY400" s="66"/>
    </row>
    <row r="401" spans="2:51" ht="25.5" hidden="1">
      <c r="B401" s="65" t="str">
        <f t="shared" ref="B401:C416" si="490">B400</f>
        <v>시장기본_포지션정보</v>
      </c>
      <c r="C401" s="65" t="str">
        <f t="shared" si="490"/>
        <v>포지션기본정보</v>
      </c>
      <c r="D401" s="65" t="s">
        <v>4843</v>
      </c>
      <c r="E401" s="65">
        <f t="shared" si="455"/>
        <v>80</v>
      </c>
      <c r="F401" s="66"/>
      <c r="G401" s="66" t="s">
        <v>274</v>
      </c>
      <c r="H401" s="42">
        <v>10</v>
      </c>
      <c r="I401" s="66"/>
      <c r="J401" s="65" t="str">
        <f t="shared" ref="J401:J443" si="491">IF(G401="", "", G401&amp;IF(G401="날짜", "", "_"&amp;H401))</f>
        <v>문자_10</v>
      </c>
      <c r="K401" s="103" t="s">
        <v>4881</v>
      </c>
      <c r="L401" s="67"/>
      <c r="M401" s="65" t="str">
        <f t="shared" si="449"/>
        <v>ZMR_POSI_BASE</v>
      </c>
      <c r="N401" s="65" t="str">
        <f t="shared" si="489"/>
        <v>포지션기본정보</v>
      </c>
      <c r="O401" s="27">
        <f t="shared" si="469"/>
        <v>80</v>
      </c>
      <c r="P401" s="65" t="s">
        <v>6807</v>
      </c>
      <c r="Q401" s="65" t="str">
        <f t="shared" ref="Q401:Q443" si="492">D401</f>
        <v>표면금리일자산출방식</v>
      </c>
      <c r="R401" s="65" t="str">
        <f t="shared" ref="R401:R443" si="493">IF(G401="문자", "varchar2(" &amp; H401 &amp; ")", IF(G401="숫자", "number(" &amp; SUBSTITUTE(H401, ".", ",") &amp;")", IF(G401="날짜", "timestamp", "")))</f>
        <v>varchar2(10)</v>
      </c>
      <c r="S401" s="66"/>
      <c r="T401" s="66"/>
      <c r="U401" s="68">
        <f t="shared" si="488"/>
        <v>10</v>
      </c>
      <c r="V401" s="65"/>
      <c r="W401" s="5" t="s">
        <v>291</v>
      </c>
      <c r="X401" s="5" t="str">
        <f t="shared" si="472"/>
        <v>BASE_DT,POSI_FG,POSI_ID,POSI_SEQ</v>
      </c>
      <c r="Y401" s="6" t="s">
        <v>291</v>
      </c>
      <c r="Z401" s="37" t="str">
        <f t="shared" si="473"/>
        <v xml:space="preserve">  COUP_DAYC_BASIS varchar2(10) NULL,</v>
      </c>
      <c r="AA401" s="37" t="s">
        <v>291</v>
      </c>
      <c r="AB401" s="5" t="str">
        <f t="shared" si="474"/>
        <v/>
      </c>
      <c r="AC401" s="37" t="s">
        <v>291</v>
      </c>
      <c r="AD401" s="37" t="str">
        <f t="shared" si="475"/>
        <v>COMMENT ON COLUMN ZMR_POSI_BASE.COUP_DAYC_BASIS IS '표면금리일자산출방식 : DAYC_BASIS [ACT/365..]';</v>
      </c>
      <c r="AE401" s="37" t="s">
        <v>291</v>
      </c>
      <c r="AF401" s="40" t="str">
        <f t="shared" si="476"/>
        <v>ALTER TABLE ZMR_POSI_BASE ADD COUP_DAYC_BASIS varchar2(10) NULL;</v>
      </c>
      <c r="AG401" s="6" t="s">
        <v>291</v>
      </c>
      <c r="AI401" s="114"/>
      <c r="AJ401" s="66"/>
      <c r="AL401" s="114"/>
      <c r="AM401" s="66"/>
      <c r="AO401" s="114" t="s">
        <v>4893</v>
      </c>
      <c r="AP401" s="66" t="s">
        <v>36</v>
      </c>
      <c r="AR401" s="114" t="s">
        <v>4893</v>
      </c>
      <c r="AS401" s="66" t="s">
        <v>36</v>
      </c>
      <c r="AU401" s="114" t="s">
        <v>4893</v>
      </c>
      <c r="AV401" s="66" t="s">
        <v>36</v>
      </c>
      <c r="AX401" s="114"/>
      <c r="AY401" s="66"/>
    </row>
    <row r="402" spans="2:51" ht="25.5" hidden="1">
      <c r="B402" s="65" t="str">
        <f t="shared" si="490"/>
        <v>시장기본_포지션정보</v>
      </c>
      <c r="C402" s="65" t="str">
        <f t="shared" si="490"/>
        <v>포지션기본정보</v>
      </c>
      <c r="D402" s="65" t="s">
        <v>4902</v>
      </c>
      <c r="E402" s="65">
        <f t="shared" si="455"/>
        <v>81</v>
      </c>
      <c r="F402" s="66"/>
      <c r="G402" s="66" t="s">
        <v>274</v>
      </c>
      <c r="H402" s="42">
        <v>4</v>
      </c>
      <c r="I402" s="66"/>
      <c r="J402" s="65" t="str">
        <f t="shared" si="491"/>
        <v>문자_4</v>
      </c>
      <c r="K402" s="103" t="s">
        <v>4888</v>
      </c>
      <c r="L402" s="67"/>
      <c r="M402" s="65" t="str">
        <f t="shared" ref="M402:M443" si="494">M401</f>
        <v>ZMR_POSI_BASE</v>
      </c>
      <c r="N402" s="65" t="str">
        <f t="shared" si="489"/>
        <v>포지션기본정보</v>
      </c>
      <c r="O402" s="27">
        <f t="shared" si="469"/>
        <v>81</v>
      </c>
      <c r="P402" s="65" t="s">
        <v>4887</v>
      </c>
      <c r="Q402" s="65" t="str">
        <f t="shared" si="492"/>
        <v>표면금리이자산출방식</v>
      </c>
      <c r="R402" s="65" t="str">
        <f t="shared" si="493"/>
        <v>varchar2(4)</v>
      </c>
      <c r="S402" s="66"/>
      <c r="T402" s="66"/>
      <c r="U402" s="68">
        <f t="shared" si="488"/>
        <v>4</v>
      </c>
      <c r="V402" s="65"/>
      <c r="W402" s="5" t="s">
        <v>291</v>
      </c>
      <c r="X402" s="5" t="str">
        <f t="shared" si="472"/>
        <v>BASE_DT,POSI_FG,POSI_ID,POSI_SEQ</v>
      </c>
      <c r="Y402" s="6" t="s">
        <v>291</v>
      </c>
      <c r="Z402" s="37" t="str">
        <f t="shared" si="473"/>
        <v xml:space="preserve">  COUP_COMP_TYPE varchar2(4) NULL,</v>
      </c>
      <c r="AA402" s="37" t="s">
        <v>291</v>
      </c>
      <c r="AB402" s="5" t="str">
        <f t="shared" si="474"/>
        <v/>
      </c>
      <c r="AC402" s="37" t="s">
        <v>291</v>
      </c>
      <c r="AD402" s="37" t="str">
        <f t="shared" si="475"/>
        <v>COMMENT ON COLUMN ZMR_POSI_BASE.COUP_COMP_TYPE IS '표면금리이자산출방식 : COMP_TYPE [SMP,..]';</v>
      </c>
      <c r="AE402" s="37" t="s">
        <v>291</v>
      </c>
      <c r="AF402" s="40" t="str">
        <f t="shared" si="476"/>
        <v>ALTER TABLE ZMR_POSI_BASE ADD COUP_COMP_TYPE varchar2(4) NULL;</v>
      </c>
      <c r="AG402" s="6" t="s">
        <v>291</v>
      </c>
      <c r="AI402" s="114"/>
      <c r="AJ402" s="66"/>
      <c r="AL402" s="114"/>
      <c r="AM402" s="66"/>
      <c r="AO402" s="114"/>
      <c r="AP402" s="66"/>
      <c r="AR402" s="114"/>
      <c r="AS402" s="66"/>
      <c r="AU402" s="114"/>
      <c r="AV402" s="66"/>
      <c r="AX402" s="114"/>
      <c r="AY402" s="66"/>
    </row>
    <row r="403" spans="2:51" hidden="1">
      <c r="B403" s="65" t="str">
        <f t="shared" si="490"/>
        <v>시장기본_포지션정보</v>
      </c>
      <c r="C403" s="65" t="str">
        <f t="shared" si="490"/>
        <v>포지션기본정보</v>
      </c>
      <c r="D403" s="65" t="s">
        <v>4844</v>
      </c>
      <c r="E403" s="65">
        <f t="shared" si="455"/>
        <v>82</v>
      </c>
      <c r="F403" s="66"/>
      <c r="G403" s="66" t="s">
        <v>274</v>
      </c>
      <c r="H403" s="42">
        <v>8</v>
      </c>
      <c r="I403" s="66"/>
      <c r="J403" s="65" t="str">
        <f t="shared" si="491"/>
        <v>문자_8</v>
      </c>
      <c r="K403" s="103"/>
      <c r="L403" s="67"/>
      <c r="M403" s="65" t="str">
        <f t="shared" si="494"/>
        <v>ZMR_POSI_BASE</v>
      </c>
      <c r="N403" s="65" t="str">
        <f t="shared" si="489"/>
        <v>포지션기본정보</v>
      </c>
      <c r="O403" s="27">
        <f t="shared" si="469"/>
        <v>82</v>
      </c>
      <c r="P403" s="65" t="s">
        <v>4861</v>
      </c>
      <c r="Q403" s="65" t="str">
        <f t="shared" si="492"/>
        <v>최종이자지급일자</v>
      </c>
      <c r="R403" s="65" t="str">
        <f t="shared" si="493"/>
        <v>varchar2(8)</v>
      </c>
      <c r="S403" s="66"/>
      <c r="T403" s="66"/>
      <c r="U403" s="68">
        <f t="shared" si="488"/>
        <v>8</v>
      </c>
      <c r="V403" s="65"/>
      <c r="W403" s="5" t="s">
        <v>291</v>
      </c>
      <c r="X403" s="5" t="str">
        <f t="shared" si="472"/>
        <v>BASE_DT,POSI_FG,POSI_ID,POSI_SEQ</v>
      </c>
      <c r="Y403" s="6" t="s">
        <v>291</v>
      </c>
      <c r="Z403" s="37" t="str">
        <f t="shared" si="473"/>
        <v xml:space="preserve">  LST_COUP_DT varchar2(8) NULL,</v>
      </c>
      <c r="AA403" s="37" t="s">
        <v>291</v>
      </c>
      <c r="AB403" s="5" t="str">
        <f t="shared" si="474"/>
        <v/>
      </c>
      <c r="AC403" s="37" t="s">
        <v>291</v>
      </c>
      <c r="AD403" s="37" t="str">
        <f t="shared" si="475"/>
        <v>COMMENT ON COLUMN ZMR_POSI_BASE.LST_COUP_DT IS '최종이자지급일자';</v>
      </c>
      <c r="AE403" s="37" t="s">
        <v>291</v>
      </c>
      <c r="AF403" s="40" t="str">
        <f t="shared" si="476"/>
        <v>ALTER TABLE ZMR_POSI_BASE ADD LST_COUP_DT varchar2(8) NULL;</v>
      </c>
      <c r="AG403" s="6" t="s">
        <v>291</v>
      </c>
      <c r="AI403" s="114"/>
      <c r="AJ403" s="66"/>
      <c r="AL403" s="114"/>
      <c r="AM403" s="66"/>
      <c r="AO403" s="114"/>
      <c r="AP403" s="66"/>
      <c r="AR403" s="114"/>
      <c r="AS403" s="66"/>
      <c r="AU403" s="114"/>
      <c r="AV403" s="66"/>
      <c r="AX403" s="114"/>
      <c r="AY403" s="66"/>
    </row>
    <row r="404" spans="2:51" hidden="1">
      <c r="B404" s="65" t="str">
        <f t="shared" si="490"/>
        <v>시장기본_포지션정보</v>
      </c>
      <c r="C404" s="65" t="str">
        <f t="shared" si="490"/>
        <v>포지션기본정보</v>
      </c>
      <c r="D404" s="65" t="s">
        <v>837</v>
      </c>
      <c r="E404" s="65">
        <f t="shared" si="455"/>
        <v>83</v>
      </c>
      <c r="F404" s="66"/>
      <c r="G404" s="66" t="s">
        <v>274</v>
      </c>
      <c r="H404" s="42">
        <v>1</v>
      </c>
      <c r="I404" s="66"/>
      <c r="J404" s="65" t="str">
        <f t="shared" si="491"/>
        <v>문자_1</v>
      </c>
      <c r="K404" s="103" t="s">
        <v>1200</v>
      </c>
      <c r="L404" s="67"/>
      <c r="M404" s="65" t="str">
        <f t="shared" si="494"/>
        <v>ZMR_POSI_BASE</v>
      </c>
      <c r="N404" s="65" t="str">
        <f t="shared" si="489"/>
        <v>포지션기본정보</v>
      </c>
      <c r="O404" s="27">
        <f t="shared" si="469"/>
        <v>83</v>
      </c>
      <c r="P404" s="65" t="s">
        <v>4916</v>
      </c>
      <c r="Q404" s="65" t="str">
        <f t="shared" si="492"/>
        <v>기간이자계산여부</v>
      </c>
      <c r="R404" s="65" t="str">
        <f t="shared" si="493"/>
        <v>varchar2(1)</v>
      </c>
      <c r="S404" s="66"/>
      <c r="T404" s="66"/>
      <c r="U404" s="68">
        <f t="shared" si="488"/>
        <v>1</v>
      </c>
      <c r="V404" s="65"/>
      <c r="W404" s="5" t="s">
        <v>291</v>
      </c>
      <c r="X404" s="5" t="str">
        <f t="shared" si="472"/>
        <v>BASE_DT,POSI_FG,POSI_ID,POSI_SEQ</v>
      </c>
      <c r="Y404" s="6" t="s">
        <v>291</v>
      </c>
      <c r="Z404" s="37" t="str">
        <f t="shared" si="473"/>
        <v xml:space="preserve">  COUP_PROR varchar2(1) NULL,</v>
      </c>
      <c r="AA404" s="37" t="s">
        <v>291</v>
      </c>
      <c r="AB404" s="5" t="str">
        <f t="shared" si="474"/>
        <v/>
      </c>
      <c r="AC404" s="37" t="s">
        <v>291</v>
      </c>
      <c r="AD404" s="37" t="str">
        <f t="shared" si="475"/>
        <v>COMMENT ON COLUMN ZMR_POSI_BASE.COUP_PROR IS '기간이자계산여부 : Y/N';</v>
      </c>
      <c r="AE404" s="37" t="s">
        <v>291</v>
      </c>
      <c r="AF404" s="40" t="str">
        <f t="shared" si="476"/>
        <v>ALTER TABLE ZMR_POSI_BASE ADD COUP_PROR varchar2(1) NULL;</v>
      </c>
      <c r="AG404" s="6" t="s">
        <v>291</v>
      </c>
      <c r="AI404" s="114"/>
      <c r="AJ404" s="66"/>
      <c r="AL404" s="114"/>
      <c r="AM404" s="66"/>
      <c r="AO404" s="114" t="s">
        <v>4909</v>
      </c>
      <c r="AP404" s="66"/>
      <c r="AR404" s="114" t="s">
        <v>4909</v>
      </c>
      <c r="AS404" s="66"/>
      <c r="AU404" s="114" t="s">
        <v>4909</v>
      </c>
      <c r="AV404" s="66"/>
      <c r="AX404" s="114" t="s">
        <v>4909</v>
      </c>
      <c r="AY404" s="66"/>
    </row>
    <row r="405" spans="2:51" ht="25.5" hidden="1">
      <c r="B405" s="65" t="str">
        <f t="shared" si="490"/>
        <v>시장기본_포지션정보</v>
      </c>
      <c r="C405" s="65" t="str">
        <f t="shared" si="490"/>
        <v>포지션기본정보</v>
      </c>
      <c r="D405" s="65" t="s">
        <v>4845</v>
      </c>
      <c r="E405" s="65">
        <f t="shared" si="455"/>
        <v>84</v>
      </c>
      <c r="F405" s="66"/>
      <c r="G405" s="66" t="s">
        <v>274</v>
      </c>
      <c r="H405" s="42">
        <v>1</v>
      </c>
      <c r="I405" s="66"/>
      <c r="J405" s="65" t="str">
        <f t="shared" si="491"/>
        <v>문자_1</v>
      </c>
      <c r="K405" s="103" t="s">
        <v>6800</v>
      </c>
      <c r="L405" s="67"/>
      <c r="M405" s="65" t="str">
        <f t="shared" si="494"/>
        <v>ZMR_POSI_BASE</v>
      </c>
      <c r="N405" s="65" t="str">
        <f t="shared" si="489"/>
        <v>포지션기본정보</v>
      </c>
      <c r="O405" s="27">
        <f t="shared" si="469"/>
        <v>84</v>
      </c>
      <c r="P405" s="65" t="s">
        <v>4874</v>
      </c>
      <c r="Q405" s="65" t="str">
        <f t="shared" si="492"/>
        <v>이자지급결정방식</v>
      </c>
      <c r="R405" s="65" t="str">
        <f t="shared" si="493"/>
        <v>varchar2(1)</v>
      </c>
      <c r="S405" s="66"/>
      <c r="T405" s="66"/>
      <c r="U405" s="68">
        <f t="shared" si="488"/>
        <v>1</v>
      </c>
      <c r="V405" s="65"/>
      <c r="W405" s="5" t="s">
        <v>291</v>
      </c>
      <c r="X405" s="5" t="str">
        <f t="shared" si="472"/>
        <v>BASE_DT,POSI_FG,POSI_ID,POSI_SEQ</v>
      </c>
      <c r="Y405" s="6" t="s">
        <v>291</v>
      </c>
      <c r="Z405" s="37" t="str">
        <f t="shared" si="473"/>
        <v xml:space="preserve">  COUP_PREP varchar2(1) NULL,</v>
      </c>
      <c r="AA405" s="37" t="s">
        <v>291</v>
      </c>
      <c r="AB405" s="5" t="str">
        <f t="shared" si="474"/>
        <v/>
      </c>
      <c r="AC405" s="37" t="s">
        <v>291</v>
      </c>
      <c r="AD405" s="37" t="str">
        <f t="shared" si="475"/>
        <v>COMMENT ON COLUMN ZMR_POSI_BASE.COUP_PREP IS '이자지급결정방식 : COUP_PREP[F,A,D]';</v>
      </c>
      <c r="AE405" s="37" t="s">
        <v>291</v>
      </c>
      <c r="AF405" s="40" t="str">
        <f t="shared" si="476"/>
        <v>ALTER TABLE ZMR_POSI_BASE ADD COUP_PREP varchar2(1) NULL;</v>
      </c>
      <c r="AG405" s="6" t="s">
        <v>291</v>
      </c>
      <c r="AI405" s="114"/>
      <c r="AJ405" s="66"/>
      <c r="AL405" s="114"/>
      <c r="AM405" s="66"/>
      <c r="AO405" s="114" t="s">
        <v>5164</v>
      </c>
      <c r="AP405" s="66"/>
      <c r="AR405" s="114" t="s">
        <v>3394</v>
      </c>
      <c r="AS405" s="66"/>
      <c r="AU405" s="114" t="s">
        <v>3394</v>
      </c>
      <c r="AV405" s="66" t="s">
        <v>36</v>
      </c>
      <c r="AX405" s="114" t="s">
        <v>3394</v>
      </c>
      <c r="AY405" s="66" t="s">
        <v>36</v>
      </c>
    </row>
    <row r="406" spans="2:51" hidden="1">
      <c r="B406" s="65" t="str">
        <f t="shared" si="490"/>
        <v>시장기본_포지션정보</v>
      </c>
      <c r="C406" s="65" t="str">
        <f t="shared" si="490"/>
        <v>포지션기본정보</v>
      </c>
      <c r="D406" s="65" t="s">
        <v>4905</v>
      </c>
      <c r="E406" s="65">
        <f t="shared" si="455"/>
        <v>85</v>
      </c>
      <c r="F406" s="66"/>
      <c r="G406" s="66" t="s">
        <v>274</v>
      </c>
      <c r="H406" s="42">
        <v>4</v>
      </c>
      <c r="I406" s="66"/>
      <c r="J406" s="65" t="str">
        <f t="shared" si="491"/>
        <v>문자_4</v>
      </c>
      <c r="K406" s="103" t="s">
        <v>4580</v>
      </c>
      <c r="L406" s="67"/>
      <c r="M406" s="65" t="str">
        <f t="shared" si="494"/>
        <v>ZMR_POSI_BASE</v>
      </c>
      <c r="N406" s="65" t="str">
        <f t="shared" si="489"/>
        <v>포지션기본정보</v>
      </c>
      <c r="O406" s="27">
        <f t="shared" si="469"/>
        <v>85</v>
      </c>
      <c r="P406" s="65" t="s">
        <v>6803</v>
      </c>
      <c r="Q406" s="65" t="str">
        <f t="shared" si="492"/>
        <v>이자지급주기</v>
      </c>
      <c r="R406" s="65" t="str">
        <f t="shared" si="493"/>
        <v>varchar2(4)</v>
      </c>
      <c r="S406" s="66"/>
      <c r="T406" s="66"/>
      <c r="U406" s="68">
        <f t="shared" si="488"/>
        <v>4</v>
      </c>
      <c r="V406" s="65"/>
      <c r="W406" s="5" t="s">
        <v>291</v>
      </c>
      <c r="X406" s="5" t="str">
        <f t="shared" si="472"/>
        <v>BASE_DT,POSI_FG,POSI_ID,POSI_SEQ</v>
      </c>
      <c r="Y406" s="6" t="s">
        <v>291</v>
      </c>
      <c r="Z406" s="37" t="str">
        <f t="shared" si="473"/>
        <v xml:space="preserve">  COUP_TERM varchar2(4) NULL,</v>
      </c>
      <c r="AA406" s="37" t="s">
        <v>291</v>
      </c>
      <c r="AB406" s="5" t="str">
        <f t="shared" si="474"/>
        <v/>
      </c>
      <c r="AC406" s="37" t="s">
        <v>291</v>
      </c>
      <c r="AD406" s="37" t="str">
        <f t="shared" si="475"/>
        <v>COMMENT ON COLUMN ZMR_POSI_BASE.COUP_TERM IS '이자지급주기 : CD_TERM';</v>
      </c>
      <c r="AE406" s="37" t="s">
        <v>291</v>
      </c>
      <c r="AF406" s="40" t="str">
        <f t="shared" si="476"/>
        <v>ALTER TABLE ZMR_POSI_BASE ADD COUP_TERM varchar2(4) NULL;</v>
      </c>
      <c r="AG406" s="6" t="s">
        <v>291</v>
      </c>
      <c r="AI406" s="114"/>
      <c r="AJ406" s="66"/>
      <c r="AL406" s="114"/>
      <c r="AM406" s="66"/>
      <c r="AO406" s="114"/>
      <c r="AP406" s="66"/>
      <c r="AR406" s="114" t="s">
        <v>4908</v>
      </c>
      <c r="AS406" s="66" t="s">
        <v>36</v>
      </c>
      <c r="AU406" s="114" t="s">
        <v>4908</v>
      </c>
      <c r="AV406" s="66" t="s">
        <v>36</v>
      </c>
      <c r="AX406" s="114" t="s">
        <v>4908</v>
      </c>
      <c r="AY406" s="66" t="s">
        <v>36</v>
      </c>
    </row>
    <row r="407" spans="2:51" ht="25.5" hidden="1">
      <c r="B407" s="65" t="str">
        <f t="shared" si="490"/>
        <v>시장기본_포지션정보</v>
      </c>
      <c r="C407" s="65" t="str">
        <f t="shared" si="490"/>
        <v>포지션기본정보</v>
      </c>
      <c r="D407" s="65" t="s">
        <v>6808</v>
      </c>
      <c r="E407" s="65">
        <f t="shared" si="455"/>
        <v>86</v>
      </c>
      <c r="F407" s="66"/>
      <c r="G407" s="66" t="s">
        <v>274</v>
      </c>
      <c r="H407" s="42">
        <v>1</v>
      </c>
      <c r="I407" s="66"/>
      <c r="J407" s="65" t="str">
        <f t="shared" si="491"/>
        <v>문자_1</v>
      </c>
      <c r="K407" s="103" t="s">
        <v>4915</v>
      </c>
      <c r="L407" s="67"/>
      <c r="M407" s="65" t="str">
        <f t="shared" si="494"/>
        <v>ZMR_POSI_BASE</v>
      </c>
      <c r="N407" s="65" t="str">
        <f t="shared" si="489"/>
        <v>포지션기본정보</v>
      </c>
      <c r="O407" s="27">
        <f t="shared" si="469"/>
        <v>86</v>
      </c>
      <c r="P407" s="65" t="s">
        <v>4901</v>
      </c>
      <c r="Q407" s="65" t="str">
        <f t="shared" si="492"/>
        <v>이자생성방식</v>
      </c>
      <c r="R407" s="65" t="str">
        <f t="shared" si="493"/>
        <v>varchar2(1)</v>
      </c>
      <c r="S407" s="66"/>
      <c r="T407" s="66"/>
      <c r="U407" s="68">
        <f t="shared" si="488"/>
        <v>1</v>
      </c>
      <c r="V407" s="65"/>
      <c r="W407" s="5" t="s">
        <v>291</v>
      </c>
      <c r="X407" s="5" t="str">
        <f t="shared" si="472"/>
        <v>BASE_DT,POSI_FG,POSI_ID,POSI_SEQ</v>
      </c>
      <c r="Y407" s="6" t="s">
        <v>291</v>
      </c>
      <c r="Z407" s="37" t="str">
        <f t="shared" si="473"/>
        <v xml:space="preserve">  COUP_GEN_METH varchar2(1) NULL,</v>
      </c>
      <c r="AA407" s="37" t="s">
        <v>291</v>
      </c>
      <c r="AB407" s="5" t="str">
        <f t="shared" si="474"/>
        <v/>
      </c>
      <c r="AC407" s="37" t="s">
        <v>291</v>
      </c>
      <c r="AD407" s="37" t="str">
        <f t="shared" si="475"/>
        <v>COMMENT ON COLUMN ZMR_POSI_BASE.COUP_GEN_METH IS '이자생성방식 : GEN_METH [B,F,U]';</v>
      </c>
      <c r="AE407" s="37" t="s">
        <v>291</v>
      </c>
      <c r="AF407" s="40" t="str">
        <f t="shared" si="476"/>
        <v>ALTER TABLE ZMR_POSI_BASE ADD COUP_GEN_METH varchar2(1) NULL;</v>
      </c>
      <c r="AG407" s="6" t="s">
        <v>291</v>
      </c>
      <c r="AI407" s="114"/>
      <c r="AJ407" s="66"/>
      <c r="AL407" s="114"/>
      <c r="AM407" s="66"/>
      <c r="AO407" s="114" t="s">
        <v>5083</v>
      </c>
      <c r="AP407" s="66"/>
      <c r="AR407" s="114" t="s">
        <v>5083</v>
      </c>
      <c r="AS407" s="66" t="s">
        <v>36</v>
      </c>
      <c r="AU407" s="114"/>
      <c r="AV407" s="66"/>
      <c r="AX407" s="114"/>
      <c r="AY407" s="66"/>
    </row>
    <row r="408" spans="2:51" ht="25.5" hidden="1">
      <c r="B408" s="65" t="str">
        <f t="shared" si="490"/>
        <v>시장기본_포지션정보</v>
      </c>
      <c r="C408" s="65" t="str">
        <f t="shared" si="490"/>
        <v>포지션기본정보</v>
      </c>
      <c r="D408" s="65" t="s">
        <v>4925</v>
      </c>
      <c r="E408" s="65">
        <f t="shared" si="455"/>
        <v>87</v>
      </c>
      <c r="F408" s="66"/>
      <c r="G408" s="66" t="s">
        <v>274</v>
      </c>
      <c r="H408" s="42">
        <v>1</v>
      </c>
      <c r="I408" s="66"/>
      <c r="J408" s="65" t="str">
        <f t="shared" si="491"/>
        <v>문자_1</v>
      </c>
      <c r="K408" s="103" t="s">
        <v>4923</v>
      </c>
      <c r="L408" s="67"/>
      <c r="M408" s="65" t="str">
        <f t="shared" si="494"/>
        <v>ZMR_POSI_BASE</v>
      </c>
      <c r="N408" s="65" t="str">
        <f t="shared" si="489"/>
        <v>포지션기본정보</v>
      </c>
      <c r="O408" s="27">
        <f t="shared" si="469"/>
        <v>87</v>
      </c>
      <c r="P408" s="65" t="s">
        <v>4922</v>
      </c>
      <c r="Q408" s="65" t="str">
        <f t="shared" si="492"/>
        <v>원금발생시점</v>
      </c>
      <c r="R408" s="65" t="str">
        <f t="shared" si="493"/>
        <v>varchar2(1)</v>
      </c>
      <c r="S408" s="66"/>
      <c r="T408" s="66"/>
      <c r="U408" s="68">
        <f t="shared" si="488"/>
        <v>1</v>
      </c>
      <c r="V408" s="65"/>
      <c r="W408" s="5" t="s">
        <v>291</v>
      </c>
      <c r="X408" s="5" t="str">
        <f t="shared" si="472"/>
        <v>BASE_DT,POSI_FG,POSI_ID,POSI_SEQ</v>
      </c>
      <c r="Y408" s="6" t="s">
        <v>291</v>
      </c>
      <c r="Z408" s="37" t="str">
        <f t="shared" si="473"/>
        <v xml:space="preserve">  NOTI_AT varchar2(1) NULL,</v>
      </c>
      <c r="AA408" s="37" t="s">
        <v>291</v>
      </c>
      <c r="AB408" s="5" t="str">
        <f t="shared" si="474"/>
        <v/>
      </c>
      <c r="AC408" s="37" t="s">
        <v>291</v>
      </c>
      <c r="AD408" s="37" t="str">
        <f t="shared" si="475"/>
        <v>COMMENT ON COLUMN ZMR_POSI_BASE.NOTI_AT IS '원금발생시점 : NOTI_AT [I,M,N]';</v>
      </c>
      <c r="AE408" s="37" t="s">
        <v>291</v>
      </c>
      <c r="AF408" s="40" t="str">
        <f t="shared" si="476"/>
        <v>ALTER TABLE ZMR_POSI_BASE ADD NOTI_AT varchar2(1) NULL;</v>
      </c>
      <c r="AG408" s="6" t="s">
        <v>291</v>
      </c>
      <c r="AI408" s="114"/>
      <c r="AJ408" s="66"/>
      <c r="AL408" s="114"/>
      <c r="AM408" s="66"/>
      <c r="AO408" s="114"/>
      <c r="AP408" s="66"/>
      <c r="AR408" s="114"/>
      <c r="AS408" s="66"/>
      <c r="AU408" s="114"/>
      <c r="AV408" s="66"/>
      <c r="AX408" s="114" t="s">
        <v>5168</v>
      </c>
      <c r="AY408" s="66" t="s">
        <v>36</v>
      </c>
    </row>
    <row r="409" spans="2:51" hidden="1">
      <c r="B409" s="65" t="str">
        <f t="shared" si="490"/>
        <v>시장기본_포지션정보</v>
      </c>
      <c r="C409" s="65" t="str">
        <f t="shared" si="490"/>
        <v>포지션기본정보</v>
      </c>
      <c r="D409" s="65" t="s">
        <v>4978</v>
      </c>
      <c r="E409" s="65">
        <f t="shared" si="455"/>
        <v>88</v>
      </c>
      <c r="F409" s="66"/>
      <c r="G409" s="66" t="s">
        <v>12</v>
      </c>
      <c r="H409" s="42">
        <v>30</v>
      </c>
      <c r="I409" s="66" t="s">
        <v>36</v>
      </c>
      <c r="J409" s="65" t="str">
        <f t="shared" si="491"/>
        <v>문자_30</v>
      </c>
      <c r="K409" s="103"/>
      <c r="L409" s="67"/>
      <c r="M409" s="65" t="str">
        <f t="shared" si="494"/>
        <v>ZMR_POSI_BASE</v>
      </c>
      <c r="N409" s="65" t="str">
        <f t="shared" si="489"/>
        <v>포지션기본정보</v>
      </c>
      <c r="O409" s="27">
        <f t="shared" si="469"/>
        <v>88</v>
      </c>
      <c r="P409" s="65" t="s">
        <v>4979</v>
      </c>
      <c r="Q409" s="65" t="str">
        <f t="shared" si="492"/>
        <v>기준커브ID</v>
      </c>
      <c r="R409" s="65" t="str">
        <f t="shared" si="493"/>
        <v>varchar2(30)</v>
      </c>
      <c r="S409" s="66"/>
      <c r="T409" s="66"/>
      <c r="U409" s="68">
        <f t="shared" si="488"/>
        <v>30</v>
      </c>
      <c r="V409" s="65"/>
      <c r="W409" s="5" t="s">
        <v>291</v>
      </c>
      <c r="X409" s="5" t="str">
        <f t="shared" si="472"/>
        <v>BASE_DT,POSI_FG,POSI_ID,POSI_SEQ</v>
      </c>
      <c r="Y409" s="6" t="s">
        <v>291</v>
      </c>
      <c r="Z409" s="37" t="str">
        <f t="shared" si="473"/>
        <v xml:space="preserve">  BASE_CURV_ID varchar2(30) NULL,</v>
      </c>
      <c r="AA409" s="37" t="s">
        <v>291</v>
      </c>
      <c r="AB409" s="5" t="str">
        <f t="shared" si="474"/>
        <v/>
      </c>
      <c r="AC409" s="37" t="s">
        <v>291</v>
      </c>
      <c r="AD409" s="37" t="str">
        <f t="shared" si="475"/>
        <v>COMMENT ON COLUMN ZMR_POSI_BASE.BASE_CURV_ID IS '기준커브ID';</v>
      </c>
      <c r="AE409" s="37" t="s">
        <v>291</v>
      </c>
      <c r="AF409" s="40" t="str">
        <f t="shared" si="476"/>
        <v>ALTER TABLE ZMR_POSI_BASE ADD BASE_CURV_ID varchar2(30) NULL;</v>
      </c>
      <c r="AG409" s="6" t="s">
        <v>291</v>
      </c>
      <c r="AI409" s="114"/>
      <c r="AJ409" s="66"/>
      <c r="AL409" s="114"/>
      <c r="AM409" s="66"/>
      <c r="AO409" s="114"/>
      <c r="AP409" s="66"/>
      <c r="AR409" s="114"/>
      <c r="AS409" s="66"/>
      <c r="AU409" s="114"/>
      <c r="AV409" s="66"/>
      <c r="AX409" s="114">
        <v>1.5</v>
      </c>
      <c r="AY409" s="66" t="s">
        <v>36</v>
      </c>
    </row>
    <row r="410" spans="2:51" hidden="1">
      <c r="B410" s="65" t="str">
        <f t="shared" si="490"/>
        <v>시장기본_포지션정보</v>
      </c>
      <c r="C410" s="65" t="str">
        <f t="shared" si="490"/>
        <v>포지션기본정보</v>
      </c>
      <c r="D410" s="65" t="s">
        <v>712</v>
      </c>
      <c r="E410" s="65">
        <f t="shared" ref="E410:E432" si="495">IF(G410="","",IF(G409="",1,E409+1))</f>
        <v>89</v>
      </c>
      <c r="F410" s="66"/>
      <c r="G410" s="66" t="s">
        <v>1156</v>
      </c>
      <c r="H410" s="42" t="s">
        <v>4711</v>
      </c>
      <c r="I410" s="66" t="s">
        <v>36</v>
      </c>
      <c r="J410" s="65" t="str">
        <f t="shared" si="491"/>
        <v>숫자_6,2</v>
      </c>
      <c r="K410" s="103"/>
      <c r="L410" s="67"/>
      <c r="M410" s="65" t="str">
        <f t="shared" si="494"/>
        <v>ZMR_POSI_BASE</v>
      </c>
      <c r="N410" s="65" t="str">
        <f t="shared" si="489"/>
        <v>포지션기본정보</v>
      </c>
      <c r="O410" s="27">
        <f t="shared" si="469"/>
        <v>89</v>
      </c>
      <c r="P410" s="65" t="s">
        <v>4862</v>
      </c>
      <c r="Q410" s="65" t="str">
        <f t="shared" si="492"/>
        <v>가산금리</v>
      </c>
      <c r="R410" s="65" t="str">
        <f t="shared" si="493"/>
        <v>number(6,2)</v>
      </c>
      <c r="S410" s="66"/>
      <c r="T410" s="66"/>
      <c r="U410" s="68" t="str">
        <f t="shared" si="488"/>
        <v>6,2</v>
      </c>
      <c r="V410" s="65"/>
      <c r="W410" s="5" t="s">
        <v>291</v>
      </c>
      <c r="X410" s="5" t="str">
        <f t="shared" si="472"/>
        <v>BASE_DT,POSI_FG,POSI_ID,POSI_SEQ</v>
      </c>
      <c r="Y410" s="6" t="s">
        <v>291</v>
      </c>
      <c r="Z410" s="37" t="str">
        <f t="shared" si="473"/>
        <v xml:space="preserve">  SPRD number(6,2) NULL,</v>
      </c>
      <c r="AA410" s="37" t="s">
        <v>291</v>
      </c>
      <c r="AB410" s="5" t="str">
        <f t="shared" si="474"/>
        <v/>
      </c>
      <c r="AC410" s="37" t="s">
        <v>291</v>
      </c>
      <c r="AD410" s="37" t="str">
        <f t="shared" si="475"/>
        <v>COMMENT ON COLUMN ZMR_POSI_BASE.SPRD IS '가산금리';</v>
      </c>
      <c r="AE410" s="37" t="s">
        <v>291</v>
      </c>
      <c r="AF410" s="40" t="str">
        <f t="shared" si="476"/>
        <v>ALTER TABLE ZMR_POSI_BASE ADD SPRD number(6,2) NULL;</v>
      </c>
      <c r="AG410" s="6" t="s">
        <v>291</v>
      </c>
      <c r="AI410" s="114"/>
      <c r="AJ410" s="66"/>
      <c r="AL410" s="114"/>
      <c r="AM410" s="66"/>
      <c r="AO410" s="114"/>
      <c r="AP410" s="66"/>
      <c r="AR410" s="114"/>
      <c r="AS410" s="66"/>
      <c r="AU410" s="114"/>
      <c r="AV410" s="66"/>
      <c r="AX410" s="114">
        <v>4.3</v>
      </c>
      <c r="AY410" s="66" t="s">
        <v>36</v>
      </c>
    </row>
    <row r="411" spans="2:51" hidden="1">
      <c r="B411" s="65" t="str">
        <f t="shared" si="490"/>
        <v>시장기본_포지션정보</v>
      </c>
      <c r="C411" s="65" t="str">
        <f t="shared" si="490"/>
        <v>포지션기본정보</v>
      </c>
      <c r="D411" s="65" t="s">
        <v>4846</v>
      </c>
      <c r="E411" s="65">
        <f t="shared" si="495"/>
        <v>90</v>
      </c>
      <c r="F411" s="66"/>
      <c r="G411" s="66" t="s">
        <v>1156</v>
      </c>
      <c r="H411" s="42" t="s">
        <v>4711</v>
      </c>
      <c r="I411" s="66"/>
      <c r="J411" s="65" t="str">
        <f t="shared" si="491"/>
        <v>숫자_6,2</v>
      </c>
      <c r="K411" s="103"/>
      <c r="L411" s="67"/>
      <c r="M411" s="65" t="str">
        <f t="shared" si="494"/>
        <v>ZMR_POSI_BASE</v>
      </c>
      <c r="N411" s="65" t="str">
        <f t="shared" si="489"/>
        <v>포지션기본정보</v>
      </c>
      <c r="O411" s="27">
        <f t="shared" si="469"/>
        <v>90</v>
      </c>
      <c r="P411" s="65" t="s">
        <v>4863</v>
      </c>
      <c r="Q411" s="65" t="str">
        <f t="shared" si="492"/>
        <v>최종확정이자율</v>
      </c>
      <c r="R411" s="65" t="str">
        <f t="shared" si="493"/>
        <v>number(6,2)</v>
      </c>
      <c r="S411" s="66"/>
      <c r="T411" s="66"/>
      <c r="U411" s="68" t="str">
        <f t="shared" si="488"/>
        <v>6,2</v>
      </c>
      <c r="V411" s="65"/>
      <c r="W411" s="5" t="s">
        <v>291</v>
      </c>
      <c r="X411" s="5" t="str">
        <f t="shared" si="472"/>
        <v>BASE_DT,POSI_FG,POSI_ID,POSI_SEQ</v>
      </c>
      <c r="Y411" s="6" t="s">
        <v>291</v>
      </c>
      <c r="Z411" s="37" t="str">
        <f t="shared" si="473"/>
        <v xml:space="preserve">  LST_RESET_RATE number(6,2) NULL,</v>
      </c>
      <c r="AA411" s="37" t="s">
        <v>291</v>
      </c>
      <c r="AB411" s="5" t="str">
        <f t="shared" si="474"/>
        <v/>
      </c>
      <c r="AC411" s="37" t="s">
        <v>291</v>
      </c>
      <c r="AD411" s="37" t="str">
        <f t="shared" si="475"/>
        <v>COMMENT ON COLUMN ZMR_POSI_BASE.LST_RESET_RATE IS '최종확정이자율';</v>
      </c>
      <c r="AE411" s="37" t="s">
        <v>291</v>
      </c>
      <c r="AF411" s="40" t="str">
        <f t="shared" si="476"/>
        <v>ALTER TABLE ZMR_POSI_BASE ADD LST_RESET_RATE number(6,2) NULL;</v>
      </c>
      <c r="AG411" s="6" t="s">
        <v>291</v>
      </c>
      <c r="AI411" s="114"/>
      <c r="AJ411" s="66"/>
      <c r="AL411" s="114"/>
      <c r="AM411" s="66"/>
      <c r="AO411" s="114"/>
      <c r="AP411" s="66"/>
      <c r="AR411" s="114"/>
      <c r="AS411" s="66"/>
      <c r="AU411" s="114"/>
      <c r="AV411" s="66"/>
      <c r="AX411" s="114">
        <v>4.4000000000000004</v>
      </c>
      <c r="AY411" s="66" t="s">
        <v>36</v>
      </c>
    </row>
    <row r="412" spans="2:51" ht="25.5" hidden="1">
      <c r="B412" s="65" t="str">
        <f t="shared" si="490"/>
        <v>시장기본_포지션정보</v>
      </c>
      <c r="C412" s="65" t="str">
        <f t="shared" si="490"/>
        <v>포지션기본정보</v>
      </c>
      <c r="D412" s="65" t="s">
        <v>838</v>
      </c>
      <c r="E412" s="65">
        <f t="shared" si="495"/>
        <v>91</v>
      </c>
      <c r="F412" s="66"/>
      <c r="G412" s="66" t="s">
        <v>1156</v>
      </c>
      <c r="H412" s="42" t="s">
        <v>4711</v>
      </c>
      <c r="I412" s="66"/>
      <c r="J412" s="65" t="str">
        <f t="shared" si="491"/>
        <v>숫자_6,2</v>
      </c>
      <c r="K412" s="103" t="s">
        <v>4881</v>
      </c>
      <c r="L412" s="67"/>
      <c r="M412" s="65" t="str">
        <f t="shared" si="494"/>
        <v>ZMR_POSI_BASE</v>
      </c>
      <c r="N412" s="65" t="str">
        <f t="shared" si="489"/>
        <v>포지션기본정보</v>
      </c>
      <c r="O412" s="27">
        <f t="shared" si="469"/>
        <v>91</v>
      </c>
      <c r="P412" s="65" t="s">
        <v>4864</v>
      </c>
      <c r="Q412" s="65" t="str">
        <f t="shared" si="492"/>
        <v>차기확정이자율</v>
      </c>
      <c r="R412" s="65" t="str">
        <f t="shared" si="493"/>
        <v>number(6,2)</v>
      </c>
      <c r="S412" s="66"/>
      <c r="T412" s="66"/>
      <c r="U412" s="68" t="str">
        <f t="shared" si="488"/>
        <v>6,2</v>
      </c>
      <c r="V412" s="65"/>
      <c r="W412" s="5" t="s">
        <v>291</v>
      </c>
      <c r="X412" s="5" t="str">
        <f t="shared" si="472"/>
        <v>BASE_DT,POSI_FG,POSI_ID,POSI_SEQ</v>
      </c>
      <c r="Y412" s="6" t="s">
        <v>291</v>
      </c>
      <c r="Z412" s="37" t="str">
        <f t="shared" si="473"/>
        <v xml:space="preserve">  NXT_RESET_RATE number(6,2) NULL,</v>
      </c>
      <c r="AA412" s="37" t="s">
        <v>291</v>
      </c>
      <c r="AB412" s="5" t="str">
        <f t="shared" si="474"/>
        <v/>
      </c>
      <c r="AC412" s="37" t="s">
        <v>291</v>
      </c>
      <c r="AD412" s="37" t="str">
        <f t="shared" si="475"/>
        <v>COMMENT ON COLUMN ZMR_POSI_BASE.NXT_RESET_RATE IS '차기확정이자율 : DAYC_BASIS [ACT/365..]';</v>
      </c>
      <c r="AE412" s="37" t="s">
        <v>291</v>
      </c>
      <c r="AF412" s="40" t="str">
        <f t="shared" si="476"/>
        <v>ALTER TABLE ZMR_POSI_BASE ADD NXT_RESET_RATE number(6,2) NULL;</v>
      </c>
      <c r="AG412" s="6" t="s">
        <v>291</v>
      </c>
      <c r="AI412" s="114"/>
      <c r="AJ412" s="66"/>
      <c r="AL412" s="114"/>
      <c r="AM412" s="66"/>
      <c r="AO412" s="114"/>
      <c r="AP412" s="66"/>
      <c r="AR412" s="114"/>
      <c r="AS412" s="66"/>
      <c r="AU412" s="114"/>
      <c r="AV412" s="66"/>
      <c r="AX412" s="114"/>
      <c r="AY412" s="66"/>
    </row>
    <row r="413" spans="2:51" ht="25.5" hidden="1">
      <c r="B413" s="65" t="str">
        <f t="shared" si="490"/>
        <v>시장기본_포지션정보</v>
      </c>
      <c r="C413" s="65" t="str">
        <f t="shared" si="490"/>
        <v>포지션기본정보</v>
      </c>
      <c r="D413" s="65" t="s">
        <v>4847</v>
      </c>
      <c r="E413" s="65">
        <f t="shared" si="495"/>
        <v>92</v>
      </c>
      <c r="F413" s="66"/>
      <c r="G413" s="66" t="s">
        <v>1156</v>
      </c>
      <c r="H413" s="42" t="s">
        <v>4711</v>
      </c>
      <c r="I413" s="66"/>
      <c r="J413" s="65" t="str">
        <f t="shared" si="491"/>
        <v>숫자_6,2</v>
      </c>
      <c r="K413" s="103" t="s">
        <v>4888</v>
      </c>
      <c r="L413" s="67"/>
      <c r="M413" s="65" t="str">
        <f t="shared" si="494"/>
        <v>ZMR_POSI_BASE</v>
      </c>
      <c r="N413" s="65" t="str">
        <f t="shared" si="489"/>
        <v>포지션기본정보</v>
      </c>
      <c r="O413" s="27">
        <f t="shared" si="469"/>
        <v>92</v>
      </c>
      <c r="P413" s="65" t="s">
        <v>4865</v>
      </c>
      <c r="Q413" s="65" t="str">
        <f t="shared" si="492"/>
        <v>시장가격금리</v>
      </c>
      <c r="R413" s="65" t="str">
        <f t="shared" si="493"/>
        <v>number(6,2)</v>
      </c>
      <c r="S413" s="66"/>
      <c r="T413" s="66"/>
      <c r="U413" s="68" t="str">
        <f t="shared" si="488"/>
        <v>6,2</v>
      </c>
      <c r="V413" s="65"/>
      <c r="W413" s="5" t="s">
        <v>291</v>
      </c>
      <c r="X413" s="5" t="str">
        <f t="shared" si="472"/>
        <v>BASE_DT,POSI_FG,POSI_ID,POSI_SEQ</v>
      </c>
      <c r="Y413" s="6" t="s">
        <v>291</v>
      </c>
      <c r="Z413" s="37" t="str">
        <f t="shared" si="473"/>
        <v xml:space="preserve">  SPOT_PRIC_YLD number(6,2) NULL,</v>
      </c>
      <c r="AA413" s="37" t="s">
        <v>291</v>
      </c>
      <c r="AB413" s="5" t="str">
        <f t="shared" si="474"/>
        <v/>
      </c>
      <c r="AC413" s="37" t="s">
        <v>291</v>
      </c>
      <c r="AD413" s="37" t="str">
        <f t="shared" si="475"/>
        <v>COMMENT ON COLUMN ZMR_POSI_BASE.SPOT_PRIC_YLD IS '시장가격금리 : COMP_TYPE [SMP,..]';</v>
      </c>
      <c r="AE413" s="37" t="s">
        <v>291</v>
      </c>
      <c r="AF413" s="40" t="str">
        <f t="shared" si="476"/>
        <v>ALTER TABLE ZMR_POSI_BASE ADD SPOT_PRIC_YLD number(6,2) NULL;</v>
      </c>
      <c r="AG413" s="6" t="s">
        <v>291</v>
      </c>
      <c r="AI413" s="114"/>
      <c r="AJ413" s="66"/>
      <c r="AL413" s="114"/>
      <c r="AM413" s="66"/>
      <c r="AO413" s="114"/>
      <c r="AP413" s="66"/>
      <c r="AR413" s="114"/>
      <c r="AS413" s="66"/>
      <c r="AU413" s="114"/>
      <c r="AV413" s="66"/>
      <c r="AX413" s="114"/>
      <c r="AY413" s="66"/>
    </row>
    <row r="414" spans="2:51" ht="25.5" hidden="1">
      <c r="B414" s="65" t="str">
        <f t="shared" si="490"/>
        <v>시장기본_포지션정보</v>
      </c>
      <c r="C414" s="65" t="str">
        <f t="shared" si="490"/>
        <v>포지션기본정보</v>
      </c>
      <c r="D414" s="65" t="s">
        <v>6804</v>
      </c>
      <c r="E414" s="65">
        <f t="shared" si="495"/>
        <v>93</v>
      </c>
      <c r="F414" s="66"/>
      <c r="G414" s="66" t="s">
        <v>1156</v>
      </c>
      <c r="H414" s="42" t="s">
        <v>6806</v>
      </c>
      <c r="I414" s="66"/>
      <c r="J414" s="65" t="str">
        <f t="shared" si="491"/>
        <v>숫자_10,8</v>
      </c>
      <c r="K414" s="103" t="s">
        <v>6805</v>
      </c>
      <c r="L414" s="67"/>
      <c r="M414" s="65" t="str">
        <f t="shared" si="494"/>
        <v>ZMR_POSI_BASE</v>
      </c>
      <c r="N414" s="65" t="str">
        <f t="shared" si="489"/>
        <v>포지션기본정보</v>
      </c>
      <c r="O414" s="27">
        <f t="shared" si="469"/>
        <v>93</v>
      </c>
      <c r="P414" s="65" t="s">
        <v>6804</v>
      </c>
      <c r="Q414" s="65" t="str">
        <f t="shared" si="492"/>
        <v>SOY</v>
      </c>
      <c r="R414" s="65" t="str">
        <f t="shared" si="493"/>
        <v>number(10,8)</v>
      </c>
      <c r="S414" s="66"/>
      <c r="T414" s="66"/>
      <c r="U414" s="68" t="str">
        <f t="shared" si="488"/>
        <v>10,8</v>
      </c>
      <c r="V414" s="65"/>
      <c r="W414" s="5" t="s">
        <v>291</v>
      </c>
      <c r="X414" s="5" t="str">
        <f t="shared" si="472"/>
        <v>BASE_DT,POSI_FG,POSI_ID,POSI_SEQ</v>
      </c>
      <c r="Y414" s="6" t="s">
        <v>291</v>
      </c>
      <c r="Z414" s="37" t="str">
        <f t="shared" si="473"/>
        <v xml:space="preserve">  SOY number(10,8) NULL,</v>
      </c>
      <c r="AA414" s="37" t="s">
        <v>291</v>
      </c>
      <c r="AB414" s="5" t="str">
        <f t="shared" si="474"/>
        <v/>
      </c>
      <c r="AC414" s="37" t="s">
        <v>291</v>
      </c>
      <c r="AD414" s="37" t="str">
        <f t="shared" si="475"/>
        <v>COMMENT ON COLUMN ZMR_POSI_BASE.SOY IS 'SOY : SpreadOverYield';</v>
      </c>
      <c r="AE414" s="37" t="s">
        <v>291</v>
      </c>
      <c r="AF414" s="40" t="str">
        <f t="shared" si="476"/>
        <v>ALTER TABLE ZMR_POSI_BASE ADD SOY number(10,8) NULL;</v>
      </c>
      <c r="AG414" s="6" t="s">
        <v>291</v>
      </c>
      <c r="AI414" s="114"/>
      <c r="AJ414" s="66"/>
      <c r="AL414" s="114"/>
      <c r="AM414" s="66"/>
      <c r="AO414" s="114"/>
      <c r="AP414" s="66"/>
      <c r="AR414" s="114"/>
      <c r="AS414" s="66"/>
      <c r="AU414" s="114"/>
      <c r="AV414" s="66"/>
      <c r="AX414" s="114"/>
      <c r="AY414" s="66"/>
    </row>
    <row r="415" spans="2:51" hidden="1">
      <c r="B415" s="65" t="str">
        <f t="shared" si="490"/>
        <v>시장기본_포지션정보</v>
      </c>
      <c r="C415" s="65" t="str">
        <f t="shared" si="490"/>
        <v>포지션기본정보</v>
      </c>
      <c r="D415" s="65" t="s">
        <v>4934</v>
      </c>
      <c r="E415" s="65">
        <f t="shared" si="495"/>
        <v>94</v>
      </c>
      <c r="F415" s="66"/>
      <c r="G415" s="66" t="s">
        <v>274</v>
      </c>
      <c r="H415" s="42">
        <v>1</v>
      </c>
      <c r="I415" s="66"/>
      <c r="J415" s="65" t="str">
        <f t="shared" si="491"/>
        <v>문자_1</v>
      </c>
      <c r="K415" s="103" t="s">
        <v>1200</v>
      </c>
      <c r="L415" s="67"/>
      <c r="M415" s="65" t="str">
        <f t="shared" si="494"/>
        <v>ZMR_POSI_BASE</v>
      </c>
      <c r="N415" s="65" t="str">
        <f t="shared" si="489"/>
        <v>포지션기본정보</v>
      </c>
      <c r="O415" s="27">
        <f t="shared" si="469"/>
        <v>94</v>
      </c>
      <c r="P415" s="65" t="s">
        <v>4935</v>
      </c>
      <c r="Q415" s="65" t="str">
        <f t="shared" si="492"/>
        <v>별도스케줄유무</v>
      </c>
      <c r="R415" s="65" t="str">
        <f t="shared" si="493"/>
        <v>varchar2(1)</v>
      </c>
      <c r="S415" s="66"/>
      <c r="T415" s="66" t="str">
        <f>IF(I415="M", "Y", "")</f>
        <v/>
      </c>
      <c r="U415" s="68">
        <f t="shared" si="488"/>
        <v>1</v>
      </c>
      <c r="V415" s="65"/>
      <c r="W415" s="5" t="s">
        <v>291</v>
      </c>
      <c r="X415" s="5" t="str">
        <f t="shared" si="472"/>
        <v>BASE_DT,POSI_FG,POSI_ID,POSI_SEQ</v>
      </c>
      <c r="Y415" s="6" t="s">
        <v>291</v>
      </c>
      <c r="Z415" s="37" t="str">
        <f t="shared" si="473"/>
        <v xml:space="preserve">  SCHE_YN varchar2(1) NULL,</v>
      </c>
      <c r="AA415" s="37" t="s">
        <v>291</v>
      </c>
      <c r="AB415" s="5" t="str">
        <f t="shared" si="474"/>
        <v/>
      </c>
      <c r="AC415" s="37" t="s">
        <v>291</v>
      </c>
      <c r="AD415" s="37" t="str">
        <f t="shared" si="475"/>
        <v>COMMENT ON COLUMN ZMR_POSI_BASE.SCHE_YN IS '별도스케줄유무 : Y/N';</v>
      </c>
      <c r="AE415" s="37" t="s">
        <v>291</v>
      </c>
      <c r="AF415" s="40" t="str">
        <f t="shared" si="476"/>
        <v>ALTER TABLE ZMR_POSI_BASE ADD SCHE_YN varchar2(1) NULL;</v>
      </c>
      <c r="AG415" s="6" t="s">
        <v>291</v>
      </c>
      <c r="AI415" s="114"/>
      <c r="AJ415" s="66"/>
      <c r="AL415" s="114"/>
      <c r="AM415" s="66"/>
      <c r="AO415" s="114"/>
      <c r="AP415" s="66"/>
      <c r="AR415" s="114"/>
      <c r="AS415" s="66"/>
      <c r="AU415" s="114" t="s">
        <v>5165</v>
      </c>
      <c r="AV415" s="66" t="s">
        <v>36</v>
      </c>
      <c r="AX415" s="114" t="s">
        <v>5166</v>
      </c>
      <c r="AY415" s="66" t="s">
        <v>36</v>
      </c>
    </row>
    <row r="416" spans="2:51" ht="25.5" hidden="1">
      <c r="B416" s="65" t="str">
        <f t="shared" si="490"/>
        <v>시장기본_포지션정보</v>
      </c>
      <c r="C416" s="65" t="str">
        <f t="shared" si="490"/>
        <v>포지션기본정보</v>
      </c>
      <c r="D416" s="65" t="s">
        <v>4938</v>
      </c>
      <c r="E416" s="65">
        <f t="shared" si="495"/>
        <v>95</v>
      </c>
      <c r="F416" s="66"/>
      <c r="G416" s="66" t="s">
        <v>274</v>
      </c>
      <c r="H416" s="42">
        <v>3</v>
      </c>
      <c r="I416" s="66" t="s">
        <v>36</v>
      </c>
      <c r="J416" s="65" t="str">
        <f t="shared" si="491"/>
        <v>문자_3</v>
      </c>
      <c r="K416" s="103" t="s">
        <v>954</v>
      </c>
      <c r="L416" s="67"/>
      <c r="M416" s="65" t="str">
        <f t="shared" si="494"/>
        <v>ZMR_POSI_BASE</v>
      </c>
      <c r="N416" s="65" t="str">
        <f t="shared" si="489"/>
        <v>포지션기본정보</v>
      </c>
      <c r="O416" s="27">
        <f t="shared" si="469"/>
        <v>95</v>
      </c>
      <c r="P416" s="65" t="s">
        <v>4941</v>
      </c>
      <c r="Q416" s="65" t="str">
        <f t="shared" si="492"/>
        <v>수취지급구분</v>
      </c>
      <c r="R416" s="65" t="str">
        <f t="shared" si="493"/>
        <v>varchar2(3)</v>
      </c>
      <c r="S416" s="66"/>
      <c r="T416" s="66"/>
      <c r="U416" s="68">
        <f t="shared" si="488"/>
        <v>3</v>
      </c>
      <c r="V416" s="65"/>
      <c r="W416" s="5" t="s">
        <v>291</v>
      </c>
      <c r="X416" s="5" t="str">
        <f t="shared" si="472"/>
        <v>BASE_DT,POSI_FG,POSI_ID,POSI_SEQ</v>
      </c>
      <c r="Y416" s="6" t="s">
        <v>291</v>
      </c>
      <c r="Z416" s="37" t="str">
        <f t="shared" si="473"/>
        <v xml:space="preserve">  LEG_PAY_FG varchar2(3) NULL,</v>
      </c>
      <c r="AA416" s="37" t="s">
        <v>291</v>
      </c>
      <c r="AB416" s="5" t="str">
        <f t="shared" si="474"/>
        <v/>
      </c>
      <c r="AC416" s="37" t="s">
        <v>291</v>
      </c>
      <c r="AD416" s="37" t="str">
        <f t="shared" si="475"/>
        <v>COMMENT ON COLUMN ZMR_POSI_BASE.LEG_PAY_FG IS '수취지급구분 : PAY:지급, RCV:수취';</v>
      </c>
      <c r="AE416" s="37" t="s">
        <v>291</v>
      </c>
      <c r="AF416" s="40" t="str">
        <f t="shared" si="476"/>
        <v>ALTER TABLE ZMR_POSI_BASE ADD LEG_PAY_FG varchar2(3) NULL;</v>
      </c>
      <c r="AG416" s="6" t="s">
        <v>291</v>
      </c>
      <c r="AI416" s="114"/>
      <c r="AJ416" s="66"/>
      <c r="AL416" s="114"/>
      <c r="AM416" s="66"/>
      <c r="AO416" s="114"/>
      <c r="AP416" s="66"/>
      <c r="AR416" s="114"/>
      <c r="AS416" s="66"/>
      <c r="AU416" s="114" t="s">
        <v>4529</v>
      </c>
      <c r="AV416" s="66" t="s">
        <v>36</v>
      </c>
      <c r="AX416" s="114" t="s">
        <v>5167</v>
      </c>
      <c r="AY416" s="66" t="s">
        <v>36</v>
      </c>
    </row>
    <row r="417" spans="2:51" hidden="1">
      <c r="B417" s="65" t="str">
        <f t="shared" ref="B417:C430" si="496">B416</f>
        <v>시장기본_포지션정보</v>
      </c>
      <c r="C417" s="65" t="str">
        <f t="shared" si="496"/>
        <v>포지션기본정보</v>
      </c>
      <c r="D417" s="65" t="s">
        <v>4939</v>
      </c>
      <c r="E417" s="65">
        <f t="shared" si="495"/>
        <v>96</v>
      </c>
      <c r="F417" s="66"/>
      <c r="G417" s="66" t="s">
        <v>274</v>
      </c>
      <c r="H417" s="42">
        <v>3</v>
      </c>
      <c r="I417" s="66"/>
      <c r="J417" s="65" t="str">
        <f t="shared" si="491"/>
        <v>문자_3</v>
      </c>
      <c r="K417" s="103" t="s">
        <v>4940</v>
      </c>
      <c r="L417" s="67"/>
      <c r="M417" s="65" t="str">
        <f t="shared" si="494"/>
        <v>ZMR_POSI_BASE</v>
      </c>
      <c r="N417" s="65" t="str">
        <f t="shared" si="489"/>
        <v>포지션기본정보</v>
      </c>
      <c r="O417" s="27">
        <f t="shared" si="469"/>
        <v>96</v>
      </c>
      <c r="P417" s="65" t="s">
        <v>4942</v>
      </c>
      <c r="Q417" s="65" t="str">
        <f t="shared" si="492"/>
        <v>고정변동구분</v>
      </c>
      <c r="R417" s="65" t="str">
        <f t="shared" si="493"/>
        <v>varchar2(3)</v>
      </c>
      <c r="S417" s="66"/>
      <c r="T417" s="66"/>
      <c r="U417" s="68">
        <f t="shared" si="488"/>
        <v>3</v>
      </c>
      <c r="V417" s="65"/>
      <c r="W417" s="5" t="s">
        <v>291</v>
      </c>
      <c r="X417" s="5" t="str">
        <f t="shared" si="472"/>
        <v>BASE_DT,POSI_FG,POSI_ID,POSI_SEQ</v>
      </c>
      <c r="Y417" s="6" t="s">
        <v>291</v>
      </c>
      <c r="Z417" s="37" t="str">
        <f t="shared" si="473"/>
        <v xml:space="preserve">  LEG_INT_FG varchar2(3) NULL,</v>
      </c>
      <c r="AA417" s="37" t="s">
        <v>291</v>
      </c>
      <c r="AB417" s="5" t="str">
        <f t="shared" si="474"/>
        <v/>
      </c>
      <c r="AC417" s="37" t="s">
        <v>291</v>
      </c>
      <c r="AD417" s="37" t="str">
        <f t="shared" si="475"/>
        <v>COMMENT ON COLUMN ZMR_POSI_BASE.LEG_INT_FG IS '고정변동구분 : FIX,FLO';</v>
      </c>
      <c r="AE417" s="37" t="s">
        <v>291</v>
      </c>
      <c r="AF417" s="40" t="str">
        <f t="shared" si="476"/>
        <v>ALTER TABLE ZMR_POSI_BASE ADD LEG_INT_FG varchar2(3) NULL;</v>
      </c>
      <c r="AG417" s="6" t="s">
        <v>291</v>
      </c>
      <c r="AI417" s="114"/>
      <c r="AJ417" s="66"/>
      <c r="AL417" s="114"/>
      <c r="AM417" s="66"/>
      <c r="AO417" s="114"/>
      <c r="AP417" s="66"/>
      <c r="AR417" s="114"/>
      <c r="AS417" s="66"/>
      <c r="AU417" s="114"/>
      <c r="AV417" s="66"/>
      <c r="AX417" s="114"/>
      <c r="AY417" s="66"/>
    </row>
    <row r="418" spans="2:51" hidden="1">
      <c r="B418" s="65" t="str">
        <f t="shared" si="496"/>
        <v>시장기본_포지션정보</v>
      </c>
      <c r="C418" s="65" t="str">
        <f t="shared" si="496"/>
        <v>포지션기본정보</v>
      </c>
      <c r="D418" s="65" t="s">
        <v>851</v>
      </c>
      <c r="E418" s="65">
        <f t="shared" si="495"/>
        <v>97</v>
      </c>
      <c r="F418" s="66"/>
      <c r="G418" s="66" t="s">
        <v>274</v>
      </c>
      <c r="H418" s="42">
        <v>1</v>
      </c>
      <c r="I418" s="66"/>
      <c r="J418" s="65" t="str">
        <f t="shared" si="491"/>
        <v>문자_1</v>
      </c>
      <c r="K418" s="103" t="s">
        <v>4936</v>
      </c>
      <c r="L418" s="67"/>
      <c r="M418" s="65" t="str">
        <f t="shared" si="494"/>
        <v>ZMR_POSI_BASE</v>
      </c>
      <c r="N418" s="65" t="str">
        <f t="shared" si="489"/>
        <v>포지션기본정보</v>
      </c>
      <c r="O418" s="27">
        <f t="shared" si="469"/>
        <v>97</v>
      </c>
      <c r="P418" s="65" t="s">
        <v>4936</v>
      </c>
      <c r="Q418" s="65" t="str">
        <f t="shared" si="492"/>
        <v>펀드유형코드</v>
      </c>
      <c r="R418" s="65" t="str">
        <f t="shared" si="493"/>
        <v>varchar2(1)</v>
      </c>
      <c r="S418" s="66"/>
      <c r="T418" s="66"/>
      <c r="U418" s="68">
        <f t="shared" si="488"/>
        <v>1</v>
      </c>
      <c r="V418" s="65"/>
      <c r="W418" s="5" t="s">
        <v>291</v>
      </c>
      <c r="X418" s="5" t="str">
        <f t="shared" si="472"/>
        <v>BASE_DT,POSI_FG,POSI_ID,POSI_SEQ</v>
      </c>
      <c r="Y418" s="6" t="s">
        <v>291</v>
      </c>
      <c r="Z418" s="37" t="str">
        <f t="shared" si="473"/>
        <v xml:space="preserve">  FUND_TYPE varchar2(1) NULL,</v>
      </c>
      <c r="AA418" s="37" t="s">
        <v>291</v>
      </c>
      <c r="AB418" s="5" t="str">
        <f t="shared" si="474"/>
        <v/>
      </c>
      <c r="AC418" s="37" t="s">
        <v>291</v>
      </c>
      <c r="AD418" s="37" t="str">
        <f t="shared" si="475"/>
        <v>COMMENT ON COLUMN ZMR_POSI_BASE.FUND_TYPE IS '펀드유형코드 : FUND_TYPE';</v>
      </c>
      <c r="AE418" s="37" t="s">
        <v>291</v>
      </c>
      <c r="AF418" s="40" t="str">
        <f t="shared" si="476"/>
        <v>ALTER TABLE ZMR_POSI_BASE ADD FUND_TYPE varchar2(1) NULL;</v>
      </c>
      <c r="AG418" s="6" t="s">
        <v>291</v>
      </c>
      <c r="AI418" s="114"/>
      <c r="AJ418" s="66"/>
      <c r="AL418" s="114"/>
      <c r="AM418" s="66"/>
      <c r="AO418" s="114"/>
      <c r="AP418" s="66"/>
      <c r="AR418" s="114"/>
      <c r="AS418" s="66"/>
      <c r="AU418" s="114"/>
      <c r="AV418" s="66"/>
      <c r="AX418" s="114"/>
      <c r="AY418" s="66"/>
    </row>
    <row r="419" spans="2:51" hidden="1">
      <c r="B419" s="65" t="str">
        <f t="shared" si="496"/>
        <v>시장기본_포지션정보</v>
      </c>
      <c r="C419" s="65" t="str">
        <f t="shared" si="496"/>
        <v>포지션기본정보</v>
      </c>
      <c r="D419" s="65" t="s">
        <v>852</v>
      </c>
      <c r="E419" s="65">
        <f t="shared" si="495"/>
        <v>98</v>
      </c>
      <c r="F419" s="66"/>
      <c r="G419" s="66" t="s">
        <v>13</v>
      </c>
      <c r="H419" s="42" t="s">
        <v>2008</v>
      </c>
      <c r="I419" s="66"/>
      <c r="J419" s="65" t="str">
        <f t="shared" si="491"/>
        <v>숫자_6,2</v>
      </c>
      <c r="K419" s="103"/>
      <c r="L419" s="67"/>
      <c r="M419" s="65" t="str">
        <f t="shared" si="494"/>
        <v>ZMR_POSI_BASE</v>
      </c>
      <c r="N419" s="65" t="str">
        <f t="shared" si="489"/>
        <v>포지션기본정보</v>
      </c>
      <c r="O419" s="27">
        <f t="shared" si="469"/>
        <v>98</v>
      </c>
      <c r="P419" s="65" t="s">
        <v>4937</v>
      </c>
      <c r="Q419" s="65" t="str">
        <f t="shared" si="492"/>
        <v>주식편입비율</v>
      </c>
      <c r="R419" s="65" t="str">
        <f t="shared" si="493"/>
        <v>number(6,2)</v>
      </c>
      <c r="S419" s="66"/>
      <c r="T419" s="66"/>
      <c r="U419" s="68" t="str">
        <f t="shared" si="488"/>
        <v>6,2</v>
      </c>
      <c r="V419" s="65"/>
      <c r="W419" s="5" t="s">
        <v>291</v>
      </c>
      <c r="X419" s="5" t="str">
        <f t="shared" si="472"/>
        <v>BASE_DT,POSI_FG,POSI_ID,POSI_SEQ</v>
      </c>
      <c r="Y419" s="6" t="s">
        <v>291</v>
      </c>
      <c r="Z419" s="37" t="str">
        <f t="shared" si="473"/>
        <v xml:space="preserve">  STOCK_RATE number(6,2) NULL,</v>
      </c>
      <c r="AA419" s="37" t="s">
        <v>291</v>
      </c>
      <c r="AB419" s="5" t="str">
        <f t="shared" si="474"/>
        <v/>
      </c>
      <c r="AC419" s="37" t="s">
        <v>291</v>
      </c>
      <c r="AD419" s="37" t="str">
        <f t="shared" si="475"/>
        <v>COMMENT ON COLUMN ZMR_POSI_BASE.STOCK_RATE IS '주식편입비율';</v>
      </c>
      <c r="AE419" s="37" t="s">
        <v>291</v>
      </c>
      <c r="AF419" s="40" t="str">
        <f t="shared" si="476"/>
        <v>ALTER TABLE ZMR_POSI_BASE ADD STOCK_RATE number(6,2) NULL;</v>
      </c>
      <c r="AG419" s="6" t="s">
        <v>291</v>
      </c>
      <c r="AI419" s="114"/>
      <c r="AJ419" s="66"/>
      <c r="AL419" s="114"/>
      <c r="AM419" s="66"/>
      <c r="AO419" s="114"/>
      <c r="AP419" s="66"/>
      <c r="AR419" s="114"/>
      <c r="AS419" s="66"/>
      <c r="AU419" s="114"/>
      <c r="AV419" s="66"/>
      <c r="AX419" s="114"/>
      <c r="AY419" s="66"/>
    </row>
    <row r="420" spans="2:51" hidden="1">
      <c r="B420" s="65" t="str">
        <f t="shared" si="496"/>
        <v>시장기본_포지션정보</v>
      </c>
      <c r="C420" s="65" t="str">
        <f t="shared" si="496"/>
        <v>포지션기본정보</v>
      </c>
      <c r="D420" s="65" t="s">
        <v>4987</v>
      </c>
      <c r="E420" s="65">
        <f t="shared" si="495"/>
        <v>99</v>
      </c>
      <c r="F420" s="66"/>
      <c r="G420" s="66" t="s">
        <v>274</v>
      </c>
      <c r="H420" s="42">
        <v>2</v>
      </c>
      <c r="I420" s="66"/>
      <c r="J420" s="65" t="str">
        <f t="shared" si="491"/>
        <v>문자_2</v>
      </c>
      <c r="K420" s="103" t="s">
        <v>4988</v>
      </c>
      <c r="L420" s="67"/>
      <c r="M420" s="65" t="str">
        <f t="shared" si="494"/>
        <v>ZMR_POSI_BASE</v>
      </c>
      <c r="N420" s="65" t="str">
        <f t="shared" si="489"/>
        <v>포지션기본정보</v>
      </c>
      <c r="O420" s="27">
        <f t="shared" si="469"/>
        <v>99</v>
      </c>
      <c r="P420" s="65" t="s">
        <v>4988</v>
      </c>
      <c r="Q420" s="65" t="str">
        <f t="shared" si="492"/>
        <v>옵션콜풋구분</v>
      </c>
      <c r="R420" s="65" t="str">
        <f t="shared" si="493"/>
        <v>varchar2(2)</v>
      </c>
      <c r="S420" s="66"/>
      <c r="T420" s="66"/>
      <c r="U420" s="68">
        <f t="shared" si="488"/>
        <v>2</v>
      </c>
      <c r="V420" s="65"/>
      <c r="W420" s="5" t="s">
        <v>291</v>
      </c>
      <c r="X420" s="5" t="str">
        <f t="shared" si="472"/>
        <v>BASE_DT,POSI_FG,POSI_ID,POSI_SEQ</v>
      </c>
      <c r="Y420" s="6" t="s">
        <v>291</v>
      </c>
      <c r="Z420" s="37" t="str">
        <f t="shared" si="473"/>
        <v xml:space="preserve">  OPTN_FG varchar2(2) NULL,</v>
      </c>
      <c r="AA420" s="37" t="s">
        <v>291</v>
      </c>
      <c r="AB420" s="5" t="str">
        <f t="shared" si="474"/>
        <v/>
      </c>
      <c r="AC420" s="37" t="s">
        <v>291</v>
      </c>
      <c r="AD420" s="37" t="str">
        <f t="shared" si="475"/>
        <v>COMMENT ON COLUMN ZMR_POSI_BASE.OPTN_FG IS '옵션콜풋구분 : OPTN_FG';</v>
      </c>
      <c r="AE420" s="37" t="s">
        <v>291</v>
      </c>
      <c r="AF420" s="40" t="str">
        <f t="shared" si="476"/>
        <v>ALTER TABLE ZMR_POSI_BASE ADD OPTN_FG varchar2(2) NULL;</v>
      </c>
      <c r="AG420" s="6" t="s">
        <v>291</v>
      </c>
      <c r="AI420" s="114"/>
      <c r="AJ420" s="66"/>
      <c r="AL420" s="114"/>
      <c r="AM420" s="66"/>
      <c r="AO420" s="114"/>
      <c r="AP420" s="66"/>
      <c r="AR420" s="114"/>
      <c r="AS420" s="66"/>
      <c r="AU420" s="114"/>
      <c r="AV420" s="66"/>
      <c r="AX420" s="114"/>
      <c r="AY420" s="66"/>
    </row>
    <row r="421" spans="2:51" hidden="1">
      <c r="B421" s="65" t="str">
        <f t="shared" si="496"/>
        <v>시장기본_포지션정보</v>
      </c>
      <c r="C421" s="65" t="str">
        <f t="shared" si="496"/>
        <v>포지션기본정보</v>
      </c>
      <c r="D421" s="65" t="s">
        <v>4954</v>
      </c>
      <c r="E421" s="65">
        <f t="shared" si="495"/>
        <v>100</v>
      </c>
      <c r="F421" s="66"/>
      <c r="G421" s="66" t="s">
        <v>274</v>
      </c>
      <c r="H421" s="42">
        <v>30</v>
      </c>
      <c r="I421" s="66"/>
      <c r="J421" s="65" t="str">
        <f t="shared" si="491"/>
        <v>문자_30</v>
      </c>
      <c r="K421" s="103" t="s">
        <v>4943</v>
      </c>
      <c r="L421" s="67"/>
      <c r="M421" s="65" t="str">
        <f t="shared" si="494"/>
        <v>ZMR_POSI_BASE</v>
      </c>
      <c r="N421" s="65" t="str">
        <f t="shared" si="489"/>
        <v>포지션기본정보</v>
      </c>
      <c r="O421" s="27">
        <f t="shared" si="469"/>
        <v>100</v>
      </c>
      <c r="P421" s="65" t="s">
        <v>4943</v>
      </c>
      <c r="Q421" s="65" t="str">
        <f t="shared" si="492"/>
        <v>옵션유형</v>
      </c>
      <c r="R421" s="65" t="str">
        <f t="shared" si="493"/>
        <v>varchar2(30)</v>
      </c>
      <c r="S421" s="66"/>
      <c r="T421" s="66"/>
      <c r="U421" s="68">
        <f t="shared" si="488"/>
        <v>30</v>
      </c>
      <c r="V421" s="65"/>
      <c r="W421" s="5" t="s">
        <v>291</v>
      </c>
      <c r="X421" s="5" t="str">
        <f t="shared" si="472"/>
        <v>BASE_DT,POSI_FG,POSI_ID,POSI_SEQ</v>
      </c>
      <c r="Y421" s="6" t="s">
        <v>291</v>
      </c>
      <c r="Z421" s="37" t="str">
        <f t="shared" si="473"/>
        <v xml:space="preserve">  OPTN_TYPE varchar2(30) NULL,</v>
      </c>
      <c r="AA421" s="37" t="s">
        <v>291</v>
      </c>
      <c r="AB421" s="5" t="str">
        <f t="shared" si="474"/>
        <v/>
      </c>
      <c r="AC421" s="37" t="s">
        <v>291</v>
      </c>
      <c r="AD421" s="37" t="str">
        <f t="shared" si="475"/>
        <v>COMMENT ON COLUMN ZMR_POSI_BASE.OPTN_TYPE IS '옵션유형 : OPTN_TYPE';</v>
      </c>
      <c r="AE421" s="37" t="s">
        <v>291</v>
      </c>
      <c r="AF421" s="40" t="str">
        <f t="shared" si="476"/>
        <v>ALTER TABLE ZMR_POSI_BASE ADD OPTN_TYPE varchar2(30) NULL;</v>
      </c>
      <c r="AG421" s="6" t="s">
        <v>291</v>
      </c>
      <c r="AI421" s="114"/>
      <c r="AJ421" s="66"/>
      <c r="AL421" s="114" t="s">
        <v>2549</v>
      </c>
      <c r="AM421" s="66" t="s">
        <v>36</v>
      </c>
      <c r="AO421" s="114"/>
      <c r="AP421" s="66"/>
      <c r="AR421" s="114"/>
      <c r="AS421" s="66"/>
      <c r="AU421" s="114"/>
      <c r="AV421" s="66"/>
      <c r="AX421" s="114"/>
      <c r="AY421" s="66"/>
    </row>
    <row r="422" spans="2:51" hidden="1">
      <c r="B422" s="65" t="str">
        <f t="shared" si="496"/>
        <v>시장기본_포지션정보</v>
      </c>
      <c r="C422" s="65" t="str">
        <f t="shared" si="496"/>
        <v>포지션기본정보</v>
      </c>
      <c r="D422" s="65" t="s">
        <v>896</v>
      </c>
      <c r="E422" s="65">
        <f t="shared" si="495"/>
        <v>101</v>
      </c>
      <c r="F422" s="66"/>
      <c r="G422" s="66" t="s">
        <v>274</v>
      </c>
      <c r="H422" s="42">
        <v>2</v>
      </c>
      <c r="I422" s="66"/>
      <c r="J422" s="65" t="str">
        <f t="shared" si="491"/>
        <v>문자_2</v>
      </c>
      <c r="K422" s="103" t="s">
        <v>3582</v>
      </c>
      <c r="L422" s="67"/>
      <c r="M422" s="65" t="str">
        <f t="shared" si="494"/>
        <v>ZMR_POSI_BASE</v>
      </c>
      <c r="N422" s="65" t="str">
        <f t="shared" si="489"/>
        <v>포지션기본정보</v>
      </c>
      <c r="O422" s="27">
        <f t="shared" si="469"/>
        <v>101</v>
      </c>
      <c r="P422" s="65" t="s">
        <v>3582</v>
      </c>
      <c r="Q422" s="65" t="str">
        <f t="shared" si="492"/>
        <v>기초자산유형코드</v>
      </c>
      <c r="R422" s="65" t="str">
        <f t="shared" si="493"/>
        <v>varchar2(2)</v>
      </c>
      <c r="S422" s="66"/>
      <c r="T422" s="66"/>
      <c r="U422" s="68">
        <f t="shared" si="488"/>
        <v>2</v>
      </c>
      <c r="V422" s="65"/>
      <c r="W422" s="5" t="s">
        <v>291</v>
      </c>
      <c r="X422" s="5" t="str">
        <f t="shared" si="472"/>
        <v>BASE_DT,POSI_FG,POSI_ID,POSI_SEQ</v>
      </c>
      <c r="Y422" s="6" t="s">
        <v>291</v>
      </c>
      <c r="Z422" s="37" t="str">
        <f t="shared" si="473"/>
        <v xml:space="preserve">  UNDER_TYPE varchar2(2) NULL,</v>
      </c>
      <c r="AA422" s="37" t="s">
        <v>291</v>
      </c>
      <c r="AB422" s="5" t="str">
        <f t="shared" si="474"/>
        <v/>
      </c>
      <c r="AC422" s="37" t="s">
        <v>291</v>
      </c>
      <c r="AD422" s="37" t="str">
        <f t="shared" si="475"/>
        <v>COMMENT ON COLUMN ZMR_POSI_BASE.UNDER_TYPE IS '기초자산유형코드 : UNDER_TYPE';</v>
      </c>
      <c r="AE422" s="37" t="s">
        <v>291</v>
      </c>
      <c r="AF422" s="40" t="str">
        <f t="shared" si="476"/>
        <v>ALTER TABLE ZMR_POSI_BASE ADD UNDER_TYPE varchar2(2) NULL;</v>
      </c>
      <c r="AG422" s="6" t="s">
        <v>291</v>
      </c>
      <c r="AI422" s="114"/>
      <c r="AJ422" s="66"/>
      <c r="AL422" s="114" t="s">
        <v>1301</v>
      </c>
      <c r="AM422" s="66" t="s">
        <v>36</v>
      </c>
      <c r="AO422" s="114"/>
      <c r="AP422" s="66"/>
      <c r="AR422" s="114"/>
      <c r="AS422" s="66"/>
      <c r="AU422" s="114"/>
      <c r="AV422" s="66"/>
      <c r="AX422" s="114"/>
      <c r="AY422" s="66"/>
    </row>
    <row r="423" spans="2:51" hidden="1">
      <c r="B423" s="65" t="str">
        <f t="shared" si="496"/>
        <v>시장기본_포지션정보</v>
      </c>
      <c r="C423" s="65" t="str">
        <f t="shared" si="496"/>
        <v>포지션기본정보</v>
      </c>
      <c r="D423" s="65" t="s">
        <v>869</v>
      </c>
      <c r="E423" s="65">
        <f t="shared" si="495"/>
        <v>102</v>
      </c>
      <c r="F423" s="66"/>
      <c r="G423" s="66" t="s">
        <v>274</v>
      </c>
      <c r="H423" s="42">
        <v>30</v>
      </c>
      <c r="I423" s="66"/>
      <c r="J423" s="65" t="str">
        <f t="shared" si="491"/>
        <v>문자_30</v>
      </c>
      <c r="K423" s="103"/>
      <c r="L423" s="67"/>
      <c r="M423" s="65" t="str">
        <f t="shared" si="494"/>
        <v>ZMR_POSI_BASE</v>
      </c>
      <c r="N423" s="65" t="str">
        <f t="shared" si="489"/>
        <v>포지션기본정보</v>
      </c>
      <c r="O423" s="27">
        <f t="shared" si="469"/>
        <v>102</v>
      </c>
      <c r="P423" s="65" t="s">
        <v>4697</v>
      </c>
      <c r="Q423" s="65" t="str">
        <f t="shared" si="492"/>
        <v>기초자산ID</v>
      </c>
      <c r="R423" s="65" t="str">
        <f t="shared" si="493"/>
        <v>varchar2(30)</v>
      </c>
      <c r="S423" s="66"/>
      <c r="T423" s="66"/>
      <c r="U423" s="68">
        <f t="shared" si="488"/>
        <v>30</v>
      </c>
      <c r="V423" s="65"/>
      <c r="W423" s="5" t="s">
        <v>291</v>
      </c>
      <c r="X423" s="5" t="str">
        <f t="shared" si="472"/>
        <v>BASE_DT,POSI_FG,POSI_ID,POSI_SEQ</v>
      </c>
      <c r="Y423" s="6" t="s">
        <v>291</v>
      </c>
      <c r="Z423" s="37" t="str">
        <f t="shared" si="473"/>
        <v xml:space="preserve">  UNDER_ASSET varchar2(30) NULL,</v>
      </c>
      <c r="AA423" s="37" t="s">
        <v>291</v>
      </c>
      <c r="AB423" s="5" t="str">
        <f t="shared" si="474"/>
        <v/>
      </c>
      <c r="AC423" s="37" t="s">
        <v>291</v>
      </c>
      <c r="AD423" s="37" t="str">
        <f t="shared" si="475"/>
        <v>COMMENT ON COLUMN ZMR_POSI_BASE.UNDER_ASSET IS '기초자산ID';</v>
      </c>
      <c r="AE423" s="37" t="s">
        <v>291</v>
      </c>
      <c r="AF423" s="40" t="str">
        <f t="shared" si="476"/>
        <v>ALTER TABLE ZMR_POSI_BASE ADD UNDER_ASSET varchar2(30) NULL;</v>
      </c>
      <c r="AG423" s="6" t="s">
        <v>291</v>
      </c>
      <c r="AI423" s="114"/>
      <c r="AJ423" s="66"/>
      <c r="AL423" s="114"/>
      <c r="AM423" s="66"/>
      <c r="AO423" s="114"/>
      <c r="AP423" s="66"/>
      <c r="AR423" s="114"/>
      <c r="AS423" s="66"/>
      <c r="AU423" s="114"/>
      <c r="AV423" s="66"/>
      <c r="AX423" s="114"/>
      <c r="AY423" s="66"/>
    </row>
    <row r="424" spans="2:51" hidden="1">
      <c r="B424" s="65" t="str">
        <f t="shared" si="496"/>
        <v>시장기본_포지션정보</v>
      </c>
      <c r="C424" s="65" t="str">
        <f t="shared" si="496"/>
        <v>포지션기본정보</v>
      </c>
      <c r="D424" s="65" t="s">
        <v>870</v>
      </c>
      <c r="E424" s="65">
        <f t="shared" si="495"/>
        <v>103</v>
      </c>
      <c r="F424" s="66"/>
      <c r="G424" s="66" t="s">
        <v>274</v>
      </c>
      <c r="H424" s="42">
        <v>30</v>
      </c>
      <c r="I424" s="66"/>
      <c r="J424" s="65" t="str">
        <f t="shared" si="491"/>
        <v>문자_30</v>
      </c>
      <c r="K424" s="103"/>
      <c r="L424" s="67"/>
      <c r="M424" s="65" t="str">
        <f t="shared" si="494"/>
        <v>ZMR_POSI_BASE</v>
      </c>
      <c r="N424" s="65" t="str">
        <f t="shared" si="489"/>
        <v>포지션기본정보</v>
      </c>
      <c r="O424" s="27">
        <f t="shared" si="469"/>
        <v>103</v>
      </c>
      <c r="P424" s="65" t="s">
        <v>4977</v>
      </c>
      <c r="Q424" s="65" t="str">
        <f t="shared" si="492"/>
        <v>변동성커브ID</v>
      </c>
      <c r="R424" s="65" t="str">
        <f t="shared" si="493"/>
        <v>varchar2(30)</v>
      </c>
      <c r="S424" s="66"/>
      <c r="T424" s="66"/>
      <c r="U424" s="68">
        <f t="shared" si="488"/>
        <v>30</v>
      </c>
      <c r="V424" s="65"/>
      <c r="W424" s="5" t="s">
        <v>291</v>
      </c>
      <c r="X424" s="5" t="str">
        <f t="shared" si="472"/>
        <v>BASE_DT,POSI_FG,POSI_ID,POSI_SEQ</v>
      </c>
      <c r="Y424" s="6" t="s">
        <v>291</v>
      </c>
      <c r="Z424" s="37" t="str">
        <f t="shared" si="473"/>
        <v xml:space="preserve">  VOL_CURV_ID varchar2(30) NULL,</v>
      </c>
      <c r="AA424" s="37" t="s">
        <v>291</v>
      </c>
      <c r="AB424" s="5" t="str">
        <f t="shared" si="474"/>
        <v/>
      </c>
      <c r="AC424" s="37" t="s">
        <v>291</v>
      </c>
      <c r="AD424" s="37" t="str">
        <f t="shared" si="475"/>
        <v>COMMENT ON COLUMN ZMR_POSI_BASE.VOL_CURV_ID IS '변동성커브ID';</v>
      </c>
      <c r="AE424" s="37" t="s">
        <v>291</v>
      </c>
      <c r="AF424" s="40" t="str">
        <f t="shared" si="476"/>
        <v>ALTER TABLE ZMR_POSI_BASE ADD VOL_CURV_ID varchar2(30) NULL;</v>
      </c>
      <c r="AG424" s="6" t="s">
        <v>291</v>
      </c>
      <c r="AI424" s="114"/>
      <c r="AJ424" s="66"/>
      <c r="AL424" s="114" t="s">
        <v>1301</v>
      </c>
      <c r="AM424" s="66" t="s">
        <v>36</v>
      </c>
      <c r="AO424" s="114"/>
      <c r="AP424" s="66"/>
      <c r="AR424" s="114"/>
      <c r="AS424" s="66"/>
      <c r="AU424" s="114"/>
      <c r="AV424" s="66"/>
      <c r="AX424" s="114"/>
      <c r="AY424" s="66"/>
    </row>
    <row r="425" spans="2:51" hidden="1">
      <c r="B425" s="65" t="str">
        <f t="shared" si="496"/>
        <v>시장기본_포지션정보</v>
      </c>
      <c r="C425" s="65" t="str">
        <f t="shared" si="496"/>
        <v>포지션기본정보</v>
      </c>
      <c r="D425" s="65" t="s">
        <v>4980</v>
      </c>
      <c r="E425" s="65">
        <f t="shared" si="495"/>
        <v>104</v>
      </c>
      <c r="F425" s="66"/>
      <c r="G425" s="66" t="s">
        <v>12</v>
      </c>
      <c r="H425" s="42">
        <v>3</v>
      </c>
      <c r="I425" s="66"/>
      <c r="J425" s="65" t="str">
        <f t="shared" si="491"/>
        <v>문자_3</v>
      </c>
      <c r="K425" s="103"/>
      <c r="L425" s="67"/>
      <c r="M425" s="65" t="str">
        <f t="shared" si="494"/>
        <v>ZMR_POSI_BASE</v>
      </c>
      <c r="N425" s="65" t="str">
        <f t="shared" si="489"/>
        <v>포지션기본정보</v>
      </c>
      <c r="O425" s="27">
        <f t="shared" si="469"/>
        <v>104</v>
      </c>
      <c r="P425" s="65" t="s">
        <v>4812</v>
      </c>
      <c r="Q425" s="65" t="str">
        <f t="shared" si="492"/>
        <v>기초자산통화</v>
      </c>
      <c r="R425" s="65" t="str">
        <f t="shared" si="493"/>
        <v>varchar2(3)</v>
      </c>
      <c r="S425" s="66"/>
      <c r="T425" s="66"/>
      <c r="U425" s="68">
        <f t="shared" si="488"/>
        <v>3</v>
      </c>
      <c r="V425" s="65"/>
      <c r="W425" s="5" t="s">
        <v>291</v>
      </c>
      <c r="X425" s="5" t="str">
        <f t="shared" si="472"/>
        <v>BASE_DT,POSI_FG,POSI_ID,POSI_SEQ</v>
      </c>
      <c r="Y425" s="6" t="s">
        <v>291</v>
      </c>
      <c r="Z425" s="37" t="str">
        <f t="shared" si="473"/>
        <v xml:space="preserve">  UNDER_CCY varchar2(3) NULL,</v>
      </c>
      <c r="AA425" s="37" t="s">
        <v>291</v>
      </c>
      <c r="AB425" s="5" t="str">
        <f t="shared" si="474"/>
        <v/>
      </c>
      <c r="AC425" s="37" t="s">
        <v>291</v>
      </c>
      <c r="AD425" s="37" t="str">
        <f t="shared" si="475"/>
        <v>COMMENT ON COLUMN ZMR_POSI_BASE.UNDER_CCY IS '기초자산통화';</v>
      </c>
      <c r="AE425" s="37" t="s">
        <v>291</v>
      </c>
      <c r="AF425" s="40" t="str">
        <f t="shared" si="476"/>
        <v>ALTER TABLE ZMR_POSI_BASE ADD UNDER_CCY varchar2(3) NULL;</v>
      </c>
      <c r="AG425" s="6" t="s">
        <v>291</v>
      </c>
      <c r="AI425" s="114"/>
      <c r="AJ425" s="66"/>
      <c r="AL425" s="114">
        <v>1431.1</v>
      </c>
      <c r="AM425" s="66" t="s">
        <v>36</v>
      </c>
      <c r="AO425" s="114"/>
      <c r="AP425" s="66"/>
      <c r="AR425" s="114"/>
      <c r="AS425" s="66"/>
      <c r="AU425" s="114"/>
      <c r="AV425" s="66"/>
      <c r="AX425" s="114"/>
      <c r="AY425" s="66"/>
    </row>
    <row r="426" spans="2:51" hidden="1">
      <c r="B426" s="65" t="str">
        <f t="shared" si="496"/>
        <v>시장기본_포지션정보</v>
      </c>
      <c r="C426" s="65" t="str">
        <f t="shared" si="496"/>
        <v>포지션기본정보</v>
      </c>
      <c r="D426" s="65" t="s">
        <v>853</v>
      </c>
      <c r="E426" s="65">
        <f t="shared" si="495"/>
        <v>105</v>
      </c>
      <c r="F426" s="66"/>
      <c r="G426" s="66" t="s">
        <v>13</v>
      </c>
      <c r="H426" s="42">
        <v>19.2</v>
      </c>
      <c r="I426" s="66"/>
      <c r="J426" s="65" t="str">
        <f t="shared" si="491"/>
        <v>숫자_19.2</v>
      </c>
      <c r="K426" s="103"/>
      <c r="L426" s="67"/>
      <c r="M426" s="65" t="str">
        <f t="shared" si="494"/>
        <v>ZMR_POSI_BASE</v>
      </c>
      <c r="N426" s="65" t="str">
        <f t="shared" si="489"/>
        <v>포지션기본정보</v>
      </c>
      <c r="O426" s="27">
        <f t="shared" si="469"/>
        <v>105</v>
      </c>
      <c r="P426" s="65" t="s">
        <v>4975</v>
      </c>
      <c r="Q426" s="65" t="str">
        <f t="shared" si="492"/>
        <v>기초자산종가</v>
      </c>
      <c r="R426" s="65" t="str">
        <f t="shared" si="493"/>
        <v>number(19,2)</v>
      </c>
      <c r="S426" s="66"/>
      <c r="T426" s="66"/>
      <c r="U426" s="68">
        <f t="shared" si="488"/>
        <v>19.2</v>
      </c>
      <c r="V426" s="65"/>
      <c r="W426" s="5" t="s">
        <v>291</v>
      </c>
      <c r="X426" s="5" t="str">
        <f t="shared" si="472"/>
        <v>BASE_DT,POSI_FG,POSI_ID,POSI_SEQ</v>
      </c>
      <c r="Y426" s="6" t="s">
        <v>291</v>
      </c>
      <c r="Z426" s="37" t="str">
        <f t="shared" si="473"/>
        <v xml:space="preserve">  UNDER_PRIC number(19,2) NULL,</v>
      </c>
      <c r="AA426" s="37" t="s">
        <v>291</v>
      </c>
      <c r="AB426" s="5" t="str">
        <f t="shared" si="474"/>
        <v/>
      </c>
      <c r="AC426" s="37" t="s">
        <v>291</v>
      </c>
      <c r="AD426" s="37" t="str">
        <f t="shared" si="475"/>
        <v>COMMENT ON COLUMN ZMR_POSI_BASE.UNDER_PRIC IS '기초자산종가';</v>
      </c>
      <c r="AE426" s="37" t="s">
        <v>291</v>
      </c>
      <c r="AF426" s="40" t="str">
        <f t="shared" si="476"/>
        <v>ALTER TABLE ZMR_POSI_BASE ADD UNDER_PRIC number(19,2) NULL;</v>
      </c>
      <c r="AG426" s="6" t="s">
        <v>291</v>
      </c>
      <c r="AI426" s="114"/>
      <c r="AJ426" s="66"/>
      <c r="AL426" s="114">
        <v>1000000</v>
      </c>
      <c r="AM426" s="66" t="s">
        <v>36</v>
      </c>
      <c r="AO426" s="114"/>
      <c r="AP426" s="66"/>
      <c r="AR426" s="114"/>
      <c r="AS426" s="66"/>
      <c r="AU426" s="114"/>
      <c r="AV426" s="66"/>
      <c r="AX426" s="114"/>
      <c r="AY426" s="66"/>
    </row>
    <row r="427" spans="2:51" hidden="1">
      <c r="B427" s="65" t="str">
        <f t="shared" si="496"/>
        <v>시장기본_포지션정보</v>
      </c>
      <c r="C427" s="65" t="str">
        <f t="shared" si="496"/>
        <v>포지션기본정보</v>
      </c>
      <c r="D427" s="65" t="s">
        <v>4976</v>
      </c>
      <c r="E427" s="65">
        <f t="shared" si="495"/>
        <v>106</v>
      </c>
      <c r="F427" s="66"/>
      <c r="G427" s="66" t="s">
        <v>13</v>
      </c>
      <c r="H427" s="42" t="s">
        <v>2013</v>
      </c>
      <c r="I427" s="66"/>
      <c r="J427" s="65" t="str">
        <f t="shared" si="491"/>
        <v>숫자_19,2</v>
      </c>
      <c r="K427" s="103"/>
      <c r="L427" s="67"/>
      <c r="M427" s="65" t="str">
        <f t="shared" si="494"/>
        <v>ZMR_POSI_BASE</v>
      </c>
      <c r="N427" s="65" t="str">
        <f t="shared" si="489"/>
        <v>포지션기본정보</v>
      </c>
      <c r="O427" s="27">
        <f t="shared" si="469"/>
        <v>106</v>
      </c>
      <c r="P427" s="65" t="s">
        <v>2084</v>
      </c>
      <c r="Q427" s="65" t="str">
        <f t="shared" si="492"/>
        <v>기초자산금액</v>
      </c>
      <c r="R427" s="65" t="str">
        <f t="shared" si="493"/>
        <v>number(19,2)</v>
      </c>
      <c r="S427" s="66"/>
      <c r="T427" s="66"/>
      <c r="U427" s="68" t="str">
        <f t="shared" si="488"/>
        <v>19,2</v>
      </c>
      <c r="V427" s="65"/>
      <c r="W427" s="5" t="s">
        <v>291</v>
      </c>
      <c r="X427" s="5" t="str">
        <f t="shared" si="472"/>
        <v>BASE_DT,POSI_FG,POSI_ID,POSI_SEQ</v>
      </c>
      <c r="Y427" s="6" t="s">
        <v>291</v>
      </c>
      <c r="Z427" s="37" t="str">
        <f t="shared" si="473"/>
        <v xml:space="preserve">  UNDER_AMT number(19,2) NULL,</v>
      </c>
      <c r="AA427" s="37" t="s">
        <v>291</v>
      </c>
      <c r="AB427" s="5" t="str">
        <f t="shared" si="474"/>
        <v/>
      </c>
      <c r="AC427" s="37" t="s">
        <v>291</v>
      </c>
      <c r="AD427" s="37" t="str">
        <f t="shared" si="475"/>
        <v>COMMENT ON COLUMN ZMR_POSI_BASE.UNDER_AMT IS '기초자산금액';</v>
      </c>
      <c r="AE427" s="37" t="s">
        <v>291</v>
      </c>
      <c r="AF427" s="40" t="str">
        <f t="shared" si="476"/>
        <v>ALTER TABLE ZMR_POSI_BASE ADD UNDER_AMT number(19,2) NULL;</v>
      </c>
      <c r="AG427" s="6" t="s">
        <v>291</v>
      </c>
      <c r="AI427" s="114"/>
      <c r="AJ427" s="66"/>
      <c r="AL427" s="114"/>
      <c r="AM427" s="66"/>
      <c r="AO427" s="114"/>
      <c r="AP427" s="66"/>
      <c r="AR427" s="114"/>
      <c r="AS427" s="66"/>
      <c r="AU427" s="114"/>
      <c r="AV427" s="66"/>
      <c r="AX427" s="114"/>
      <c r="AY427" s="66"/>
    </row>
    <row r="428" spans="2:51" hidden="1">
      <c r="B428" s="65" t="str">
        <f t="shared" si="496"/>
        <v>시장기본_포지션정보</v>
      </c>
      <c r="C428" s="65" t="str">
        <f t="shared" si="496"/>
        <v>포지션기본정보</v>
      </c>
      <c r="D428" s="65" t="s">
        <v>713</v>
      </c>
      <c r="E428" s="65">
        <f t="shared" si="495"/>
        <v>107</v>
      </c>
      <c r="F428" s="66"/>
      <c r="G428" s="66" t="s">
        <v>274</v>
      </c>
      <c r="H428" s="42">
        <v>8</v>
      </c>
      <c r="I428" s="66"/>
      <c r="J428" s="65" t="str">
        <f t="shared" si="491"/>
        <v>문자_8</v>
      </c>
      <c r="K428" s="103"/>
      <c r="L428" s="67"/>
      <c r="M428" s="65" t="str">
        <f t="shared" si="494"/>
        <v>ZMR_POSI_BASE</v>
      </c>
      <c r="N428" s="65" t="str">
        <f t="shared" si="489"/>
        <v>포지션기본정보</v>
      </c>
      <c r="O428" s="27">
        <f t="shared" si="469"/>
        <v>107</v>
      </c>
      <c r="P428" s="65" t="s">
        <v>4981</v>
      </c>
      <c r="Q428" s="65" t="str">
        <f t="shared" si="492"/>
        <v>기초자산만기일</v>
      </c>
      <c r="R428" s="65" t="str">
        <f t="shared" si="493"/>
        <v>varchar2(8)</v>
      </c>
      <c r="S428" s="66"/>
      <c r="T428" s="66"/>
      <c r="U428" s="68">
        <f t="shared" si="488"/>
        <v>8</v>
      </c>
      <c r="V428" s="65"/>
      <c r="W428" s="5" t="s">
        <v>291</v>
      </c>
      <c r="X428" s="5" t="str">
        <f t="shared" si="472"/>
        <v>BASE_DT,POSI_FG,POSI_ID,POSI_SEQ</v>
      </c>
      <c r="Y428" s="6" t="s">
        <v>291</v>
      </c>
      <c r="Z428" s="37" t="str">
        <f t="shared" si="473"/>
        <v xml:space="preserve">  UNDER_MATU_DT varchar2(8) NULL,</v>
      </c>
      <c r="AA428" s="37" t="s">
        <v>291</v>
      </c>
      <c r="AB428" s="5" t="str">
        <f t="shared" si="474"/>
        <v/>
      </c>
      <c r="AC428" s="37" t="s">
        <v>291</v>
      </c>
      <c r="AD428" s="37" t="str">
        <f t="shared" si="475"/>
        <v>COMMENT ON COLUMN ZMR_POSI_BASE.UNDER_MATU_DT IS '기초자산만기일';</v>
      </c>
      <c r="AE428" s="37" t="s">
        <v>291</v>
      </c>
      <c r="AF428" s="40" t="str">
        <f t="shared" si="476"/>
        <v>ALTER TABLE ZMR_POSI_BASE ADD UNDER_MATU_DT varchar2(8) NULL;</v>
      </c>
      <c r="AG428" s="6" t="s">
        <v>291</v>
      </c>
      <c r="AI428" s="114"/>
      <c r="AJ428" s="66"/>
      <c r="AL428" s="114"/>
      <c r="AM428" s="66"/>
      <c r="AO428" s="114"/>
      <c r="AP428" s="66"/>
      <c r="AR428" s="114"/>
      <c r="AS428" s="66"/>
      <c r="AU428" s="114"/>
      <c r="AV428" s="66"/>
      <c r="AX428" s="114"/>
      <c r="AY428" s="66"/>
    </row>
    <row r="429" spans="2:51" hidden="1">
      <c r="B429" s="65" t="str">
        <f t="shared" si="496"/>
        <v>시장기본_포지션정보</v>
      </c>
      <c r="C429" s="65" t="str">
        <f t="shared" si="496"/>
        <v>포지션기본정보</v>
      </c>
      <c r="D429" s="65" t="s">
        <v>4995</v>
      </c>
      <c r="E429" s="65">
        <f t="shared" si="495"/>
        <v>108</v>
      </c>
      <c r="F429" s="66"/>
      <c r="G429" s="66" t="s">
        <v>13</v>
      </c>
      <c r="H429" s="42" t="s">
        <v>2013</v>
      </c>
      <c r="I429" s="66"/>
      <c r="J429" s="65" t="str">
        <f t="shared" si="491"/>
        <v>숫자_19,2</v>
      </c>
      <c r="K429" s="103"/>
      <c r="L429" s="67"/>
      <c r="M429" s="65" t="str">
        <f t="shared" si="494"/>
        <v>ZMR_POSI_BASE</v>
      </c>
      <c r="N429" s="65" t="str">
        <f t="shared" si="489"/>
        <v>포지션기본정보</v>
      </c>
      <c r="O429" s="27">
        <f t="shared" si="469"/>
        <v>108</v>
      </c>
      <c r="P429" s="65" t="s">
        <v>4996</v>
      </c>
      <c r="Q429" s="65" t="str">
        <f t="shared" si="492"/>
        <v>계약크기</v>
      </c>
      <c r="R429" s="65" t="str">
        <f t="shared" si="493"/>
        <v>number(19,2)</v>
      </c>
      <c r="S429" s="66"/>
      <c r="T429" s="66"/>
      <c r="U429" s="68" t="str">
        <f t="shared" si="488"/>
        <v>19,2</v>
      </c>
      <c r="V429" s="65"/>
      <c r="W429" s="5" t="s">
        <v>291</v>
      </c>
      <c r="X429" s="5" t="str">
        <f t="shared" si="472"/>
        <v>BASE_DT,POSI_FG,POSI_ID,POSI_SEQ</v>
      </c>
      <c r="Y429" s="6" t="s">
        <v>291</v>
      </c>
      <c r="Z429" s="37" t="str">
        <f t="shared" si="473"/>
        <v xml:space="preserve">  CONT_SIZE number(19,2) NULL,</v>
      </c>
      <c r="AA429" s="37" t="s">
        <v>291</v>
      </c>
      <c r="AB429" s="5" t="str">
        <f t="shared" si="474"/>
        <v/>
      </c>
      <c r="AC429" s="37" t="s">
        <v>291</v>
      </c>
      <c r="AD429" s="37" t="str">
        <f t="shared" si="475"/>
        <v>COMMENT ON COLUMN ZMR_POSI_BASE.CONT_SIZE IS '계약크기';</v>
      </c>
      <c r="AE429" s="37" t="s">
        <v>291</v>
      </c>
      <c r="AF429" s="40" t="str">
        <f t="shared" si="476"/>
        <v>ALTER TABLE ZMR_POSI_BASE ADD CONT_SIZE number(19,2) NULL;</v>
      </c>
      <c r="AG429" s="6" t="s">
        <v>291</v>
      </c>
      <c r="AI429" s="114"/>
      <c r="AJ429" s="66"/>
      <c r="AL429" s="114"/>
      <c r="AM429" s="66"/>
      <c r="AO429" s="114"/>
      <c r="AP429" s="66"/>
      <c r="AR429" s="114"/>
      <c r="AS429" s="66"/>
      <c r="AU429" s="114"/>
      <c r="AV429" s="66"/>
      <c r="AX429" s="114"/>
      <c r="AY429" s="66"/>
    </row>
    <row r="430" spans="2:51" hidden="1">
      <c r="B430" s="65" t="str">
        <f t="shared" si="496"/>
        <v>시장기본_포지션정보</v>
      </c>
      <c r="C430" s="65" t="str">
        <f t="shared" si="496"/>
        <v>포지션기본정보</v>
      </c>
      <c r="D430" s="65" t="s">
        <v>710</v>
      </c>
      <c r="E430" s="65">
        <f t="shared" si="495"/>
        <v>109</v>
      </c>
      <c r="F430" s="66"/>
      <c r="G430" s="66" t="s">
        <v>13</v>
      </c>
      <c r="H430" s="42" t="s">
        <v>2013</v>
      </c>
      <c r="I430" s="66"/>
      <c r="J430" s="65" t="str">
        <f t="shared" si="491"/>
        <v>숫자_19,2</v>
      </c>
      <c r="K430" s="103"/>
      <c r="L430" s="67"/>
      <c r="M430" s="65" t="str">
        <f t="shared" si="494"/>
        <v>ZMR_POSI_BASE</v>
      </c>
      <c r="N430" s="65" t="str">
        <f t="shared" si="489"/>
        <v>포지션기본정보</v>
      </c>
      <c r="O430" s="27">
        <f t="shared" si="469"/>
        <v>109</v>
      </c>
      <c r="P430" s="65" t="s">
        <v>4982</v>
      </c>
      <c r="Q430" s="65" t="str">
        <f t="shared" si="492"/>
        <v>행사가격</v>
      </c>
      <c r="R430" s="65" t="str">
        <f t="shared" si="493"/>
        <v>number(19,2)</v>
      </c>
      <c r="S430" s="66" t="str">
        <f t="shared" ref="S430:S431" si="497">IF(F430="O", "Y", "")</f>
        <v/>
      </c>
      <c r="T430" s="66" t="str">
        <f t="shared" ref="T430:T431" si="498">IF(I430="M", "Y", "")</f>
        <v/>
      </c>
      <c r="U430" s="68" t="str">
        <f t="shared" si="488"/>
        <v>19,2</v>
      </c>
      <c r="V430" s="65"/>
      <c r="W430" s="5" t="s">
        <v>291</v>
      </c>
      <c r="X430" s="5" t="str">
        <f t="shared" si="472"/>
        <v>BASE_DT,POSI_FG,POSI_ID,POSI_SEQ</v>
      </c>
      <c r="Y430" s="6" t="s">
        <v>291</v>
      </c>
      <c r="Z430" s="37" t="str">
        <f t="shared" si="473"/>
        <v xml:space="preserve">  STRI_PRIC number(19,2) NULL,</v>
      </c>
      <c r="AA430" s="37" t="s">
        <v>291</v>
      </c>
      <c r="AB430" s="5" t="str">
        <f t="shared" si="474"/>
        <v/>
      </c>
      <c r="AC430" s="37" t="s">
        <v>291</v>
      </c>
      <c r="AD430" s="37" t="str">
        <f t="shared" si="475"/>
        <v>COMMENT ON COLUMN ZMR_POSI_BASE.STRI_PRIC IS '행사가격';</v>
      </c>
      <c r="AE430" s="37" t="s">
        <v>291</v>
      </c>
      <c r="AF430" s="40" t="str">
        <f t="shared" si="476"/>
        <v>ALTER TABLE ZMR_POSI_BASE ADD STRI_PRIC number(19,2) NULL;</v>
      </c>
      <c r="AG430" s="6" t="s">
        <v>291</v>
      </c>
      <c r="AI430" s="114"/>
      <c r="AJ430" s="66"/>
      <c r="AL430" s="114"/>
      <c r="AM430" s="66"/>
      <c r="AO430" s="114"/>
      <c r="AP430" s="66"/>
      <c r="AR430" s="114"/>
      <c r="AS430" s="66"/>
      <c r="AU430" s="114"/>
      <c r="AV430" s="66"/>
      <c r="AX430" s="114"/>
      <c r="AY430" s="66"/>
    </row>
    <row r="431" spans="2:51" hidden="1">
      <c r="B431" s="65" t="str">
        <f>B396</f>
        <v>시장기본_포지션정보</v>
      </c>
      <c r="C431" s="65" t="str">
        <f>C396</f>
        <v>포지션기본정보</v>
      </c>
      <c r="D431" s="65" t="s">
        <v>7188</v>
      </c>
      <c r="E431" s="65">
        <f t="shared" si="495"/>
        <v>110</v>
      </c>
      <c r="F431" s="66"/>
      <c r="G431" s="66" t="s">
        <v>13</v>
      </c>
      <c r="H431" s="42" t="s">
        <v>2545</v>
      </c>
      <c r="I431" s="66"/>
      <c r="J431" s="65" t="str">
        <f t="shared" si="491"/>
        <v>숫자_25,8</v>
      </c>
      <c r="K431" s="103"/>
      <c r="L431" s="67"/>
      <c r="M431" s="65" t="str">
        <f>M396</f>
        <v>ZMR_POSI_BASE</v>
      </c>
      <c r="N431" s="65" t="str">
        <f t="shared" si="489"/>
        <v>포지션기본정보</v>
      </c>
      <c r="O431" s="27">
        <f t="shared" si="469"/>
        <v>110</v>
      </c>
      <c r="P431" s="65" t="s">
        <v>7206</v>
      </c>
      <c r="Q431" s="65" t="str">
        <f t="shared" si="492"/>
        <v>사용자정의금액01</v>
      </c>
      <c r="R431" s="65" t="str">
        <f t="shared" si="493"/>
        <v>number(25,8)</v>
      </c>
      <c r="S431" s="66" t="str">
        <f t="shared" si="497"/>
        <v/>
      </c>
      <c r="T431" s="66" t="str">
        <f t="shared" si="498"/>
        <v/>
      </c>
      <c r="U431" s="68" t="str">
        <f t="shared" si="488"/>
        <v>25,8</v>
      </c>
      <c r="V431" s="65"/>
      <c r="W431" s="5" t="s">
        <v>291</v>
      </c>
      <c r="X431" s="5" t="str">
        <f t="shared" si="472"/>
        <v>BASE_DT,POSI_FG,POSI_ID,POSI_SEQ</v>
      </c>
      <c r="Y431" s="6" t="s">
        <v>291</v>
      </c>
      <c r="Z431" s="37" t="str">
        <f t="shared" si="473"/>
        <v xml:space="preserve">  UD_AMT01 number(25,8) NULL,</v>
      </c>
      <c r="AA431" s="37" t="s">
        <v>291</v>
      </c>
      <c r="AB431" s="5" t="str">
        <f t="shared" si="474"/>
        <v/>
      </c>
      <c r="AC431" s="37" t="s">
        <v>291</v>
      </c>
      <c r="AD431" s="37" t="str">
        <f t="shared" si="475"/>
        <v>COMMENT ON COLUMN ZMR_POSI_BASE.UD_AMT01 IS '사용자정의금액01';</v>
      </c>
      <c r="AE431" s="37" t="s">
        <v>291</v>
      </c>
      <c r="AF431" s="40" t="str">
        <f t="shared" si="476"/>
        <v>ALTER TABLE ZMR_POSI_BASE ADD UD_AMT01 number(25,8) NULL;</v>
      </c>
      <c r="AG431" s="6" t="s">
        <v>291</v>
      </c>
      <c r="AI431" s="114"/>
      <c r="AJ431" s="66"/>
      <c r="AL431" s="114"/>
      <c r="AM431" s="66"/>
      <c r="AO431" s="114"/>
      <c r="AP431" s="66"/>
      <c r="AR431" s="114"/>
      <c r="AS431" s="66"/>
      <c r="AU431" s="114"/>
      <c r="AV431" s="66"/>
      <c r="AX431" s="114"/>
      <c r="AY431" s="66"/>
    </row>
    <row r="432" spans="2:51" hidden="1">
      <c r="B432" s="65" t="str">
        <f t="shared" ref="B432:C433" si="499">B431</f>
        <v>시장기본_포지션정보</v>
      </c>
      <c r="C432" s="65" t="str">
        <f t="shared" si="499"/>
        <v>포지션기본정보</v>
      </c>
      <c r="D432" s="65" t="s">
        <v>7189</v>
      </c>
      <c r="E432" s="65">
        <f t="shared" si="495"/>
        <v>111</v>
      </c>
      <c r="F432" s="66"/>
      <c r="G432" s="66" t="s">
        <v>13</v>
      </c>
      <c r="H432" s="42" t="s">
        <v>2545</v>
      </c>
      <c r="I432" s="66"/>
      <c r="J432" s="65" t="str">
        <f t="shared" si="491"/>
        <v>숫자_25,8</v>
      </c>
      <c r="K432" s="103"/>
      <c r="L432" s="67"/>
      <c r="M432" s="65" t="str">
        <f t="shared" si="494"/>
        <v>ZMR_POSI_BASE</v>
      </c>
      <c r="N432" s="65" t="str">
        <f t="shared" si="489"/>
        <v>포지션기본정보</v>
      </c>
      <c r="O432" s="27">
        <f t="shared" si="469"/>
        <v>111</v>
      </c>
      <c r="P432" s="65" t="s">
        <v>7207</v>
      </c>
      <c r="Q432" s="65" t="str">
        <f t="shared" si="492"/>
        <v>사용자정의금액02</v>
      </c>
      <c r="R432" s="65" t="str">
        <f t="shared" si="493"/>
        <v>number(25,8)</v>
      </c>
      <c r="S432" s="66"/>
      <c r="T432" s="66"/>
      <c r="U432" s="68" t="str">
        <f t="shared" si="488"/>
        <v>25,8</v>
      </c>
      <c r="V432" s="65"/>
      <c r="X432" s="5" t="str">
        <f t="shared" si="472"/>
        <v>BASE_DT,POSI_FG,POSI_ID,POSI_SEQ</v>
      </c>
      <c r="Y432" s="6" t="s">
        <v>291</v>
      </c>
      <c r="Z432" s="37" t="str">
        <f t="shared" si="473"/>
        <v xml:space="preserve">  UD_AMT02 number(25,8) NULL,</v>
      </c>
      <c r="AA432" s="37" t="s">
        <v>291</v>
      </c>
      <c r="AB432" s="5" t="str">
        <f t="shared" si="474"/>
        <v/>
      </c>
      <c r="AC432" s="37" t="s">
        <v>291</v>
      </c>
      <c r="AD432" s="37" t="str">
        <f t="shared" si="475"/>
        <v>COMMENT ON COLUMN ZMR_POSI_BASE.UD_AMT02 IS '사용자정의금액02';</v>
      </c>
      <c r="AE432" s="37" t="s">
        <v>291</v>
      </c>
      <c r="AF432" s="40" t="str">
        <f t="shared" si="476"/>
        <v>ALTER TABLE ZMR_POSI_BASE ADD UD_AMT02 number(25,8) NULL;</v>
      </c>
      <c r="AG432" s="6"/>
      <c r="AI432" s="114"/>
      <c r="AJ432" s="66"/>
      <c r="AL432" s="114"/>
      <c r="AM432" s="66"/>
      <c r="AO432" s="114"/>
      <c r="AP432" s="66"/>
      <c r="AR432" s="114"/>
      <c r="AS432" s="66"/>
      <c r="AU432" s="114"/>
      <c r="AV432" s="66"/>
      <c r="AX432" s="114"/>
      <c r="AY432" s="66"/>
    </row>
    <row r="433" spans="2:51" hidden="1">
      <c r="B433" s="65" t="str">
        <f t="shared" si="499"/>
        <v>시장기본_포지션정보</v>
      </c>
      <c r="C433" s="65" t="str">
        <f t="shared" si="499"/>
        <v>포지션기본정보</v>
      </c>
      <c r="D433" s="65" t="s">
        <v>7190</v>
      </c>
      <c r="E433" s="65">
        <f t="shared" ref="E433:E443" si="500">IF(G433="","",IF(G432="",1,E432+1))</f>
        <v>112</v>
      </c>
      <c r="F433" s="66"/>
      <c r="G433" s="66" t="s">
        <v>13</v>
      </c>
      <c r="H433" s="42" t="s">
        <v>2545</v>
      </c>
      <c r="I433" s="66"/>
      <c r="J433" s="65" t="str">
        <f t="shared" si="491"/>
        <v>숫자_25,8</v>
      </c>
      <c r="K433" s="103"/>
      <c r="L433" s="67"/>
      <c r="M433" s="65" t="str">
        <f t="shared" si="494"/>
        <v>ZMR_POSI_BASE</v>
      </c>
      <c r="N433" s="65" t="str">
        <f t="shared" si="489"/>
        <v>포지션기본정보</v>
      </c>
      <c r="O433" s="27">
        <f t="shared" si="469"/>
        <v>112</v>
      </c>
      <c r="P433" s="65" t="s">
        <v>7208</v>
      </c>
      <c r="Q433" s="65" t="str">
        <f t="shared" si="492"/>
        <v>사용자정의금액03</v>
      </c>
      <c r="R433" s="65" t="str">
        <f t="shared" si="493"/>
        <v>number(25,8)</v>
      </c>
      <c r="S433" s="66"/>
      <c r="T433" s="66"/>
      <c r="U433" s="68" t="str">
        <f t="shared" si="488"/>
        <v>25,8</v>
      </c>
      <c r="V433" s="65"/>
      <c r="X433" s="5" t="str">
        <f t="shared" si="472"/>
        <v>BASE_DT,POSI_FG,POSI_ID,POSI_SEQ</v>
      </c>
      <c r="Y433" s="6" t="s">
        <v>291</v>
      </c>
      <c r="Z433" s="37" t="str">
        <f t="shared" si="473"/>
        <v xml:space="preserve">  UD_AMT03 number(25,8) NULL,</v>
      </c>
      <c r="AA433" s="37" t="s">
        <v>291</v>
      </c>
      <c r="AB433" s="5" t="str">
        <f t="shared" si="474"/>
        <v/>
      </c>
      <c r="AC433" s="37" t="s">
        <v>291</v>
      </c>
      <c r="AD433" s="37" t="str">
        <f t="shared" si="475"/>
        <v>COMMENT ON COLUMN ZMR_POSI_BASE.UD_AMT03 IS '사용자정의금액03';</v>
      </c>
      <c r="AE433" s="37" t="s">
        <v>291</v>
      </c>
      <c r="AF433" s="40" t="str">
        <f t="shared" si="476"/>
        <v>ALTER TABLE ZMR_POSI_BASE ADD UD_AMT03 number(25,8) NULL;</v>
      </c>
      <c r="AG433" s="6"/>
      <c r="AI433" s="114"/>
      <c r="AJ433" s="66"/>
      <c r="AL433" s="114"/>
      <c r="AM433" s="66"/>
      <c r="AO433" s="114"/>
      <c r="AP433" s="66"/>
      <c r="AR433" s="114"/>
      <c r="AS433" s="66"/>
      <c r="AU433" s="114"/>
      <c r="AV433" s="66"/>
      <c r="AX433" s="114"/>
      <c r="AY433" s="66"/>
    </row>
    <row r="434" spans="2:51" hidden="1">
      <c r="B434" s="65" t="str">
        <f t="shared" ref="B434:C442" si="501">B433</f>
        <v>시장기본_포지션정보</v>
      </c>
      <c r="C434" s="65" t="str">
        <f t="shared" si="501"/>
        <v>포지션기본정보</v>
      </c>
      <c r="D434" s="65" t="s">
        <v>7191</v>
      </c>
      <c r="E434" s="65">
        <f t="shared" si="500"/>
        <v>113</v>
      </c>
      <c r="F434" s="66"/>
      <c r="G434" s="66" t="s">
        <v>13</v>
      </c>
      <c r="H434" s="42" t="s">
        <v>2545</v>
      </c>
      <c r="I434" s="66"/>
      <c r="J434" s="65" t="str">
        <f t="shared" si="491"/>
        <v>숫자_25,8</v>
      </c>
      <c r="K434" s="103"/>
      <c r="L434" s="67"/>
      <c r="M434" s="65" t="str">
        <f t="shared" si="494"/>
        <v>ZMR_POSI_BASE</v>
      </c>
      <c r="N434" s="65" t="str">
        <f t="shared" si="489"/>
        <v>포지션기본정보</v>
      </c>
      <c r="O434" s="27">
        <f t="shared" si="469"/>
        <v>113</v>
      </c>
      <c r="P434" s="65" t="s">
        <v>7210</v>
      </c>
      <c r="Q434" s="65" t="str">
        <f t="shared" si="492"/>
        <v>사용자정의금액04</v>
      </c>
      <c r="R434" s="65" t="str">
        <f t="shared" si="493"/>
        <v>number(25,8)</v>
      </c>
      <c r="S434" s="66"/>
      <c r="T434" s="66"/>
      <c r="U434" s="68" t="str">
        <f t="shared" si="488"/>
        <v>25,8</v>
      </c>
      <c r="V434" s="65"/>
      <c r="X434" s="5" t="str">
        <f t="shared" si="472"/>
        <v>BASE_DT,POSI_FG,POSI_ID,POSI_SEQ</v>
      </c>
      <c r="Y434" s="6" t="s">
        <v>291</v>
      </c>
      <c r="Z434" s="37" t="str">
        <f t="shared" si="473"/>
        <v xml:space="preserve">  UD_AMT04 number(25,8) NULL,</v>
      </c>
      <c r="AA434" s="37" t="s">
        <v>291</v>
      </c>
      <c r="AB434" s="5" t="str">
        <f t="shared" si="474"/>
        <v/>
      </c>
      <c r="AC434" s="37" t="s">
        <v>291</v>
      </c>
      <c r="AD434" s="37" t="str">
        <f t="shared" si="475"/>
        <v>COMMENT ON COLUMN ZMR_POSI_BASE.UD_AMT04 IS '사용자정의금액04';</v>
      </c>
      <c r="AE434" s="37" t="s">
        <v>291</v>
      </c>
      <c r="AF434" s="40" t="str">
        <f t="shared" si="476"/>
        <v>ALTER TABLE ZMR_POSI_BASE ADD UD_AMT04 number(25,8) NULL;</v>
      </c>
      <c r="AG434" s="6"/>
      <c r="AI434" s="114"/>
      <c r="AJ434" s="66"/>
      <c r="AL434" s="114"/>
      <c r="AM434" s="66"/>
      <c r="AO434" s="114"/>
      <c r="AP434" s="66"/>
      <c r="AR434" s="114"/>
      <c r="AS434" s="66"/>
      <c r="AU434" s="114"/>
      <c r="AV434" s="66"/>
      <c r="AX434" s="114"/>
      <c r="AY434" s="66"/>
    </row>
    <row r="435" spans="2:51" hidden="1">
      <c r="B435" s="65" t="str">
        <f t="shared" si="501"/>
        <v>시장기본_포지션정보</v>
      </c>
      <c r="C435" s="65" t="str">
        <f t="shared" si="501"/>
        <v>포지션기본정보</v>
      </c>
      <c r="D435" s="65" t="s">
        <v>7192</v>
      </c>
      <c r="E435" s="65">
        <f t="shared" si="500"/>
        <v>114</v>
      </c>
      <c r="F435" s="66"/>
      <c r="G435" s="66" t="s">
        <v>13</v>
      </c>
      <c r="H435" s="42" t="s">
        <v>2545</v>
      </c>
      <c r="I435" s="66"/>
      <c r="J435" s="65" t="str">
        <f t="shared" si="491"/>
        <v>숫자_25,8</v>
      </c>
      <c r="K435" s="103"/>
      <c r="L435" s="67"/>
      <c r="M435" s="65" t="str">
        <f t="shared" si="494"/>
        <v>ZMR_POSI_BASE</v>
      </c>
      <c r="N435" s="65" t="str">
        <f t="shared" si="489"/>
        <v>포지션기본정보</v>
      </c>
      <c r="O435" s="27">
        <f t="shared" ref="O435:O443" si="502">IF(P435="","", IF(P434="",1,O434+1))</f>
        <v>114</v>
      </c>
      <c r="P435" s="65" t="s">
        <v>7209</v>
      </c>
      <c r="Q435" s="65" t="str">
        <f t="shared" si="492"/>
        <v>사용자정의금액05</v>
      </c>
      <c r="R435" s="65" t="str">
        <f t="shared" si="493"/>
        <v>number(25,8)</v>
      </c>
      <c r="S435" s="66"/>
      <c r="T435" s="66"/>
      <c r="U435" s="68" t="str">
        <f t="shared" si="488"/>
        <v>25,8</v>
      </c>
      <c r="V435" s="65"/>
      <c r="X435" s="5" t="str">
        <f t="shared" si="472"/>
        <v>BASE_DT,POSI_FG,POSI_ID,POSI_SEQ</v>
      </c>
      <c r="Y435" s="6" t="s">
        <v>291</v>
      </c>
      <c r="Z435" s="37" t="str">
        <f t="shared" si="473"/>
        <v xml:space="preserve">  UD_AMT05 number(25,8) NULL,</v>
      </c>
      <c r="AA435" s="37" t="s">
        <v>291</v>
      </c>
      <c r="AB435" s="5" t="str">
        <f t="shared" si="474"/>
        <v/>
      </c>
      <c r="AC435" s="37" t="s">
        <v>291</v>
      </c>
      <c r="AD435" s="37" t="str">
        <f t="shared" si="475"/>
        <v>COMMENT ON COLUMN ZMR_POSI_BASE.UD_AMT05 IS '사용자정의금액05';</v>
      </c>
      <c r="AE435" s="37" t="s">
        <v>291</v>
      </c>
      <c r="AF435" s="40" t="str">
        <f t="shared" si="476"/>
        <v>ALTER TABLE ZMR_POSI_BASE ADD UD_AMT05 number(25,8) NULL;</v>
      </c>
      <c r="AG435" s="6"/>
      <c r="AI435" s="114"/>
      <c r="AJ435" s="66"/>
      <c r="AL435" s="114"/>
      <c r="AM435" s="66"/>
      <c r="AO435" s="114"/>
      <c r="AP435" s="66"/>
      <c r="AR435" s="114"/>
      <c r="AS435" s="66"/>
      <c r="AU435" s="114"/>
      <c r="AV435" s="66"/>
      <c r="AX435" s="114"/>
      <c r="AY435" s="66"/>
    </row>
    <row r="436" spans="2:51" hidden="1">
      <c r="B436" s="65" t="str">
        <f t="shared" si="501"/>
        <v>시장기본_포지션정보</v>
      </c>
      <c r="C436" s="65" t="str">
        <f t="shared" si="501"/>
        <v>포지션기본정보</v>
      </c>
      <c r="D436" s="65" t="s">
        <v>7193</v>
      </c>
      <c r="E436" s="65">
        <f t="shared" si="500"/>
        <v>115</v>
      </c>
      <c r="F436" s="66"/>
      <c r="G436" s="66" t="s">
        <v>13</v>
      </c>
      <c r="H436" s="42" t="s">
        <v>2545</v>
      </c>
      <c r="I436" s="66"/>
      <c r="J436" s="65" t="str">
        <f t="shared" si="491"/>
        <v>숫자_25,8</v>
      </c>
      <c r="K436" s="103"/>
      <c r="L436" s="67"/>
      <c r="M436" s="65" t="str">
        <f t="shared" si="494"/>
        <v>ZMR_POSI_BASE</v>
      </c>
      <c r="N436" s="65" t="str">
        <f t="shared" si="489"/>
        <v>포지션기본정보</v>
      </c>
      <c r="O436" s="27">
        <f t="shared" si="502"/>
        <v>115</v>
      </c>
      <c r="P436" s="65" t="s">
        <v>7211</v>
      </c>
      <c r="Q436" s="65" t="str">
        <f t="shared" si="492"/>
        <v>사용자정의금액06</v>
      </c>
      <c r="R436" s="65" t="str">
        <f t="shared" si="493"/>
        <v>number(25,8)</v>
      </c>
      <c r="S436" s="66"/>
      <c r="T436" s="66"/>
      <c r="U436" s="68" t="str">
        <f t="shared" si="488"/>
        <v>25,8</v>
      </c>
      <c r="V436" s="65"/>
      <c r="X436" s="5" t="str">
        <f t="shared" si="472"/>
        <v>BASE_DT,POSI_FG,POSI_ID,POSI_SEQ</v>
      </c>
      <c r="Y436" s="6" t="s">
        <v>291</v>
      </c>
      <c r="Z436" s="37" t="str">
        <f t="shared" si="473"/>
        <v xml:space="preserve">  UD_AMT06 number(25,8) NULL,</v>
      </c>
      <c r="AA436" s="37" t="s">
        <v>291</v>
      </c>
      <c r="AB436" s="5" t="str">
        <f t="shared" si="474"/>
        <v/>
      </c>
      <c r="AC436" s="37" t="s">
        <v>291</v>
      </c>
      <c r="AD436" s="37" t="str">
        <f t="shared" si="475"/>
        <v>COMMENT ON COLUMN ZMR_POSI_BASE.UD_AMT06 IS '사용자정의금액06';</v>
      </c>
      <c r="AE436" s="37" t="s">
        <v>291</v>
      </c>
      <c r="AF436" s="40" t="str">
        <f t="shared" si="476"/>
        <v>ALTER TABLE ZMR_POSI_BASE ADD UD_AMT06 number(25,8) NULL;</v>
      </c>
      <c r="AG436" s="6"/>
      <c r="AI436" s="114"/>
      <c r="AJ436" s="66"/>
      <c r="AL436" s="114"/>
      <c r="AM436" s="66"/>
      <c r="AO436" s="114"/>
      <c r="AP436" s="66"/>
      <c r="AR436" s="114"/>
      <c r="AS436" s="66"/>
      <c r="AU436" s="114"/>
      <c r="AV436" s="66"/>
      <c r="AX436" s="114"/>
      <c r="AY436" s="66"/>
    </row>
    <row r="437" spans="2:51" hidden="1">
      <c r="B437" s="65" t="str">
        <f t="shared" si="501"/>
        <v>시장기본_포지션정보</v>
      </c>
      <c r="C437" s="65" t="str">
        <f t="shared" si="501"/>
        <v>포지션기본정보</v>
      </c>
      <c r="D437" s="65" t="s">
        <v>7194</v>
      </c>
      <c r="E437" s="65">
        <f t="shared" si="500"/>
        <v>116</v>
      </c>
      <c r="F437" s="66"/>
      <c r="G437" s="66" t="s">
        <v>13</v>
      </c>
      <c r="H437" s="42" t="s">
        <v>2545</v>
      </c>
      <c r="I437" s="66"/>
      <c r="J437" s="65" t="str">
        <f t="shared" si="491"/>
        <v>숫자_25,8</v>
      </c>
      <c r="K437" s="103"/>
      <c r="L437" s="67"/>
      <c r="M437" s="65" t="str">
        <f t="shared" si="494"/>
        <v>ZMR_POSI_BASE</v>
      </c>
      <c r="N437" s="65" t="str">
        <f t="shared" si="489"/>
        <v>포지션기본정보</v>
      </c>
      <c r="O437" s="27">
        <f t="shared" si="502"/>
        <v>116</v>
      </c>
      <c r="P437" s="65" t="s">
        <v>7212</v>
      </c>
      <c r="Q437" s="65" t="str">
        <f t="shared" si="492"/>
        <v>사용자정의금액07</v>
      </c>
      <c r="R437" s="65" t="str">
        <f t="shared" si="493"/>
        <v>number(25,8)</v>
      </c>
      <c r="S437" s="66"/>
      <c r="T437" s="66"/>
      <c r="U437" s="68" t="str">
        <f t="shared" si="488"/>
        <v>25,8</v>
      </c>
      <c r="V437" s="65"/>
      <c r="X437" s="5" t="str">
        <f t="shared" si="472"/>
        <v>BASE_DT,POSI_FG,POSI_ID,POSI_SEQ</v>
      </c>
      <c r="Y437" s="6" t="s">
        <v>291</v>
      </c>
      <c r="Z437" s="37" t="str">
        <f t="shared" si="473"/>
        <v xml:space="preserve">  UD_AMT07 number(25,8) NULL,</v>
      </c>
      <c r="AA437" s="37" t="s">
        <v>291</v>
      </c>
      <c r="AB437" s="5" t="str">
        <f t="shared" si="474"/>
        <v/>
      </c>
      <c r="AC437" s="37" t="s">
        <v>291</v>
      </c>
      <c r="AD437" s="37" t="str">
        <f t="shared" si="475"/>
        <v>COMMENT ON COLUMN ZMR_POSI_BASE.UD_AMT07 IS '사용자정의금액07';</v>
      </c>
      <c r="AE437" s="37" t="s">
        <v>291</v>
      </c>
      <c r="AF437" s="40" t="str">
        <f t="shared" si="476"/>
        <v>ALTER TABLE ZMR_POSI_BASE ADD UD_AMT07 number(25,8) NULL;</v>
      </c>
      <c r="AG437" s="6"/>
      <c r="AI437" s="114"/>
      <c r="AJ437" s="66"/>
      <c r="AL437" s="114"/>
      <c r="AM437" s="66"/>
      <c r="AO437" s="114"/>
      <c r="AP437" s="66"/>
      <c r="AR437" s="114"/>
      <c r="AS437" s="66"/>
      <c r="AU437" s="114"/>
      <c r="AV437" s="66"/>
      <c r="AX437" s="114"/>
      <c r="AY437" s="66"/>
    </row>
    <row r="438" spans="2:51" hidden="1">
      <c r="B438" s="65" t="str">
        <f t="shared" si="501"/>
        <v>시장기본_포지션정보</v>
      </c>
      <c r="C438" s="65" t="str">
        <f t="shared" si="501"/>
        <v>포지션기본정보</v>
      </c>
      <c r="D438" s="65" t="s">
        <v>7195</v>
      </c>
      <c r="E438" s="65">
        <f t="shared" si="500"/>
        <v>117</v>
      </c>
      <c r="F438" s="66"/>
      <c r="G438" s="66" t="s">
        <v>13</v>
      </c>
      <c r="H438" s="42" t="s">
        <v>2545</v>
      </c>
      <c r="I438" s="66"/>
      <c r="J438" s="65" t="str">
        <f t="shared" si="491"/>
        <v>숫자_25,8</v>
      </c>
      <c r="K438" s="103"/>
      <c r="L438" s="67"/>
      <c r="M438" s="65" t="str">
        <f t="shared" si="494"/>
        <v>ZMR_POSI_BASE</v>
      </c>
      <c r="N438" s="65" t="str">
        <f t="shared" si="489"/>
        <v>포지션기본정보</v>
      </c>
      <c r="O438" s="27">
        <f t="shared" si="502"/>
        <v>117</v>
      </c>
      <c r="P438" s="65" t="s">
        <v>7213</v>
      </c>
      <c r="Q438" s="65" t="str">
        <f t="shared" si="492"/>
        <v>사용자정의금액08</v>
      </c>
      <c r="R438" s="65" t="str">
        <f t="shared" si="493"/>
        <v>number(25,8)</v>
      </c>
      <c r="S438" s="66"/>
      <c r="T438" s="66"/>
      <c r="U438" s="68" t="str">
        <f t="shared" si="488"/>
        <v>25,8</v>
      </c>
      <c r="V438" s="65"/>
      <c r="X438" s="5" t="str">
        <f t="shared" si="472"/>
        <v>BASE_DT,POSI_FG,POSI_ID,POSI_SEQ</v>
      </c>
      <c r="Y438" s="6" t="s">
        <v>291</v>
      </c>
      <c r="Z438" s="37" t="str">
        <f t="shared" si="473"/>
        <v xml:space="preserve">  UD_AMT08 number(25,8) NULL,</v>
      </c>
      <c r="AA438" s="37" t="s">
        <v>291</v>
      </c>
      <c r="AB438" s="5" t="str">
        <f t="shared" si="474"/>
        <v/>
      </c>
      <c r="AC438" s="37" t="s">
        <v>291</v>
      </c>
      <c r="AD438" s="37" t="str">
        <f t="shared" si="475"/>
        <v>COMMENT ON COLUMN ZMR_POSI_BASE.UD_AMT08 IS '사용자정의금액08';</v>
      </c>
      <c r="AE438" s="37" t="s">
        <v>291</v>
      </c>
      <c r="AF438" s="40" t="str">
        <f t="shared" si="476"/>
        <v>ALTER TABLE ZMR_POSI_BASE ADD UD_AMT08 number(25,8) NULL;</v>
      </c>
      <c r="AG438" s="6"/>
      <c r="AI438" s="114"/>
      <c r="AJ438" s="66"/>
      <c r="AL438" s="114"/>
      <c r="AM438" s="66"/>
      <c r="AO438" s="114"/>
      <c r="AP438" s="66"/>
      <c r="AR438" s="114"/>
      <c r="AS438" s="66"/>
      <c r="AU438" s="114"/>
      <c r="AV438" s="66"/>
      <c r="AX438" s="114"/>
      <c r="AY438" s="66"/>
    </row>
    <row r="439" spans="2:51" hidden="1">
      <c r="B439" s="65" t="str">
        <f t="shared" si="501"/>
        <v>시장기본_포지션정보</v>
      </c>
      <c r="C439" s="65" t="str">
        <f t="shared" si="501"/>
        <v>포지션기본정보</v>
      </c>
      <c r="D439" s="65" t="s">
        <v>7196</v>
      </c>
      <c r="E439" s="65">
        <f t="shared" si="500"/>
        <v>118</v>
      </c>
      <c r="F439" s="66"/>
      <c r="G439" s="66" t="s">
        <v>13</v>
      </c>
      <c r="H439" s="42" t="s">
        <v>2545</v>
      </c>
      <c r="I439" s="66"/>
      <c r="J439" s="65" t="str">
        <f t="shared" si="491"/>
        <v>숫자_25,8</v>
      </c>
      <c r="K439" s="103"/>
      <c r="L439" s="67"/>
      <c r="M439" s="65" t="str">
        <f t="shared" si="494"/>
        <v>ZMR_POSI_BASE</v>
      </c>
      <c r="N439" s="65" t="str">
        <f t="shared" si="489"/>
        <v>포지션기본정보</v>
      </c>
      <c r="O439" s="27">
        <f t="shared" si="502"/>
        <v>118</v>
      </c>
      <c r="P439" s="65" t="s">
        <v>7214</v>
      </c>
      <c r="Q439" s="65" t="str">
        <f t="shared" si="492"/>
        <v>사용자정의금액09</v>
      </c>
      <c r="R439" s="65" t="str">
        <f t="shared" si="493"/>
        <v>number(25,8)</v>
      </c>
      <c r="S439" s="66"/>
      <c r="T439" s="66"/>
      <c r="U439" s="68" t="str">
        <f t="shared" si="488"/>
        <v>25,8</v>
      </c>
      <c r="V439" s="65"/>
      <c r="X439" s="5" t="str">
        <f t="shared" si="472"/>
        <v>BASE_DT,POSI_FG,POSI_ID,POSI_SEQ</v>
      </c>
      <c r="Y439" s="6" t="s">
        <v>291</v>
      </c>
      <c r="Z439" s="37" t="str">
        <f t="shared" si="473"/>
        <v xml:space="preserve">  UD_AMT09 number(25,8) NULL,</v>
      </c>
      <c r="AA439" s="37" t="s">
        <v>291</v>
      </c>
      <c r="AB439" s="5" t="str">
        <f t="shared" si="474"/>
        <v/>
      </c>
      <c r="AC439" s="37" t="s">
        <v>291</v>
      </c>
      <c r="AD439" s="37" t="str">
        <f t="shared" si="475"/>
        <v>COMMENT ON COLUMN ZMR_POSI_BASE.UD_AMT09 IS '사용자정의금액09';</v>
      </c>
      <c r="AE439" s="37" t="s">
        <v>291</v>
      </c>
      <c r="AF439" s="40" t="str">
        <f t="shared" si="476"/>
        <v>ALTER TABLE ZMR_POSI_BASE ADD UD_AMT09 number(25,8) NULL;</v>
      </c>
      <c r="AG439" s="6"/>
      <c r="AI439" s="114"/>
      <c r="AJ439" s="66"/>
      <c r="AL439" s="114"/>
      <c r="AM439" s="66"/>
      <c r="AO439" s="114"/>
      <c r="AP439" s="66"/>
      <c r="AR439" s="114"/>
      <c r="AS439" s="66"/>
      <c r="AU439" s="114"/>
      <c r="AV439" s="66"/>
      <c r="AX439" s="114"/>
      <c r="AY439" s="66"/>
    </row>
    <row r="440" spans="2:51" hidden="1">
      <c r="B440" s="65" t="str">
        <f t="shared" si="501"/>
        <v>시장기본_포지션정보</v>
      </c>
      <c r="C440" s="65" t="str">
        <f t="shared" si="501"/>
        <v>포지션기본정보</v>
      </c>
      <c r="D440" s="65" t="s">
        <v>7197</v>
      </c>
      <c r="E440" s="65">
        <f t="shared" si="500"/>
        <v>119</v>
      </c>
      <c r="F440" s="66"/>
      <c r="G440" s="66" t="s">
        <v>13</v>
      </c>
      <c r="H440" s="42" t="s">
        <v>2545</v>
      </c>
      <c r="I440" s="66"/>
      <c r="J440" s="65" t="str">
        <f t="shared" si="491"/>
        <v>숫자_25,8</v>
      </c>
      <c r="K440" s="103"/>
      <c r="L440" s="67"/>
      <c r="M440" s="65" t="str">
        <f t="shared" si="494"/>
        <v>ZMR_POSI_BASE</v>
      </c>
      <c r="N440" s="65" t="str">
        <f t="shared" si="489"/>
        <v>포지션기본정보</v>
      </c>
      <c r="O440" s="27">
        <f t="shared" si="502"/>
        <v>119</v>
      </c>
      <c r="P440" s="65" t="s">
        <v>7215</v>
      </c>
      <c r="Q440" s="65" t="str">
        <f t="shared" si="492"/>
        <v>사용자정의금액10</v>
      </c>
      <c r="R440" s="65" t="str">
        <f t="shared" si="493"/>
        <v>number(25,8)</v>
      </c>
      <c r="S440" s="66"/>
      <c r="T440" s="66"/>
      <c r="U440" s="68" t="str">
        <f t="shared" si="488"/>
        <v>25,8</v>
      </c>
      <c r="V440" s="65"/>
      <c r="X440" s="5" t="str">
        <f t="shared" si="472"/>
        <v>BASE_DT,POSI_FG,POSI_ID,POSI_SEQ</v>
      </c>
      <c r="Y440" s="6" t="s">
        <v>291</v>
      </c>
      <c r="Z440" s="37" t="str">
        <f t="shared" si="473"/>
        <v xml:space="preserve">  UD_AMT10 number(25,8) NULL,</v>
      </c>
      <c r="AA440" s="37" t="s">
        <v>291</v>
      </c>
      <c r="AB440" s="5" t="str">
        <f t="shared" si="474"/>
        <v/>
      </c>
      <c r="AC440" s="37" t="s">
        <v>291</v>
      </c>
      <c r="AD440" s="37" t="str">
        <f t="shared" si="475"/>
        <v>COMMENT ON COLUMN ZMR_POSI_BASE.UD_AMT10 IS '사용자정의금액10';</v>
      </c>
      <c r="AE440" s="37" t="s">
        <v>291</v>
      </c>
      <c r="AF440" s="40" t="str">
        <f t="shared" si="476"/>
        <v>ALTER TABLE ZMR_POSI_BASE ADD UD_AMT10 number(25,8) NULL;</v>
      </c>
      <c r="AG440" s="6"/>
      <c r="AI440" s="114"/>
      <c r="AJ440" s="66"/>
      <c r="AL440" s="114"/>
      <c r="AM440" s="66"/>
      <c r="AO440" s="114"/>
      <c r="AP440" s="66"/>
      <c r="AR440" s="114"/>
      <c r="AS440" s="66"/>
      <c r="AU440" s="114"/>
      <c r="AV440" s="66"/>
      <c r="AX440" s="114"/>
      <c r="AY440" s="66"/>
    </row>
    <row r="441" spans="2:51" hidden="1">
      <c r="B441" s="65" t="str">
        <f t="shared" si="501"/>
        <v>시장기본_포지션정보</v>
      </c>
      <c r="C441" s="65" t="str">
        <f>C439</f>
        <v>포지션기본정보</v>
      </c>
      <c r="D441" s="65" t="s">
        <v>4559</v>
      </c>
      <c r="E441" s="65">
        <f t="shared" si="500"/>
        <v>120</v>
      </c>
      <c r="F441" s="66"/>
      <c r="G441" s="66" t="s">
        <v>274</v>
      </c>
      <c r="H441" s="42">
        <v>20</v>
      </c>
      <c r="I441" s="66"/>
      <c r="J441" s="65" t="str">
        <f t="shared" si="491"/>
        <v>문자_20</v>
      </c>
      <c r="K441" s="103"/>
      <c r="L441" s="67"/>
      <c r="M441" s="65" t="str">
        <f t="shared" si="494"/>
        <v>ZMR_POSI_BASE</v>
      </c>
      <c r="N441" s="65" t="str">
        <f t="shared" si="489"/>
        <v>포지션기본정보</v>
      </c>
      <c r="O441" s="27">
        <f t="shared" si="502"/>
        <v>120</v>
      </c>
      <c r="P441" s="65" t="s">
        <v>4562</v>
      </c>
      <c r="Q441" s="65" t="str">
        <f t="shared" si="492"/>
        <v>원천자료명</v>
      </c>
      <c r="R441" s="65" t="str">
        <f t="shared" si="493"/>
        <v>varchar2(20)</v>
      </c>
      <c r="S441" s="66"/>
      <c r="T441" s="66"/>
      <c r="U441" s="68">
        <f t="shared" si="488"/>
        <v>20</v>
      </c>
      <c r="V441" s="65"/>
      <c r="X441" s="5" t="str">
        <f t="shared" ref="X441:X443" si="503">IF(P441="","",IF(P440="",P441,X440&amp;IF(S441="Y",","&amp;P441,"")))</f>
        <v>BASE_DT,POSI_FG,POSI_ID,POSI_SEQ</v>
      </c>
      <c r="Y441" s="6" t="s">
        <v>291</v>
      </c>
      <c r="Z441" s="37" t="str">
        <f t="shared" ref="Z441:Z443" si="504">IF(P441="", "CREATE TABLE " &amp; M441 &amp; "(", "  " &amp;P441 &amp; " " &amp;R441 &amp; IF(P441="TMSTAMP", " DEFAULT CURRENT_TIMESTAMP ", "")&amp; IF(S441="Y"," NOT NULL,", " NULL,") &amp; IF(P442="", "CONSTRAINT PK_" &amp; M441 &amp; " PRIMARY KEY ( " &amp; X441 &amp; ") );", "") )</f>
        <v xml:space="preserve">  DATA_SRC varchar2(20) NULL,</v>
      </c>
      <c r="AA441" s="37" t="s">
        <v>291</v>
      </c>
      <c r="AB441" s="5" t="str">
        <f t="shared" ref="AB441:AB443" si="505">IF(P441="","DROP TABLE "&amp;M441&amp;";","")</f>
        <v/>
      </c>
      <c r="AC441" s="37" t="s">
        <v>291</v>
      </c>
      <c r="AD441" s="37" t="str">
        <f t="shared" ref="AD441:AD443" si="506">IF(P441&lt;&gt;"", "COMMENT ON COLUMN " &amp; M441 &amp; "." &amp; P441 &amp; " IS '" &amp; D441 &amp; IF(K441&lt;&gt;"", " : " &amp;K441, "") &amp; "';", IF(N441&lt;&gt;"","COMMENT ON TABLE " &amp;M441&amp;" IS '"&amp;N441&amp;"';",""))</f>
        <v>COMMENT ON COLUMN ZMR_POSI_BASE.DATA_SRC IS '원천자료명';</v>
      </c>
      <c r="AE441" s="37" t="s">
        <v>291</v>
      </c>
      <c r="AF441" s="40" t="str">
        <f t="shared" ref="AF441:AF443" si="507">IF( OR(Q441="", S441&lt;&gt;""), "", "ALTER TABLE " &amp; M441 &amp; " ADD " &amp; P441 &amp; " " &amp; R441 &amp; " NULL;")</f>
        <v>ALTER TABLE ZMR_POSI_BASE ADD DATA_SRC varchar2(20) NULL;</v>
      </c>
      <c r="AG441" s="6"/>
      <c r="AI441" s="114"/>
      <c r="AJ441" s="66"/>
      <c r="AL441" s="114"/>
      <c r="AM441" s="66"/>
      <c r="AO441" s="114"/>
      <c r="AP441" s="66"/>
      <c r="AR441" s="114"/>
      <c r="AS441" s="66"/>
      <c r="AU441" s="114"/>
      <c r="AV441" s="66"/>
      <c r="AX441" s="114"/>
      <c r="AY441" s="66"/>
    </row>
    <row r="442" spans="2:51" ht="24.75" hidden="1" customHeight="1">
      <c r="B442" s="65" t="str">
        <f t="shared" si="501"/>
        <v>시장기본_포지션정보</v>
      </c>
      <c r="C442" s="65" t="str">
        <f>C440</f>
        <v>포지션기본정보</v>
      </c>
      <c r="D442" s="65" t="s">
        <v>4551</v>
      </c>
      <c r="E442" s="65">
        <f t="shared" si="500"/>
        <v>121</v>
      </c>
      <c r="F442" s="66"/>
      <c r="G442" s="66" t="s">
        <v>274</v>
      </c>
      <c r="H442" s="42">
        <v>1</v>
      </c>
      <c r="I442" s="66"/>
      <c r="J442" s="65" t="str">
        <f t="shared" si="491"/>
        <v>문자_1</v>
      </c>
      <c r="K442" s="103" t="s">
        <v>4560</v>
      </c>
      <c r="L442" s="67"/>
      <c r="M442" s="65" t="str">
        <f t="shared" si="494"/>
        <v>ZMR_POSI_BASE</v>
      </c>
      <c r="N442" s="65" t="str">
        <f t="shared" si="489"/>
        <v>포지션기본정보</v>
      </c>
      <c r="O442" s="27">
        <f t="shared" si="502"/>
        <v>121</v>
      </c>
      <c r="P442" s="65" t="s">
        <v>4561</v>
      </c>
      <c r="Q442" s="65" t="str">
        <f t="shared" si="492"/>
        <v>자료관리구분</v>
      </c>
      <c r="R442" s="65" t="str">
        <f t="shared" si="493"/>
        <v>varchar2(1)</v>
      </c>
      <c r="S442" s="66"/>
      <c r="T442" s="66"/>
      <c r="U442" s="68">
        <f t="shared" si="488"/>
        <v>1</v>
      </c>
      <c r="V442" s="65"/>
      <c r="X442" s="5" t="str">
        <f t="shared" si="503"/>
        <v>BASE_DT,POSI_FG,POSI_ID,POSI_SEQ</v>
      </c>
      <c r="Y442" s="6" t="s">
        <v>291</v>
      </c>
      <c r="Z442" s="37" t="str">
        <f t="shared" si="504"/>
        <v xml:space="preserve">  DATA_CFG varchar2(1) NULL,</v>
      </c>
      <c r="AA442" s="37" t="s">
        <v>291</v>
      </c>
      <c r="AB442" s="5" t="str">
        <f t="shared" si="505"/>
        <v/>
      </c>
      <c r="AC442" s="37" t="s">
        <v>291</v>
      </c>
      <c r="AD442" s="37" t="str">
        <f t="shared" si="506"/>
        <v>COMMENT ON COLUMN ZMR_POSI_BASE.DATA_CFG IS '자료관리구분 : DATA_MAN_FG [ M, C, S ]';</v>
      </c>
      <c r="AE442" s="37" t="s">
        <v>291</v>
      </c>
      <c r="AF442" s="40" t="str">
        <f t="shared" si="507"/>
        <v>ALTER TABLE ZMR_POSI_BASE ADD DATA_CFG varchar2(1) NULL;</v>
      </c>
      <c r="AG442" s="6"/>
      <c r="AI442" s="114"/>
      <c r="AJ442" s="66"/>
      <c r="AL442" s="114"/>
      <c r="AM442" s="66"/>
      <c r="AO442" s="114"/>
      <c r="AP442" s="66"/>
      <c r="AR442" s="114"/>
      <c r="AS442" s="66"/>
      <c r="AU442" s="114"/>
      <c r="AV442" s="66"/>
      <c r="AX442" s="114"/>
      <c r="AY442" s="66"/>
    </row>
    <row r="443" spans="2:51" hidden="1">
      <c r="B443" s="65" t="str">
        <f>B441</f>
        <v>시장기본_포지션정보</v>
      </c>
      <c r="C443" s="65" t="str">
        <f>C442</f>
        <v>포지션기본정보</v>
      </c>
      <c r="D443" s="65" t="s">
        <v>818</v>
      </c>
      <c r="E443" s="65">
        <f t="shared" si="500"/>
        <v>122</v>
      </c>
      <c r="F443" s="66"/>
      <c r="G443" s="66" t="s">
        <v>12</v>
      </c>
      <c r="H443" s="42">
        <v>20</v>
      </c>
      <c r="I443" s="66"/>
      <c r="J443" s="65" t="str">
        <f t="shared" si="491"/>
        <v>문자_20</v>
      </c>
      <c r="K443" s="103"/>
      <c r="L443" s="67"/>
      <c r="M443" s="65" t="str">
        <f t="shared" si="494"/>
        <v>ZMR_POSI_BASE</v>
      </c>
      <c r="N443" s="65" t="str">
        <f t="shared" si="489"/>
        <v>포지션기본정보</v>
      </c>
      <c r="O443" s="27">
        <f t="shared" si="502"/>
        <v>122</v>
      </c>
      <c r="P443" s="65" t="s">
        <v>832</v>
      </c>
      <c r="Q443" s="65" t="str">
        <f t="shared" si="492"/>
        <v>매핑ID</v>
      </c>
      <c r="R443" s="65" t="str">
        <f t="shared" si="493"/>
        <v>varchar2(20)</v>
      </c>
      <c r="S443" s="66" t="str">
        <f t="shared" ref="S443" si="508">IF(F443="O", "Y", "")</f>
        <v/>
      </c>
      <c r="T443" s="66" t="str">
        <f t="shared" ref="T443" si="509">IF(I443="M", "Y", "")</f>
        <v/>
      </c>
      <c r="U443" s="68">
        <f t="shared" si="488"/>
        <v>20</v>
      </c>
      <c r="V443" s="65"/>
      <c r="W443" s="5" t="s">
        <v>291</v>
      </c>
      <c r="X443" s="5" t="str">
        <f t="shared" si="503"/>
        <v>BASE_DT,POSI_FG,POSI_ID,POSI_SEQ</v>
      </c>
      <c r="Y443" s="6" t="s">
        <v>291</v>
      </c>
      <c r="Z443" s="37" t="str">
        <f t="shared" si="504"/>
        <v xml:space="preserve">  MAP_ID varchar2(20) NULL,CONSTRAINT PK_ZMR_POSI_BASE PRIMARY KEY ( BASE_DT,POSI_FG,POSI_ID,POSI_SEQ) );</v>
      </c>
      <c r="AA443" s="37" t="s">
        <v>291</v>
      </c>
      <c r="AB443" s="5" t="str">
        <f t="shared" si="505"/>
        <v/>
      </c>
      <c r="AC443" s="37" t="s">
        <v>291</v>
      </c>
      <c r="AD443" s="37" t="str">
        <f t="shared" si="506"/>
        <v>COMMENT ON COLUMN ZMR_POSI_BASE.MAP_ID IS '매핑ID';</v>
      </c>
      <c r="AE443" s="37" t="s">
        <v>291</v>
      </c>
      <c r="AF443" s="40" t="str">
        <f t="shared" si="507"/>
        <v>ALTER TABLE ZMR_POSI_BASE ADD MAP_ID varchar2(20) NULL;</v>
      </c>
      <c r="AG443" s="6" t="s">
        <v>291</v>
      </c>
      <c r="AI443" s="114"/>
      <c r="AJ443" s="66"/>
      <c r="AL443" s="114"/>
      <c r="AM443" s="66"/>
      <c r="AO443" s="114"/>
      <c r="AP443" s="66"/>
      <c r="AR443" s="114"/>
      <c r="AS443" s="66"/>
      <c r="AU443" s="114"/>
      <c r="AV443" s="66"/>
      <c r="AX443" s="114"/>
      <c r="AY443" s="66"/>
    </row>
    <row r="444" spans="2:51" s="6" customFormat="1" hidden="1">
      <c r="B444" s="65" t="str">
        <f>B443</f>
        <v>시장기본_포지션정보</v>
      </c>
      <c r="C444" s="65" t="str">
        <f>C443</f>
        <v>포지션기본정보</v>
      </c>
      <c r="D444" s="65" t="s">
        <v>818</v>
      </c>
      <c r="E444" s="65" t="str">
        <f>IF(G444="","",IF(G443="",1,E443+1))</f>
        <v/>
      </c>
      <c r="F444" s="66"/>
      <c r="G444" s="66"/>
      <c r="H444" s="42">
        <f>SUMIFS(H:H,C:C,C444,B:B,B444, G:G,"&lt;&gt;"&amp;G444)</f>
        <v>1371.2</v>
      </c>
      <c r="I444" s="66"/>
      <c r="J444" s="65" t="str">
        <f t="shared" ref="J444:J498" si="510">IF(G444="", "", G444&amp;IF(G444="날짜", "", "_"&amp;H444))</f>
        <v/>
      </c>
      <c r="K444" s="103"/>
      <c r="L444" s="67"/>
      <c r="M444" s="65" t="s">
        <v>4970</v>
      </c>
      <c r="N444" s="65" t="str">
        <f t="shared" ref="N444:N458" si="511">C444</f>
        <v>포지션기본정보</v>
      </c>
      <c r="O444" s="27" t="str">
        <f>IF(P444="","", IF(P443="",1,O443+1))</f>
        <v/>
      </c>
      <c r="P444" s="65"/>
      <c r="Q444" s="65"/>
      <c r="R444" s="65" t="str">
        <f t="shared" ref="R444:R498" si="512">IF(G444="문자", "varchar2(" &amp; H444 &amp; ")", IF(G444="숫자", "number(" &amp; SUBSTITUTE(H444, ".", ",") &amp;")", IF(G444="날짜", "timestamp", "")))</f>
        <v/>
      </c>
      <c r="S444" s="66"/>
      <c r="T444" s="66"/>
      <c r="U444" s="68">
        <f t="shared" si="488"/>
        <v>267</v>
      </c>
      <c r="V444" s="65"/>
      <c r="W444" s="5" t="s">
        <v>291</v>
      </c>
      <c r="X444" s="5" t="str">
        <f>IF(P444="","",IF(P443="",P444,X443&amp;IF(S444="Y",","&amp;P444,"")))</f>
        <v/>
      </c>
      <c r="Y444" s="6" t="s">
        <v>291</v>
      </c>
      <c r="Z444" s="37" t="str">
        <f t="shared" ref="Z444" si="513">IF(P444="", "CREATE TABLE " &amp; M444 &amp; "(", "  " &amp;P444 &amp; " " &amp;R444 &amp; IF(P444="TMSTAMP", " DEFAULT CURRENT_TIMESTAMP ", "")&amp; IF(S444="Y"," NOT NULL,", " NULL,") &amp; IF(P445="", "CONSTRAINT PK_" &amp; M444 &amp; " PRIMARY KEY ( " &amp; X444 &amp; ") );", "") )</f>
        <v>CREATE TABLE ZMR_POSI_ADDI(</v>
      </c>
      <c r="AA444" s="37" t="s">
        <v>291</v>
      </c>
      <c r="AB444" s="5" t="str">
        <f t="shared" ref="AB444" si="514">IF(P444="","DROP TABLE "&amp;M444&amp;";","")</f>
        <v>DROP TABLE ZMR_POSI_ADDI;</v>
      </c>
      <c r="AC444" s="37" t="s">
        <v>291</v>
      </c>
      <c r="AD444" s="37" t="str">
        <f t="shared" ref="AD444" si="515">IF(P444&lt;&gt;"", "COMMENT ON COLUMN " &amp; M444 &amp; "." &amp; P444 &amp; " IS '" &amp; D444 &amp; IF(K444&lt;&gt;"", " : " &amp;K444, "") &amp; "';", IF(N444&lt;&gt;"","COMMENT ON TABLE " &amp;M444&amp;" IS '"&amp;N444&amp;"';",""))</f>
        <v>COMMENT ON TABLE ZMR_POSI_ADDI IS '포지션기본정보';</v>
      </c>
      <c r="AE444" s="37" t="s">
        <v>291</v>
      </c>
      <c r="AF444" s="40" t="str">
        <f t="shared" ref="AF444" si="516">IF( OR(Q444="", S444&lt;&gt;""), "", "ALTER TABLE " &amp; M444 &amp; " ADD " &amp; P444 &amp; " " &amp; R444 &amp; " NULL;")</f>
        <v/>
      </c>
      <c r="AG444" s="6" t="s">
        <v>291</v>
      </c>
      <c r="AI444" s="114"/>
      <c r="AJ444" s="66"/>
    </row>
    <row r="445" spans="2:51" hidden="1">
      <c r="B445" s="65" t="str">
        <f t="shared" ref="B445:B450" si="517">B444</f>
        <v>시장기본_포지션정보</v>
      </c>
      <c r="C445" s="65" t="str">
        <f>C444</f>
        <v>포지션기본정보</v>
      </c>
      <c r="D445" s="65" t="s">
        <v>819</v>
      </c>
      <c r="E445" s="65">
        <f t="shared" ref="E445:E469" si="518">IF(G445="","",IF(G444="",1,E444+1))</f>
        <v>1</v>
      </c>
      <c r="F445" s="66" t="s">
        <v>1980</v>
      </c>
      <c r="G445" s="66" t="s">
        <v>274</v>
      </c>
      <c r="H445" s="42">
        <v>8</v>
      </c>
      <c r="I445" s="66" t="s">
        <v>36</v>
      </c>
      <c r="J445" s="65" t="str">
        <f t="shared" si="510"/>
        <v>문자_8</v>
      </c>
      <c r="K445" s="103"/>
      <c r="L445" s="67"/>
      <c r="M445" s="65" t="str">
        <f>M444</f>
        <v>ZMR_POSI_ADDI</v>
      </c>
      <c r="N445" s="65" t="str">
        <f t="shared" si="511"/>
        <v>포지션기본정보</v>
      </c>
      <c r="O445" s="27">
        <f t="shared" ref="O445:O446" si="519">IF(P445="","", IF(P444="",1,O444+1))</f>
        <v>1</v>
      </c>
      <c r="P445" s="65" t="s">
        <v>65</v>
      </c>
      <c r="Q445" s="65" t="str">
        <f t="shared" ref="Q445:Q458" si="520">D445</f>
        <v>기준일</v>
      </c>
      <c r="R445" s="65" t="str">
        <f t="shared" si="512"/>
        <v>varchar2(8)</v>
      </c>
      <c r="S445" s="66" t="s">
        <v>759</v>
      </c>
      <c r="T445" s="66" t="str">
        <f>IF(I445="M", "Y", "")</f>
        <v>Y</v>
      </c>
      <c r="U445" s="68">
        <f t="shared" si="488"/>
        <v>8</v>
      </c>
      <c r="V445" s="65"/>
      <c r="W445" s="5" t="s">
        <v>291</v>
      </c>
      <c r="X445" s="5" t="str">
        <f t="shared" ref="X445:X489" si="521">IF(P445="","",IF(P444="",P445,X444&amp;IF(S445="Y",","&amp;P445,"")))</f>
        <v>BASE_DT</v>
      </c>
      <c r="Y445" s="6" t="s">
        <v>291</v>
      </c>
      <c r="Z445" s="37" t="str">
        <f t="shared" ref="Z445:Z489" si="522">IF(P445="", "CREATE TABLE " &amp; M445 &amp; "(", "  " &amp;P445 &amp; " " &amp;R445 &amp; IF(P445="TMSTAMP", " DEFAULT CURRENT_TIMESTAMP ", "")&amp; IF(S445="Y"," NOT NULL,", " NULL,") &amp; IF(P446="", "CONSTRAINT PK_" &amp; M445 &amp; " PRIMARY KEY ( " &amp; X445 &amp; ") );", "") )</f>
        <v xml:space="preserve">  BASE_DT varchar2(8) NOT NULL,</v>
      </c>
      <c r="AA445" s="37" t="s">
        <v>291</v>
      </c>
      <c r="AB445" s="5" t="str">
        <f t="shared" ref="AB445:AB489" si="523">IF(P445="","DROP TABLE "&amp;M445&amp;";","")</f>
        <v/>
      </c>
      <c r="AC445" s="37" t="s">
        <v>291</v>
      </c>
      <c r="AD445" s="37" t="str">
        <f t="shared" ref="AD445:AD489" si="524">IF(P445&lt;&gt;"", "COMMENT ON COLUMN " &amp; M445 &amp; "." &amp; P445 &amp; " IS '" &amp; D445 &amp; IF(K445&lt;&gt;"", " : " &amp;K445, "") &amp; "';", IF(N445&lt;&gt;"","COMMENT ON TABLE " &amp;M445&amp;" IS '"&amp;N445&amp;"';",""))</f>
        <v>COMMENT ON COLUMN ZMR_POSI_ADDI.BASE_DT IS '기준일';</v>
      </c>
      <c r="AE445" s="37" t="s">
        <v>291</v>
      </c>
      <c r="AF445" s="40" t="str">
        <f t="shared" ref="AF445:AF489" si="525">IF( OR(Q445="", S445&lt;&gt;""), "", "ALTER TABLE " &amp; M445 &amp; " ADD " &amp; P445 &amp; " " &amp; R445 &amp; " NULL;")</f>
        <v/>
      </c>
      <c r="AG445" s="6" t="s">
        <v>291</v>
      </c>
      <c r="AI445" s="114"/>
      <c r="AJ445" s="66"/>
    </row>
    <row r="446" spans="2:51" hidden="1">
      <c r="B446" s="65" t="str">
        <f t="shared" si="517"/>
        <v>시장기본_포지션정보</v>
      </c>
      <c r="C446" s="65" t="str">
        <f>C444</f>
        <v>포지션기본정보</v>
      </c>
      <c r="D446" s="65" t="s">
        <v>6069</v>
      </c>
      <c r="E446" s="65">
        <f t="shared" si="518"/>
        <v>2</v>
      </c>
      <c r="F446" s="66" t="s">
        <v>1980</v>
      </c>
      <c r="G446" s="66" t="s">
        <v>274</v>
      </c>
      <c r="H446" s="42">
        <v>10</v>
      </c>
      <c r="I446" s="66" t="s">
        <v>36</v>
      </c>
      <c r="J446" s="65" t="str">
        <f t="shared" si="510"/>
        <v>문자_10</v>
      </c>
      <c r="K446" s="103"/>
      <c r="L446" s="67"/>
      <c r="M446" s="65" t="str">
        <f>M444</f>
        <v>ZMR_POSI_ADDI</v>
      </c>
      <c r="N446" s="65" t="str">
        <f t="shared" si="511"/>
        <v>포지션기본정보</v>
      </c>
      <c r="O446" s="27">
        <f t="shared" si="519"/>
        <v>2</v>
      </c>
      <c r="P446" s="65" t="s">
        <v>6849</v>
      </c>
      <c r="Q446" s="65" t="str">
        <f>D446</f>
        <v>포지션구분</v>
      </c>
      <c r="R446" s="65" t="str">
        <f t="shared" si="512"/>
        <v>varchar2(10)</v>
      </c>
      <c r="S446" s="66" t="s">
        <v>759</v>
      </c>
      <c r="T446" s="66" t="str">
        <f>IF(I446="M", "Y", "")</f>
        <v>Y</v>
      </c>
      <c r="U446" s="68">
        <f t="shared" si="488"/>
        <v>10</v>
      </c>
      <c r="V446" s="65"/>
      <c r="W446" s="5" t="s">
        <v>291</v>
      </c>
      <c r="X446" s="5" t="str">
        <f t="shared" si="521"/>
        <v>BASE_DT,POSI_FG</v>
      </c>
      <c r="Y446" s="6" t="s">
        <v>291</v>
      </c>
      <c r="Z446" s="37" t="str">
        <f t="shared" si="522"/>
        <v xml:space="preserve">  POSI_FG varchar2(10) NOT NULL,</v>
      </c>
      <c r="AA446" s="37" t="s">
        <v>291</v>
      </c>
      <c r="AB446" s="5" t="str">
        <f t="shared" si="523"/>
        <v/>
      </c>
      <c r="AC446" s="37" t="s">
        <v>291</v>
      </c>
      <c r="AD446" s="37" t="str">
        <f t="shared" si="524"/>
        <v>COMMENT ON COLUMN ZMR_POSI_ADDI.POSI_FG IS '포지션구분';</v>
      </c>
      <c r="AE446" s="37" t="s">
        <v>291</v>
      </c>
      <c r="AF446" s="40" t="str">
        <f t="shared" si="525"/>
        <v/>
      </c>
      <c r="AG446" s="6" t="s">
        <v>291</v>
      </c>
      <c r="AI446" s="114" t="s">
        <v>5147</v>
      </c>
      <c r="AJ446" s="66"/>
      <c r="AL446" s="114" t="s">
        <v>5147</v>
      </c>
      <c r="AM446" s="66"/>
      <c r="AO446" s="114" t="s">
        <v>5147</v>
      </c>
      <c r="AP446" s="66"/>
      <c r="AR446" s="114" t="s">
        <v>5147</v>
      </c>
      <c r="AS446" s="66"/>
      <c r="AU446" s="114" t="s">
        <v>5147</v>
      </c>
      <c r="AV446" s="66"/>
      <c r="AX446" s="114" t="s">
        <v>5147</v>
      </c>
      <c r="AY446" s="66"/>
    </row>
    <row r="447" spans="2:51" hidden="1">
      <c r="B447" s="65" t="str">
        <f t="shared" si="517"/>
        <v>시장기본_포지션정보</v>
      </c>
      <c r="C447" s="65" t="str">
        <f t="shared" ref="C447:C450" si="526">C445</f>
        <v>포지션기본정보</v>
      </c>
      <c r="D447" s="65" t="s">
        <v>33</v>
      </c>
      <c r="E447" s="65">
        <f t="shared" si="518"/>
        <v>3</v>
      </c>
      <c r="F447" s="66" t="s">
        <v>1980</v>
      </c>
      <c r="G447" s="66" t="s">
        <v>274</v>
      </c>
      <c r="H447" s="42">
        <v>50</v>
      </c>
      <c r="I447" s="66" t="s">
        <v>36</v>
      </c>
      <c r="J447" s="65" t="str">
        <f t="shared" si="510"/>
        <v>문자_50</v>
      </c>
      <c r="K447" s="103"/>
      <c r="L447" s="67"/>
      <c r="M447" s="65" t="str">
        <f>M445</f>
        <v>ZMR_POSI_ADDI</v>
      </c>
      <c r="N447" s="65" t="str">
        <f t="shared" si="511"/>
        <v>포지션기본정보</v>
      </c>
      <c r="O447" s="27">
        <f t="shared" ref="O447:O511" si="527">IF(P447="","", IF(P446="",1,O446+1))</f>
        <v>3</v>
      </c>
      <c r="P447" s="65" t="s">
        <v>738</v>
      </c>
      <c r="Q447" s="65" t="str">
        <f t="shared" si="520"/>
        <v>포지션ID</v>
      </c>
      <c r="R447" s="65" t="str">
        <f t="shared" si="512"/>
        <v>varchar2(50)</v>
      </c>
      <c r="S447" s="66" t="s">
        <v>759</v>
      </c>
      <c r="T447" s="66" t="str">
        <f>IF(I447="M", "Y", "")</f>
        <v>Y</v>
      </c>
      <c r="U447" s="68">
        <f t="shared" si="488"/>
        <v>50</v>
      </c>
      <c r="V447" s="65"/>
      <c r="W447" s="5" t="s">
        <v>291</v>
      </c>
      <c r="X447" s="5" t="str">
        <f t="shared" si="521"/>
        <v>BASE_DT,POSI_FG,POSI_ID</v>
      </c>
      <c r="Y447" s="6" t="s">
        <v>291</v>
      </c>
      <c r="Z447" s="37" t="str">
        <f t="shared" si="522"/>
        <v xml:space="preserve">  POSI_ID varchar2(50) NOT NULL,</v>
      </c>
      <c r="AA447" s="37" t="s">
        <v>291</v>
      </c>
      <c r="AB447" s="5" t="str">
        <f t="shared" si="523"/>
        <v/>
      </c>
      <c r="AC447" s="37" t="s">
        <v>291</v>
      </c>
      <c r="AD447" s="37" t="str">
        <f t="shared" si="524"/>
        <v>COMMENT ON COLUMN ZMR_POSI_ADDI.POSI_ID IS '포지션ID';</v>
      </c>
      <c r="AE447" s="37" t="s">
        <v>291</v>
      </c>
      <c r="AF447" s="40" t="str">
        <f t="shared" si="525"/>
        <v/>
      </c>
      <c r="AG447" s="6" t="s">
        <v>291</v>
      </c>
      <c r="AI447" s="114"/>
      <c r="AJ447" s="66"/>
    </row>
    <row r="448" spans="2:51" hidden="1">
      <c r="B448" s="65" t="str">
        <f t="shared" si="517"/>
        <v>시장기본_포지션정보</v>
      </c>
      <c r="C448" s="65" t="str">
        <f t="shared" si="526"/>
        <v>포지션기본정보</v>
      </c>
      <c r="D448" s="65" t="s">
        <v>800</v>
      </c>
      <c r="E448" s="65">
        <f t="shared" si="518"/>
        <v>4</v>
      </c>
      <c r="F448" s="66" t="s">
        <v>1980</v>
      </c>
      <c r="G448" s="66" t="s">
        <v>274</v>
      </c>
      <c r="H448" s="42">
        <v>3</v>
      </c>
      <c r="I448" s="66" t="s">
        <v>36</v>
      </c>
      <c r="J448" s="65" t="str">
        <f t="shared" si="510"/>
        <v>문자_3</v>
      </c>
      <c r="K448" s="103"/>
      <c r="L448" s="67"/>
      <c r="M448" s="65" t="str">
        <f>M447</f>
        <v>ZMR_POSI_ADDI</v>
      </c>
      <c r="N448" s="65" t="str">
        <f t="shared" si="511"/>
        <v>포지션기본정보</v>
      </c>
      <c r="O448" s="27">
        <f t="shared" si="527"/>
        <v>4</v>
      </c>
      <c r="P448" s="65" t="s">
        <v>801</v>
      </c>
      <c r="Q448" s="65" t="str">
        <f t="shared" si="520"/>
        <v>포지션순번</v>
      </c>
      <c r="R448" s="65" t="str">
        <f t="shared" si="512"/>
        <v>varchar2(3)</v>
      </c>
      <c r="S448" s="66" t="s">
        <v>759</v>
      </c>
      <c r="T448" s="66" t="str">
        <f>IF(I448="M", "Y", "")</f>
        <v>Y</v>
      </c>
      <c r="U448" s="68">
        <f t="shared" si="488"/>
        <v>3</v>
      </c>
      <c r="V448" s="65"/>
      <c r="W448" s="5" t="s">
        <v>291</v>
      </c>
      <c r="X448" s="5" t="str">
        <f t="shared" si="521"/>
        <v>BASE_DT,POSI_FG,POSI_ID,POSI_SEQ</v>
      </c>
      <c r="Y448" s="6" t="s">
        <v>291</v>
      </c>
      <c r="Z448" s="37" t="str">
        <f t="shared" si="522"/>
        <v xml:space="preserve">  POSI_SEQ varchar2(3) NOT NULL,</v>
      </c>
      <c r="AA448" s="37" t="s">
        <v>291</v>
      </c>
      <c r="AB448" s="5" t="str">
        <f t="shared" si="523"/>
        <v/>
      </c>
      <c r="AC448" s="37" t="s">
        <v>291</v>
      </c>
      <c r="AD448" s="37" t="str">
        <f t="shared" si="524"/>
        <v>COMMENT ON COLUMN ZMR_POSI_ADDI.POSI_SEQ IS '포지션순번';</v>
      </c>
      <c r="AE448" s="37" t="s">
        <v>291</v>
      </c>
      <c r="AF448" s="40" t="str">
        <f t="shared" si="525"/>
        <v/>
      </c>
      <c r="AG448" s="6" t="s">
        <v>291</v>
      </c>
      <c r="AI448" s="114"/>
      <c r="AJ448" s="66"/>
    </row>
    <row r="449" spans="2:36" hidden="1">
      <c r="B449" s="65" t="str">
        <f t="shared" si="517"/>
        <v>시장기본_포지션정보</v>
      </c>
      <c r="C449" s="65" t="str">
        <f t="shared" si="526"/>
        <v>포지션기본정보</v>
      </c>
      <c r="D449" s="65" t="s">
        <v>1153</v>
      </c>
      <c r="E449" s="65">
        <f t="shared" si="518"/>
        <v>5</v>
      </c>
      <c r="F449" s="66"/>
      <c r="G449" s="66" t="s">
        <v>274</v>
      </c>
      <c r="H449" s="42">
        <v>20</v>
      </c>
      <c r="I449" s="66"/>
      <c r="J449" s="65" t="str">
        <f t="shared" si="510"/>
        <v>문자_20</v>
      </c>
      <c r="K449" s="103"/>
      <c r="L449" s="67"/>
      <c r="M449" s="65" t="str">
        <f>M448</f>
        <v>ZMR_POSI_ADDI</v>
      </c>
      <c r="N449" s="65" t="str">
        <f t="shared" si="511"/>
        <v>포지션기본정보</v>
      </c>
      <c r="O449" s="27">
        <f t="shared" si="527"/>
        <v>5</v>
      </c>
      <c r="P449" s="65" t="s">
        <v>46</v>
      </c>
      <c r="Q449" s="65" t="str">
        <f t="shared" si="520"/>
        <v>최종작업자</v>
      </c>
      <c r="R449" s="65" t="str">
        <f t="shared" si="512"/>
        <v>varchar2(20)</v>
      </c>
      <c r="S449" s="66"/>
      <c r="T449" s="66"/>
      <c r="U449" s="68">
        <f t="shared" si="488"/>
        <v>20</v>
      </c>
      <c r="V449" s="65"/>
      <c r="W449" s="5" t="s">
        <v>291</v>
      </c>
      <c r="X449" s="5" t="str">
        <f t="shared" si="521"/>
        <v>BASE_DT,POSI_FG,POSI_ID,POSI_SEQ</v>
      </c>
      <c r="Y449" s="6" t="s">
        <v>291</v>
      </c>
      <c r="Z449" s="37" t="str">
        <f t="shared" si="522"/>
        <v xml:space="preserve">  LASTID varchar2(20) NULL,</v>
      </c>
      <c r="AA449" s="37" t="s">
        <v>291</v>
      </c>
      <c r="AB449" s="5" t="str">
        <f t="shared" si="523"/>
        <v/>
      </c>
      <c r="AC449" s="37" t="s">
        <v>291</v>
      </c>
      <c r="AD449" s="37" t="str">
        <f t="shared" si="524"/>
        <v>COMMENT ON COLUMN ZMR_POSI_ADDI.LASTID IS '최종작업자';</v>
      </c>
      <c r="AE449" s="37" t="s">
        <v>291</v>
      </c>
      <c r="AF449" s="40" t="str">
        <f t="shared" si="525"/>
        <v>ALTER TABLE ZMR_POSI_ADDI ADD LASTID varchar2(20) NULL;</v>
      </c>
      <c r="AG449" s="6" t="s">
        <v>291</v>
      </c>
      <c r="AI449" s="114"/>
      <c r="AJ449" s="66"/>
    </row>
    <row r="450" spans="2:36" hidden="1">
      <c r="B450" s="65" t="str">
        <f t="shared" si="517"/>
        <v>시장기본_포지션정보</v>
      </c>
      <c r="C450" s="65" t="str">
        <f t="shared" si="526"/>
        <v>포지션기본정보</v>
      </c>
      <c r="D450" s="65" t="s">
        <v>286</v>
      </c>
      <c r="E450" s="65">
        <f t="shared" si="518"/>
        <v>6</v>
      </c>
      <c r="F450" s="66"/>
      <c r="G450" s="66" t="s">
        <v>1154</v>
      </c>
      <c r="H450" s="42">
        <v>8</v>
      </c>
      <c r="I450" s="66" t="s">
        <v>36</v>
      </c>
      <c r="J450" s="65" t="str">
        <f t="shared" si="510"/>
        <v>날짜</v>
      </c>
      <c r="K450" s="103"/>
      <c r="L450" s="67"/>
      <c r="M450" s="65" t="str">
        <f t="shared" ref="M450:M453" si="528">M449</f>
        <v>ZMR_POSI_ADDI</v>
      </c>
      <c r="N450" s="65" t="str">
        <f t="shared" ref="N450:N453" si="529">C450</f>
        <v>포지션기본정보</v>
      </c>
      <c r="O450" s="27">
        <f t="shared" si="527"/>
        <v>6</v>
      </c>
      <c r="P450" s="65" t="s">
        <v>47</v>
      </c>
      <c r="Q450" s="65" t="str">
        <f t="shared" si="520"/>
        <v>최종작업시스템일시</v>
      </c>
      <c r="R450" s="65" t="str">
        <f t="shared" si="512"/>
        <v>timestamp</v>
      </c>
      <c r="S450" s="66"/>
      <c r="T450" s="66"/>
      <c r="U450" s="68">
        <f t="shared" si="488"/>
        <v>8</v>
      </c>
      <c r="V450" s="65"/>
      <c r="W450" s="5" t="s">
        <v>291</v>
      </c>
      <c r="X450" s="5" t="str">
        <f t="shared" si="521"/>
        <v>BASE_DT,POSI_FG,POSI_ID,POSI_SEQ</v>
      </c>
      <c r="Y450" s="6" t="s">
        <v>291</v>
      </c>
      <c r="Z450" s="37" t="str">
        <f t="shared" si="522"/>
        <v xml:space="preserve">  TMSTAMP timestamp DEFAULT CURRENT_TIMESTAMP  NULL,</v>
      </c>
      <c r="AA450" s="37" t="s">
        <v>291</v>
      </c>
      <c r="AB450" s="5" t="str">
        <f t="shared" si="523"/>
        <v/>
      </c>
      <c r="AC450" s="37" t="s">
        <v>291</v>
      </c>
      <c r="AD450" s="37" t="str">
        <f t="shared" si="524"/>
        <v>COMMENT ON COLUMN ZMR_POSI_ADDI.TMSTAMP IS '최종작업시스템일시';</v>
      </c>
      <c r="AE450" s="37" t="s">
        <v>291</v>
      </c>
      <c r="AF450" s="40" t="str">
        <f t="shared" si="525"/>
        <v>ALTER TABLE ZMR_POSI_ADDI ADD TMSTAMP timestamp NULL;</v>
      </c>
      <c r="AG450" s="6" t="s">
        <v>291</v>
      </c>
      <c r="AI450" s="114"/>
      <c r="AJ450" s="66"/>
    </row>
    <row r="451" spans="2:36" hidden="1">
      <c r="B451" s="65" t="str">
        <f t="shared" ref="B451:B452" si="530">B450</f>
        <v>시장기본_포지션정보</v>
      </c>
      <c r="C451" s="65" t="str">
        <f t="shared" ref="C451:C452" si="531">C450</f>
        <v>포지션기본정보</v>
      </c>
      <c r="D451" s="65" t="s">
        <v>844</v>
      </c>
      <c r="E451" s="65">
        <f t="shared" si="518"/>
        <v>7</v>
      </c>
      <c r="F451" s="66"/>
      <c r="G451" s="66" t="s">
        <v>4933</v>
      </c>
      <c r="H451" s="42">
        <v>1</v>
      </c>
      <c r="I451" s="66"/>
      <c r="J451" s="65" t="str">
        <f t="shared" ref="J451" si="532">IF(G451="", "", G451&amp;IF(G451="날짜", "", "_"&amp;H451))</f>
        <v>문자_1</v>
      </c>
      <c r="K451" s="103"/>
      <c r="L451" s="67"/>
      <c r="M451" s="65" t="str">
        <f t="shared" si="528"/>
        <v>ZMR_POSI_ADDI</v>
      </c>
      <c r="N451" s="65" t="str">
        <f t="shared" si="529"/>
        <v>포지션기본정보</v>
      </c>
      <c r="O451" s="27">
        <f t="shared" si="527"/>
        <v>7</v>
      </c>
      <c r="P451" s="65" t="s">
        <v>4869</v>
      </c>
      <c r="Q451" s="65" t="str">
        <f t="shared" ref="Q451" si="533">D451</f>
        <v>전환청구여부</v>
      </c>
      <c r="R451" s="65" t="str">
        <f t="shared" ref="R451" si="534">IF(G451="문자", "varchar2(" &amp; H451 &amp; ")", IF(G451="숫자", "number(" &amp; SUBSTITUTE(H451, ".", ",") &amp;")", IF(G451="날짜", "timestamp", "")))</f>
        <v>varchar2(1)</v>
      </c>
      <c r="S451" s="66"/>
      <c r="T451" s="66"/>
      <c r="U451" s="68">
        <f t="shared" si="488"/>
        <v>1</v>
      </c>
      <c r="V451" s="65"/>
      <c r="W451" s="5" t="s">
        <v>291</v>
      </c>
      <c r="X451" s="5" t="str">
        <f t="shared" si="521"/>
        <v>BASE_DT,POSI_FG,POSI_ID,POSI_SEQ</v>
      </c>
      <c r="Y451" s="6" t="s">
        <v>291</v>
      </c>
      <c r="Z451" s="37" t="str">
        <f t="shared" si="522"/>
        <v xml:space="preserve">  CONV_YN varchar2(1) NULL,</v>
      </c>
      <c r="AA451" s="37" t="s">
        <v>291</v>
      </c>
      <c r="AB451" s="5" t="str">
        <f t="shared" si="523"/>
        <v/>
      </c>
      <c r="AC451" s="37" t="s">
        <v>291</v>
      </c>
      <c r="AD451" s="37" t="str">
        <f t="shared" si="524"/>
        <v>COMMENT ON COLUMN ZMR_POSI_ADDI.CONV_YN IS '전환청구여부';</v>
      </c>
      <c r="AE451" s="37" t="s">
        <v>291</v>
      </c>
      <c r="AF451" s="40" t="str">
        <f t="shared" si="525"/>
        <v>ALTER TABLE ZMR_POSI_ADDI ADD CONV_YN varchar2(1) NULL;</v>
      </c>
      <c r="AG451" s="6" t="s">
        <v>291</v>
      </c>
      <c r="AI451" s="114"/>
      <c r="AJ451" s="66"/>
    </row>
    <row r="452" spans="2:36" hidden="1">
      <c r="B452" s="65" t="str">
        <f t="shared" si="530"/>
        <v>시장기본_포지션정보</v>
      </c>
      <c r="C452" s="65" t="str">
        <f t="shared" si="531"/>
        <v>포지션기본정보</v>
      </c>
      <c r="D452" s="65" t="s">
        <v>4860</v>
      </c>
      <c r="E452" s="65">
        <f t="shared" si="518"/>
        <v>8</v>
      </c>
      <c r="F452" s="66"/>
      <c r="G452" s="66" t="s">
        <v>274</v>
      </c>
      <c r="H452" s="42">
        <v>20</v>
      </c>
      <c r="I452" s="66"/>
      <c r="J452" s="65" t="str">
        <f t="shared" si="510"/>
        <v>문자_20</v>
      </c>
      <c r="K452" s="103"/>
      <c r="L452" s="67"/>
      <c r="M452" s="65" t="str">
        <f t="shared" si="528"/>
        <v>ZMR_POSI_ADDI</v>
      </c>
      <c r="N452" s="65" t="str">
        <f t="shared" si="529"/>
        <v>포지션기본정보</v>
      </c>
      <c r="O452" s="27">
        <f t="shared" si="527"/>
        <v>8</v>
      </c>
      <c r="P452" s="65" t="s">
        <v>4875</v>
      </c>
      <c r="Q452" s="65" t="str">
        <f t="shared" si="520"/>
        <v>전환대상주식종목ID</v>
      </c>
      <c r="R452" s="65" t="str">
        <f t="shared" si="512"/>
        <v>varchar2(20)</v>
      </c>
      <c r="S452" s="66"/>
      <c r="T452" s="66"/>
      <c r="U452" s="68">
        <f t="shared" si="488"/>
        <v>20</v>
      </c>
      <c r="V452" s="65"/>
      <c r="W452" s="5" t="s">
        <v>291</v>
      </c>
      <c r="X452" s="5" t="str">
        <f t="shared" si="521"/>
        <v>BASE_DT,POSI_FG,POSI_ID,POSI_SEQ</v>
      </c>
      <c r="Y452" s="6" t="s">
        <v>291</v>
      </c>
      <c r="Z452" s="37" t="str">
        <f t="shared" si="522"/>
        <v xml:space="preserve">  CONV_PROD_ID varchar2(20) NULL,</v>
      </c>
      <c r="AA452" s="37" t="s">
        <v>291</v>
      </c>
      <c r="AB452" s="5" t="str">
        <f t="shared" si="523"/>
        <v/>
      </c>
      <c r="AC452" s="37" t="s">
        <v>291</v>
      </c>
      <c r="AD452" s="37" t="str">
        <f t="shared" si="524"/>
        <v>COMMENT ON COLUMN ZMR_POSI_ADDI.CONV_PROD_ID IS '전환대상주식종목ID';</v>
      </c>
      <c r="AE452" s="37" t="s">
        <v>291</v>
      </c>
      <c r="AF452" s="40" t="str">
        <f t="shared" si="525"/>
        <v>ALTER TABLE ZMR_POSI_ADDI ADD CONV_PROD_ID varchar2(20) NULL;</v>
      </c>
      <c r="AG452" s="6" t="s">
        <v>291</v>
      </c>
      <c r="AI452" s="114"/>
      <c r="AJ452" s="66"/>
    </row>
    <row r="453" spans="2:36" hidden="1">
      <c r="B453" s="65" t="str">
        <f t="shared" ref="B453:B454" si="535">B452</f>
        <v>시장기본_포지션정보</v>
      </c>
      <c r="C453" s="65" t="str">
        <f t="shared" ref="C453:C454" si="536">C452</f>
        <v>포지션기본정보</v>
      </c>
      <c r="D453" s="65" t="s">
        <v>4851</v>
      </c>
      <c r="E453" s="65">
        <f t="shared" si="518"/>
        <v>9</v>
      </c>
      <c r="F453" s="66"/>
      <c r="G453" s="66" t="s">
        <v>4933</v>
      </c>
      <c r="H453" s="42">
        <v>8</v>
      </c>
      <c r="I453" s="66"/>
      <c r="J453" s="65" t="str">
        <f t="shared" si="510"/>
        <v>문자_8</v>
      </c>
      <c r="K453" s="103"/>
      <c r="L453" s="67"/>
      <c r="M453" s="65" t="str">
        <f t="shared" si="528"/>
        <v>ZMR_POSI_ADDI</v>
      </c>
      <c r="N453" s="65" t="str">
        <f t="shared" si="529"/>
        <v>포지션기본정보</v>
      </c>
      <c r="O453" s="27">
        <f t="shared" si="527"/>
        <v>9</v>
      </c>
      <c r="P453" s="65" t="s">
        <v>4876</v>
      </c>
      <c r="Q453" s="65" t="str">
        <f t="shared" si="520"/>
        <v>전환청구시작일</v>
      </c>
      <c r="R453" s="65" t="str">
        <f t="shared" si="512"/>
        <v>varchar2(8)</v>
      </c>
      <c r="S453" s="66"/>
      <c r="T453" s="66"/>
      <c r="U453" s="68">
        <f t="shared" si="488"/>
        <v>8</v>
      </c>
      <c r="V453" s="65"/>
      <c r="W453" s="5" t="s">
        <v>291</v>
      </c>
      <c r="X453" s="5" t="str">
        <f t="shared" si="521"/>
        <v>BASE_DT,POSI_FG,POSI_ID,POSI_SEQ</v>
      </c>
      <c r="Y453" s="6" t="s">
        <v>291</v>
      </c>
      <c r="Z453" s="37" t="str">
        <f t="shared" si="522"/>
        <v xml:space="preserve">  CONV_SRT_DT varchar2(8) NULL,</v>
      </c>
      <c r="AA453" s="37" t="s">
        <v>291</v>
      </c>
      <c r="AB453" s="5" t="str">
        <f t="shared" si="523"/>
        <v/>
      </c>
      <c r="AC453" s="37" t="s">
        <v>291</v>
      </c>
      <c r="AD453" s="37" t="str">
        <f t="shared" si="524"/>
        <v>COMMENT ON COLUMN ZMR_POSI_ADDI.CONV_SRT_DT IS '전환청구시작일';</v>
      </c>
      <c r="AE453" s="37" t="s">
        <v>291</v>
      </c>
      <c r="AF453" s="40" t="str">
        <f t="shared" si="525"/>
        <v>ALTER TABLE ZMR_POSI_ADDI ADD CONV_SRT_DT varchar2(8) NULL;</v>
      </c>
      <c r="AG453" s="6" t="s">
        <v>291</v>
      </c>
      <c r="AI453" s="114"/>
      <c r="AJ453" s="66"/>
    </row>
    <row r="454" spans="2:36" hidden="1">
      <c r="B454" s="65" t="str">
        <f t="shared" si="535"/>
        <v>시장기본_포지션정보</v>
      </c>
      <c r="C454" s="65" t="str">
        <f t="shared" si="536"/>
        <v>포지션기본정보</v>
      </c>
      <c r="D454" s="65" t="s">
        <v>4852</v>
      </c>
      <c r="E454" s="65">
        <f t="shared" si="518"/>
        <v>10</v>
      </c>
      <c r="F454" s="66"/>
      <c r="G454" s="66" t="s">
        <v>274</v>
      </c>
      <c r="H454" s="42">
        <v>8</v>
      </c>
      <c r="I454" s="66"/>
      <c r="J454" s="65" t="str">
        <f t="shared" si="510"/>
        <v>문자_8</v>
      </c>
      <c r="K454" s="103"/>
      <c r="L454" s="67"/>
      <c r="M454" s="65" t="str">
        <f t="shared" ref="M454:M458" si="537">M453</f>
        <v>ZMR_POSI_ADDI</v>
      </c>
      <c r="N454" s="65" t="str">
        <f t="shared" ref="N454:N456" si="538">C454</f>
        <v>포지션기본정보</v>
      </c>
      <c r="O454" s="27">
        <f t="shared" si="527"/>
        <v>10</v>
      </c>
      <c r="P454" s="65" t="s">
        <v>4877</v>
      </c>
      <c r="Q454" s="65" t="str">
        <f t="shared" si="520"/>
        <v>전환청구종료일</v>
      </c>
      <c r="R454" s="65" t="str">
        <f t="shared" si="512"/>
        <v>varchar2(8)</v>
      </c>
      <c r="S454" s="66"/>
      <c r="T454" s="66"/>
      <c r="U454" s="68">
        <f t="shared" ref="U454:U517" si="539">IF(Q454="", SUMIFS(U:U,M:M,M454,Q:Q,"&lt;&gt;"&amp;Q454), IF(OR(R454="float",R454="datetime"),8,H454))</f>
        <v>8</v>
      </c>
      <c r="V454" s="65"/>
      <c r="W454" s="5" t="s">
        <v>291</v>
      </c>
      <c r="X454" s="5" t="str">
        <f t="shared" si="521"/>
        <v>BASE_DT,POSI_FG,POSI_ID,POSI_SEQ</v>
      </c>
      <c r="Y454" s="6" t="s">
        <v>291</v>
      </c>
      <c r="Z454" s="37" t="str">
        <f t="shared" si="522"/>
        <v xml:space="preserve">  CONV_END_DT varchar2(8) NULL,</v>
      </c>
      <c r="AA454" s="37" t="s">
        <v>291</v>
      </c>
      <c r="AB454" s="5" t="str">
        <f t="shared" si="523"/>
        <v/>
      </c>
      <c r="AC454" s="37" t="s">
        <v>291</v>
      </c>
      <c r="AD454" s="37" t="str">
        <f t="shared" si="524"/>
        <v>COMMENT ON COLUMN ZMR_POSI_ADDI.CONV_END_DT IS '전환청구종료일';</v>
      </c>
      <c r="AE454" s="37" t="s">
        <v>291</v>
      </c>
      <c r="AF454" s="40" t="str">
        <f t="shared" si="525"/>
        <v>ALTER TABLE ZMR_POSI_ADDI ADD CONV_END_DT varchar2(8) NULL;</v>
      </c>
      <c r="AG454" s="6" t="s">
        <v>291</v>
      </c>
      <c r="AI454" s="114"/>
      <c r="AJ454" s="66"/>
    </row>
    <row r="455" spans="2:36" hidden="1">
      <c r="B455" s="65" t="str">
        <f t="shared" ref="B455:B460" si="540">B454</f>
        <v>시장기본_포지션정보</v>
      </c>
      <c r="C455" s="65" t="str">
        <f t="shared" ref="C455:C460" si="541">C454</f>
        <v>포지션기본정보</v>
      </c>
      <c r="D455" s="65" t="s">
        <v>4853</v>
      </c>
      <c r="E455" s="65">
        <f t="shared" si="518"/>
        <v>11</v>
      </c>
      <c r="F455" s="66"/>
      <c r="G455" s="66" t="s">
        <v>1156</v>
      </c>
      <c r="H455" s="42" t="s">
        <v>2004</v>
      </c>
      <c r="I455" s="66"/>
      <c r="J455" s="65" t="str">
        <f t="shared" si="510"/>
        <v>숫자_10,2</v>
      </c>
      <c r="K455" s="103"/>
      <c r="L455" s="67"/>
      <c r="M455" s="65" t="str">
        <f t="shared" si="537"/>
        <v>ZMR_POSI_ADDI</v>
      </c>
      <c r="N455" s="65" t="str">
        <f t="shared" si="538"/>
        <v>포지션기본정보</v>
      </c>
      <c r="O455" s="27">
        <f t="shared" si="527"/>
        <v>11</v>
      </c>
      <c r="P455" s="65" t="s">
        <v>4878</v>
      </c>
      <c r="Q455" s="65" t="str">
        <f t="shared" si="520"/>
        <v>전환가격</v>
      </c>
      <c r="R455" s="65" t="str">
        <f t="shared" si="512"/>
        <v>number(10,2)</v>
      </c>
      <c r="S455" s="66"/>
      <c r="T455" s="66"/>
      <c r="U455" s="68" t="str">
        <f t="shared" si="539"/>
        <v>10,2</v>
      </c>
      <c r="V455" s="65"/>
      <c r="W455" s="5" t="s">
        <v>291</v>
      </c>
      <c r="X455" s="5" t="str">
        <f t="shared" si="521"/>
        <v>BASE_DT,POSI_FG,POSI_ID,POSI_SEQ</v>
      </c>
      <c r="Y455" s="6" t="s">
        <v>291</v>
      </c>
      <c r="Z455" s="37" t="str">
        <f t="shared" si="522"/>
        <v xml:space="preserve">  CONV_PRIC number(10,2) NULL,</v>
      </c>
      <c r="AA455" s="37" t="s">
        <v>291</v>
      </c>
      <c r="AB455" s="5" t="str">
        <f t="shared" si="523"/>
        <v/>
      </c>
      <c r="AC455" s="37" t="s">
        <v>291</v>
      </c>
      <c r="AD455" s="37" t="str">
        <f t="shared" si="524"/>
        <v>COMMENT ON COLUMN ZMR_POSI_ADDI.CONV_PRIC IS '전환가격';</v>
      </c>
      <c r="AE455" s="37" t="s">
        <v>291</v>
      </c>
      <c r="AF455" s="40" t="str">
        <f t="shared" si="525"/>
        <v>ALTER TABLE ZMR_POSI_ADDI ADD CONV_PRIC number(10,2) NULL;</v>
      </c>
      <c r="AG455" s="6" t="s">
        <v>291</v>
      </c>
      <c r="AI455" s="114"/>
      <c r="AJ455" s="66"/>
    </row>
    <row r="456" spans="2:36" hidden="1">
      <c r="B456" s="65" t="str">
        <f t="shared" si="540"/>
        <v>시장기본_포지션정보</v>
      </c>
      <c r="C456" s="65" t="str">
        <f t="shared" si="541"/>
        <v>포지션기본정보</v>
      </c>
      <c r="D456" s="65" t="s">
        <v>4854</v>
      </c>
      <c r="E456" s="65">
        <f t="shared" si="518"/>
        <v>12</v>
      </c>
      <c r="F456" s="66"/>
      <c r="G456" s="66" t="s">
        <v>1156</v>
      </c>
      <c r="H456" s="42" t="s">
        <v>4711</v>
      </c>
      <c r="I456" s="66"/>
      <c r="J456" s="65" t="str">
        <f t="shared" si="510"/>
        <v>숫자_6,2</v>
      </c>
      <c r="K456" s="103"/>
      <c r="L456" s="67"/>
      <c r="M456" s="65" t="str">
        <f t="shared" si="537"/>
        <v>ZMR_POSI_ADDI</v>
      </c>
      <c r="N456" s="65" t="str">
        <f t="shared" si="538"/>
        <v>포지션기본정보</v>
      </c>
      <c r="O456" s="27">
        <f t="shared" si="527"/>
        <v>12</v>
      </c>
      <c r="P456" s="65" t="s">
        <v>4879</v>
      </c>
      <c r="Q456" s="65" t="str">
        <f t="shared" si="520"/>
        <v>전환율</v>
      </c>
      <c r="R456" s="65" t="str">
        <f t="shared" si="512"/>
        <v>number(6,2)</v>
      </c>
      <c r="S456" s="66"/>
      <c r="T456" s="66"/>
      <c r="U456" s="68" t="str">
        <f t="shared" si="539"/>
        <v>6,2</v>
      </c>
      <c r="V456" s="65"/>
      <c r="W456" s="5" t="s">
        <v>291</v>
      </c>
      <c r="X456" s="5" t="str">
        <f t="shared" si="521"/>
        <v>BASE_DT,POSI_FG,POSI_ID,POSI_SEQ</v>
      </c>
      <c r="Y456" s="6" t="s">
        <v>291</v>
      </c>
      <c r="Z456" s="37" t="str">
        <f t="shared" si="522"/>
        <v xml:space="preserve">  CONC_RATE number(6,2) NULL,</v>
      </c>
      <c r="AA456" s="37" t="s">
        <v>291</v>
      </c>
      <c r="AB456" s="5" t="str">
        <f t="shared" si="523"/>
        <v/>
      </c>
      <c r="AC456" s="37" t="s">
        <v>291</v>
      </c>
      <c r="AD456" s="37" t="str">
        <f t="shared" si="524"/>
        <v>COMMENT ON COLUMN ZMR_POSI_ADDI.CONC_RATE IS '전환율';</v>
      </c>
      <c r="AE456" s="37" t="s">
        <v>291</v>
      </c>
      <c r="AF456" s="40" t="str">
        <f t="shared" si="525"/>
        <v>ALTER TABLE ZMR_POSI_ADDI ADD CONC_RATE number(6,2) NULL;</v>
      </c>
      <c r="AG456" s="6" t="s">
        <v>291</v>
      </c>
      <c r="AI456" s="114"/>
      <c r="AJ456" s="66"/>
    </row>
    <row r="457" spans="2:36" s="37" customFormat="1" hidden="1">
      <c r="B457" s="65" t="str">
        <f t="shared" si="540"/>
        <v>시장기본_포지션정보</v>
      </c>
      <c r="C457" s="65" t="str">
        <f t="shared" si="541"/>
        <v>포지션기본정보</v>
      </c>
      <c r="D457" s="65" t="s">
        <v>4848</v>
      </c>
      <c r="E457" s="65">
        <f t="shared" si="518"/>
        <v>13</v>
      </c>
      <c r="F457" s="66"/>
      <c r="G457" s="66" t="s">
        <v>1156</v>
      </c>
      <c r="H457" s="110" t="s">
        <v>4711</v>
      </c>
      <c r="I457" s="66"/>
      <c r="J457" s="65" t="str">
        <f t="shared" si="510"/>
        <v>숫자_6,2</v>
      </c>
      <c r="K457" s="103"/>
      <c r="L457" s="67"/>
      <c r="M457" s="65" t="str">
        <f t="shared" si="537"/>
        <v>ZMR_POSI_ADDI</v>
      </c>
      <c r="N457" s="65" t="str">
        <f t="shared" si="511"/>
        <v>포지션기본정보</v>
      </c>
      <c r="O457" s="27">
        <f t="shared" si="527"/>
        <v>13</v>
      </c>
      <c r="P457" s="65" t="s">
        <v>4866</v>
      </c>
      <c r="Q457" s="65" t="str">
        <f t="shared" si="520"/>
        <v>Stepping_Spread</v>
      </c>
      <c r="R457" s="65" t="str">
        <f t="shared" si="512"/>
        <v>number(6,2)</v>
      </c>
      <c r="S457" s="66"/>
      <c r="T457" s="66"/>
      <c r="U457" s="68" t="str">
        <f t="shared" si="539"/>
        <v>6,2</v>
      </c>
      <c r="V457" s="65"/>
      <c r="W457" s="37" t="s">
        <v>291</v>
      </c>
      <c r="X457" s="5" t="str">
        <f t="shared" si="521"/>
        <v>BASE_DT,POSI_FG,POSI_ID,POSI_SEQ</v>
      </c>
      <c r="Y457" s="6" t="s">
        <v>291</v>
      </c>
      <c r="Z457" s="37" t="str">
        <f t="shared" si="522"/>
        <v xml:space="preserve">  STEP_SPRD number(6,2) NULL,</v>
      </c>
      <c r="AA457" s="37" t="s">
        <v>291</v>
      </c>
      <c r="AB457" s="5" t="str">
        <f t="shared" si="523"/>
        <v/>
      </c>
      <c r="AC457" s="37" t="s">
        <v>291</v>
      </c>
      <c r="AD457" s="37" t="str">
        <f t="shared" si="524"/>
        <v>COMMENT ON COLUMN ZMR_POSI_ADDI.STEP_SPRD IS 'Stepping_Spread';</v>
      </c>
      <c r="AE457" s="37" t="s">
        <v>291</v>
      </c>
      <c r="AF457" s="40" t="str">
        <f t="shared" si="525"/>
        <v>ALTER TABLE ZMR_POSI_ADDI ADD STEP_SPRD number(6,2) NULL;</v>
      </c>
      <c r="AG457" s="6" t="s">
        <v>291</v>
      </c>
      <c r="AI457" s="114"/>
      <c r="AJ457" s="66"/>
    </row>
    <row r="458" spans="2:36" hidden="1">
      <c r="B458" s="65" t="str">
        <f t="shared" si="540"/>
        <v>시장기본_포지션정보</v>
      </c>
      <c r="C458" s="65" t="str">
        <f t="shared" si="541"/>
        <v>포지션기본정보</v>
      </c>
      <c r="D458" s="65" t="s">
        <v>4849</v>
      </c>
      <c r="E458" s="65">
        <f t="shared" si="518"/>
        <v>14</v>
      </c>
      <c r="F458" s="66"/>
      <c r="G458" s="66" t="s">
        <v>1156</v>
      </c>
      <c r="H458" s="42" t="s">
        <v>4711</v>
      </c>
      <c r="I458" s="66"/>
      <c r="J458" s="65" t="str">
        <f t="shared" si="510"/>
        <v>숫자_6,2</v>
      </c>
      <c r="K458" s="103"/>
      <c r="L458" s="67"/>
      <c r="M458" s="65" t="str">
        <f t="shared" si="537"/>
        <v>ZMR_POSI_ADDI</v>
      </c>
      <c r="N458" s="65" t="str">
        <f t="shared" si="511"/>
        <v>포지션기본정보</v>
      </c>
      <c r="O458" s="27">
        <f t="shared" si="527"/>
        <v>14</v>
      </c>
      <c r="P458" s="65" t="s">
        <v>4867</v>
      </c>
      <c r="Q458" s="65" t="str">
        <f t="shared" si="520"/>
        <v>Stepping_Rate</v>
      </c>
      <c r="R458" s="65" t="str">
        <f t="shared" si="512"/>
        <v>number(6,2)</v>
      </c>
      <c r="S458" s="66"/>
      <c r="T458" s="66"/>
      <c r="U458" s="68" t="str">
        <f t="shared" si="539"/>
        <v>6,2</v>
      </c>
      <c r="V458" s="65"/>
      <c r="W458" s="5" t="s">
        <v>291</v>
      </c>
      <c r="X458" s="5" t="str">
        <f t="shared" si="521"/>
        <v>BASE_DT,POSI_FG,POSI_ID,POSI_SEQ</v>
      </c>
      <c r="Y458" s="6" t="s">
        <v>291</v>
      </c>
      <c r="Z458" s="37" t="str">
        <f t="shared" si="522"/>
        <v xml:space="preserve">  STEP_RATE number(6,2) NULL,</v>
      </c>
      <c r="AA458" s="37" t="s">
        <v>291</v>
      </c>
      <c r="AB458" s="5" t="str">
        <f t="shared" si="523"/>
        <v/>
      </c>
      <c r="AC458" s="37" t="s">
        <v>291</v>
      </c>
      <c r="AD458" s="37" t="str">
        <f t="shared" si="524"/>
        <v>COMMENT ON COLUMN ZMR_POSI_ADDI.STEP_RATE IS 'Stepping_Rate';</v>
      </c>
      <c r="AE458" s="37" t="s">
        <v>291</v>
      </c>
      <c r="AF458" s="40" t="str">
        <f t="shared" si="525"/>
        <v>ALTER TABLE ZMR_POSI_ADDI ADD STEP_RATE number(6,2) NULL;</v>
      </c>
      <c r="AG458" s="6" t="s">
        <v>291</v>
      </c>
      <c r="AI458" s="114"/>
      <c r="AJ458" s="66"/>
    </row>
    <row r="459" spans="2:36" hidden="1">
      <c r="B459" s="65" t="str">
        <f t="shared" si="540"/>
        <v>시장기본_포지션정보</v>
      </c>
      <c r="C459" s="65" t="str">
        <f t="shared" si="541"/>
        <v>포지션기본정보</v>
      </c>
      <c r="D459" s="65" t="s">
        <v>4850</v>
      </c>
      <c r="E459" s="65">
        <f t="shared" si="518"/>
        <v>15</v>
      </c>
      <c r="F459" s="66"/>
      <c r="G459" s="66" t="s">
        <v>1156</v>
      </c>
      <c r="H459" s="42" t="s">
        <v>4711</v>
      </c>
      <c r="I459" s="66"/>
      <c r="J459" s="65" t="str">
        <f>IF(G459="", "", G459&amp;IF(G459="날짜", "", "_"&amp;H459))</f>
        <v>숫자_6,2</v>
      </c>
      <c r="K459" s="103"/>
      <c r="L459" s="67"/>
      <c r="M459" s="65" t="str">
        <f t="shared" ref="M459:M464" si="542">M458</f>
        <v>ZMR_POSI_ADDI</v>
      </c>
      <c r="N459" s="65" t="str">
        <f>C459</f>
        <v>포지션기본정보</v>
      </c>
      <c r="O459" s="27">
        <f t="shared" si="527"/>
        <v>15</v>
      </c>
      <c r="P459" s="65" t="s">
        <v>4868</v>
      </c>
      <c r="Q459" s="65" t="str">
        <f>D459</f>
        <v>Stepping_Date</v>
      </c>
      <c r="R459" s="65" t="str">
        <f>IF(G459="문자", "varchar2(" &amp; H459 &amp; ")", IF(G459="숫자", "number(" &amp; SUBSTITUTE(H459, ".", ",") &amp;")", IF(G459="날짜", "timestamp", "")))</f>
        <v>number(6,2)</v>
      </c>
      <c r="S459" s="66"/>
      <c r="T459" s="66"/>
      <c r="U459" s="68" t="str">
        <f t="shared" si="539"/>
        <v>6,2</v>
      </c>
      <c r="V459" s="65"/>
      <c r="W459" s="5" t="s">
        <v>291</v>
      </c>
      <c r="X459" s="5" t="str">
        <f t="shared" si="521"/>
        <v>BASE_DT,POSI_FG,POSI_ID,POSI_SEQ</v>
      </c>
      <c r="Y459" s="6" t="s">
        <v>291</v>
      </c>
      <c r="Z459" s="37" t="str">
        <f t="shared" si="522"/>
        <v xml:space="preserve">  STEP_DT number(6,2) NULL,</v>
      </c>
      <c r="AA459" s="37" t="s">
        <v>291</v>
      </c>
      <c r="AB459" s="5" t="str">
        <f t="shared" si="523"/>
        <v/>
      </c>
      <c r="AC459" s="37" t="s">
        <v>291</v>
      </c>
      <c r="AD459" s="37" t="str">
        <f t="shared" si="524"/>
        <v>COMMENT ON COLUMN ZMR_POSI_ADDI.STEP_DT IS 'Stepping_Date';</v>
      </c>
      <c r="AE459" s="37" t="s">
        <v>291</v>
      </c>
      <c r="AF459" s="40" t="str">
        <f t="shared" si="525"/>
        <v>ALTER TABLE ZMR_POSI_ADDI ADD STEP_DT number(6,2) NULL;</v>
      </c>
      <c r="AG459" s="6" t="s">
        <v>291</v>
      </c>
      <c r="AI459" s="114"/>
      <c r="AJ459" s="66"/>
    </row>
    <row r="460" spans="2:36" hidden="1">
      <c r="B460" s="65" t="str">
        <f t="shared" si="540"/>
        <v>시장기본_포지션정보</v>
      </c>
      <c r="C460" s="65" t="str">
        <f t="shared" si="541"/>
        <v>포지션기본정보</v>
      </c>
      <c r="D460" s="65" t="s">
        <v>4855</v>
      </c>
      <c r="E460" s="65">
        <f t="shared" si="518"/>
        <v>16</v>
      </c>
      <c r="F460" s="66"/>
      <c r="G460" s="66" t="s">
        <v>1156</v>
      </c>
      <c r="H460" s="42" t="s">
        <v>4711</v>
      </c>
      <c r="I460" s="66"/>
      <c r="J460" s="65" t="str">
        <f>IF(G460="", "", G460&amp;IF(G460="날짜", "", "_"&amp;H460))</f>
        <v>숫자_6,2</v>
      </c>
      <c r="K460" s="103"/>
      <c r="L460" s="67"/>
      <c r="M460" s="65" t="str">
        <f t="shared" si="542"/>
        <v>ZMR_POSI_ADDI</v>
      </c>
      <c r="N460" s="65" t="str">
        <f>C460</f>
        <v>포지션기본정보</v>
      </c>
      <c r="O460" s="27">
        <f t="shared" si="527"/>
        <v>16</v>
      </c>
      <c r="P460" s="65" t="s">
        <v>4870</v>
      </c>
      <c r="Q460" s="65" t="str">
        <f>D460</f>
        <v>만기할증율</v>
      </c>
      <c r="R460" s="65" t="str">
        <f>IF(G460="문자", "varchar2(" &amp; H460 &amp; ")", IF(G460="숫자", "number(" &amp; SUBSTITUTE(H460, ".", ",") &amp;")", IF(G460="날짜", "timestamp", "")))</f>
        <v>number(6,2)</v>
      </c>
      <c r="S460" s="66"/>
      <c r="T460" s="66"/>
      <c r="U460" s="68" t="str">
        <f t="shared" si="539"/>
        <v>6,2</v>
      </c>
      <c r="V460" s="65"/>
      <c r="W460" s="5" t="s">
        <v>291</v>
      </c>
      <c r="X460" s="5" t="str">
        <f t="shared" si="521"/>
        <v>BASE_DT,POSI_FG,POSI_ID,POSI_SEQ</v>
      </c>
      <c r="Y460" s="6" t="s">
        <v>291</v>
      </c>
      <c r="Z460" s="37" t="str">
        <f t="shared" si="522"/>
        <v xml:space="preserve">  PRE_AT_END number(6,2) NULL,</v>
      </c>
      <c r="AA460" s="37" t="s">
        <v>291</v>
      </c>
      <c r="AB460" s="5" t="str">
        <f t="shared" si="523"/>
        <v/>
      </c>
      <c r="AC460" s="37" t="s">
        <v>291</v>
      </c>
      <c r="AD460" s="37" t="str">
        <f t="shared" si="524"/>
        <v>COMMENT ON COLUMN ZMR_POSI_ADDI.PRE_AT_END IS '만기할증율';</v>
      </c>
      <c r="AE460" s="37" t="s">
        <v>291</v>
      </c>
      <c r="AF460" s="40" t="str">
        <f t="shared" si="525"/>
        <v>ALTER TABLE ZMR_POSI_ADDI ADD PRE_AT_END number(6,2) NULL;</v>
      </c>
      <c r="AG460" s="6" t="s">
        <v>291</v>
      </c>
      <c r="AI460" s="114"/>
      <c r="AJ460" s="66"/>
    </row>
    <row r="461" spans="2:36" hidden="1">
      <c r="B461" s="65" t="str">
        <f t="shared" ref="B461:B475" si="543">B460</f>
        <v>시장기본_포지션정보</v>
      </c>
      <c r="C461" s="65" t="str">
        <f t="shared" ref="C461:C475" si="544">C460</f>
        <v>포지션기본정보</v>
      </c>
      <c r="D461" s="65" t="s">
        <v>4856</v>
      </c>
      <c r="E461" s="65">
        <f t="shared" si="518"/>
        <v>17</v>
      </c>
      <c r="F461" s="66"/>
      <c r="G461" s="66" t="s">
        <v>274</v>
      </c>
      <c r="H461" s="42">
        <v>5</v>
      </c>
      <c r="I461" s="66"/>
      <c r="J461" s="65" t="str">
        <f t="shared" ref="J461:J483" si="545">IF(G461="", "", G461&amp;IF(G461="날짜", "", "_"&amp;H461))</f>
        <v>문자_5</v>
      </c>
      <c r="K461" s="103"/>
      <c r="L461" s="67"/>
      <c r="M461" s="65" t="str">
        <f t="shared" si="542"/>
        <v>ZMR_POSI_ADDI</v>
      </c>
      <c r="N461" s="65" t="str">
        <f t="shared" ref="N461" si="546">C461</f>
        <v>포지션기본정보</v>
      </c>
      <c r="O461" s="27">
        <f t="shared" si="527"/>
        <v>17</v>
      </c>
      <c r="P461" s="65" t="s">
        <v>4871</v>
      </c>
      <c r="Q461" s="65" t="str">
        <f t="shared" ref="Q461" si="547">D461</f>
        <v>손실시작점</v>
      </c>
      <c r="R461" s="65" t="str">
        <f t="shared" ref="R461:R483" si="548">IF(G461="문자", "varchar2(" &amp; H461 &amp; ")", IF(G461="숫자", "number(" &amp; SUBSTITUTE(H461, ".", ",") &amp;")", IF(G461="날짜", "timestamp", "")))</f>
        <v>varchar2(5)</v>
      </c>
      <c r="S461" s="66"/>
      <c r="T461" s="66"/>
      <c r="U461" s="68">
        <f t="shared" si="539"/>
        <v>5</v>
      </c>
      <c r="V461" s="65"/>
      <c r="W461" s="5" t="s">
        <v>291</v>
      </c>
      <c r="X461" s="5" t="str">
        <f t="shared" si="521"/>
        <v>BASE_DT,POSI_FG,POSI_ID,POSI_SEQ</v>
      </c>
      <c r="Y461" s="6" t="s">
        <v>291</v>
      </c>
      <c r="Z461" s="37" t="str">
        <f t="shared" si="522"/>
        <v xml:space="preserve">  LOSS_STR_P varchar2(5) NULL,</v>
      </c>
      <c r="AA461" s="37" t="s">
        <v>291</v>
      </c>
      <c r="AB461" s="5" t="str">
        <f t="shared" si="523"/>
        <v/>
      </c>
      <c r="AC461" s="37" t="s">
        <v>291</v>
      </c>
      <c r="AD461" s="37" t="str">
        <f t="shared" si="524"/>
        <v>COMMENT ON COLUMN ZMR_POSI_ADDI.LOSS_STR_P IS '손실시작점';</v>
      </c>
      <c r="AE461" s="37" t="s">
        <v>291</v>
      </c>
      <c r="AF461" s="40" t="str">
        <f t="shared" si="525"/>
        <v>ALTER TABLE ZMR_POSI_ADDI ADD LOSS_STR_P varchar2(5) NULL;</v>
      </c>
      <c r="AG461" s="6" t="s">
        <v>291</v>
      </c>
      <c r="AI461" s="114"/>
      <c r="AJ461" s="66"/>
    </row>
    <row r="462" spans="2:36" hidden="1">
      <c r="B462" s="65" t="str">
        <f t="shared" si="543"/>
        <v>시장기본_포지션정보</v>
      </c>
      <c r="C462" s="65" t="str">
        <f t="shared" si="544"/>
        <v>포지션기본정보</v>
      </c>
      <c r="D462" s="65" t="s">
        <v>4857</v>
      </c>
      <c r="E462" s="65">
        <f t="shared" si="518"/>
        <v>18</v>
      </c>
      <c r="F462" s="66"/>
      <c r="G462" s="66" t="s">
        <v>274</v>
      </c>
      <c r="H462" s="42">
        <v>5</v>
      </c>
      <c r="I462" s="66"/>
      <c r="J462" s="65" t="str">
        <f t="shared" si="545"/>
        <v>문자_5</v>
      </c>
      <c r="K462" s="103"/>
      <c r="L462" s="67"/>
      <c r="M462" s="65" t="str">
        <f t="shared" si="542"/>
        <v>ZMR_POSI_ADDI</v>
      </c>
      <c r="N462" s="65" t="str">
        <f>C462</f>
        <v>포지션기본정보</v>
      </c>
      <c r="O462" s="27">
        <f t="shared" si="527"/>
        <v>18</v>
      </c>
      <c r="P462" s="65" t="s">
        <v>4872</v>
      </c>
      <c r="Q462" s="65" t="str">
        <f>D462</f>
        <v>손실종료점</v>
      </c>
      <c r="R462" s="65" t="str">
        <f t="shared" si="548"/>
        <v>varchar2(5)</v>
      </c>
      <c r="S462" s="66"/>
      <c r="T462" s="66"/>
      <c r="U462" s="68">
        <f t="shared" si="539"/>
        <v>5</v>
      </c>
      <c r="V462" s="65"/>
      <c r="W462" s="5" t="s">
        <v>291</v>
      </c>
      <c r="X462" s="5" t="str">
        <f t="shared" si="521"/>
        <v>BASE_DT,POSI_FG,POSI_ID,POSI_SEQ</v>
      </c>
      <c r="Y462" s="6" t="s">
        <v>291</v>
      </c>
      <c r="Z462" s="37" t="str">
        <f t="shared" si="522"/>
        <v xml:space="preserve">  LOSS_END_P varchar2(5) NULL,</v>
      </c>
      <c r="AA462" s="37" t="s">
        <v>291</v>
      </c>
      <c r="AB462" s="5" t="str">
        <f t="shared" si="523"/>
        <v/>
      </c>
      <c r="AC462" s="37" t="s">
        <v>291</v>
      </c>
      <c r="AD462" s="37" t="str">
        <f t="shared" si="524"/>
        <v>COMMENT ON COLUMN ZMR_POSI_ADDI.LOSS_END_P IS '손실종료점';</v>
      </c>
      <c r="AE462" s="37" t="s">
        <v>291</v>
      </c>
      <c r="AF462" s="40" t="str">
        <f t="shared" si="525"/>
        <v>ALTER TABLE ZMR_POSI_ADDI ADD LOSS_END_P varchar2(5) NULL;</v>
      </c>
      <c r="AG462" s="6" t="s">
        <v>291</v>
      </c>
      <c r="AI462" s="114"/>
      <c r="AJ462" s="66"/>
    </row>
    <row r="463" spans="2:36" hidden="1">
      <c r="B463" s="65" t="str">
        <f t="shared" si="543"/>
        <v>시장기본_포지션정보</v>
      </c>
      <c r="C463" s="65" t="str">
        <f t="shared" si="544"/>
        <v>포지션기본정보</v>
      </c>
      <c r="D463" s="65" t="s">
        <v>4858</v>
      </c>
      <c r="E463" s="65">
        <f t="shared" si="518"/>
        <v>19</v>
      </c>
      <c r="F463" s="66"/>
      <c r="G463" s="66" t="s">
        <v>4763</v>
      </c>
      <c r="H463" s="42" t="s">
        <v>4711</v>
      </c>
      <c r="I463" s="66"/>
      <c r="J463" s="65" t="str">
        <f t="shared" si="545"/>
        <v>숫자_6,2</v>
      </c>
      <c r="K463" s="103"/>
      <c r="L463" s="67"/>
      <c r="M463" s="65" t="str">
        <f t="shared" si="542"/>
        <v>ZMR_POSI_ADDI</v>
      </c>
      <c r="N463" s="65" t="str">
        <f t="shared" ref="N463:N475" si="549">C463</f>
        <v>포지션기본정보</v>
      </c>
      <c r="O463" s="27">
        <f t="shared" si="527"/>
        <v>19</v>
      </c>
      <c r="P463" s="65" t="s">
        <v>4880</v>
      </c>
      <c r="Q463" s="65" t="str">
        <f t="shared" ref="Q463:Q483" si="550">D463</f>
        <v>인플레이션율(물가연동계수)</v>
      </c>
      <c r="R463" s="65" t="str">
        <f t="shared" si="548"/>
        <v>number(6,2)</v>
      </c>
      <c r="S463" s="66"/>
      <c r="T463" s="66"/>
      <c r="U463" s="68" t="str">
        <f t="shared" si="539"/>
        <v>6,2</v>
      </c>
      <c r="V463" s="65"/>
      <c r="W463" s="5" t="s">
        <v>291</v>
      </c>
      <c r="X463" s="5" t="str">
        <f t="shared" si="521"/>
        <v>BASE_DT,POSI_FG,POSI_ID,POSI_SEQ</v>
      </c>
      <c r="Y463" s="6" t="s">
        <v>291</v>
      </c>
      <c r="Z463" s="37" t="str">
        <f t="shared" si="522"/>
        <v xml:space="preserve">  INFL_BOND_RATE number(6,2) NULL,</v>
      </c>
      <c r="AA463" s="37" t="s">
        <v>291</v>
      </c>
      <c r="AB463" s="5" t="str">
        <f t="shared" si="523"/>
        <v/>
      </c>
      <c r="AC463" s="37" t="s">
        <v>291</v>
      </c>
      <c r="AD463" s="37" t="str">
        <f t="shared" si="524"/>
        <v>COMMENT ON COLUMN ZMR_POSI_ADDI.INFL_BOND_RATE IS '인플레이션율(물가연동계수)';</v>
      </c>
      <c r="AE463" s="37" t="s">
        <v>291</v>
      </c>
      <c r="AF463" s="40" t="str">
        <f t="shared" si="525"/>
        <v>ALTER TABLE ZMR_POSI_ADDI ADD INFL_BOND_RATE number(6,2) NULL;</v>
      </c>
      <c r="AG463" s="6" t="s">
        <v>291</v>
      </c>
      <c r="AI463" s="114"/>
      <c r="AJ463" s="66"/>
    </row>
    <row r="464" spans="2:36" hidden="1">
      <c r="B464" s="65" t="str">
        <f t="shared" si="543"/>
        <v>시장기본_포지션정보</v>
      </c>
      <c r="C464" s="65" t="str">
        <f t="shared" si="544"/>
        <v>포지션기본정보</v>
      </c>
      <c r="D464" s="65" t="s">
        <v>4859</v>
      </c>
      <c r="E464" s="65">
        <f t="shared" si="518"/>
        <v>20</v>
      </c>
      <c r="F464" s="66"/>
      <c r="G464" s="66" t="s">
        <v>274</v>
      </c>
      <c r="H464" s="42">
        <v>8</v>
      </c>
      <c r="I464" s="66"/>
      <c r="J464" s="65" t="str">
        <f t="shared" si="545"/>
        <v>문자_8</v>
      </c>
      <c r="K464" s="103"/>
      <c r="L464" s="67"/>
      <c r="M464" s="65" t="str">
        <f t="shared" si="542"/>
        <v>ZMR_POSI_ADDI</v>
      </c>
      <c r="N464" s="65" t="str">
        <f t="shared" si="549"/>
        <v>포지션기본정보</v>
      </c>
      <c r="O464" s="27">
        <f t="shared" si="527"/>
        <v>20</v>
      </c>
      <c r="P464" s="65" t="s">
        <v>4873</v>
      </c>
      <c r="Q464" s="65" t="str">
        <f t="shared" si="550"/>
        <v>Nth_to_Default</v>
      </c>
      <c r="R464" s="65" t="str">
        <f t="shared" si="548"/>
        <v>varchar2(8)</v>
      </c>
      <c r="S464" s="66"/>
      <c r="T464" s="66"/>
      <c r="U464" s="68">
        <f t="shared" si="539"/>
        <v>8</v>
      </c>
      <c r="V464" s="65"/>
      <c r="W464" s="5" t="s">
        <v>291</v>
      </c>
      <c r="X464" s="5" t="str">
        <f t="shared" si="521"/>
        <v>BASE_DT,POSI_FG,POSI_ID,POSI_SEQ</v>
      </c>
      <c r="Y464" s="6" t="s">
        <v>291</v>
      </c>
      <c r="Z464" s="37" t="str">
        <f t="shared" si="522"/>
        <v xml:space="preserve">  NTH_DEF varchar2(8) NULL,</v>
      </c>
      <c r="AA464" s="37" t="s">
        <v>291</v>
      </c>
      <c r="AB464" s="5" t="str">
        <f t="shared" si="523"/>
        <v/>
      </c>
      <c r="AC464" s="37" t="s">
        <v>291</v>
      </c>
      <c r="AD464" s="37" t="str">
        <f t="shared" si="524"/>
        <v>COMMENT ON COLUMN ZMR_POSI_ADDI.NTH_DEF IS 'Nth_to_Default';</v>
      </c>
      <c r="AE464" s="37" t="s">
        <v>291</v>
      </c>
      <c r="AF464" s="40" t="str">
        <f t="shared" si="525"/>
        <v>ALTER TABLE ZMR_POSI_ADDI ADD NTH_DEF varchar2(8) NULL;</v>
      </c>
      <c r="AG464" s="6" t="s">
        <v>291</v>
      </c>
      <c r="AI464" s="114"/>
      <c r="AJ464" s="66"/>
    </row>
    <row r="465" spans="2:36" hidden="1">
      <c r="B465" s="65" t="str">
        <f t="shared" si="543"/>
        <v>시장기본_포지션정보</v>
      </c>
      <c r="C465" s="65" t="str">
        <f t="shared" si="544"/>
        <v>포지션기본정보</v>
      </c>
      <c r="D465" s="65" t="s">
        <v>857</v>
      </c>
      <c r="E465" s="65">
        <f t="shared" si="518"/>
        <v>21</v>
      </c>
      <c r="F465" s="66"/>
      <c r="G465" s="66" t="s">
        <v>274</v>
      </c>
      <c r="H465" s="42">
        <v>1</v>
      </c>
      <c r="I465" s="66"/>
      <c r="J465" s="65" t="str">
        <f t="shared" si="545"/>
        <v>문자_1</v>
      </c>
      <c r="K465" s="103"/>
      <c r="L465" s="67"/>
      <c r="M465" s="65" t="str">
        <f t="shared" ref="M465:M489" si="551">M464</f>
        <v>ZMR_POSI_ADDI</v>
      </c>
      <c r="N465" s="65" t="str">
        <f t="shared" si="549"/>
        <v>포지션기본정보</v>
      </c>
      <c r="O465" s="27">
        <f t="shared" si="527"/>
        <v>21</v>
      </c>
      <c r="P465" s="65" t="s">
        <v>872</v>
      </c>
      <c r="Q465" s="65" t="str">
        <f t="shared" si="550"/>
        <v>베리어여부</v>
      </c>
      <c r="R465" s="65" t="str">
        <f t="shared" si="548"/>
        <v>varchar2(1)</v>
      </c>
      <c r="S465" s="66"/>
      <c r="T465" s="66"/>
      <c r="U465" s="68">
        <f t="shared" si="539"/>
        <v>1</v>
      </c>
      <c r="V465" s="65"/>
      <c r="W465" s="5" t="s">
        <v>291</v>
      </c>
      <c r="X465" s="5" t="str">
        <f t="shared" si="521"/>
        <v>BASE_DT,POSI_FG,POSI_ID,POSI_SEQ</v>
      </c>
      <c r="Y465" s="6" t="s">
        <v>291</v>
      </c>
      <c r="Z465" s="37" t="str">
        <f t="shared" si="522"/>
        <v xml:space="preserve">  BRR_YN varchar2(1) NULL,</v>
      </c>
      <c r="AA465" s="37" t="s">
        <v>291</v>
      </c>
      <c r="AB465" s="5" t="str">
        <f t="shared" si="523"/>
        <v/>
      </c>
      <c r="AC465" s="37" t="s">
        <v>291</v>
      </c>
      <c r="AD465" s="37" t="str">
        <f t="shared" si="524"/>
        <v>COMMENT ON COLUMN ZMR_POSI_ADDI.BRR_YN IS '베리어여부';</v>
      </c>
      <c r="AE465" s="37" t="s">
        <v>291</v>
      </c>
      <c r="AF465" s="40" t="str">
        <f t="shared" si="525"/>
        <v>ALTER TABLE ZMR_POSI_ADDI ADD BRR_YN varchar2(1) NULL;</v>
      </c>
      <c r="AG465" s="6" t="s">
        <v>291</v>
      </c>
      <c r="AI465" s="114"/>
      <c r="AJ465" s="66"/>
    </row>
    <row r="466" spans="2:36" hidden="1">
      <c r="B466" s="65" t="str">
        <f t="shared" si="543"/>
        <v>시장기본_포지션정보</v>
      </c>
      <c r="C466" s="65" t="str">
        <f t="shared" si="544"/>
        <v>포지션기본정보</v>
      </c>
      <c r="D466" s="65" t="s">
        <v>873</v>
      </c>
      <c r="E466" s="65">
        <f t="shared" si="518"/>
        <v>22</v>
      </c>
      <c r="F466" s="66"/>
      <c r="G466" s="66" t="s">
        <v>274</v>
      </c>
      <c r="H466" s="42">
        <v>2</v>
      </c>
      <c r="I466" s="66"/>
      <c r="J466" s="65" t="str">
        <f t="shared" si="545"/>
        <v>문자_2</v>
      </c>
      <c r="K466" s="103"/>
      <c r="L466" s="67"/>
      <c r="M466" s="65" t="str">
        <f t="shared" si="551"/>
        <v>ZMR_POSI_ADDI</v>
      </c>
      <c r="N466" s="65" t="str">
        <f t="shared" si="549"/>
        <v>포지션기본정보</v>
      </c>
      <c r="O466" s="27">
        <f t="shared" si="527"/>
        <v>22</v>
      </c>
      <c r="P466" s="65" t="s">
        <v>874</v>
      </c>
      <c r="Q466" s="65" t="str">
        <f t="shared" si="550"/>
        <v>베리어방향코드</v>
      </c>
      <c r="R466" s="65" t="str">
        <f t="shared" si="548"/>
        <v>varchar2(2)</v>
      </c>
      <c r="S466" s="66"/>
      <c r="T466" s="66"/>
      <c r="U466" s="68">
        <f t="shared" si="539"/>
        <v>2</v>
      </c>
      <c r="V466" s="65"/>
      <c r="W466" s="5" t="s">
        <v>291</v>
      </c>
      <c r="X466" s="5" t="str">
        <f t="shared" si="521"/>
        <v>BASE_DT,POSI_FG,POSI_ID,POSI_SEQ</v>
      </c>
      <c r="Y466" s="6" t="s">
        <v>291</v>
      </c>
      <c r="Z466" s="37" t="str">
        <f t="shared" si="522"/>
        <v xml:space="preserve">  BRR_DRC_CD varchar2(2) NULL,</v>
      </c>
      <c r="AA466" s="37" t="s">
        <v>291</v>
      </c>
      <c r="AB466" s="5" t="str">
        <f t="shared" si="523"/>
        <v/>
      </c>
      <c r="AC466" s="37" t="s">
        <v>291</v>
      </c>
      <c r="AD466" s="37" t="str">
        <f t="shared" si="524"/>
        <v>COMMENT ON COLUMN ZMR_POSI_ADDI.BRR_DRC_CD IS '베리어방향코드';</v>
      </c>
      <c r="AE466" s="37" t="s">
        <v>291</v>
      </c>
      <c r="AF466" s="40" t="str">
        <f t="shared" si="525"/>
        <v>ALTER TABLE ZMR_POSI_ADDI ADD BRR_DRC_CD varchar2(2) NULL;</v>
      </c>
      <c r="AG466" s="6" t="s">
        <v>291</v>
      </c>
      <c r="AI466" s="114"/>
      <c r="AJ466" s="66"/>
    </row>
    <row r="467" spans="2:36" hidden="1">
      <c r="B467" s="65" t="str">
        <f t="shared" si="543"/>
        <v>시장기본_포지션정보</v>
      </c>
      <c r="C467" s="65" t="str">
        <f t="shared" si="544"/>
        <v>포지션기본정보</v>
      </c>
      <c r="D467" s="65" t="s">
        <v>858</v>
      </c>
      <c r="E467" s="65">
        <f t="shared" si="518"/>
        <v>23</v>
      </c>
      <c r="F467" s="66"/>
      <c r="G467" s="66" t="s">
        <v>274</v>
      </c>
      <c r="H467" s="42">
        <v>8</v>
      </c>
      <c r="I467" s="66"/>
      <c r="J467" s="65" t="str">
        <f t="shared" si="545"/>
        <v>문자_8</v>
      </c>
      <c r="K467" s="103"/>
      <c r="L467" s="67"/>
      <c r="M467" s="65" t="str">
        <f t="shared" si="551"/>
        <v>ZMR_POSI_ADDI</v>
      </c>
      <c r="N467" s="65" t="str">
        <f t="shared" si="549"/>
        <v>포지션기본정보</v>
      </c>
      <c r="O467" s="27">
        <f t="shared" si="527"/>
        <v>23</v>
      </c>
      <c r="P467" s="65" t="s">
        <v>875</v>
      </c>
      <c r="Q467" s="65" t="str">
        <f t="shared" si="550"/>
        <v>베리어시작일</v>
      </c>
      <c r="R467" s="65" t="str">
        <f t="shared" si="548"/>
        <v>varchar2(8)</v>
      </c>
      <c r="S467" s="66"/>
      <c r="T467" s="66"/>
      <c r="U467" s="68">
        <f t="shared" si="539"/>
        <v>8</v>
      </c>
      <c r="V467" s="65"/>
      <c r="W467" s="5" t="s">
        <v>291</v>
      </c>
      <c r="X467" s="5" t="str">
        <f t="shared" si="521"/>
        <v>BASE_DT,POSI_FG,POSI_ID,POSI_SEQ</v>
      </c>
      <c r="Y467" s="6" t="s">
        <v>291</v>
      </c>
      <c r="Z467" s="37" t="str">
        <f t="shared" si="522"/>
        <v xml:space="preserve">  BRR_SRT_DT varchar2(8) NULL,</v>
      </c>
      <c r="AA467" s="37" t="s">
        <v>291</v>
      </c>
      <c r="AB467" s="5" t="str">
        <f t="shared" si="523"/>
        <v/>
      </c>
      <c r="AC467" s="37" t="s">
        <v>291</v>
      </c>
      <c r="AD467" s="37" t="str">
        <f t="shared" si="524"/>
        <v>COMMENT ON COLUMN ZMR_POSI_ADDI.BRR_SRT_DT IS '베리어시작일';</v>
      </c>
      <c r="AE467" s="37" t="s">
        <v>291</v>
      </c>
      <c r="AF467" s="40" t="str">
        <f t="shared" si="525"/>
        <v>ALTER TABLE ZMR_POSI_ADDI ADD BRR_SRT_DT varchar2(8) NULL;</v>
      </c>
      <c r="AG467" s="6" t="s">
        <v>291</v>
      </c>
      <c r="AI467" s="114"/>
      <c r="AJ467" s="66"/>
    </row>
    <row r="468" spans="2:36" hidden="1">
      <c r="B468" s="65" t="str">
        <f t="shared" si="543"/>
        <v>시장기본_포지션정보</v>
      </c>
      <c r="C468" s="65" t="str">
        <f t="shared" si="544"/>
        <v>포지션기본정보</v>
      </c>
      <c r="D468" s="65" t="s">
        <v>859</v>
      </c>
      <c r="E468" s="65">
        <f t="shared" si="518"/>
        <v>24</v>
      </c>
      <c r="F468" s="66"/>
      <c r="G468" s="66" t="s">
        <v>274</v>
      </c>
      <c r="H468" s="42">
        <v>8</v>
      </c>
      <c r="I468" s="66"/>
      <c r="J468" s="65" t="str">
        <f t="shared" si="545"/>
        <v>문자_8</v>
      </c>
      <c r="K468" s="103"/>
      <c r="L468" s="67"/>
      <c r="M468" s="65" t="str">
        <f t="shared" si="551"/>
        <v>ZMR_POSI_ADDI</v>
      </c>
      <c r="N468" s="65" t="str">
        <f t="shared" si="549"/>
        <v>포지션기본정보</v>
      </c>
      <c r="O468" s="27">
        <f t="shared" si="527"/>
        <v>24</v>
      </c>
      <c r="P468" s="65" t="s">
        <v>876</v>
      </c>
      <c r="Q468" s="65" t="str">
        <f t="shared" si="550"/>
        <v>베리어종료일</v>
      </c>
      <c r="R468" s="65" t="str">
        <f t="shared" si="548"/>
        <v>varchar2(8)</v>
      </c>
      <c r="S468" s="66"/>
      <c r="T468" s="66"/>
      <c r="U468" s="68">
        <f t="shared" si="539"/>
        <v>8</v>
      </c>
      <c r="V468" s="65"/>
      <c r="W468" s="5" t="s">
        <v>291</v>
      </c>
      <c r="X468" s="5" t="str">
        <f t="shared" si="521"/>
        <v>BASE_DT,POSI_FG,POSI_ID,POSI_SEQ</v>
      </c>
      <c r="Y468" s="6" t="s">
        <v>291</v>
      </c>
      <c r="Z468" s="37" t="str">
        <f t="shared" si="522"/>
        <v xml:space="preserve">  BRR_END_DT varchar2(8) NULL,</v>
      </c>
      <c r="AA468" s="37" t="s">
        <v>291</v>
      </c>
      <c r="AB468" s="5" t="str">
        <f t="shared" si="523"/>
        <v/>
      </c>
      <c r="AC468" s="37" t="s">
        <v>291</v>
      </c>
      <c r="AD468" s="37" t="str">
        <f t="shared" si="524"/>
        <v>COMMENT ON COLUMN ZMR_POSI_ADDI.BRR_END_DT IS '베리어종료일';</v>
      </c>
      <c r="AE468" s="37" t="s">
        <v>291</v>
      </c>
      <c r="AF468" s="40" t="str">
        <f t="shared" si="525"/>
        <v>ALTER TABLE ZMR_POSI_ADDI ADD BRR_END_DT varchar2(8) NULL;</v>
      </c>
      <c r="AG468" s="6" t="s">
        <v>291</v>
      </c>
      <c r="AI468" s="114"/>
      <c r="AJ468" s="66"/>
    </row>
    <row r="469" spans="2:36" hidden="1">
      <c r="B469" s="65" t="str">
        <f t="shared" si="543"/>
        <v>시장기본_포지션정보</v>
      </c>
      <c r="C469" s="65" t="str">
        <f t="shared" si="544"/>
        <v>포지션기본정보</v>
      </c>
      <c r="D469" s="65" t="s">
        <v>878</v>
      </c>
      <c r="E469" s="65">
        <f t="shared" si="518"/>
        <v>25</v>
      </c>
      <c r="F469" s="66"/>
      <c r="G469" s="66" t="s">
        <v>274</v>
      </c>
      <c r="H469" s="42">
        <v>2</v>
      </c>
      <c r="I469" s="66"/>
      <c r="J469" s="65" t="str">
        <f t="shared" si="545"/>
        <v>문자_2</v>
      </c>
      <c r="K469" s="103"/>
      <c r="L469" s="67"/>
      <c r="M469" s="65" t="str">
        <f t="shared" si="551"/>
        <v>ZMR_POSI_ADDI</v>
      </c>
      <c r="N469" s="65" t="str">
        <f t="shared" si="549"/>
        <v>포지션기본정보</v>
      </c>
      <c r="O469" s="27">
        <f t="shared" si="527"/>
        <v>25</v>
      </c>
      <c r="P469" s="65" t="s">
        <v>877</v>
      </c>
      <c r="Q469" s="65" t="str">
        <f t="shared" si="550"/>
        <v>더블베리어유형코드</v>
      </c>
      <c r="R469" s="65" t="str">
        <f t="shared" si="548"/>
        <v>varchar2(2)</v>
      </c>
      <c r="S469" s="66"/>
      <c r="T469" s="66"/>
      <c r="U469" s="68">
        <f t="shared" si="539"/>
        <v>2</v>
      </c>
      <c r="V469" s="65"/>
      <c r="W469" s="5" t="s">
        <v>291</v>
      </c>
      <c r="X469" s="5" t="str">
        <f t="shared" si="521"/>
        <v>BASE_DT,POSI_FG,POSI_ID,POSI_SEQ</v>
      </c>
      <c r="Y469" s="6" t="s">
        <v>291</v>
      </c>
      <c r="Z469" s="37" t="str">
        <f t="shared" si="522"/>
        <v xml:space="preserve">  DBL_BRR_TYP_CD varchar2(2) NULL,</v>
      </c>
      <c r="AA469" s="37" t="s">
        <v>291</v>
      </c>
      <c r="AB469" s="5" t="str">
        <f t="shared" si="523"/>
        <v/>
      </c>
      <c r="AC469" s="37" t="s">
        <v>291</v>
      </c>
      <c r="AD469" s="37" t="str">
        <f t="shared" si="524"/>
        <v>COMMENT ON COLUMN ZMR_POSI_ADDI.DBL_BRR_TYP_CD IS '더블베리어유형코드';</v>
      </c>
      <c r="AE469" s="37" t="s">
        <v>291</v>
      </c>
      <c r="AF469" s="40" t="str">
        <f t="shared" si="525"/>
        <v>ALTER TABLE ZMR_POSI_ADDI ADD DBL_BRR_TYP_CD varchar2(2) NULL;</v>
      </c>
      <c r="AG469" s="6" t="s">
        <v>291</v>
      </c>
      <c r="AI469" s="114"/>
      <c r="AJ469" s="66"/>
    </row>
    <row r="470" spans="2:36" hidden="1">
      <c r="B470" s="65" t="str">
        <f t="shared" si="543"/>
        <v>시장기본_포지션정보</v>
      </c>
      <c r="C470" s="65" t="str">
        <f t="shared" si="544"/>
        <v>포지션기본정보</v>
      </c>
      <c r="D470" s="65" t="s">
        <v>879</v>
      </c>
      <c r="E470" s="65">
        <f t="shared" ref="E470:E533" si="552">IF(G470="","",IF(G469="",1,E469+1))</f>
        <v>26</v>
      </c>
      <c r="F470" s="66"/>
      <c r="G470" s="66" t="s">
        <v>13</v>
      </c>
      <c r="H470" s="42" t="s">
        <v>1990</v>
      </c>
      <c r="I470" s="66"/>
      <c r="J470" s="65" t="str">
        <f t="shared" si="545"/>
        <v>숫자_10,5</v>
      </c>
      <c r="K470" s="103"/>
      <c r="L470" s="67"/>
      <c r="M470" s="65" t="str">
        <f t="shared" si="551"/>
        <v>ZMR_POSI_ADDI</v>
      </c>
      <c r="N470" s="65" t="str">
        <f t="shared" si="549"/>
        <v>포지션기본정보</v>
      </c>
      <c r="O470" s="27">
        <f t="shared" si="527"/>
        <v>26</v>
      </c>
      <c r="P470" s="65" t="s">
        <v>880</v>
      </c>
      <c r="Q470" s="65" t="str">
        <f t="shared" si="550"/>
        <v>상한베리어값</v>
      </c>
      <c r="R470" s="65" t="str">
        <f t="shared" si="548"/>
        <v>number(10,5)</v>
      </c>
      <c r="S470" s="66"/>
      <c r="T470" s="66"/>
      <c r="U470" s="68" t="str">
        <f t="shared" si="539"/>
        <v>10,5</v>
      </c>
      <c r="V470" s="65"/>
      <c r="W470" s="5" t="s">
        <v>291</v>
      </c>
      <c r="X470" s="5" t="str">
        <f t="shared" si="521"/>
        <v>BASE_DT,POSI_FG,POSI_ID,POSI_SEQ</v>
      </c>
      <c r="Y470" s="6" t="s">
        <v>291</v>
      </c>
      <c r="Z470" s="37" t="str">
        <f t="shared" si="522"/>
        <v xml:space="preserve">  UPLT_BRR_VAL number(10,5) NULL,</v>
      </c>
      <c r="AA470" s="37" t="s">
        <v>291</v>
      </c>
      <c r="AB470" s="5" t="str">
        <f t="shared" si="523"/>
        <v/>
      </c>
      <c r="AC470" s="37" t="s">
        <v>291</v>
      </c>
      <c r="AD470" s="37" t="str">
        <f t="shared" si="524"/>
        <v>COMMENT ON COLUMN ZMR_POSI_ADDI.UPLT_BRR_VAL IS '상한베리어값';</v>
      </c>
      <c r="AE470" s="37" t="s">
        <v>291</v>
      </c>
      <c r="AF470" s="40" t="str">
        <f t="shared" si="525"/>
        <v>ALTER TABLE ZMR_POSI_ADDI ADD UPLT_BRR_VAL number(10,5) NULL;</v>
      </c>
      <c r="AG470" s="6" t="s">
        <v>291</v>
      </c>
      <c r="AI470" s="114"/>
      <c r="AJ470" s="66"/>
    </row>
    <row r="471" spans="2:36" hidden="1">
      <c r="B471" s="65" t="str">
        <f t="shared" si="543"/>
        <v>시장기본_포지션정보</v>
      </c>
      <c r="C471" s="65" t="str">
        <f t="shared" si="544"/>
        <v>포지션기본정보</v>
      </c>
      <c r="D471" s="65" t="s">
        <v>860</v>
      </c>
      <c r="E471" s="65">
        <f t="shared" si="552"/>
        <v>27</v>
      </c>
      <c r="F471" s="66"/>
      <c r="G471" s="66" t="s">
        <v>274</v>
      </c>
      <c r="H471" s="42">
        <v>1</v>
      </c>
      <c r="I471" s="66"/>
      <c r="J471" s="65" t="str">
        <f t="shared" si="545"/>
        <v>문자_1</v>
      </c>
      <c r="K471" s="103"/>
      <c r="L471" s="67"/>
      <c r="M471" s="65" t="str">
        <f t="shared" si="551"/>
        <v>ZMR_POSI_ADDI</v>
      </c>
      <c r="N471" s="65" t="str">
        <f t="shared" si="549"/>
        <v>포지션기본정보</v>
      </c>
      <c r="O471" s="27">
        <f t="shared" si="527"/>
        <v>27</v>
      </c>
      <c r="P471" s="65" t="s">
        <v>881</v>
      </c>
      <c r="Q471" s="65" t="str">
        <f t="shared" si="550"/>
        <v>업베리어히트여부</v>
      </c>
      <c r="R471" s="65" t="str">
        <f t="shared" si="548"/>
        <v>varchar2(1)</v>
      </c>
      <c r="S471" s="66"/>
      <c r="T471" s="66"/>
      <c r="U471" s="68">
        <f t="shared" si="539"/>
        <v>1</v>
      </c>
      <c r="V471" s="65"/>
      <c r="W471" s="5" t="s">
        <v>291</v>
      </c>
      <c r="X471" s="5" t="str">
        <f t="shared" si="521"/>
        <v>BASE_DT,POSI_FG,POSI_ID,POSI_SEQ</v>
      </c>
      <c r="Y471" s="6" t="s">
        <v>291</v>
      </c>
      <c r="Z471" s="37" t="str">
        <f t="shared" si="522"/>
        <v xml:space="preserve">  UBRR_HIT_YN varchar2(1) NULL,</v>
      </c>
      <c r="AA471" s="37" t="s">
        <v>291</v>
      </c>
      <c r="AB471" s="5" t="str">
        <f t="shared" si="523"/>
        <v/>
      </c>
      <c r="AC471" s="37" t="s">
        <v>291</v>
      </c>
      <c r="AD471" s="37" t="str">
        <f t="shared" si="524"/>
        <v>COMMENT ON COLUMN ZMR_POSI_ADDI.UBRR_HIT_YN IS '업베리어히트여부';</v>
      </c>
      <c r="AE471" s="37" t="s">
        <v>291</v>
      </c>
      <c r="AF471" s="40" t="str">
        <f t="shared" si="525"/>
        <v>ALTER TABLE ZMR_POSI_ADDI ADD UBRR_HIT_YN varchar2(1) NULL;</v>
      </c>
      <c r="AG471" s="6" t="s">
        <v>291</v>
      </c>
      <c r="AI471" s="114"/>
      <c r="AJ471" s="66"/>
    </row>
    <row r="472" spans="2:36" hidden="1">
      <c r="B472" s="65" t="str">
        <f t="shared" si="543"/>
        <v>시장기본_포지션정보</v>
      </c>
      <c r="C472" s="65" t="str">
        <f t="shared" si="544"/>
        <v>포지션기본정보</v>
      </c>
      <c r="D472" s="65" t="s">
        <v>882</v>
      </c>
      <c r="E472" s="65">
        <f t="shared" si="552"/>
        <v>28</v>
      </c>
      <c r="F472" s="66"/>
      <c r="G472" s="66" t="s">
        <v>13</v>
      </c>
      <c r="H472" s="42" t="s">
        <v>1990</v>
      </c>
      <c r="I472" s="66"/>
      <c r="J472" s="65" t="str">
        <f t="shared" si="545"/>
        <v>숫자_10,5</v>
      </c>
      <c r="K472" s="103"/>
      <c r="L472" s="67"/>
      <c r="M472" s="65" t="str">
        <f t="shared" si="551"/>
        <v>ZMR_POSI_ADDI</v>
      </c>
      <c r="N472" s="65" t="str">
        <f t="shared" si="549"/>
        <v>포지션기본정보</v>
      </c>
      <c r="O472" s="27">
        <f t="shared" si="527"/>
        <v>28</v>
      </c>
      <c r="P472" s="65" t="s">
        <v>883</v>
      </c>
      <c r="Q472" s="65" t="str">
        <f t="shared" si="550"/>
        <v>하한베리어값</v>
      </c>
      <c r="R472" s="65" t="str">
        <f t="shared" si="548"/>
        <v>number(10,5)</v>
      </c>
      <c r="S472" s="66"/>
      <c r="T472" s="66"/>
      <c r="U472" s="68" t="str">
        <f t="shared" si="539"/>
        <v>10,5</v>
      </c>
      <c r="V472" s="65"/>
      <c r="W472" s="5" t="s">
        <v>291</v>
      </c>
      <c r="X472" s="5" t="str">
        <f t="shared" si="521"/>
        <v>BASE_DT,POSI_FG,POSI_ID,POSI_SEQ</v>
      </c>
      <c r="Y472" s="6" t="s">
        <v>291</v>
      </c>
      <c r="Z472" s="37" t="str">
        <f t="shared" si="522"/>
        <v xml:space="preserve">  LWLT_BRR_VAL number(10,5) NULL,</v>
      </c>
      <c r="AA472" s="37" t="s">
        <v>291</v>
      </c>
      <c r="AB472" s="5" t="str">
        <f t="shared" si="523"/>
        <v/>
      </c>
      <c r="AC472" s="37" t="s">
        <v>291</v>
      </c>
      <c r="AD472" s="37" t="str">
        <f t="shared" si="524"/>
        <v>COMMENT ON COLUMN ZMR_POSI_ADDI.LWLT_BRR_VAL IS '하한베리어값';</v>
      </c>
      <c r="AE472" s="37" t="s">
        <v>291</v>
      </c>
      <c r="AF472" s="40" t="str">
        <f t="shared" si="525"/>
        <v>ALTER TABLE ZMR_POSI_ADDI ADD LWLT_BRR_VAL number(10,5) NULL;</v>
      </c>
      <c r="AG472" s="6" t="s">
        <v>291</v>
      </c>
      <c r="AI472" s="114"/>
      <c r="AJ472" s="66"/>
    </row>
    <row r="473" spans="2:36" hidden="1">
      <c r="B473" s="65" t="str">
        <f t="shared" si="543"/>
        <v>시장기본_포지션정보</v>
      </c>
      <c r="C473" s="65" t="str">
        <f t="shared" si="544"/>
        <v>포지션기본정보</v>
      </c>
      <c r="D473" s="65" t="s">
        <v>861</v>
      </c>
      <c r="E473" s="65">
        <f t="shared" si="552"/>
        <v>29</v>
      </c>
      <c r="F473" s="66"/>
      <c r="G473" s="66" t="s">
        <v>274</v>
      </c>
      <c r="H473" s="42">
        <v>1</v>
      </c>
      <c r="I473" s="66"/>
      <c r="J473" s="65" t="str">
        <f t="shared" si="545"/>
        <v>문자_1</v>
      </c>
      <c r="K473" s="103"/>
      <c r="L473" s="67"/>
      <c r="M473" s="65" t="str">
        <f t="shared" si="551"/>
        <v>ZMR_POSI_ADDI</v>
      </c>
      <c r="N473" s="65" t="str">
        <f t="shared" si="549"/>
        <v>포지션기본정보</v>
      </c>
      <c r="O473" s="27">
        <f t="shared" si="527"/>
        <v>29</v>
      </c>
      <c r="P473" s="65" t="s">
        <v>884</v>
      </c>
      <c r="Q473" s="65" t="str">
        <f t="shared" si="550"/>
        <v>다운베리어히트여부</v>
      </c>
      <c r="R473" s="65" t="str">
        <f t="shared" si="548"/>
        <v>varchar2(1)</v>
      </c>
      <c r="S473" s="66"/>
      <c r="T473" s="66"/>
      <c r="U473" s="68">
        <f t="shared" si="539"/>
        <v>1</v>
      </c>
      <c r="V473" s="65"/>
      <c r="W473" s="5" t="s">
        <v>291</v>
      </c>
      <c r="X473" s="5" t="str">
        <f t="shared" si="521"/>
        <v>BASE_DT,POSI_FG,POSI_ID,POSI_SEQ</v>
      </c>
      <c r="Y473" s="6" t="s">
        <v>291</v>
      </c>
      <c r="Z473" s="37" t="str">
        <f t="shared" si="522"/>
        <v xml:space="preserve">  DBRR_HIT_YN varchar2(1) NULL,</v>
      </c>
      <c r="AA473" s="37" t="s">
        <v>291</v>
      </c>
      <c r="AB473" s="5" t="str">
        <f t="shared" si="523"/>
        <v/>
      </c>
      <c r="AC473" s="37" t="s">
        <v>291</v>
      </c>
      <c r="AD473" s="37" t="str">
        <f t="shared" si="524"/>
        <v>COMMENT ON COLUMN ZMR_POSI_ADDI.DBRR_HIT_YN IS '다운베리어히트여부';</v>
      </c>
      <c r="AE473" s="37" t="s">
        <v>291</v>
      </c>
      <c r="AF473" s="40" t="str">
        <f t="shared" si="525"/>
        <v>ALTER TABLE ZMR_POSI_ADDI ADD DBRR_HIT_YN varchar2(1) NULL;</v>
      </c>
      <c r="AG473" s="6" t="s">
        <v>291</v>
      </c>
      <c r="AI473" s="114"/>
      <c r="AJ473" s="66"/>
    </row>
    <row r="474" spans="2:36" hidden="1">
      <c r="B474" s="65" t="str">
        <f t="shared" si="543"/>
        <v>시장기본_포지션정보</v>
      </c>
      <c r="C474" s="65" t="str">
        <f t="shared" si="544"/>
        <v>포지션기본정보</v>
      </c>
      <c r="D474" s="65" t="s">
        <v>885</v>
      </c>
      <c r="E474" s="65">
        <f t="shared" si="552"/>
        <v>30</v>
      </c>
      <c r="F474" s="66"/>
      <c r="G474" s="66" t="s">
        <v>274</v>
      </c>
      <c r="H474" s="42">
        <v>2</v>
      </c>
      <c r="I474" s="66"/>
      <c r="J474" s="65" t="str">
        <f t="shared" si="545"/>
        <v>문자_2</v>
      </c>
      <c r="K474" s="103"/>
      <c r="L474" s="67"/>
      <c r="M474" s="65" t="str">
        <f t="shared" si="551"/>
        <v>ZMR_POSI_ADDI</v>
      </c>
      <c r="N474" s="65" t="str">
        <f t="shared" si="549"/>
        <v>포지션기본정보</v>
      </c>
      <c r="O474" s="27">
        <f t="shared" si="527"/>
        <v>30</v>
      </c>
      <c r="P474" s="65" t="s">
        <v>953</v>
      </c>
      <c r="Q474" s="65" t="str">
        <f t="shared" si="550"/>
        <v>리베이트지급구분코드</v>
      </c>
      <c r="R474" s="65" t="str">
        <f t="shared" si="548"/>
        <v>varchar2(2)</v>
      </c>
      <c r="S474" s="66"/>
      <c r="T474" s="66"/>
      <c r="U474" s="68">
        <f t="shared" si="539"/>
        <v>2</v>
      </c>
      <c r="V474" s="65"/>
      <c r="W474" s="5" t="s">
        <v>291</v>
      </c>
      <c r="X474" s="5" t="str">
        <f t="shared" si="521"/>
        <v>BASE_DT,POSI_FG,POSI_ID,POSI_SEQ</v>
      </c>
      <c r="Y474" s="6" t="s">
        <v>291</v>
      </c>
      <c r="Z474" s="37" t="str">
        <f t="shared" si="522"/>
        <v xml:space="preserve">  RBT_PAY_CLF_CD varchar2(2) NULL,</v>
      </c>
      <c r="AA474" s="37" t="s">
        <v>291</v>
      </c>
      <c r="AB474" s="5" t="str">
        <f t="shared" si="523"/>
        <v/>
      </c>
      <c r="AC474" s="37" t="s">
        <v>291</v>
      </c>
      <c r="AD474" s="37" t="str">
        <f t="shared" si="524"/>
        <v>COMMENT ON COLUMN ZMR_POSI_ADDI.RBT_PAY_CLF_CD IS '리베이트지급구분코드';</v>
      </c>
      <c r="AE474" s="37" t="s">
        <v>291</v>
      </c>
      <c r="AF474" s="40" t="str">
        <f t="shared" si="525"/>
        <v>ALTER TABLE ZMR_POSI_ADDI ADD RBT_PAY_CLF_CD varchar2(2) NULL;</v>
      </c>
      <c r="AG474" s="6" t="s">
        <v>291</v>
      </c>
      <c r="AI474" s="114"/>
      <c r="AJ474" s="66"/>
    </row>
    <row r="475" spans="2:36" hidden="1">
      <c r="B475" s="65" t="str">
        <f t="shared" si="543"/>
        <v>시장기본_포지션정보</v>
      </c>
      <c r="C475" s="65" t="str">
        <f t="shared" si="544"/>
        <v>포지션기본정보</v>
      </c>
      <c r="D475" s="65" t="s">
        <v>886</v>
      </c>
      <c r="E475" s="65">
        <f t="shared" si="552"/>
        <v>31</v>
      </c>
      <c r="F475" s="66"/>
      <c r="G475" s="66" t="s">
        <v>13</v>
      </c>
      <c r="H475" s="42" t="s">
        <v>1989</v>
      </c>
      <c r="I475" s="66"/>
      <c r="J475" s="65" t="str">
        <f t="shared" si="545"/>
        <v>숫자_20,5</v>
      </c>
      <c r="K475" s="103"/>
      <c r="L475" s="67"/>
      <c r="M475" s="65" t="str">
        <f t="shared" si="551"/>
        <v>ZMR_POSI_ADDI</v>
      </c>
      <c r="N475" s="65" t="str">
        <f t="shared" si="549"/>
        <v>포지션기본정보</v>
      </c>
      <c r="O475" s="27">
        <f t="shared" si="527"/>
        <v>31</v>
      </c>
      <c r="P475" s="65" t="s">
        <v>887</v>
      </c>
      <c r="Q475" s="65" t="str">
        <f t="shared" si="550"/>
        <v>리베이트값</v>
      </c>
      <c r="R475" s="65" t="str">
        <f t="shared" si="548"/>
        <v>number(20,5)</v>
      </c>
      <c r="S475" s="66"/>
      <c r="T475" s="66"/>
      <c r="U475" s="68" t="str">
        <f t="shared" si="539"/>
        <v>20,5</v>
      </c>
      <c r="V475" s="65"/>
      <c r="W475" s="5" t="s">
        <v>291</v>
      </c>
      <c r="X475" s="5" t="str">
        <f t="shared" si="521"/>
        <v>BASE_DT,POSI_FG,POSI_ID,POSI_SEQ</v>
      </c>
      <c r="Y475" s="6" t="s">
        <v>291</v>
      </c>
      <c r="Z475" s="37" t="str">
        <f t="shared" si="522"/>
        <v xml:space="preserve">  RBT_VAL number(20,5) NULL,</v>
      </c>
      <c r="AA475" s="37" t="s">
        <v>291</v>
      </c>
      <c r="AB475" s="5" t="str">
        <f t="shared" si="523"/>
        <v/>
      </c>
      <c r="AC475" s="37" t="s">
        <v>291</v>
      </c>
      <c r="AD475" s="37" t="str">
        <f t="shared" si="524"/>
        <v>COMMENT ON COLUMN ZMR_POSI_ADDI.RBT_VAL IS '리베이트값';</v>
      </c>
      <c r="AE475" s="37" t="s">
        <v>291</v>
      </c>
      <c r="AF475" s="40" t="str">
        <f t="shared" si="525"/>
        <v>ALTER TABLE ZMR_POSI_ADDI ADD RBT_VAL number(20,5) NULL;</v>
      </c>
      <c r="AG475" s="6" t="s">
        <v>291</v>
      </c>
      <c r="AI475" s="114"/>
      <c r="AJ475" s="66"/>
    </row>
    <row r="476" spans="2:36" hidden="1">
      <c r="B476" s="65" t="str">
        <f t="shared" ref="B476:B487" si="553">B475</f>
        <v>시장기본_포지션정보</v>
      </c>
      <c r="C476" s="65" t="str">
        <f t="shared" ref="C476:C487" si="554">C475</f>
        <v>포지션기본정보</v>
      </c>
      <c r="D476" s="65" t="s">
        <v>862</v>
      </c>
      <c r="E476" s="65">
        <f t="shared" si="552"/>
        <v>32</v>
      </c>
      <c r="F476" s="66"/>
      <c r="G476" s="66" t="s">
        <v>274</v>
      </c>
      <c r="H476" s="42">
        <v>1</v>
      </c>
      <c r="I476" s="66"/>
      <c r="J476" s="65" t="str">
        <f t="shared" si="545"/>
        <v>문자_1</v>
      </c>
      <c r="K476" s="103"/>
      <c r="L476" s="67"/>
      <c r="M476" s="65" t="str">
        <f t="shared" ref="M476:M487" si="555">M475</f>
        <v>ZMR_POSI_ADDI</v>
      </c>
      <c r="N476" s="65" t="str">
        <f t="shared" ref="N476:N487" si="556">C476</f>
        <v>포지션기본정보</v>
      </c>
      <c r="O476" s="27">
        <f t="shared" si="527"/>
        <v>32</v>
      </c>
      <c r="P476" s="65" t="s">
        <v>889</v>
      </c>
      <c r="Q476" s="65" t="str">
        <f t="shared" si="550"/>
        <v>낙아웃여부</v>
      </c>
      <c r="R476" s="65" t="str">
        <f t="shared" si="548"/>
        <v>varchar2(1)</v>
      </c>
      <c r="S476" s="66"/>
      <c r="T476" s="66"/>
      <c r="U476" s="68">
        <f t="shared" si="539"/>
        <v>1</v>
      </c>
      <c r="V476" s="65"/>
      <c r="W476" s="5" t="s">
        <v>291</v>
      </c>
      <c r="X476" s="5" t="str">
        <f t="shared" si="521"/>
        <v>BASE_DT,POSI_FG,POSI_ID,POSI_SEQ</v>
      </c>
      <c r="Y476" s="6" t="s">
        <v>291</v>
      </c>
      <c r="Z476" s="37" t="str">
        <f t="shared" si="522"/>
        <v xml:space="preserve">  KNOU_YN varchar2(1) NULL,</v>
      </c>
      <c r="AA476" s="37" t="s">
        <v>291</v>
      </c>
      <c r="AB476" s="5" t="str">
        <f t="shared" si="523"/>
        <v/>
      </c>
      <c r="AC476" s="37" t="s">
        <v>291</v>
      </c>
      <c r="AD476" s="37" t="str">
        <f t="shared" si="524"/>
        <v>COMMENT ON COLUMN ZMR_POSI_ADDI.KNOU_YN IS '낙아웃여부';</v>
      </c>
      <c r="AE476" s="37" t="s">
        <v>291</v>
      </c>
      <c r="AF476" s="40" t="str">
        <f t="shared" si="525"/>
        <v>ALTER TABLE ZMR_POSI_ADDI ADD KNOU_YN varchar2(1) NULL;</v>
      </c>
      <c r="AG476" s="6" t="s">
        <v>291</v>
      </c>
      <c r="AI476" s="114"/>
      <c r="AJ476" s="66"/>
    </row>
    <row r="477" spans="2:36" hidden="1">
      <c r="B477" s="65" t="str">
        <f t="shared" si="553"/>
        <v>시장기본_포지션정보</v>
      </c>
      <c r="C477" s="65" t="str">
        <f t="shared" si="554"/>
        <v>포지션기본정보</v>
      </c>
      <c r="D477" s="65" t="s">
        <v>863</v>
      </c>
      <c r="E477" s="65">
        <f t="shared" si="552"/>
        <v>33</v>
      </c>
      <c r="F477" s="66"/>
      <c r="G477" s="66" t="s">
        <v>274</v>
      </c>
      <c r="H477" s="42">
        <v>1</v>
      </c>
      <c r="I477" s="66"/>
      <c r="J477" s="65" t="str">
        <f t="shared" si="545"/>
        <v>문자_1</v>
      </c>
      <c r="K477" s="103"/>
      <c r="L477" s="67"/>
      <c r="M477" s="65" t="str">
        <f t="shared" si="555"/>
        <v>ZMR_POSI_ADDI</v>
      </c>
      <c r="N477" s="65" t="str">
        <f t="shared" si="556"/>
        <v>포지션기본정보</v>
      </c>
      <c r="O477" s="27">
        <f t="shared" si="527"/>
        <v>33</v>
      </c>
      <c r="P477" s="65" t="s">
        <v>888</v>
      </c>
      <c r="Q477" s="65" t="str">
        <f t="shared" si="550"/>
        <v>낙인여부</v>
      </c>
      <c r="R477" s="65" t="str">
        <f t="shared" si="548"/>
        <v>varchar2(1)</v>
      </c>
      <c r="S477" s="66"/>
      <c r="T477" s="66"/>
      <c r="U477" s="68">
        <f t="shared" si="539"/>
        <v>1</v>
      </c>
      <c r="V477" s="65"/>
      <c r="W477" s="5" t="s">
        <v>291</v>
      </c>
      <c r="X477" s="5" t="str">
        <f t="shared" si="521"/>
        <v>BASE_DT,POSI_FG,POSI_ID,POSI_SEQ</v>
      </c>
      <c r="Y477" s="6" t="s">
        <v>291</v>
      </c>
      <c r="Z477" s="37" t="str">
        <f t="shared" si="522"/>
        <v xml:space="preserve">  KNIN_YN varchar2(1) NULL,</v>
      </c>
      <c r="AA477" s="37" t="s">
        <v>291</v>
      </c>
      <c r="AB477" s="5" t="str">
        <f t="shared" si="523"/>
        <v/>
      </c>
      <c r="AC477" s="37" t="s">
        <v>291</v>
      </c>
      <c r="AD477" s="37" t="str">
        <f t="shared" si="524"/>
        <v>COMMENT ON COLUMN ZMR_POSI_ADDI.KNIN_YN IS '낙인여부';</v>
      </c>
      <c r="AE477" s="37" t="s">
        <v>291</v>
      </c>
      <c r="AF477" s="40" t="str">
        <f t="shared" si="525"/>
        <v>ALTER TABLE ZMR_POSI_ADDI ADD KNIN_YN varchar2(1) NULL;</v>
      </c>
      <c r="AG477" s="6" t="s">
        <v>291</v>
      </c>
      <c r="AI477" s="114"/>
      <c r="AJ477" s="66"/>
    </row>
    <row r="478" spans="2:36" hidden="1">
      <c r="B478" s="65" t="str">
        <f t="shared" si="553"/>
        <v>시장기본_포지션정보</v>
      </c>
      <c r="C478" s="65" t="str">
        <f t="shared" si="554"/>
        <v>포지션기본정보</v>
      </c>
      <c r="D478" s="65" t="s">
        <v>864</v>
      </c>
      <c r="E478" s="65">
        <f t="shared" si="552"/>
        <v>34</v>
      </c>
      <c r="F478" s="66"/>
      <c r="G478" s="66" t="s">
        <v>274</v>
      </c>
      <c r="H478" s="42">
        <v>1</v>
      </c>
      <c r="I478" s="66"/>
      <c r="J478" s="65" t="str">
        <f t="shared" si="545"/>
        <v>문자_1</v>
      </c>
      <c r="K478" s="103"/>
      <c r="L478" s="67"/>
      <c r="M478" s="65" t="str">
        <f t="shared" si="555"/>
        <v>ZMR_POSI_ADDI</v>
      </c>
      <c r="N478" s="65" t="str">
        <f t="shared" si="556"/>
        <v>포지션기본정보</v>
      </c>
      <c r="O478" s="27">
        <f t="shared" si="527"/>
        <v>34</v>
      </c>
      <c r="P478" s="65" t="s">
        <v>890</v>
      </c>
      <c r="Q478" s="65" t="str">
        <f t="shared" si="550"/>
        <v>디지털옵션여부</v>
      </c>
      <c r="R478" s="65" t="str">
        <f t="shared" si="548"/>
        <v>varchar2(1)</v>
      </c>
      <c r="S478" s="66"/>
      <c r="T478" s="66"/>
      <c r="U478" s="68">
        <f t="shared" si="539"/>
        <v>1</v>
      </c>
      <c r="V478" s="65"/>
      <c r="W478" s="5" t="s">
        <v>291</v>
      </c>
      <c r="X478" s="5" t="str">
        <f t="shared" si="521"/>
        <v>BASE_DT,POSI_FG,POSI_ID,POSI_SEQ</v>
      </c>
      <c r="Y478" s="6" t="s">
        <v>291</v>
      </c>
      <c r="Z478" s="37" t="str">
        <f t="shared" si="522"/>
        <v xml:space="preserve">  DGT_OPT_YN varchar2(1) NULL,</v>
      </c>
      <c r="AA478" s="37" t="s">
        <v>291</v>
      </c>
      <c r="AB478" s="5" t="str">
        <f t="shared" si="523"/>
        <v/>
      </c>
      <c r="AC478" s="37" t="s">
        <v>291</v>
      </c>
      <c r="AD478" s="37" t="str">
        <f t="shared" si="524"/>
        <v>COMMENT ON COLUMN ZMR_POSI_ADDI.DGT_OPT_YN IS '디지털옵션여부';</v>
      </c>
      <c r="AE478" s="37" t="s">
        <v>291</v>
      </c>
      <c r="AF478" s="40" t="str">
        <f t="shared" si="525"/>
        <v>ALTER TABLE ZMR_POSI_ADDI ADD DGT_OPT_YN varchar2(1) NULL;</v>
      </c>
      <c r="AG478" s="6" t="s">
        <v>291</v>
      </c>
      <c r="AI478" s="114"/>
      <c r="AJ478" s="66"/>
    </row>
    <row r="479" spans="2:36" hidden="1">
      <c r="B479" s="65" t="str">
        <f t="shared" si="553"/>
        <v>시장기본_포지션정보</v>
      </c>
      <c r="C479" s="65" t="str">
        <f t="shared" si="554"/>
        <v>포지션기본정보</v>
      </c>
      <c r="D479" s="65" t="s">
        <v>841</v>
      </c>
      <c r="E479" s="65">
        <f t="shared" si="552"/>
        <v>35</v>
      </c>
      <c r="F479" s="66"/>
      <c r="G479" s="66" t="s">
        <v>274</v>
      </c>
      <c r="H479" s="42">
        <v>5</v>
      </c>
      <c r="I479" s="66"/>
      <c r="J479" s="65" t="str">
        <f t="shared" si="545"/>
        <v>문자_5</v>
      </c>
      <c r="K479" s="103"/>
      <c r="L479" s="67"/>
      <c r="M479" s="65" t="str">
        <f t="shared" si="555"/>
        <v>ZMR_POSI_ADDI</v>
      </c>
      <c r="N479" s="65" t="str">
        <f t="shared" si="556"/>
        <v>포지션기본정보</v>
      </c>
      <c r="O479" s="27">
        <f t="shared" si="527"/>
        <v>35</v>
      </c>
      <c r="P479" s="65" t="s">
        <v>891</v>
      </c>
      <c r="Q479" s="65" t="str">
        <f t="shared" si="550"/>
        <v>결제일조정방식ID</v>
      </c>
      <c r="R479" s="65" t="str">
        <f t="shared" si="548"/>
        <v>varchar2(5)</v>
      </c>
      <c r="S479" s="66"/>
      <c r="T479" s="66"/>
      <c r="U479" s="68">
        <f t="shared" si="539"/>
        <v>5</v>
      </c>
      <c r="V479" s="65"/>
      <c r="W479" s="5" t="s">
        <v>291</v>
      </c>
      <c r="X479" s="5" t="str">
        <f t="shared" si="521"/>
        <v>BASE_DT,POSI_FG,POSI_ID,POSI_SEQ</v>
      </c>
      <c r="Y479" s="6" t="s">
        <v>291</v>
      </c>
      <c r="Z479" s="37" t="str">
        <f t="shared" si="522"/>
        <v xml:space="preserve">  STM_DT_ADJ_WAY_ID varchar2(5) NULL,</v>
      </c>
      <c r="AA479" s="37" t="s">
        <v>291</v>
      </c>
      <c r="AB479" s="5" t="str">
        <f t="shared" si="523"/>
        <v/>
      </c>
      <c r="AC479" s="37" t="s">
        <v>291</v>
      </c>
      <c r="AD479" s="37" t="str">
        <f t="shared" si="524"/>
        <v>COMMENT ON COLUMN ZMR_POSI_ADDI.STM_DT_ADJ_WAY_ID IS '결제일조정방식ID';</v>
      </c>
      <c r="AE479" s="37" t="s">
        <v>291</v>
      </c>
      <c r="AF479" s="40" t="str">
        <f t="shared" si="525"/>
        <v>ALTER TABLE ZMR_POSI_ADDI ADD STM_DT_ADJ_WAY_ID varchar2(5) NULL;</v>
      </c>
      <c r="AG479" s="6" t="s">
        <v>291</v>
      </c>
      <c r="AI479" s="114"/>
      <c r="AJ479" s="66"/>
    </row>
    <row r="480" spans="2:36" hidden="1">
      <c r="B480" s="65" t="str">
        <f t="shared" si="553"/>
        <v>시장기본_포지션정보</v>
      </c>
      <c r="C480" s="65" t="str">
        <f t="shared" si="554"/>
        <v>포지션기본정보</v>
      </c>
      <c r="D480" s="65" t="s">
        <v>865</v>
      </c>
      <c r="E480" s="65">
        <f t="shared" si="552"/>
        <v>36</v>
      </c>
      <c r="F480" s="66"/>
      <c r="G480" s="66" t="s">
        <v>12</v>
      </c>
      <c r="H480" s="42">
        <v>1</v>
      </c>
      <c r="I480" s="66"/>
      <c r="J480" s="65" t="str">
        <f t="shared" si="545"/>
        <v>문자_1</v>
      </c>
      <c r="K480" s="103"/>
      <c r="L480" s="67"/>
      <c r="M480" s="65" t="str">
        <f t="shared" si="555"/>
        <v>ZMR_POSI_ADDI</v>
      </c>
      <c r="N480" s="65" t="str">
        <f t="shared" si="556"/>
        <v>포지션기본정보</v>
      </c>
      <c r="O480" s="27">
        <f t="shared" si="527"/>
        <v>36</v>
      </c>
      <c r="P480" s="65" t="s">
        <v>892</v>
      </c>
      <c r="Q480" s="65" t="str">
        <f t="shared" si="550"/>
        <v>평균산출여부</v>
      </c>
      <c r="R480" s="65" t="str">
        <f t="shared" si="548"/>
        <v>varchar2(1)</v>
      </c>
      <c r="S480" s="66" t="str">
        <f t="shared" ref="S480:S483" si="557">IF(F480="O", "Y", "")</f>
        <v/>
      </c>
      <c r="T480" s="66" t="str">
        <f t="shared" ref="T480:T483" si="558">IF(I480="M", "Y", "")</f>
        <v/>
      </c>
      <c r="U480" s="68">
        <f t="shared" si="539"/>
        <v>1</v>
      </c>
      <c r="V480" s="65"/>
      <c r="W480" s="5" t="s">
        <v>291</v>
      </c>
      <c r="X480" s="5" t="str">
        <f t="shared" si="521"/>
        <v>BASE_DT,POSI_FG,POSI_ID,POSI_SEQ</v>
      </c>
      <c r="Y480" s="6" t="s">
        <v>291</v>
      </c>
      <c r="Z480" s="37" t="str">
        <f t="shared" si="522"/>
        <v xml:space="preserve">  AVG_CMP_YN varchar2(1) NULL,</v>
      </c>
      <c r="AA480" s="37" t="s">
        <v>291</v>
      </c>
      <c r="AB480" s="5" t="str">
        <f t="shared" si="523"/>
        <v/>
      </c>
      <c r="AC480" s="37" t="s">
        <v>291</v>
      </c>
      <c r="AD480" s="37" t="str">
        <f t="shared" si="524"/>
        <v>COMMENT ON COLUMN ZMR_POSI_ADDI.AVG_CMP_YN IS '평균산출여부';</v>
      </c>
      <c r="AE480" s="37" t="s">
        <v>291</v>
      </c>
      <c r="AF480" s="40" t="str">
        <f t="shared" si="525"/>
        <v>ALTER TABLE ZMR_POSI_ADDI ADD AVG_CMP_YN varchar2(1) NULL;</v>
      </c>
      <c r="AG480" s="6" t="s">
        <v>291</v>
      </c>
      <c r="AI480" s="114"/>
      <c r="AJ480" s="66"/>
    </row>
    <row r="481" spans="2:51" hidden="1">
      <c r="B481" s="65" t="str">
        <f t="shared" si="553"/>
        <v>시장기본_포지션정보</v>
      </c>
      <c r="C481" s="65" t="str">
        <f t="shared" si="554"/>
        <v>포지션기본정보</v>
      </c>
      <c r="D481" s="65" t="s">
        <v>866</v>
      </c>
      <c r="E481" s="65">
        <f t="shared" si="552"/>
        <v>37</v>
      </c>
      <c r="F481" s="66"/>
      <c r="G481" s="66" t="s">
        <v>12</v>
      </c>
      <c r="H481" s="42">
        <v>8</v>
      </c>
      <c r="I481" s="66" t="s">
        <v>36</v>
      </c>
      <c r="J481" s="65" t="str">
        <f t="shared" si="545"/>
        <v>문자_8</v>
      </c>
      <c r="K481" s="103"/>
      <c r="L481" s="67"/>
      <c r="M481" s="65" t="str">
        <f t="shared" si="555"/>
        <v>ZMR_POSI_ADDI</v>
      </c>
      <c r="N481" s="65" t="str">
        <f t="shared" si="556"/>
        <v>포지션기본정보</v>
      </c>
      <c r="O481" s="27">
        <f t="shared" si="527"/>
        <v>37</v>
      </c>
      <c r="P481" s="65" t="s">
        <v>893</v>
      </c>
      <c r="Q481" s="65" t="str">
        <f t="shared" si="550"/>
        <v>평균산출시작일</v>
      </c>
      <c r="R481" s="65" t="str">
        <f t="shared" si="548"/>
        <v>varchar2(8)</v>
      </c>
      <c r="S481" s="66" t="str">
        <f t="shared" si="557"/>
        <v/>
      </c>
      <c r="T481" s="66" t="str">
        <f t="shared" si="558"/>
        <v>Y</v>
      </c>
      <c r="U481" s="68">
        <f t="shared" si="539"/>
        <v>8</v>
      </c>
      <c r="V481" s="65"/>
      <c r="W481" s="5" t="s">
        <v>291</v>
      </c>
      <c r="X481" s="5" t="str">
        <f t="shared" si="521"/>
        <v>BASE_DT,POSI_FG,POSI_ID,POSI_SEQ</v>
      </c>
      <c r="Y481" s="6" t="s">
        <v>291</v>
      </c>
      <c r="Z481" s="37" t="str">
        <f t="shared" si="522"/>
        <v xml:space="preserve">  AVG_CMP_SRT_DT varchar2(8) NULL,</v>
      </c>
      <c r="AA481" s="37" t="s">
        <v>291</v>
      </c>
      <c r="AB481" s="5" t="str">
        <f t="shared" si="523"/>
        <v/>
      </c>
      <c r="AC481" s="37" t="s">
        <v>291</v>
      </c>
      <c r="AD481" s="37" t="str">
        <f t="shared" si="524"/>
        <v>COMMENT ON COLUMN ZMR_POSI_ADDI.AVG_CMP_SRT_DT IS '평균산출시작일';</v>
      </c>
      <c r="AE481" s="37" t="s">
        <v>291</v>
      </c>
      <c r="AF481" s="40" t="str">
        <f t="shared" si="525"/>
        <v>ALTER TABLE ZMR_POSI_ADDI ADD AVG_CMP_SRT_DT varchar2(8) NULL;</v>
      </c>
      <c r="AG481" s="6" t="s">
        <v>291</v>
      </c>
      <c r="AI481" s="114"/>
      <c r="AJ481" s="66"/>
    </row>
    <row r="482" spans="2:51" hidden="1">
      <c r="B482" s="65" t="str">
        <f t="shared" si="553"/>
        <v>시장기본_포지션정보</v>
      </c>
      <c r="C482" s="65" t="str">
        <f t="shared" si="554"/>
        <v>포지션기본정보</v>
      </c>
      <c r="D482" s="65" t="s">
        <v>867</v>
      </c>
      <c r="E482" s="65">
        <f t="shared" si="552"/>
        <v>38</v>
      </c>
      <c r="F482" s="66"/>
      <c r="G482" s="66" t="s">
        <v>12</v>
      </c>
      <c r="H482" s="42">
        <v>8</v>
      </c>
      <c r="I482" s="66" t="s">
        <v>36</v>
      </c>
      <c r="J482" s="65" t="str">
        <f t="shared" si="545"/>
        <v>문자_8</v>
      </c>
      <c r="K482" s="103"/>
      <c r="L482" s="67"/>
      <c r="M482" s="65" t="str">
        <f t="shared" si="555"/>
        <v>ZMR_POSI_ADDI</v>
      </c>
      <c r="N482" s="65" t="str">
        <f t="shared" si="556"/>
        <v>포지션기본정보</v>
      </c>
      <c r="O482" s="27">
        <f t="shared" si="527"/>
        <v>38</v>
      </c>
      <c r="P482" s="65" t="s">
        <v>894</v>
      </c>
      <c r="Q482" s="65" t="str">
        <f t="shared" si="550"/>
        <v>평균산출종료일</v>
      </c>
      <c r="R482" s="65" t="str">
        <f t="shared" si="548"/>
        <v>varchar2(8)</v>
      </c>
      <c r="S482" s="66" t="str">
        <f t="shared" si="557"/>
        <v/>
      </c>
      <c r="T482" s="66" t="str">
        <f t="shared" si="558"/>
        <v>Y</v>
      </c>
      <c r="U482" s="68">
        <f t="shared" si="539"/>
        <v>8</v>
      </c>
      <c r="V482" s="65"/>
      <c r="W482" s="5" t="s">
        <v>291</v>
      </c>
      <c r="X482" s="5" t="str">
        <f t="shared" si="521"/>
        <v>BASE_DT,POSI_FG,POSI_ID,POSI_SEQ</v>
      </c>
      <c r="Y482" s="6" t="s">
        <v>291</v>
      </c>
      <c r="Z482" s="37" t="str">
        <f t="shared" si="522"/>
        <v xml:space="preserve">  AVG_CMP_END_DT varchar2(8) NULL,</v>
      </c>
      <c r="AA482" s="37" t="s">
        <v>291</v>
      </c>
      <c r="AB482" s="5" t="str">
        <f t="shared" si="523"/>
        <v/>
      </c>
      <c r="AC482" s="37" t="s">
        <v>291</v>
      </c>
      <c r="AD482" s="37" t="str">
        <f t="shared" si="524"/>
        <v>COMMENT ON COLUMN ZMR_POSI_ADDI.AVG_CMP_END_DT IS '평균산출종료일';</v>
      </c>
      <c r="AE482" s="37" t="s">
        <v>291</v>
      </c>
      <c r="AF482" s="40" t="str">
        <f t="shared" si="525"/>
        <v>ALTER TABLE ZMR_POSI_ADDI ADD AVG_CMP_END_DT varchar2(8) NULL;</v>
      </c>
      <c r="AG482" s="6" t="s">
        <v>291</v>
      </c>
      <c r="AI482" s="114"/>
      <c r="AJ482" s="66"/>
    </row>
    <row r="483" spans="2:51" hidden="1">
      <c r="B483" s="65" t="str">
        <f t="shared" si="553"/>
        <v>시장기본_포지션정보</v>
      </c>
      <c r="C483" s="65" t="str">
        <f t="shared" si="554"/>
        <v>포지션기본정보</v>
      </c>
      <c r="D483" s="65" t="s">
        <v>868</v>
      </c>
      <c r="E483" s="65">
        <f t="shared" si="552"/>
        <v>39</v>
      </c>
      <c r="F483" s="66"/>
      <c r="G483" s="66" t="s">
        <v>13</v>
      </c>
      <c r="H483" s="42">
        <v>5</v>
      </c>
      <c r="I483" s="66" t="s">
        <v>36</v>
      </c>
      <c r="J483" s="65" t="str">
        <f t="shared" si="545"/>
        <v>숫자_5</v>
      </c>
      <c r="K483" s="103"/>
      <c r="L483" s="67"/>
      <c r="M483" s="65" t="str">
        <f t="shared" si="555"/>
        <v>ZMR_POSI_ADDI</v>
      </c>
      <c r="N483" s="65" t="str">
        <f t="shared" si="556"/>
        <v>포지션기본정보</v>
      </c>
      <c r="O483" s="27">
        <f t="shared" si="527"/>
        <v>39</v>
      </c>
      <c r="P483" s="65" t="s">
        <v>895</v>
      </c>
      <c r="Q483" s="65" t="str">
        <f t="shared" si="550"/>
        <v>평균산출일수</v>
      </c>
      <c r="R483" s="65" t="str">
        <f t="shared" si="548"/>
        <v>number(5)</v>
      </c>
      <c r="S483" s="66" t="str">
        <f t="shared" si="557"/>
        <v/>
      </c>
      <c r="T483" s="66" t="str">
        <f t="shared" si="558"/>
        <v>Y</v>
      </c>
      <c r="U483" s="68">
        <f t="shared" si="539"/>
        <v>5</v>
      </c>
      <c r="V483" s="65"/>
      <c r="W483" s="5" t="s">
        <v>291</v>
      </c>
      <c r="X483" s="5" t="str">
        <f t="shared" si="521"/>
        <v>BASE_DT,POSI_FG,POSI_ID,POSI_SEQ</v>
      </c>
      <c r="Y483" s="6" t="s">
        <v>291</v>
      </c>
      <c r="Z483" s="37" t="str">
        <f t="shared" si="522"/>
        <v xml:space="preserve">  AVG_CMP_NDY number(5) NULL,</v>
      </c>
      <c r="AA483" s="37" t="s">
        <v>291</v>
      </c>
      <c r="AB483" s="5" t="str">
        <f t="shared" si="523"/>
        <v/>
      </c>
      <c r="AC483" s="37" t="s">
        <v>291</v>
      </c>
      <c r="AD483" s="37" t="str">
        <f t="shared" si="524"/>
        <v>COMMENT ON COLUMN ZMR_POSI_ADDI.AVG_CMP_NDY IS '평균산출일수';</v>
      </c>
      <c r="AE483" s="37" t="s">
        <v>291</v>
      </c>
      <c r="AF483" s="40" t="str">
        <f t="shared" si="525"/>
        <v>ALTER TABLE ZMR_POSI_ADDI ADD AVG_CMP_NDY number(5) NULL;</v>
      </c>
      <c r="AG483" s="6" t="s">
        <v>291</v>
      </c>
      <c r="AI483" s="114"/>
      <c r="AJ483" s="66"/>
    </row>
    <row r="484" spans="2:51" hidden="1">
      <c r="B484" s="65" t="str">
        <f t="shared" si="553"/>
        <v>시장기본_포지션정보</v>
      </c>
      <c r="C484" s="65" t="str">
        <f t="shared" si="554"/>
        <v>포지션기본정보</v>
      </c>
      <c r="D484" s="65" t="s">
        <v>854</v>
      </c>
      <c r="E484" s="65">
        <f t="shared" si="552"/>
        <v>40</v>
      </c>
      <c r="F484" s="66"/>
      <c r="G484" s="66" t="s">
        <v>274</v>
      </c>
      <c r="H484" s="42">
        <v>8</v>
      </c>
      <c r="I484" s="66"/>
      <c r="J484" s="65" t="str">
        <f>IF(G484="", "", G484&amp;IF(G484="날짜", "", "_"&amp;H484))</f>
        <v>문자_8</v>
      </c>
      <c r="K484" s="103"/>
      <c r="L484" s="67"/>
      <c r="M484" s="65" t="str">
        <f t="shared" si="555"/>
        <v>ZMR_POSI_ADDI</v>
      </c>
      <c r="N484" s="65" t="str">
        <f t="shared" si="556"/>
        <v>포지션기본정보</v>
      </c>
      <c r="O484" s="27">
        <f t="shared" si="527"/>
        <v>40</v>
      </c>
      <c r="P484" s="65" t="s">
        <v>4983</v>
      </c>
      <c r="Q484" s="65" t="str">
        <f>D484</f>
        <v>행사시작일</v>
      </c>
      <c r="R484" s="65" t="str">
        <f>IF(G484="문자", "varchar2(" &amp; H484 &amp; ")", IF(G484="숫자", "number(" &amp; SUBSTITUTE(H484, ".", ",") &amp;")", IF(G484="날짜", "timestamp", "")))</f>
        <v>varchar2(8)</v>
      </c>
      <c r="S484" s="66"/>
      <c r="T484" s="66"/>
      <c r="U484" s="68">
        <f t="shared" si="539"/>
        <v>8</v>
      </c>
      <c r="V484" s="65"/>
      <c r="W484" s="5" t="s">
        <v>291</v>
      </c>
      <c r="X484" s="5" t="str">
        <f t="shared" si="521"/>
        <v>BASE_DT,POSI_FG,POSI_ID,POSI_SEQ</v>
      </c>
      <c r="Y484" s="6" t="s">
        <v>291</v>
      </c>
      <c r="Z484" s="37" t="str">
        <f t="shared" si="522"/>
        <v xml:space="preserve">  STRI_SRT_DT varchar2(8) NULL,</v>
      </c>
      <c r="AA484" s="37" t="s">
        <v>291</v>
      </c>
      <c r="AB484" s="5" t="str">
        <f t="shared" si="523"/>
        <v/>
      </c>
      <c r="AC484" s="37" t="s">
        <v>291</v>
      </c>
      <c r="AD484" s="37" t="str">
        <f t="shared" si="524"/>
        <v>COMMENT ON COLUMN ZMR_POSI_ADDI.STRI_SRT_DT IS '행사시작일';</v>
      </c>
      <c r="AE484" s="37" t="s">
        <v>291</v>
      </c>
      <c r="AF484" s="40" t="str">
        <f t="shared" si="525"/>
        <v>ALTER TABLE ZMR_POSI_ADDI ADD STRI_SRT_DT varchar2(8) NULL;</v>
      </c>
      <c r="AG484" s="6" t="s">
        <v>291</v>
      </c>
      <c r="AI484" s="114"/>
      <c r="AJ484" s="66"/>
    </row>
    <row r="485" spans="2:51" hidden="1">
      <c r="B485" s="65" t="str">
        <f t="shared" si="553"/>
        <v>시장기본_포지션정보</v>
      </c>
      <c r="C485" s="65" t="str">
        <f t="shared" si="554"/>
        <v>포지션기본정보</v>
      </c>
      <c r="D485" s="65" t="s">
        <v>855</v>
      </c>
      <c r="E485" s="65">
        <f t="shared" si="552"/>
        <v>41</v>
      </c>
      <c r="F485" s="66"/>
      <c r="G485" s="66" t="s">
        <v>274</v>
      </c>
      <c r="H485" s="42">
        <v>8</v>
      </c>
      <c r="I485" s="66"/>
      <c r="J485" s="65" t="str">
        <f>IF(G485="", "", G485&amp;IF(G485="날짜", "", "_"&amp;H485))</f>
        <v>문자_8</v>
      </c>
      <c r="K485" s="103"/>
      <c r="L485" s="67"/>
      <c r="M485" s="65" t="str">
        <f t="shared" si="555"/>
        <v>ZMR_POSI_ADDI</v>
      </c>
      <c r="N485" s="65" t="str">
        <f t="shared" si="556"/>
        <v>포지션기본정보</v>
      </c>
      <c r="O485" s="27">
        <f t="shared" si="527"/>
        <v>41</v>
      </c>
      <c r="P485" s="65" t="s">
        <v>4984</v>
      </c>
      <c r="Q485" s="65" t="str">
        <f>D485</f>
        <v>행사종료일</v>
      </c>
      <c r="R485" s="65" t="str">
        <f>IF(G485="문자", "varchar2(" &amp; H485 &amp; ")", IF(G485="숫자", "number(" &amp; SUBSTITUTE(H485, ".", ",") &amp;")", IF(G485="날짜", "timestamp", "")))</f>
        <v>varchar2(8)</v>
      </c>
      <c r="S485" s="66"/>
      <c r="T485" s="66"/>
      <c r="U485" s="68">
        <f t="shared" si="539"/>
        <v>8</v>
      </c>
      <c r="V485" s="65"/>
      <c r="W485" s="5" t="s">
        <v>291</v>
      </c>
      <c r="X485" s="5" t="str">
        <f t="shared" si="521"/>
        <v>BASE_DT,POSI_FG,POSI_ID,POSI_SEQ</v>
      </c>
      <c r="Y485" s="6" t="s">
        <v>291</v>
      </c>
      <c r="Z485" s="37" t="str">
        <f t="shared" si="522"/>
        <v xml:space="preserve">  STRI_END_DT varchar2(8) NULL,</v>
      </c>
      <c r="AA485" s="37" t="s">
        <v>291</v>
      </c>
      <c r="AB485" s="5" t="str">
        <f t="shared" si="523"/>
        <v/>
      </c>
      <c r="AC485" s="37" t="s">
        <v>291</v>
      </c>
      <c r="AD485" s="37" t="str">
        <f t="shared" si="524"/>
        <v>COMMENT ON COLUMN ZMR_POSI_ADDI.STRI_END_DT IS '행사종료일';</v>
      </c>
      <c r="AE485" s="37" t="s">
        <v>291</v>
      </c>
      <c r="AF485" s="40" t="str">
        <f t="shared" si="525"/>
        <v>ALTER TABLE ZMR_POSI_ADDI ADD STRI_END_DT varchar2(8) NULL;</v>
      </c>
      <c r="AG485" s="6" t="s">
        <v>291</v>
      </c>
      <c r="AI485" s="114"/>
      <c r="AJ485" s="66"/>
    </row>
    <row r="486" spans="2:51" hidden="1">
      <c r="B486" s="65" t="str">
        <f t="shared" si="553"/>
        <v>시장기본_포지션정보</v>
      </c>
      <c r="C486" s="65" t="str">
        <f t="shared" si="554"/>
        <v>포지션기본정보</v>
      </c>
      <c r="D486" s="65" t="s">
        <v>856</v>
      </c>
      <c r="E486" s="65">
        <f t="shared" si="552"/>
        <v>42</v>
      </c>
      <c r="F486" s="66"/>
      <c r="G486" s="66" t="s">
        <v>274</v>
      </c>
      <c r="H486" s="42">
        <v>1</v>
      </c>
      <c r="I486" s="66"/>
      <c r="J486" s="65" t="str">
        <f>IF(G486="", "", G486&amp;IF(G486="날짜", "", "_"&amp;H486))</f>
        <v>문자_1</v>
      </c>
      <c r="K486" s="103"/>
      <c r="L486" s="67"/>
      <c r="M486" s="65" t="str">
        <f t="shared" si="555"/>
        <v>ZMR_POSI_ADDI</v>
      </c>
      <c r="N486" s="65" t="str">
        <f t="shared" si="556"/>
        <v>포지션기본정보</v>
      </c>
      <c r="O486" s="27">
        <f t="shared" si="527"/>
        <v>42</v>
      </c>
      <c r="P486" s="65" t="s">
        <v>4985</v>
      </c>
      <c r="Q486" s="65" t="str">
        <f>D486</f>
        <v>옵션행사여부</v>
      </c>
      <c r="R486" s="65" t="str">
        <f>IF(G486="문자", "varchar2(" &amp; H486 &amp; ")", IF(G486="숫자", "number(" &amp; SUBSTITUTE(H486, ".", ",") &amp;")", IF(G486="날짜", "timestamp", "")))</f>
        <v>varchar2(1)</v>
      </c>
      <c r="S486" s="66"/>
      <c r="T486" s="66"/>
      <c r="U486" s="68">
        <f t="shared" si="539"/>
        <v>1</v>
      </c>
      <c r="V486" s="65"/>
      <c r="W486" s="5" t="s">
        <v>291</v>
      </c>
      <c r="X486" s="5" t="str">
        <f t="shared" si="521"/>
        <v>BASE_DT,POSI_FG,POSI_ID,POSI_SEQ</v>
      </c>
      <c r="Y486" s="6" t="s">
        <v>291</v>
      </c>
      <c r="Z486" s="37" t="str">
        <f t="shared" si="522"/>
        <v xml:space="preserve">  OPTN_STRI_YN varchar2(1) NULL,</v>
      </c>
      <c r="AA486" s="37" t="s">
        <v>291</v>
      </c>
      <c r="AB486" s="5" t="str">
        <f t="shared" si="523"/>
        <v/>
      </c>
      <c r="AC486" s="37" t="s">
        <v>291</v>
      </c>
      <c r="AD486" s="37" t="str">
        <f t="shared" si="524"/>
        <v>COMMENT ON COLUMN ZMR_POSI_ADDI.OPTN_STRI_YN IS '옵션행사여부';</v>
      </c>
      <c r="AE486" s="37" t="s">
        <v>291</v>
      </c>
      <c r="AF486" s="40" t="str">
        <f t="shared" si="525"/>
        <v>ALTER TABLE ZMR_POSI_ADDI ADD OPTN_STRI_YN varchar2(1) NULL;</v>
      </c>
      <c r="AG486" s="6" t="s">
        <v>291</v>
      </c>
      <c r="AI486" s="114"/>
      <c r="AJ486" s="66"/>
    </row>
    <row r="487" spans="2:51" hidden="1">
      <c r="B487" s="65" t="str">
        <f t="shared" si="553"/>
        <v>시장기본_포지션정보</v>
      </c>
      <c r="C487" s="65" t="str">
        <f t="shared" si="554"/>
        <v>포지션기본정보</v>
      </c>
      <c r="D487" s="65" t="s">
        <v>4559</v>
      </c>
      <c r="E487" s="65">
        <f t="shared" si="552"/>
        <v>43</v>
      </c>
      <c r="F487" s="66"/>
      <c r="G487" s="66" t="s">
        <v>274</v>
      </c>
      <c r="H487" s="42">
        <v>20</v>
      </c>
      <c r="I487" s="66"/>
      <c r="J487" s="65" t="str">
        <f>IF(G487="", "", G487&amp;IF(G487="날짜", "", "_"&amp;H487))</f>
        <v>문자_20</v>
      </c>
      <c r="K487" s="103"/>
      <c r="L487" s="67"/>
      <c r="M487" s="65" t="str">
        <f t="shared" si="555"/>
        <v>ZMR_POSI_ADDI</v>
      </c>
      <c r="N487" s="65" t="str">
        <f t="shared" si="556"/>
        <v>포지션기본정보</v>
      </c>
      <c r="O487" s="27">
        <f t="shared" si="527"/>
        <v>43</v>
      </c>
      <c r="P487" s="65" t="s">
        <v>4562</v>
      </c>
      <c r="Q487" s="65" t="str">
        <f>D487</f>
        <v>원천자료명</v>
      </c>
      <c r="R487" s="65" t="str">
        <f>IF(G487="문자", "varchar2(" &amp; H487 &amp; ")", IF(G487="숫자", "number(" &amp; SUBSTITUTE(H487, ".", ",") &amp;")", IF(G487="날짜", "timestamp", "")))</f>
        <v>varchar2(20)</v>
      </c>
      <c r="S487" s="66" t="str">
        <f>IF(F487="O", "Y", "")</f>
        <v/>
      </c>
      <c r="T487" s="66" t="str">
        <f>IF(I487="M", "Y", "")</f>
        <v/>
      </c>
      <c r="U487" s="68">
        <f t="shared" si="539"/>
        <v>20</v>
      </c>
      <c r="V487" s="65"/>
      <c r="W487" s="5" t="s">
        <v>291</v>
      </c>
      <c r="X487" s="5" t="str">
        <f t="shared" si="521"/>
        <v>BASE_DT,POSI_FG,POSI_ID,POSI_SEQ</v>
      </c>
      <c r="Y487" s="6" t="s">
        <v>291</v>
      </c>
      <c r="Z487" s="37" t="str">
        <f t="shared" si="522"/>
        <v xml:space="preserve">  DATA_SRC varchar2(20) NULL,</v>
      </c>
      <c r="AA487" s="37" t="s">
        <v>291</v>
      </c>
      <c r="AB487" s="5" t="str">
        <f t="shared" si="523"/>
        <v/>
      </c>
      <c r="AC487" s="37" t="s">
        <v>291</v>
      </c>
      <c r="AD487" s="37" t="str">
        <f t="shared" si="524"/>
        <v>COMMENT ON COLUMN ZMR_POSI_ADDI.DATA_SRC IS '원천자료명';</v>
      </c>
      <c r="AE487" s="37" t="s">
        <v>291</v>
      </c>
      <c r="AF487" s="40" t="str">
        <f t="shared" si="525"/>
        <v>ALTER TABLE ZMR_POSI_ADDI ADD DATA_SRC varchar2(20) NULL;</v>
      </c>
      <c r="AG487" s="6" t="s">
        <v>291</v>
      </c>
      <c r="AI487" s="114"/>
      <c r="AJ487" s="66"/>
    </row>
    <row r="488" spans="2:51" ht="25.5" hidden="1">
      <c r="B488" s="65" t="str">
        <f t="shared" ref="B488:B489" si="559">B487</f>
        <v>시장기본_포지션정보</v>
      </c>
      <c r="C488" s="65" t="str">
        <f t="shared" ref="C488:C489" si="560">C487</f>
        <v>포지션기본정보</v>
      </c>
      <c r="D488" s="65" t="s">
        <v>4551</v>
      </c>
      <c r="E488" s="65">
        <f t="shared" si="552"/>
        <v>44</v>
      </c>
      <c r="F488" s="66"/>
      <c r="G488" s="66" t="s">
        <v>274</v>
      </c>
      <c r="H488" s="42">
        <v>1</v>
      </c>
      <c r="I488" s="66"/>
      <c r="J488" s="65" t="str">
        <f>IF(G488="", "", G488&amp;IF(G488="날짜", "", "_"&amp;H488))</f>
        <v>문자_1</v>
      </c>
      <c r="K488" s="103" t="s">
        <v>4560</v>
      </c>
      <c r="L488" s="67"/>
      <c r="M488" s="65" t="str">
        <f t="shared" si="551"/>
        <v>ZMR_POSI_ADDI</v>
      </c>
      <c r="N488" s="65" t="str">
        <f t="shared" ref="N488:N489" si="561">C488</f>
        <v>포지션기본정보</v>
      </c>
      <c r="O488" s="27">
        <f t="shared" si="527"/>
        <v>44</v>
      </c>
      <c r="P488" s="65" t="s">
        <v>4561</v>
      </c>
      <c r="Q488" s="65" t="str">
        <f>D488</f>
        <v>자료관리구분</v>
      </c>
      <c r="R488" s="65" t="str">
        <f>IF(G488="문자", "varchar2(" &amp; H488 &amp; ")", IF(G488="숫자", "number(" &amp; SUBSTITUTE(H488, ".", ",") &amp;")", IF(G488="날짜", "timestamp", "")))</f>
        <v>varchar2(1)</v>
      </c>
      <c r="S488" s="66" t="str">
        <f>IF(F488="O", "Y", "")</f>
        <v/>
      </c>
      <c r="T488" s="66" t="str">
        <f>IF(I488="M", "Y", "")</f>
        <v/>
      </c>
      <c r="U488" s="68">
        <f t="shared" si="539"/>
        <v>1</v>
      </c>
      <c r="V488" s="65"/>
      <c r="W488" s="5" t="s">
        <v>291</v>
      </c>
      <c r="X488" s="5" t="str">
        <f t="shared" si="521"/>
        <v>BASE_DT,POSI_FG,POSI_ID,POSI_SEQ</v>
      </c>
      <c r="Y488" s="6" t="s">
        <v>291</v>
      </c>
      <c r="Z488" s="37" t="str">
        <f t="shared" si="522"/>
        <v xml:space="preserve">  DATA_CFG varchar2(1) NULL,</v>
      </c>
      <c r="AA488" s="37" t="s">
        <v>291</v>
      </c>
      <c r="AB488" s="5" t="str">
        <f t="shared" si="523"/>
        <v/>
      </c>
      <c r="AC488" s="37" t="s">
        <v>291</v>
      </c>
      <c r="AD488" s="37" t="str">
        <f t="shared" si="524"/>
        <v>COMMENT ON COLUMN ZMR_POSI_ADDI.DATA_CFG IS '자료관리구분 : DATA_MAN_FG [ M, C, S ]';</v>
      </c>
      <c r="AE488" s="37" t="s">
        <v>291</v>
      </c>
      <c r="AF488" s="40" t="str">
        <f t="shared" si="525"/>
        <v>ALTER TABLE ZMR_POSI_ADDI ADD DATA_CFG varchar2(1) NULL;</v>
      </c>
      <c r="AG488" s="6" t="s">
        <v>291</v>
      </c>
      <c r="AI488" s="114"/>
      <c r="AJ488" s="66"/>
    </row>
    <row r="489" spans="2:51" hidden="1">
      <c r="B489" s="65" t="str">
        <f t="shared" si="559"/>
        <v>시장기본_포지션정보</v>
      </c>
      <c r="C489" s="65" t="str">
        <f t="shared" si="560"/>
        <v>포지션기본정보</v>
      </c>
      <c r="D489" s="65" t="s">
        <v>818</v>
      </c>
      <c r="E489" s="65">
        <f t="shared" si="552"/>
        <v>45</v>
      </c>
      <c r="F489" s="66"/>
      <c r="G489" s="66" t="s">
        <v>12</v>
      </c>
      <c r="H489" s="42">
        <v>20</v>
      </c>
      <c r="I489" s="66"/>
      <c r="J489" s="65" t="str">
        <f t="shared" ref="J489" si="562">IF(G489="", "", G489&amp;IF(G489="날짜", "", "_"&amp;H489))</f>
        <v>문자_20</v>
      </c>
      <c r="K489" s="103"/>
      <c r="L489" s="67"/>
      <c r="M489" s="65" t="str">
        <f t="shared" si="551"/>
        <v>ZMR_POSI_ADDI</v>
      </c>
      <c r="N489" s="65" t="str">
        <f t="shared" si="561"/>
        <v>포지션기본정보</v>
      </c>
      <c r="O489" s="27">
        <f t="shared" si="527"/>
        <v>45</v>
      </c>
      <c r="P489" s="65" t="s">
        <v>832</v>
      </c>
      <c r="Q489" s="65" t="str">
        <f t="shared" ref="Q489" si="563">D489</f>
        <v>매핑ID</v>
      </c>
      <c r="R489" s="65" t="str">
        <f t="shared" ref="R489" si="564">IF(G489="문자", "varchar2(" &amp; H489 &amp; ")", IF(G489="숫자", "number(" &amp; SUBSTITUTE(H489, ".", ",") &amp;")", IF(G489="날짜", "timestamp", "")))</f>
        <v>varchar2(20)</v>
      </c>
      <c r="S489" s="66" t="str">
        <f>IF(F489="O", "Y", "")</f>
        <v/>
      </c>
      <c r="T489" s="66" t="str">
        <f>IF(I489="M", "Y", "")</f>
        <v/>
      </c>
      <c r="U489" s="68">
        <f t="shared" si="539"/>
        <v>20</v>
      </c>
      <c r="V489" s="65"/>
      <c r="W489" s="5" t="s">
        <v>291</v>
      </c>
      <c r="X489" s="5" t="str">
        <f t="shared" si="521"/>
        <v>BASE_DT,POSI_FG,POSI_ID,POSI_SEQ</v>
      </c>
      <c r="Y489" s="6" t="s">
        <v>291</v>
      </c>
      <c r="Z489" s="37" t="str">
        <f t="shared" si="522"/>
        <v xml:space="preserve">  MAP_ID varchar2(20) NULL,CONSTRAINT PK_ZMR_POSI_ADDI PRIMARY KEY ( BASE_DT,POSI_FG,POSI_ID,POSI_SEQ) );</v>
      </c>
      <c r="AA489" s="37" t="s">
        <v>291</v>
      </c>
      <c r="AB489" s="5" t="str">
        <f t="shared" si="523"/>
        <v/>
      </c>
      <c r="AC489" s="37" t="s">
        <v>291</v>
      </c>
      <c r="AD489" s="37" t="str">
        <f t="shared" si="524"/>
        <v>COMMENT ON COLUMN ZMR_POSI_ADDI.MAP_ID IS '매핑ID';</v>
      </c>
      <c r="AE489" s="37" t="s">
        <v>291</v>
      </c>
      <c r="AF489" s="40" t="str">
        <f t="shared" si="525"/>
        <v>ALTER TABLE ZMR_POSI_ADDI ADD MAP_ID varchar2(20) NULL;</v>
      </c>
      <c r="AG489" s="6" t="s">
        <v>291</v>
      </c>
      <c r="AI489" s="114"/>
      <c r="AJ489" s="66"/>
    </row>
    <row r="490" spans="2:51" s="6" customFormat="1" hidden="1">
      <c r="B490" s="65" t="s">
        <v>4974</v>
      </c>
      <c r="C490" s="65" t="s">
        <v>2484</v>
      </c>
      <c r="D490" s="65" t="str">
        <f>VLOOKUP(M490,엔티티목록!I:O,7,FALSE)</f>
        <v>채권, 스왑, 옵션 상품의 스케줄 정보</v>
      </c>
      <c r="E490" s="65" t="str">
        <f t="shared" si="552"/>
        <v/>
      </c>
      <c r="F490" s="66"/>
      <c r="G490" s="66"/>
      <c r="H490" s="42">
        <f>SUMIFS(H:H,C:C,C490,B:B,B490, G:G,"&lt;&gt;"&amp;G490)</f>
        <v>198</v>
      </c>
      <c r="I490" s="66"/>
      <c r="J490" s="65" t="str">
        <f t="shared" si="510"/>
        <v/>
      </c>
      <c r="K490" s="103"/>
      <c r="L490" s="67"/>
      <c r="M490" s="65" t="s">
        <v>2482</v>
      </c>
      <c r="N490" s="65" t="str">
        <f t="shared" ref="N490:N494" si="565">C490</f>
        <v>포지션스케줄정보</v>
      </c>
      <c r="O490" s="27" t="str">
        <f t="shared" si="527"/>
        <v/>
      </c>
      <c r="P490" s="65"/>
      <c r="Q490" s="65"/>
      <c r="R490" s="65" t="str">
        <f t="shared" si="512"/>
        <v/>
      </c>
      <c r="S490" s="66"/>
      <c r="T490" s="66"/>
      <c r="U490" s="68">
        <f t="shared" si="539"/>
        <v>198</v>
      </c>
      <c r="V490" s="65"/>
      <c r="W490" s="5" t="s">
        <v>291</v>
      </c>
      <c r="X490" s="5" t="str">
        <f t="shared" ref="X490:X546" si="566">IF(P490="","",IF(P489="",P490,X489&amp;IF(S490="Y",","&amp;P490,"")))</f>
        <v/>
      </c>
      <c r="Y490" s="6" t="s">
        <v>291</v>
      </c>
      <c r="Z490" s="37" t="str">
        <f t="shared" ref="Z490:Z536" si="567">IF(P490="", "CREATE TABLE " &amp; M490 &amp; "(", "  " &amp;P490 &amp; " " &amp;R490 &amp; IF(P490="TMSTAMP", " DEFAULT CURRENT_TIMESTAMP ", "")&amp; IF(S490="Y"," NOT NULL,", " NULL,") &amp; IF(P491="", "CONSTRAINT PK_" &amp; M490 &amp; " PRIMARY KEY ( " &amp; X490 &amp; ") );", "") )</f>
        <v>CREATE TABLE ZMR_POSI_SCHE(</v>
      </c>
      <c r="AA490" s="37" t="s">
        <v>291</v>
      </c>
      <c r="AB490" s="5" t="str">
        <f t="shared" ref="AB490:AB536" si="568">IF(P490="","DROP TABLE "&amp;M490&amp;";","")</f>
        <v>DROP TABLE ZMR_POSI_SCHE;</v>
      </c>
      <c r="AC490" s="37" t="s">
        <v>291</v>
      </c>
      <c r="AD490" s="37" t="str">
        <f t="shared" ref="AD490:AD536" si="569">IF(P490&lt;&gt;"", "COMMENT ON COLUMN " &amp; M490 &amp; "." &amp; P490 &amp; " IS '" &amp; D490 &amp; IF(K490&lt;&gt;"", " : " &amp;K490, "") &amp; "';", IF(N490&lt;&gt;"","COMMENT ON TABLE " &amp;M490&amp;" IS '"&amp;N490&amp;"';",""))</f>
        <v>COMMENT ON TABLE ZMR_POSI_SCHE IS '포지션스케줄정보';</v>
      </c>
      <c r="AE490" s="37" t="s">
        <v>291</v>
      </c>
      <c r="AF490" s="40" t="str">
        <f t="shared" ref="AF490:AF536" si="570">IF( OR(Q490="", S490&lt;&gt;""), "", "ALTER TABLE " &amp; M490 &amp; " ADD " &amp; P490 &amp; " " &amp; R490 &amp; " NULL;")</f>
        <v/>
      </c>
      <c r="AG490" s="6" t="s">
        <v>291</v>
      </c>
      <c r="AI490" s="114"/>
      <c r="AJ490" s="66"/>
    </row>
    <row r="491" spans="2:51" hidden="1">
      <c r="B491" s="65" t="str">
        <f t="shared" ref="B491:C491" si="571">B490</f>
        <v>시장기본-포지션정보</v>
      </c>
      <c r="C491" s="65" t="str">
        <f t="shared" si="571"/>
        <v>포지션스케줄정보</v>
      </c>
      <c r="D491" s="65" t="s">
        <v>819</v>
      </c>
      <c r="E491" s="65">
        <f t="shared" si="552"/>
        <v>1</v>
      </c>
      <c r="F491" s="66" t="s">
        <v>1980</v>
      </c>
      <c r="G491" s="66" t="s">
        <v>274</v>
      </c>
      <c r="H491" s="42">
        <v>8</v>
      </c>
      <c r="I491" s="66" t="s">
        <v>36</v>
      </c>
      <c r="J491" s="65" t="str">
        <f t="shared" si="510"/>
        <v>문자_8</v>
      </c>
      <c r="K491" s="103"/>
      <c r="L491" s="67"/>
      <c r="M491" s="65" t="str">
        <f t="shared" ref="M491:M512" si="572">M490</f>
        <v>ZMR_POSI_SCHE</v>
      </c>
      <c r="N491" s="65" t="str">
        <f t="shared" si="565"/>
        <v>포지션스케줄정보</v>
      </c>
      <c r="O491" s="27">
        <f t="shared" si="527"/>
        <v>1</v>
      </c>
      <c r="P491" s="65" t="s">
        <v>65</v>
      </c>
      <c r="Q491" s="65" t="str">
        <f t="shared" ref="Q491:Q494" si="573">D491</f>
        <v>기준일</v>
      </c>
      <c r="R491" s="65" t="str">
        <f t="shared" si="512"/>
        <v>varchar2(8)</v>
      </c>
      <c r="S491" s="66" t="s">
        <v>759</v>
      </c>
      <c r="T491" s="66" t="str">
        <f t="shared" ref="T491:T496" si="574">IF(I491="M", "Y", "")</f>
        <v>Y</v>
      </c>
      <c r="U491" s="68">
        <f t="shared" si="539"/>
        <v>8</v>
      </c>
      <c r="V491" s="65"/>
      <c r="W491" s="5" t="s">
        <v>291</v>
      </c>
      <c r="X491" s="5" t="str">
        <f t="shared" ref="X491:X512" si="575">IF(P491="","",IF(P490="",P491,X490&amp;IF(S491="Y",","&amp;P491,"")))</f>
        <v>BASE_DT</v>
      </c>
      <c r="Y491" s="6" t="s">
        <v>291</v>
      </c>
      <c r="Z491" s="37" t="str">
        <f t="shared" ref="Z491:Z512" si="576">IF(P491="", "CREATE TABLE " &amp; M491 &amp; "(", "  " &amp;P491 &amp; " " &amp;R491 &amp; IF(P491="TMSTAMP", " DEFAULT CURRENT_TIMESTAMP ", "")&amp; IF(S491="Y"," NOT NULL,", " NULL,") &amp; IF(P492="", "CONSTRAINT PK_" &amp; M491 &amp; " PRIMARY KEY ( " &amp; X491 &amp; ") );", "") )</f>
        <v xml:space="preserve">  BASE_DT varchar2(8) NOT NULL,</v>
      </c>
      <c r="AA491" s="37" t="s">
        <v>291</v>
      </c>
      <c r="AB491" s="5" t="str">
        <f t="shared" ref="AB491:AB512" si="577">IF(P491="","DROP TABLE "&amp;M491&amp;";","")</f>
        <v/>
      </c>
      <c r="AC491" s="37" t="s">
        <v>291</v>
      </c>
      <c r="AD491" s="37" t="str">
        <f t="shared" ref="AD491:AD512" si="578">IF(P491&lt;&gt;"", "COMMENT ON COLUMN " &amp; M491 &amp; "." &amp; P491 &amp; " IS '" &amp; D491 &amp; IF(K491&lt;&gt;"", " : " &amp;K491, "") &amp; "';", IF(N491&lt;&gt;"","COMMENT ON TABLE " &amp;M491&amp;" IS '"&amp;N491&amp;"';",""))</f>
        <v>COMMENT ON COLUMN ZMR_POSI_SCHE.BASE_DT IS '기준일';</v>
      </c>
      <c r="AE491" s="37" t="s">
        <v>291</v>
      </c>
      <c r="AF491" s="40" t="str">
        <f t="shared" ref="AF491:AF512" si="579">IF( OR(Q491="", S491&lt;&gt;""), "", "ALTER TABLE " &amp; M491 &amp; " ADD " &amp; P491 &amp; " " &amp; R491 &amp; " NULL;")</f>
        <v/>
      </c>
      <c r="AG491" s="6" t="s">
        <v>291</v>
      </c>
      <c r="AI491" s="114"/>
      <c r="AJ491" s="66"/>
    </row>
    <row r="492" spans="2:51" hidden="1">
      <c r="B492" s="65" t="str">
        <f t="shared" ref="B492:C492" si="580">B491</f>
        <v>시장기본-포지션정보</v>
      </c>
      <c r="C492" s="65" t="str">
        <f t="shared" si="580"/>
        <v>포지션스케줄정보</v>
      </c>
      <c r="D492" s="65" t="s">
        <v>6069</v>
      </c>
      <c r="E492" s="65">
        <f t="shared" si="552"/>
        <v>2</v>
      </c>
      <c r="F492" s="66" t="s">
        <v>1980</v>
      </c>
      <c r="G492" s="66" t="s">
        <v>274</v>
      </c>
      <c r="H492" s="42">
        <v>10</v>
      </c>
      <c r="I492" s="66" t="s">
        <v>36</v>
      </c>
      <c r="J492" s="65" t="str">
        <f t="shared" ref="J492" si="581">IF(G492="", "", G492&amp;IF(G492="날짜", "", "_"&amp;H492))</f>
        <v>문자_10</v>
      </c>
      <c r="K492" s="103"/>
      <c r="L492" s="67"/>
      <c r="M492" s="65" t="str">
        <f t="shared" si="572"/>
        <v>ZMR_POSI_SCHE</v>
      </c>
      <c r="N492" s="65" t="str">
        <f t="shared" si="565"/>
        <v>포지션스케줄정보</v>
      </c>
      <c r="O492" s="27">
        <f t="shared" si="527"/>
        <v>2</v>
      </c>
      <c r="P492" s="65" t="s">
        <v>6849</v>
      </c>
      <c r="Q492" s="65" t="str">
        <f>D492</f>
        <v>포지션구분</v>
      </c>
      <c r="R492" s="65" t="str">
        <f t="shared" ref="R492" si="582">IF(G492="문자", "varchar2(" &amp; H492 &amp; ")", IF(G492="숫자", "number(" &amp; SUBSTITUTE(H492, ".", ",") &amp;")", IF(G492="날짜", "timestamp", "")))</f>
        <v>varchar2(10)</v>
      </c>
      <c r="S492" s="66" t="s">
        <v>759</v>
      </c>
      <c r="T492" s="66" t="str">
        <f t="shared" si="574"/>
        <v>Y</v>
      </c>
      <c r="U492" s="68">
        <f t="shared" si="539"/>
        <v>10</v>
      </c>
      <c r="V492" s="65"/>
      <c r="W492" s="5" t="s">
        <v>291</v>
      </c>
      <c r="X492" s="5" t="str">
        <f t="shared" si="575"/>
        <v>BASE_DT,POSI_FG</v>
      </c>
      <c r="Y492" s="6" t="s">
        <v>291</v>
      </c>
      <c r="Z492" s="37" t="str">
        <f t="shared" si="576"/>
        <v xml:space="preserve">  POSI_FG varchar2(10) NOT NULL,</v>
      </c>
      <c r="AA492" s="37" t="s">
        <v>291</v>
      </c>
      <c r="AB492" s="5" t="str">
        <f t="shared" si="577"/>
        <v/>
      </c>
      <c r="AC492" s="37" t="s">
        <v>291</v>
      </c>
      <c r="AD492" s="37" t="str">
        <f t="shared" si="578"/>
        <v>COMMENT ON COLUMN ZMR_POSI_SCHE.POSI_FG IS '포지션구분';</v>
      </c>
      <c r="AE492" s="37" t="s">
        <v>291</v>
      </c>
      <c r="AF492" s="40" t="str">
        <f t="shared" si="579"/>
        <v/>
      </c>
      <c r="AG492" s="6" t="s">
        <v>291</v>
      </c>
      <c r="AI492" s="114" t="s">
        <v>5147</v>
      </c>
      <c r="AJ492" s="66"/>
      <c r="AL492" s="114" t="s">
        <v>5147</v>
      </c>
      <c r="AM492" s="66"/>
      <c r="AO492" s="114" t="s">
        <v>5147</v>
      </c>
      <c r="AP492" s="66"/>
      <c r="AR492" s="114" t="s">
        <v>5147</v>
      </c>
      <c r="AS492" s="66"/>
      <c r="AU492" s="114" t="s">
        <v>5147</v>
      </c>
      <c r="AV492" s="66"/>
      <c r="AX492" s="114" t="s">
        <v>5147</v>
      </c>
      <c r="AY492" s="66"/>
    </row>
    <row r="493" spans="2:51" hidden="1">
      <c r="B493" s="65" t="str">
        <f t="shared" ref="B493:C493" si="583">B492</f>
        <v>시장기본-포지션정보</v>
      </c>
      <c r="C493" s="65" t="str">
        <f t="shared" si="583"/>
        <v>포지션스케줄정보</v>
      </c>
      <c r="D493" s="65" t="s">
        <v>33</v>
      </c>
      <c r="E493" s="65">
        <f t="shared" si="552"/>
        <v>3</v>
      </c>
      <c r="F493" s="66" t="s">
        <v>1980</v>
      </c>
      <c r="G493" s="66" t="s">
        <v>274</v>
      </c>
      <c r="H493" s="42">
        <v>50</v>
      </c>
      <c r="I493" s="66" t="s">
        <v>36</v>
      </c>
      <c r="J493" s="65" t="str">
        <f t="shared" si="510"/>
        <v>문자_50</v>
      </c>
      <c r="K493" s="103"/>
      <c r="L493" s="67"/>
      <c r="M493" s="65" t="str">
        <f t="shared" si="572"/>
        <v>ZMR_POSI_SCHE</v>
      </c>
      <c r="N493" s="65" t="str">
        <f t="shared" si="565"/>
        <v>포지션스케줄정보</v>
      </c>
      <c r="O493" s="27">
        <f t="shared" si="527"/>
        <v>3</v>
      </c>
      <c r="P493" s="65" t="s">
        <v>738</v>
      </c>
      <c r="Q493" s="65" t="str">
        <f t="shared" si="573"/>
        <v>포지션ID</v>
      </c>
      <c r="R493" s="65" t="str">
        <f t="shared" si="512"/>
        <v>varchar2(50)</v>
      </c>
      <c r="S493" s="66" t="s">
        <v>759</v>
      </c>
      <c r="T493" s="66" t="str">
        <f t="shared" si="574"/>
        <v>Y</v>
      </c>
      <c r="U493" s="68">
        <f t="shared" si="539"/>
        <v>50</v>
      </c>
      <c r="V493" s="65"/>
      <c r="W493" s="5" t="s">
        <v>291</v>
      </c>
      <c r="X493" s="5" t="str">
        <f t="shared" si="575"/>
        <v>BASE_DT,POSI_FG,POSI_ID</v>
      </c>
      <c r="Y493" s="6" t="s">
        <v>291</v>
      </c>
      <c r="Z493" s="37" t="str">
        <f t="shared" si="576"/>
        <v xml:space="preserve">  POSI_ID varchar2(50) NOT NULL,</v>
      </c>
      <c r="AA493" s="37" t="s">
        <v>291</v>
      </c>
      <c r="AB493" s="5" t="str">
        <f t="shared" si="577"/>
        <v/>
      </c>
      <c r="AC493" s="37" t="s">
        <v>291</v>
      </c>
      <c r="AD493" s="37" t="str">
        <f t="shared" si="578"/>
        <v>COMMENT ON COLUMN ZMR_POSI_SCHE.POSI_ID IS '포지션ID';</v>
      </c>
      <c r="AE493" s="37" t="s">
        <v>291</v>
      </c>
      <c r="AF493" s="40" t="str">
        <f t="shared" si="579"/>
        <v/>
      </c>
      <c r="AG493" s="6" t="s">
        <v>291</v>
      </c>
      <c r="AI493" s="114"/>
      <c r="AJ493" s="66"/>
    </row>
    <row r="494" spans="2:51" hidden="1">
      <c r="B494" s="65" t="str">
        <f t="shared" ref="B494:C494" si="584">B493</f>
        <v>시장기본-포지션정보</v>
      </c>
      <c r="C494" s="65" t="str">
        <f t="shared" si="584"/>
        <v>포지션스케줄정보</v>
      </c>
      <c r="D494" s="65" t="s">
        <v>800</v>
      </c>
      <c r="E494" s="65">
        <f t="shared" si="552"/>
        <v>4</v>
      </c>
      <c r="F494" s="66" t="s">
        <v>1980</v>
      </c>
      <c r="G494" s="66" t="s">
        <v>274</v>
      </c>
      <c r="H494" s="42">
        <v>3</v>
      </c>
      <c r="I494" s="66" t="s">
        <v>36</v>
      </c>
      <c r="J494" s="65" t="str">
        <f t="shared" si="510"/>
        <v>문자_3</v>
      </c>
      <c r="K494" s="103"/>
      <c r="L494" s="67"/>
      <c r="M494" s="65" t="str">
        <f t="shared" si="572"/>
        <v>ZMR_POSI_SCHE</v>
      </c>
      <c r="N494" s="65" t="str">
        <f t="shared" si="565"/>
        <v>포지션스케줄정보</v>
      </c>
      <c r="O494" s="27">
        <f t="shared" si="527"/>
        <v>4</v>
      </c>
      <c r="P494" s="65" t="s">
        <v>801</v>
      </c>
      <c r="Q494" s="65" t="str">
        <f t="shared" si="573"/>
        <v>포지션순번</v>
      </c>
      <c r="R494" s="65" t="str">
        <f t="shared" si="512"/>
        <v>varchar2(3)</v>
      </c>
      <c r="S494" s="66" t="s">
        <v>759</v>
      </c>
      <c r="T494" s="66" t="str">
        <f t="shared" si="574"/>
        <v>Y</v>
      </c>
      <c r="U494" s="68">
        <f t="shared" si="539"/>
        <v>3</v>
      </c>
      <c r="V494" s="65"/>
      <c r="W494" s="5" t="s">
        <v>291</v>
      </c>
      <c r="X494" s="5" t="str">
        <f t="shared" si="575"/>
        <v>BASE_DT,POSI_FG,POSI_ID,POSI_SEQ</v>
      </c>
      <c r="Y494" s="6" t="s">
        <v>291</v>
      </c>
      <c r="Z494" s="37" t="str">
        <f t="shared" si="576"/>
        <v xml:space="preserve">  POSI_SEQ varchar2(3) NOT NULL,</v>
      </c>
      <c r="AA494" s="37" t="s">
        <v>291</v>
      </c>
      <c r="AB494" s="5" t="str">
        <f t="shared" si="577"/>
        <v/>
      </c>
      <c r="AC494" s="37" t="s">
        <v>291</v>
      </c>
      <c r="AD494" s="37" t="str">
        <f t="shared" si="578"/>
        <v>COMMENT ON COLUMN ZMR_POSI_SCHE.POSI_SEQ IS '포지션순번';</v>
      </c>
      <c r="AE494" s="37" t="s">
        <v>291</v>
      </c>
      <c r="AF494" s="40" t="str">
        <f t="shared" si="579"/>
        <v/>
      </c>
      <c r="AG494" s="6" t="s">
        <v>291</v>
      </c>
      <c r="AI494" s="114"/>
      <c r="AJ494" s="66"/>
    </row>
    <row r="495" spans="2:51" ht="25.5" hidden="1">
      <c r="B495" s="65" t="str">
        <f t="shared" ref="B495:C495" si="585">B494</f>
        <v>시장기본-포지션정보</v>
      </c>
      <c r="C495" s="65" t="str">
        <f t="shared" si="585"/>
        <v>포지션스케줄정보</v>
      </c>
      <c r="D495" s="65" t="s">
        <v>4524</v>
      </c>
      <c r="E495" s="65">
        <f t="shared" si="552"/>
        <v>5</v>
      </c>
      <c r="F495" s="66" t="s">
        <v>1980</v>
      </c>
      <c r="G495" s="66" t="s">
        <v>12</v>
      </c>
      <c r="H495" s="42">
        <v>10</v>
      </c>
      <c r="I495" s="66" t="s">
        <v>36</v>
      </c>
      <c r="J495" s="65" t="str">
        <f t="shared" ref="J495" si="586">IF(G495="", "", G495&amp;IF(G495="날짜", "", "_"&amp;H495))</f>
        <v>문자_10</v>
      </c>
      <c r="K495" s="103" t="s">
        <v>4525</v>
      </c>
      <c r="L495" s="67"/>
      <c r="M495" s="65" t="str">
        <f t="shared" si="572"/>
        <v>ZMR_POSI_SCHE</v>
      </c>
      <c r="N495" s="65" t="str">
        <f>C495</f>
        <v>포지션스케줄정보</v>
      </c>
      <c r="O495" s="27">
        <f t="shared" si="527"/>
        <v>5</v>
      </c>
      <c r="P495" s="65" t="s">
        <v>6381</v>
      </c>
      <c r="Q495" s="65" t="str">
        <f>D495</f>
        <v>스케줄구분</v>
      </c>
      <c r="R495" s="65" t="str">
        <f t="shared" ref="R495" si="587">IF(G495="문자", "varchar2(" &amp; H495 &amp; ")", IF(G495="숫자", "number(" &amp; SUBSTITUTE(H495, ".", ",") &amp;")", IF(G495="날짜", "timestamp", "")))</f>
        <v>varchar2(10)</v>
      </c>
      <c r="S495" s="66" t="s">
        <v>759</v>
      </c>
      <c r="T495" s="66" t="str">
        <f t="shared" si="574"/>
        <v>Y</v>
      </c>
      <c r="U495" s="68">
        <f t="shared" si="539"/>
        <v>10</v>
      </c>
      <c r="V495" s="65"/>
      <c r="W495" s="5" t="s">
        <v>291</v>
      </c>
      <c r="X495" s="5" t="str">
        <f t="shared" si="575"/>
        <v>BASE_DT,POSI_FG,POSI_ID,POSI_SEQ,SCHE_FG</v>
      </c>
      <c r="Y495" s="6" t="s">
        <v>291</v>
      </c>
      <c r="Z495" s="37" t="str">
        <f t="shared" si="576"/>
        <v xml:space="preserve">  SCHE_FG varchar2(10) NOT NULL,</v>
      </c>
      <c r="AA495" s="37" t="s">
        <v>291</v>
      </c>
      <c r="AB495" s="5" t="str">
        <f t="shared" si="577"/>
        <v/>
      </c>
      <c r="AC495" s="37" t="s">
        <v>291</v>
      </c>
      <c r="AD495" s="37" t="str">
        <f t="shared" si="578"/>
        <v>COMMENT ON COLUMN ZMR_POSI_SCHE.SCHE_FG IS '스케줄구분 : P:원금,I:이자,O:옵션 등…';</v>
      </c>
      <c r="AE495" s="37" t="s">
        <v>291</v>
      </c>
      <c r="AF495" s="40" t="str">
        <f t="shared" si="579"/>
        <v/>
      </c>
      <c r="AG495" s="6" t="s">
        <v>291</v>
      </c>
      <c r="AI495" s="114"/>
      <c r="AJ495" s="66"/>
    </row>
    <row r="496" spans="2:51" hidden="1">
      <c r="B496" s="65" t="str">
        <f t="shared" ref="B496:C496" si="588">B495</f>
        <v>시장기본-포지션정보</v>
      </c>
      <c r="C496" s="65" t="str">
        <f t="shared" si="588"/>
        <v>포지션스케줄정보</v>
      </c>
      <c r="D496" s="65" t="s">
        <v>4526</v>
      </c>
      <c r="E496" s="65">
        <f t="shared" si="552"/>
        <v>6</v>
      </c>
      <c r="F496" s="66" t="s">
        <v>1980</v>
      </c>
      <c r="G496" s="66" t="s">
        <v>13</v>
      </c>
      <c r="H496" s="42">
        <v>4</v>
      </c>
      <c r="I496" s="66" t="s">
        <v>36</v>
      </c>
      <c r="J496" s="65" t="str">
        <f t="shared" si="510"/>
        <v>숫자_4</v>
      </c>
      <c r="K496" s="103" t="s">
        <v>952</v>
      </c>
      <c r="L496" s="67"/>
      <c r="M496" s="65" t="str">
        <f t="shared" si="572"/>
        <v>ZMR_POSI_SCHE</v>
      </c>
      <c r="N496" s="65" t="str">
        <f>C496</f>
        <v>포지션스케줄정보</v>
      </c>
      <c r="O496" s="27">
        <f t="shared" si="527"/>
        <v>6</v>
      </c>
      <c r="P496" s="65" t="s">
        <v>6382</v>
      </c>
      <c r="Q496" s="65" t="str">
        <f>D496</f>
        <v>스케줄순번</v>
      </c>
      <c r="R496" s="65" t="str">
        <f t="shared" si="512"/>
        <v>number(4)</v>
      </c>
      <c r="S496" s="66" t="s">
        <v>759</v>
      </c>
      <c r="T496" s="66" t="str">
        <f t="shared" si="574"/>
        <v>Y</v>
      </c>
      <c r="U496" s="68">
        <f t="shared" si="539"/>
        <v>4</v>
      </c>
      <c r="V496" s="65"/>
      <c r="W496" s="5" t="s">
        <v>291</v>
      </c>
      <c r="X496" s="5" t="str">
        <f t="shared" si="575"/>
        <v>BASE_DT,POSI_FG,POSI_ID,POSI_SEQ,SCHE_FG,SCHE_SEQ</v>
      </c>
      <c r="Y496" s="6" t="s">
        <v>291</v>
      </c>
      <c r="Z496" s="37" t="str">
        <f t="shared" si="576"/>
        <v xml:space="preserve">  SCHE_SEQ number(4) NOT NULL,</v>
      </c>
      <c r="AA496" s="37" t="s">
        <v>291</v>
      </c>
      <c r="AB496" s="5" t="str">
        <f t="shared" si="577"/>
        <v/>
      </c>
      <c r="AC496" s="37" t="s">
        <v>291</v>
      </c>
      <c r="AD496" s="37" t="str">
        <f t="shared" si="578"/>
        <v>COMMENT ON COLUMN ZMR_POSI_SCHE.SCHE_SEQ IS '스케줄순번 : M003, M360';</v>
      </c>
      <c r="AE496" s="37" t="s">
        <v>291</v>
      </c>
      <c r="AF496" s="40" t="str">
        <f t="shared" si="579"/>
        <v/>
      </c>
      <c r="AG496" s="6" t="s">
        <v>291</v>
      </c>
      <c r="AI496" s="114"/>
      <c r="AJ496" s="66"/>
    </row>
    <row r="497" spans="2:36" hidden="1">
      <c r="B497" s="65" t="str">
        <f t="shared" ref="B497:C497" si="589">B496</f>
        <v>시장기본-포지션정보</v>
      </c>
      <c r="C497" s="65" t="str">
        <f t="shared" si="589"/>
        <v>포지션스케줄정보</v>
      </c>
      <c r="D497" s="65" t="s">
        <v>1153</v>
      </c>
      <c r="E497" s="65">
        <f t="shared" si="552"/>
        <v>7</v>
      </c>
      <c r="F497" s="66"/>
      <c r="G497" s="66" t="s">
        <v>274</v>
      </c>
      <c r="H497" s="42">
        <v>20</v>
      </c>
      <c r="I497" s="66"/>
      <c r="J497" s="65" t="str">
        <f t="shared" si="510"/>
        <v>문자_20</v>
      </c>
      <c r="K497" s="103"/>
      <c r="L497" s="67"/>
      <c r="M497" s="65" t="str">
        <f t="shared" si="572"/>
        <v>ZMR_POSI_SCHE</v>
      </c>
      <c r="N497" s="65" t="str">
        <f>C497</f>
        <v>포지션스케줄정보</v>
      </c>
      <c r="O497" s="27">
        <f t="shared" si="527"/>
        <v>7</v>
      </c>
      <c r="P497" s="65" t="s">
        <v>46</v>
      </c>
      <c r="Q497" s="65" t="str">
        <f>D497</f>
        <v>최종작업자</v>
      </c>
      <c r="R497" s="65" t="str">
        <f t="shared" si="512"/>
        <v>varchar2(20)</v>
      </c>
      <c r="S497" s="66"/>
      <c r="T497" s="66"/>
      <c r="U497" s="68">
        <f t="shared" si="539"/>
        <v>20</v>
      </c>
      <c r="V497" s="65"/>
      <c r="W497" s="5" t="s">
        <v>291</v>
      </c>
      <c r="X497" s="5" t="str">
        <f t="shared" si="575"/>
        <v>BASE_DT,POSI_FG,POSI_ID,POSI_SEQ,SCHE_FG,SCHE_SEQ</v>
      </c>
      <c r="Y497" s="6" t="s">
        <v>291</v>
      </c>
      <c r="Z497" s="37" t="str">
        <f t="shared" si="576"/>
        <v xml:space="preserve">  LASTID varchar2(20) NULL,</v>
      </c>
      <c r="AA497" s="37" t="s">
        <v>291</v>
      </c>
      <c r="AB497" s="5" t="str">
        <f t="shared" si="577"/>
        <v/>
      </c>
      <c r="AC497" s="37" t="s">
        <v>291</v>
      </c>
      <c r="AD497" s="37" t="str">
        <f t="shared" si="578"/>
        <v>COMMENT ON COLUMN ZMR_POSI_SCHE.LASTID IS '최종작업자';</v>
      </c>
      <c r="AE497" s="37" t="s">
        <v>291</v>
      </c>
      <c r="AF497" s="40" t="str">
        <f t="shared" si="579"/>
        <v>ALTER TABLE ZMR_POSI_SCHE ADD LASTID varchar2(20) NULL;</v>
      </c>
      <c r="AG497" s="6" t="s">
        <v>291</v>
      </c>
      <c r="AI497" s="114"/>
      <c r="AJ497" s="66"/>
    </row>
    <row r="498" spans="2:36" hidden="1">
      <c r="B498" s="65" t="str">
        <f t="shared" ref="B498:C498" si="590">B497</f>
        <v>시장기본-포지션정보</v>
      </c>
      <c r="C498" s="65" t="str">
        <f t="shared" si="590"/>
        <v>포지션스케줄정보</v>
      </c>
      <c r="D498" s="65" t="s">
        <v>286</v>
      </c>
      <c r="E498" s="65">
        <f t="shared" si="552"/>
        <v>8</v>
      </c>
      <c r="F498" s="66"/>
      <c r="G498" s="66" t="s">
        <v>1154</v>
      </c>
      <c r="H498" s="42">
        <v>8</v>
      </c>
      <c r="I498" s="66" t="s">
        <v>36</v>
      </c>
      <c r="J498" s="65" t="str">
        <f t="shared" si="510"/>
        <v>날짜</v>
      </c>
      <c r="K498" s="103"/>
      <c r="L498" s="67"/>
      <c r="M498" s="65" t="str">
        <f t="shared" si="572"/>
        <v>ZMR_POSI_SCHE</v>
      </c>
      <c r="N498" s="65" t="str">
        <f>C498</f>
        <v>포지션스케줄정보</v>
      </c>
      <c r="O498" s="27">
        <f t="shared" si="527"/>
        <v>8</v>
      </c>
      <c r="P498" s="65" t="s">
        <v>47</v>
      </c>
      <c r="Q498" s="65" t="str">
        <f>D498</f>
        <v>최종작업시스템일시</v>
      </c>
      <c r="R498" s="65" t="str">
        <f t="shared" si="512"/>
        <v>timestamp</v>
      </c>
      <c r="S498" s="66"/>
      <c r="T498" s="66"/>
      <c r="U498" s="68">
        <f t="shared" si="539"/>
        <v>8</v>
      </c>
      <c r="V498" s="65"/>
      <c r="W498" s="5" t="s">
        <v>291</v>
      </c>
      <c r="X498" s="5" t="str">
        <f t="shared" si="575"/>
        <v>BASE_DT,POSI_FG,POSI_ID,POSI_SEQ,SCHE_FG,SCHE_SEQ</v>
      </c>
      <c r="Y498" s="6" t="s">
        <v>291</v>
      </c>
      <c r="Z498" s="37" t="str">
        <f t="shared" si="576"/>
        <v xml:space="preserve">  TMSTAMP timestamp DEFAULT CURRENT_TIMESTAMP  NULL,</v>
      </c>
      <c r="AA498" s="37" t="s">
        <v>291</v>
      </c>
      <c r="AB498" s="5" t="str">
        <f t="shared" si="577"/>
        <v/>
      </c>
      <c r="AC498" s="37" t="s">
        <v>291</v>
      </c>
      <c r="AD498" s="37" t="str">
        <f t="shared" si="578"/>
        <v>COMMENT ON COLUMN ZMR_POSI_SCHE.TMSTAMP IS '최종작업시스템일시';</v>
      </c>
      <c r="AE498" s="37" t="s">
        <v>291</v>
      </c>
      <c r="AF498" s="40" t="str">
        <f t="shared" si="579"/>
        <v>ALTER TABLE ZMR_POSI_SCHE ADD TMSTAMP timestamp NULL;</v>
      </c>
      <c r="AG498" s="6" t="s">
        <v>291</v>
      </c>
      <c r="AI498" s="114"/>
      <c r="AJ498" s="66"/>
    </row>
    <row r="499" spans="2:36" hidden="1">
      <c r="B499" s="65" t="str">
        <f t="shared" ref="B499:C499" si="591">B498</f>
        <v>시장기본-포지션정보</v>
      </c>
      <c r="C499" s="65" t="str">
        <f t="shared" si="591"/>
        <v>포지션스케줄정보</v>
      </c>
      <c r="D499" s="65" t="s">
        <v>6583</v>
      </c>
      <c r="E499" s="65">
        <f t="shared" si="552"/>
        <v>9</v>
      </c>
      <c r="F499" s="66"/>
      <c r="G499" s="66" t="s">
        <v>274</v>
      </c>
      <c r="H499" s="42">
        <v>8</v>
      </c>
      <c r="I499" s="66"/>
      <c r="J499" s="65" t="str">
        <f t="shared" ref="J499:J512" si="592">IF(G499="", "", G499&amp;IF(G499="날짜", "", "_"&amp;H499))</f>
        <v>문자_8</v>
      </c>
      <c r="K499" s="103"/>
      <c r="L499" s="67"/>
      <c r="M499" s="65" t="str">
        <f t="shared" si="572"/>
        <v>ZMR_POSI_SCHE</v>
      </c>
      <c r="N499" s="65" t="str">
        <f t="shared" ref="N499:N512" si="593">C499</f>
        <v>포지션스케줄정보</v>
      </c>
      <c r="O499" s="27">
        <f t="shared" si="527"/>
        <v>9</v>
      </c>
      <c r="P499" s="65" t="s">
        <v>6586</v>
      </c>
      <c r="Q499" s="65" t="str">
        <f t="shared" ref="Q499:Q512" si="594">D499</f>
        <v>시작일</v>
      </c>
      <c r="R499" s="65" t="str">
        <f t="shared" ref="R499:R512" si="595">IF(G499="문자", "varchar2(" &amp; H499 &amp; ")", IF(G499="숫자", "number(" &amp; SUBSTITUTE(H499, ".", ",") &amp;")", IF(G499="날짜", "timestamp", "")))</f>
        <v>varchar2(8)</v>
      </c>
      <c r="S499" s="66"/>
      <c r="T499" s="66"/>
      <c r="U499" s="68">
        <f t="shared" si="539"/>
        <v>8</v>
      </c>
      <c r="V499" s="65"/>
      <c r="W499" s="5" t="s">
        <v>291</v>
      </c>
      <c r="X499" s="5" t="str">
        <f t="shared" si="575"/>
        <v>BASE_DT,POSI_FG,POSI_ID,POSI_SEQ,SCHE_FG,SCHE_SEQ</v>
      </c>
      <c r="Y499" s="6" t="s">
        <v>291</v>
      </c>
      <c r="Z499" s="37" t="str">
        <f t="shared" si="576"/>
        <v xml:space="preserve">  SRT_DT varchar2(8) NULL,</v>
      </c>
      <c r="AA499" s="37" t="s">
        <v>291</v>
      </c>
      <c r="AB499" s="5" t="str">
        <f t="shared" si="577"/>
        <v/>
      </c>
      <c r="AC499" s="37" t="s">
        <v>291</v>
      </c>
      <c r="AD499" s="37" t="str">
        <f t="shared" si="578"/>
        <v>COMMENT ON COLUMN ZMR_POSI_SCHE.SRT_DT IS '시작일';</v>
      </c>
      <c r="AE499" s="37" t="s">
        <v>291</v>
      </c>
      <c r="AF499" s="40" t="str">
        <f t="shared" si="579"/>
        <v>ALTER TABLE ZMR_POSI_SCHE ADD SRT_DT varchar2(8) NULL;</v>
      </c>
      <c r="AG499" s="6" t="s">
        <v>291</v>
      </c>
      <c r="AI499" s="114"/>
      <c r="AJ499" s="66"/>
    </row>
    <row r="500" spans="2:36" hidden="1">
      <c r="B500" s="65" t="str">
        <f t="shared" ref="B500:C501" si="596">B499</f>
        <v>시장기본-포지션정보</v>
      </c>
      <c r="C500" s="65" t="str">
        <f t="shared" si="596"/>
        <v>포지션스케줄정보</v>
      </c>
      <c r="D500" s="65" t="s">
        <v>6584</v>
      </c>
      <c r="E500" s="65">
        <f t="shared" si="552"/>
        <v>10</v>
      </c>
      <c r="F500" s="66"/>
      <c r="G500" s="66" t="s">
        <v>274</v>
      </c>
      <c r="H500" s="42">
        <v>8</v>
      </c>
      <c r="I500" s="66"/>
      <c r="J500" s="65" t="str">
        <f t="shared" si="592"/>
        <v>문자_8</v>
      </c>
      <c r="K500" s="103"/>
      <c r="L500" s="67"/>
      <c r="M500" s="65" t="str">
        <f t="shared" si="572"/>
        <v>ZMR_POSI_SCHE</v>
      </c>
      <c r="N500" s="65" t="str">
        <f t="shared" si="593"/>
        <v>포지션스케줄정보</v>
      </c>
      <c r="O500" s="27">
        <f t="shared" si="527"/>
        <v>10</v>
      </c>
      <c r="P500" s="65" t="s">
        <v>6587</v>
      </c>
      <c r="Q500" s="65" t="str">
        <f t="shared" si="594"/>
        <v>종료일</v>
      </c>
      <c r="R500" s="65" t="str">
        <f t="shared" si="595"/>
        <v>varchar2(8)</v>
      </c>
      <c r="S500" s="66"/>
      <c r="T500" s="66"/>
      <c r="U500" s="68">
        <f t="shared" si="539"/>
        <v>8</v>
      </c>
      <c r="V500" s="65"/>
      <c r="W500" s="5" t="s">
        <v>291</v>
      </c>
      <c r="X500" s="5" t="str">
        <f t="shared" si="575"/>
        <v>BASE_DT,POSI_FG,POSI_ID,POSI_SEQ,SCHE_FG,SCHE_SEQ</v>
      </c>
      <c r="Y500" s="6" t="s">
        <v>291</v>
      </c>
      <c r="Z500" s="37" t="str">
        <f t="shared" si="576"/>
        <v xml:space="preserve">  END_DT varchar2(8) NULL,</v>
      </c>
      <c r="AA500" s="37" t="s">
        <v>291</v>
      </c>
      <c r="AB500" s="5" t="str">
        <f t="shared" si="577"/>
        <v/>
      </c>
      <c r="AC500" s="37" t="s">
        <v>291</v>
      </c>
      <c r="AD500" s="37" t="str">
        <f t="shared" si="578"/>
        <v>COMMENT ON COLUMN ZMR_POSI_SCHE.END_DT IS '종료일';</v>
      </c>
      <c r="AE500" s="37" t="s">
        <v>291</v>
      </c>
      <c r="AF500" s="40" t="str">
        <f t="shared" si="579"/>
        <v>ALTER TABLE ZMR_POSI_SCHE ADD END_DT varchar2(8) NULL;</v>
      </c>
      <c r="AG500" s="6" t="s">
        <v>291</v>
      </c>
      <c r="AI500" s="114"/>
      <c r="AJ500" s="66"/>
    </row>
    <row r="501" spans="2:36" hidden="1">
      <c r="B501" s="65" t="str">
        <f t="shared" si="596"/>
        <v>시장기본-포지션정보</v>
      </c>
      <c r="C501" s="65" t="str">
        <f t="shared" si="596"/>
        <v>포지션스케줄정보</v>
      </c>
      <c r="D501" s="65" t="s">
        <v>6585</v>
      </c>
      <c r="E501" s="65">
        <f t="shared" si="552"/>
        <v>11</v>
      </c>
      <c r="F501" s="66"/>
      <c r="G501" s="66" t="s">
        <v>274</v>
      </c>
      <c r="H501" s="42">
        <v>8</v>
      </c>
      <c r="I501" s="66"/>
      <c r="J501" s="65" t="str">
        <f t="shared" ref="J501" si="597">IF(G501="", "", G501&amp;IF(G501="날짜", "", "_"&amp;H501))</f>
        <v>문자_8</v>
      </c>
      <c r="K501" s="103"/>
      <c r="L501" s="67"/>
      <c r="M501" s="65" t="str">
        <f t="shared" si="572"/>
        <v>ZMR_POSI_SCHE</v>
      </c>
      <c r="N501" s="65" t="str">
        <f t="shared" ref="N501" si="598">C501</f>
        <v>포지션스케줄정보</v>
      </c>
      <c r="O501" s="27">
        <f t="shared" si="527"/>
        <v>11</v>
      </c>
      <c r="P501" s="65" t="s">
        <v>6588</v>
      </c>
      <c r="Q501" s="65" t="str">
        <f t="shared" ref="Q501" si="599">D501</f>
        <v>지급일</v>
      </c>
      <c r="R501" s="65" t="str">
        <f t="shared" ref="R501" si="600">IF(G501="문자", "varchar2(" &amp; H501 &amp; ")", IF(G501="숫자", "number(" &amp; SUBSTITUTE(H501, ".", ",") &amp;")", IF(G501="날짜", "timestamp", "")))</f>
        <v>varchar2(8)</v>
      </c>
      <c r="S501" s="66"/>
      <c r="T501" s="66"/>
      <c r="U501" s="68">
        <f t="shared" si="539"/>
        <v>8</v>
      </c>
      <c r="V501" s="65"/>
      <c r="W501" s="5" t="s">
        <v>291</v>
      </c>
      <c r="X501" s="5" t="str">
        <f t="shared" si="575"/>
        <v>BASE_DT,POSI_FG,POSI_ID,POSI_SEQ,SCHE_FG,SCHE_SEQ</v>
      </c>
      <c r="Y501" s="6" t="s">
        <v>291</v>
      </c>
      <c r="Z501" s="37" t="str">
        <f t="shared" si="576"/>
        <v xml:space="preserve">  PAY_DT varchar2(8) NULL,</v>
      </c>
      <c r="AA501" s="37" t="s">
        <v>291</v>
      </c>
      <c r="AB501" s="5" t="str">
        <f t="shared" si="577"/>
        <v/>
      </c>
      <c r="AC501" s="37" t="s">
        <v>291</v>
      </c>
      <c r="AD501" s="37" t="str">
        <f t="shared" si="578"/>
        <v>COMMENT ON COLUMN ZMR_POSI_SCHE.PAY_DT IS '지급일';</v>
      </c>
      <c r="AE501" s="37" t="s">
        <v>291</v>
      </c>
      <c r="AF501" s="40" t="str">
        <f t="shared" si="579"/>
        <v>ALTER TABLE ZMR_POSI_SCHE ADD PAY_DT varchar2(8) NULL;</v>
      </c>
      <c r="AG501" s="6" t="s">
        <v>291</v>
      </c>
      <c r="AI501" s="114"/>
      <c r="AJ501" s="66"/>
    </row>
    <row r="502" spans="2:36" hidden="1">
      <c r="B502" s="65" t="str">
        <f t="shared" ref="B502:C502" si="601">B501</f>
        <v>시장기본-포지션정보</v>
      </c>
      <c r="C502" s="65" t="str">
        <f t="shared" si="601"/>
        <v>포지션스케줄정보</v>
      </c>
      <c r="D502" s="65" t="s">
        <v>4989</v>
      </c>
      <c r="E502" s="65">
        <f t="shared" si="552"/>
        <v>12</v>
      </c>
      <c r="F502" s="66"/>
      <c r="G502" s="66" t="s">
        <v>13</v>
      </c>
      <c r="H502" s="42" t="s">
        <v>6599</v>
      </c>
      <c r="I502" s="66"/>
      <c r="J502" s="65" t="str">
        <f t="shared" ref="J502:J507" si="602">IF(G502="", "", G502&amp;IF(G502="날짜", "", "_"&amp;H502))</f>
        <v>숫자_19,2</v>
      </c>
      <c r="K502" s="103"/>
      <c r="L502" s="67"/>
      <c r="M502" s="65" t="str">
        <f t="shared" si="572"/>
        <v>ZMR_POSI_SCHE</v>
      </c>
      <c r="N502" s="65" t="str">
        <f t="shared" ref="N502:N507" si="603">C502</f>
        <v>포지션스케줄정보</v>
      </c>
      <c r="O502" s="27">
        <f t="shared" si="527"/>
        <v>12</v>
      </c>
      <c r="P502" s="65" t="s">
        <v>4990</v>
      </c>
      <c r="Q502" s="65" t="str">
        <f t="shared" ref="Q502:Q507" si="604">D502</f>
        <v>스케줄금액</v>
      </c>
      <c r="R502" s="65" t="str">
        <f t="shared" ref="R502:R507" si="605">IF(G502="문자", "varchar2(" &amp; H502 &amp; ")", IF(G502="숫자", "number(" &amp; SUBSTITUTE(H502, ".", ",") &amp;")", IF(G502="날짜", "timestamp", "")))</f>
        <v>number(19,2)</v>
      </c>
      <c r="S502" s="66"/>
      <c r="T502" s="66"/>
      <c r="U502" s="68" t="str">
        <f t="shared" si="539"/>
        <v>19,2</v>
      </c>
      <c r="V502" s="65"/>
      <c r="W502" s="5" t="s">
        <v>291</v>
      </c>
      <c r="X502" s="5" t="str">
        <f t="shared" si="575"/>
        <v>BASE_DT,POSI_FG,POSI_ID,POSI_SEQ,SCHE_FG,SCHE_SEQ</v>
      </c>
      <c r="Y502" s="6" t="s">
        <v>291</v>
      </c>
      <c r="Z502" s="37" t="str">
        <f t="shared" si="576"/>
        <v xml:space="preserve">  SCHE_AMT number(19,2) NULL,</v>
      </c>
      <c r="AA502" s="37" t="s">
        <v>291</v>
      </c>
      <c r="AB502" s="5" t="str">
        <f t="shared" si="577"/>
        <v/>
      </c>
      <c r="AC502" s="37" t="s">
        <v>291</v>
      </c>
      <c r="AD502" s="37" t="str">
        <f t="shared" si="578"/>
        <v>COMMENT ON COLUMN ZMR_POSI_SCHE.SCHE_AMT IS '스케줄금액';</v>
      </c>
      <c r="AE502" s="37" t="s">
        <v>291</v>
      </c>
      <c r="AF502" s="40" t="str">
        <f t="shared" si="579"/>
        <v>ALTER TABLE ZMR_POSI_SCHE ADD SCHE_AMT number(19,2) NULL;</v>
      </c>
      <c r="AG502" s="6" t="s">
        <v>291</v>
      </c>
      <c r="AI502" s="114"/>
      <c r="AJ502" s="66"/>
    </row>
    <row r="503" spans="2:36" hidden="1">
      <c r="B503" s="65" t="str">
        <f t="shared" ref="B503:C503" si="606">B502</f>
        <v>시장기본-포지션정보</v>
      </c>
      <c r="C503" s="65" t="str">
        <f t="shared" si="606"/>
        <v>포지션스케줄정보</v>
      </c>
      <c r="D503" s="65" t="s">
        <v>6589</v>
      </c>
      <c r="E503" s="65">
        <f t="shared" si="552"/>
        <v>13</v>
      </c>
      <c r="F503" s="66"/>
      <c r="G503" s="66" t="s">
        <v>13</v>
      </c>
      <c r="H503" s="42" t="s">
        <v>6598</v>
      </c>
      <c r="I503" s="66"/>
      <c r="J503" s="65" t="str">
        <f t="shared" si="602"/>
        <v>숫자_10,2</v>
      </c>
      <c r="K503" s="103"/>
      <c r="L503" s="67"/>
      <c r="M503" s="65" t="str">
        <f>M498</f>
        <v>ZMR_POSI_SCHE</v>
      </c>
      <c r="N503" s="65" t="str">
        <f t="shared" si="603"/>
        <v>포지션스케줄정보</v>
      </c>
      <c r="O503" s="27">
        <f t="shared" si="527"/>
        <v>13</v>
      </c>
      <c r="P503" s="65" t="s">
        <v>6594</v>
      </c>
      <c r="Q503" s="65" t="str">
        <f t="shared" si="604"/>
        <v>상한범위</v>
      </c>
      <c r="R503" s="65" t="str">
        <f t="shared" si="605"/>
        <v>number(10,2)</v>
      </c>
      <c r="S503" s="66"/>
      <c r="T503" s="66"/>
      <c r="U503" s="68" t="str">
        <f t="shared" si="539"/>
        <v>10,2</v>
      </c>
      <c r="V503" s="65"/>
      <c r="W503" s="5" t="s">
        <v>291</v>
      </c>
      <c r="X503" s="5" t="str">
        <f t="shared" si="575"/>
        <v>BASE_DT,POSI_FG,POSI_ID,POSI_SEQ,SCHE_FG,SCHE_SEQ</v>
      </c>
      <c r="Y503" s="6" t="s">
        <v>291</v>
      </c>
      <c r="Z503" s="37" t="str">
        <f t="shared" si="576"/>
        <v xml:space="preserve">  UP_RANGE number(10,2) NULL,</v>
      </c>
      <c r="AA503" s="37" t="s">
        <v>291</v>
      </c>
      <c r="AB503" s="5" t="str">
        <f t="shared" si="577"/>
        <v/>
      </c>
      <c r="AC503" s="37" t="s">
        <v>291</v>
      </c>
      <c r="AD503" s="37" t="str">
        <f t="shared" si="578"/>
        <v>COMMENT ON COLUMN ZMR_POSI_SCHE.UP_RANGE IS '상한범위';</v>
      </c>
      <c r="AE503" s="37" t="s">
        <v>291</v>
      </c>
      <c r="AF503" s="40" t="str">
        <f t="shared" si="579"/>
        <v>ALTER TABLE ZMR_POSI_SCHE ADD UP_RANGE number(10,2) NULL;</v>
      </c>
      <c r="AG503" s="6" t="s">
        <v>291</v>
      </c>
      <c r="AI503" s="114"/>
      <c r="AJ503" s="66"/>
    </row>
    <row r="504" spans="2:36" hidden="1">
      <c r="B504" s="65" t="str">
        <f t="shared" ref="B504:C504" si="607">B503</f>
        <v>시장기본-포지션정보</v>
      </c>
      <c r="C504" s="65" t="str">
        <f t="shared" si="607"/>
        <v>포지션스케줄정보</v>
      </c>
      <c r="D504" s="65" t="s">
        <v>6590</v>
      </c>
      <c r="E504" s="65">
        <f t="shared" si="552"/>
        <v>14</v>
      </c>
      <c r="F504" s="66"/>
      <c r="G504" s="66" t="s">
        <v>13</v>
      </c>
      <c r="H504" s="42" t="s">
        <v>6598</v>
      </c>
      <c r="I504" s="66"/>
      <c r="J504" s="65" t="str">
        <f t="shared" si="602"/>
        <v>숫자_10,2</v>
      </c>
      <c r="K504" s="103"/>
      <c r="L504" s="67"/>
      <c r="M504" s="65" t="str">
        <f>M499</f>
        <v>ZMR_POSI_SCHE</v>
      </c>
      <c r="N504" s="65" t="str">
        <f t="shared" si="603"/>
        <v>포지션스케줄정보</v>
      </c>
      <c r="O504" s="27">
        <f t="shared" si="527"/>
        <v>14</v>
      </c>
      <c r="P504" s="65" t="s">
        <v>6595</v>
      </c>
      <c r="Q504" s="65" t="str">
        <f t="shared" si="604"/>
        <v>하한범위</v>
      </c>
      <c r="R504" s="65" t="str">
        <f t="shared" si="605"/>
        <v>number(10,2)</v>
      </c>
      <c r="S504" s="66"/>
      <c r="T504" s="66"/>
      <c r="U504" s="68" t="str">
        <f t="shared" si="539"/>
        <v>10,2</v>
      </c>
      <c r="V504" s="65"/>
      <c r="W504" s="5" t="s">
        <v>291</v>
      </c>
      <c r="X504" s="5" t="str">
        <f t="shared" si="575"/>
        <v>BASE_DT,POSI_FG,POSI_ID,POSI_SEQ,SCHE_FG,SCHE_SEQ</v>
      </c>
      <c r="Y504" s="6" t="s">
        <v>291</v>
      </c>
      <c r="Z504" s="37" t="str">
        <f t="shared" si="576"/>
        <v xml:space="preserve">  DN_RANGE number(10,2) NULL,</v>
      </c>
      <c r="AA504" s="37" t="s">
        <v>291</v>
      </c>
      <c r="AB504" s="5" t="str">
        <f t="shared" si="577"/>
        <v/>
      </c>
      <c r="AC504" s="37" t="s">
        <v>291</v>
      </c>
      <c r="AD504" s="37" t="str">
        <f t="shared" si="578"/>
        <v>COMMENT ON COLUMN ZMR_POSI_SCHE.DN_RANGE IS '하한범위';</v>
      </c>
      <c r="AE504" s="37" t="s">
        <v>291</v>
      </c>
      <c r="AF504" s="40" t="str">
        <f t="shared" si="579"/>
        <v>ALTER TABLE ZMR_POSI_SCHE ADD DN_RANGE number(10,2) NULL;</v>
      </c>
      <c r="AG504" s="6" t="s">
        <v>291</v>
      </c>
      <c r="AI504" s="114"/>
      <c r="AJ504" s="66"/>
    </row>
    <row r="505" spans="2:36" hidden="1">
      <c r="B505" s="65" t="str">
        <f t="shared" ref="B505:C505" si="608">B504</f>
        <v>시장기본-포지션정보</v>
      </c>
      <c r="C505" s="65" t="str">
        <f t="shared" si="608"/>
        <v>포지션스케줄정보</v>
      </c>
      <c r="D505" s="65" t="s">
        <v>6591</v>
      </c>
      <c r="E505" s="65">
        <f t="shared" si="552"/>
        <v>15</v>
      </c>
      <c r="F505" s="66"/>
      <c r="G505" s="66" t="s">
        <v>13</v>
      </c>
      <c r="H505" s="42" t="s">
        <v>6598</v>
      </c>
      <c r="I505" s="66"/>
      <c r="J505" s="65" t="str">
        <f t="shared" si="602"/>
        <v>숫자_10,2</v>
      </c>
      <c r="K505" s="103"/>
      <c r="L505" s="67"/>
      <c r="M505" s="65" t="str">
        <f>M500</f>
        <v>ZMR_POSI_SCHE</v>
      </c>
      <c r="N505" s="65" t="str">
        <f t="shared" si="603"/>
        <v>포지션스케줄정보</v>
      </c>
      <c r="O505" s="27">
        <f t="shared" si="527"/>
        <v>15</v>
      </c>
      <c r="P505" s="65" t="s">
        <v>6596</v>
      </c>
      <c r="Q505" s="65" t="str">
        <f t="shared" si="604"/>
        <v>범위내적용값</v>
      </c>
      <c r="R505" s="65" t="str">
        <f t="shared" si="605"/>
        <v>number(10,2)</v>
      </c>
      <c r="S505" s="66"/>
      <c r="T505" s="66"/>
      <c r="U505" s="68" t="str">
        <f t="shared" si="539"/>
        <v>10,2</v>
      </c>
      <c r="V505" s="65"/>
      <c r="W505" s="5" t="s">
        <v>291</v>
      </c>
      <c r="X505" s="5" t="str">
        <f t="shared" si="575"/>
        <v>BASE_DT,POSI_FG,POSI_ID,POSI_SEQ,SCHE_FG,SCHE_SEQ</v>
      </c>
      <c r="Y505" s="6" t="s">
        <v>291</v>
      </c>
      <c r="Z505" s="37" t="str">
        <f t="shared" si="576"/>
        <v xml:space="preserve">  IN_RG_RATE number(10,2) NULL,</v>
      </c>
      <c r="AA505" s="37" t="s">
        <v>291</v>
      </c>
      <c r="AB505" s="5" t="str">
        <f t="shared" si="577"/>
        <v/>
      </c>
      <c r="AC505" s="37" t="s">
        <v>291</v>
      </c>
      <c r="AD505" s="37" t="str">
        <f t="shared" si="578"/>
        <v>COMMENT ON COLUMN ZMR_POSI_SCHE.IN_RG_RATE IS '범위내적용값';</v>
      </c>
      <c r="AE505" s="37" t="s">
        <v>291</v>
      </c>
      <c r="AF505" s="40" t="str">
        <f t="shared" si="579"/>
        <v>ALTER TABLE ZMR_POSI_SCHE ADD IN_RG_RATE number(10,2) NULL;</v>
      </c>
      <c r="AG505" s="6" t="s">
        <v>291</v>
      </c>
      <c r="AI505" s="114"/>
      <c r="AJ505" s="66"/>
    </row>
    <row r="506" spans="2:36" hidden="1">
      <c r="B506" s="65" t="str">
        <f t="shared" ref="B506:C506" si="609">B505</f>
        <v>시장기본-포지션정보</v>
      </c>
      <c r="C506" s="65" t="str">
        <f t="shared" si="609"/>
        <v>포지션스케줄정보</v>
      </c>
      <c r="D506" s="65" t="s">
        <v>6592</v>
      </c>
      <c r="E506" s="65">
        <f t="shared" si="552"/>
        <v>16</v>
      </c>
      <c r="F506" s="66"/>
      <c r="G506" s="66" t="s">
        <v>13</v>
      </c>
      <c r="H506" s="42" t="s">
        <v>6598</v>
      </c>
      <c r="I506" s="66"/>
      <c r="J506" s="65" t="str">
        <f t="shared" si="602"/>
        <v>숫자_10,2</v>
      </c>
      <c r="K506" s="103"/>
      <c r="L506" s="67"/>
      <c r="M506" s="65" t="str">
        <f>M501</f>
        <v>ZMR_POSI_SCHE</v>
      </c>
      <c r="N506" s="65" t="str">
        <f t="shared" si="603"/>
        <v>포지션스케줄정보</v>
      </c>
      <c r="O506" s="27">
        <f t="shared" si="527"/>
        <v>16</v>
      </c>
      <c r="P506" s="65" t="s">
        <v>6597</v>
      </c>
      <c r="Q506" s="65" t="str">
        <f t="shared" si="604"/>
        <v>범위외적용값</v>
      </c>
      <c r="R506" s="65" t="str">
        <f t="shared" si="605"/>
        <v>number(10,2)</v>
      </c>
      <c r="S506" s="66"/>
      <c r="T506" s="66"/>
      <c r="U506" s="68" t="str">
        <f t="shared" si="539"/>
        <v>10,2</v>
      </c>
      <c r="V506" s="65"/>
      <c r="W506" s="5" t="s">
        <v>291</v>
      </c>
      <c r="X506" s="5" t="str">
        <f t="shared" si="575"/>
        <v>BASE_DT,POSI_FG,POSI_ID,POSI_SEQ,SCHE_FG,SCHE_SEQ</v>
      </c>
      <c r="Y506" s="6" t="s">
        <v>291</v>
      </c>
      <c r="Z506" s="37" t="str">
        <f t="shared" si="576"/>
        <v xml:space="preserve">  OUT_RG_RATE number(10,2) NULL,</v>
      </c>
      <c r="AA506" s="37" t="s">
        <v>291</v>
      </c>
      <c r="AB506" s="5" t="str">
        <f t="shared" si="577"/>
        <v/>
      </c>
      <c r="AC506" s="37" t="s">
        <v>291</v>
      </c>
      <c r="AD506" s="37" t="str">
        <f t="shared" si="578"/>
        <v>COMMENT ON COLUMN ZMR_POSI_SCHE.OUT_RG_RATE IS '범위외적용값';</v>
      </c>
      <c r="AE506" s="37" t="s">
        <v>291</v>
      </c>
      <c r="AF506" s="40" t="str">
        <f t="shared" si="579"/>
        <v>ALTER TABLE ZMR_POSI_SCHE ADD OUT_RG_RATE number(10,2) NULL;</v>
      </c>
      <c r="AG506" s="6" t="s">
        <v>291</v>
      </c>
      <c r="AI506" s="114"/>
      <c r="AJ506" s="66"/>
    </row>
    <row r="507" spans="2:36" hidden="1">
      <c r="B507" s="65" t="str">
        <f t="shared" ref="B507:C507" si="610">B506</f>
        <v>시장기본-포지션정보</v>
      </c>
      <c r="C507" s="65" t="str">
        <f t="shared" si="610"/>
        <v>포지션스케줄정보</v>
      </c>
      <c r="D507" s="65" t="s">
        <v>6593</v>
      </c>
      <c r="E507" s="65">
        <f t="shared" si="552"/>
        <v>17</v>
      </c>
      <c r="F507" s="66"/>
      <c r="G507" s="66" t="s">
        <v>13</v>
      </c>
      <c r="H507" s="42" t="s">
        <v>6598</v>
      </c>
      <c r="I507" s="66"/>
      <c r="J507" s="65" t="str">
        <f t="shared" si="602"/>
        <v>숫자_10,2</v>
      </c>
      <c r="K507" s="103"/>
      <c r="L507" s="67"/>
      <c r="M507" s="65" t="str">
        <f>M502</f>
        <v>ZMR_POSI_SCHE</v>
      </c>
      <c r="N507" s="65" t="str">
        <f t="shared" si="603"/>
        <v>포지션스케줄정보</v>
      </c>
      <c r="O507" s="27">
        <f t="shared" si="527"/>
        <v>17</v>
      </c>
      <c r="P507" s="65" t="s">
        <v>4996</v>
      </c>
      <c r="Q507" s="65" t="str">
        <f t="shared" si="604"/>
        <v>행사가격</v>
      </c>
      <c r="R507" s="65" t="str">
        <f t="shared" si="605"/>
        <v>number(10,2)</v>
      </c>
      <c r="S507" s="66"/>
      <c r="T507" s="66"/>
      <c r="U507" s="68" t="str">
        <f t="shared" si="539"/>
        <v>10,2</v>
      </c>
      <c r="V507" s="65"/>
      <c r="W507" s="5" t="s">
        <v>291</v>
      </c>
      <c r="X507" s="5" t="str">
        <f t="shared" si="575"/>
        <v>BASE_DT,POSI_FG,POSI_ID,POSI_SEQ,SCHE_FG,SCHE_SEQ</v>
      </c>
      <c r="Y507" s="6" t="s">
        <v>291</v>
      </c>
      <c r="Z507" s="37" t="str">
        <f t="shared" si="576"/>
        <v xml:space="preserve">  CONT_SIZE number(10,2) NULL,</v>
      </c>
      <c r="AA507" s="37" t="s">
        <v>291</v>
      </c>
      <c r="AB507" s="5" t="str">
        <f t="shared" si="577"/>
        <v/>
      </c>
      <c r="AC507" s="37" t="s">
        <v>291</v>
      </c>
      <c r="AD507" s="37" t="str">
        <f t="shared" si="578"/>
        <v>COMMENT ON COLUMN ZMR_POSI_SCHE.CONT_SIZE IS '행사가격';</v>
      </c>
      <c r="AE507" s="37" t="s">
        <v>291</v>
      </c>
      <c r="AF507" s="40" t="str">
        <f t="shared" si="579"/>
        <v>ALTER TABLE ZMR_POSI_SCHE ADD CONT_SIZE number(10,2) NULL;</v>
      </c>
      <c r="AG507" s="6" t="s">
        <v>291</v>
      </c>
      <c r="AI507" s="114"/>
      <c r="AJ507" s="66"/>
    </row>
    <row r="508" spans="2:36" hidden="1">
      <c r="B508" s="65" t="str">
        <f t="shared" ref="B508:C508" si="611">B507</f>
        <v>시장기본-포지션정보</v>
      </c>
      <c r="C508" s="65" t="str">
        <f t="shared" si="611"/>
        <v>포지션스케줄정보</v>
      </c>
      <c r="D508" s="65" t="s">
        <v>4991</v>
      </c>
      <c r="E508" s="65">
        <f t="shared" si="552"/>
        <v>18</v>
      </c>
      <c r="F508" s="66"/>
      <c r="G508" s="66" t="s">
        <v>274</v>
      </c>
      <c r="H508" s="42">
        <v>20</v>
      </c>
      <c r="I508" s="66"/>
      <c r="J508" s="65" t="str">
        <f t="shared" ref="J508" si="612">IF(G508="", "", G508&amp;IF(G508="날짜", "", "_"&amp;H508))</f>
        <v>문자_20</v>
      </c>
      <c r="K508" s="103"/>
      <c r="L508" s="67"/>
      <c r="M508" s="65" t="str">
        <f>M500</f>
        <v>ZMR_POSI_SCHE</v>
      </c>
      <c r="N508" s="65" t="str">
        <f t="shared" ref="N508" si="613">C508</f>
        <v>포지션스케줄정보</v>
      </c>
      <c r="O508" s="27">
        <f t="shared" si="527"/>
        <v>18</v>
      </c>
      <c r="P508" s="65" t="s">
        <v>4993</v>
      </c>
      <c r="Q508" s="65" t="str">
        <f t="shared" ref="Q508" si="614">D508</f>
        <v>문자변수값</v>
      </c>
      <c r="R508" s="65" t="str">
        <f t="shared" ref="R508" si="615">IF(G508="문자", "varchar2(" &amp; H508 &amp; ")", IF(G508="숫자", "number(" &amp; SUBSTITUTE(H508, ".", ",") &amp;")", IF(G508="날짜", "timestamp", "")))</f>
        <v>varchar2(20)</v>
      </c>
      <c r="S508" s="66"/>
      <c r="T508" s="66"/>
      <c r="U508" s="68">
        <f t="shared" si="539"/>
        <v>20</v>
      </c>
      <c r="V508" s="65"/>
      <c r="W508" s="5" t="s">
        <v>291</v>
      </c>
      <c r="X508" s="5" t="str">
        <f t="shared" si="575"/>
        <v>BASE_DT,POSI_FG,POSI_ID,POSI_SEQ,SCHE_FG,SCHE_SEQ</v>
      </c>
      <c r="Y508" s="6" t="s">
        <v>291</v>
      </c>
      <c r="Z508" s="37" t="str">
        <f t="shared" si="576"/>
        <v xml:space="preserve">  SCHE_CVAL varchar2(20) NULL,</v>
      </c>
      <c r="AA508" s="37" t="s">
        <v>291</v>
      </c>
      <c r="AB508" s="5" t="str">
        <f t="shared" si="577"/>
        <v/>
      </c>
      <c r="AC508" s="37" t="s">
        <v>291</v>
      </c>
      <c r="AD508" s="37" t="str">
        <f t="shared" si="578"/>
        <v>COMMENT ON COLUMN ZMR_POSI_SCHE.SCHE_CVAL IS '문자변수값';</v>
      </c>
      <c r="AE508" s="37" t="s">
        <v>291</v>
      </c>
      <c r="AF508" s="40" t="str">
        <f t="shared" si="579"/>
        <v>ALTER TABLE ZMR_POSI_SCHE ADD SCHE_CVAL varchar2(20) NULL;</v>
      </c>
      <c r="AG508" s="6" t="s">
        <v>291</v>
      </c>
      <c r="AI508" s="114"/>
      <c r="AJ508" s="66"/>
    </row>
    <row r="509" spans="2:36" hidden="1">
      <c r="B509" s="65" t="str">
        <f t="shared" ref="B509:C509" si="616">B508</f>
        <v>시장기본-포지션정보</v>
      </c>
      <c r="C509" s="65" t="str">
        <f t="shared" si="616"/>
        <v>포지션스케줄정보</v>
      </c>
      <c r="D509" s="65" t="s">
        <v>4992</v>
      </c>
      <c r="E509" s="65">
        <f t="shared" si="552"/>
        <v>19</v>
      </c>
      <c r="F509" s="66"/>
      <c r="G509" s="66" t="s">
        <v>13</v>
      </c>
      <c r="H509" s="42" t="s">
        <v>6600</v>
      </c>
      <c r="I509" s="66"/>
      <c r="J509" s="65" t="str">
        <f t="shared" si="592"/>
        <v>숫자_25,8</v>
      </c>
      <c r="K509" s="103"/>
      <c r="L509" s="67"/>
      <c r="M509" s="65" t="str">
        <f>M502</f>
        <v>ZMR_POSI_SCHE</v>
      </c>
      <c r="N509" s="65" t="str">
        <f t="shared" si="593"/>
        <v>포지션스케줄정보</v>
      </c>
      <c r="O509" s="27">
        <f t="shared" si="527"/>
        <v>19</v>
      </c>
      <c r="P509" s="65" t="s">
        <v>4994</v>
      </c>
      <c r="Q509" s="65" t="str">
        <f t="shared" si="594"/>
        <v>숫자변수값</v>
      </c>
      <c r="R509" s="65" t="str">
        <f t="shared" si="595"/>
        <v>number(25,8)</v>
      </c>
      <c r="S509" s="66"/>
      <c r="T509" s="66"/>
      <c r="U509" s="68" t="str">
        <f t="shared" si="539"/>
        <v>25,8</v>
      </c>
      <c r="V509" s="65"/>
      <c r="W509" s="5" t="s">
        <v>291</v>
      </c>
      <c r="X509" s="5" t="str">
        <f t="shared" si="575"/>
        <v>BASE_DT,POSI_FG,POSI_ID,POSI_SEQ,SCHE_FG,SCHE_SEQ</v>
      </c>
      <c r="Y509" s="6" t="s">
        <v>291</v>
      </c>
      <c r="Z509" s="37" t="str">
        <f t="shared" si="576"/>
        <v xml:space="preserve">  SCHE_NVAL number(25,8) NULL,</v>
      </c>
      <c r="AA509" s="37" t="s">
        <v>291</v>
      </c>
      <c r="AB509" s="5" t="str">
        <f t="shared" si="577"/>
        <v/>
      </c>
      <c r="AC509" s="37" t="s">
        <v>291</v>
      </c>
      <c r="AD509" s="37" t="str">
        <f t="shared" si="578"/>
        <v>COMMENT ON COLUMN ZMR_POSI_SCHE.SCHE_NVAL IS '숫자변수값';</v>
      </c>
      <c r="AE509" s="37" t="s">
        <v>291</v>
      </c>
      <c r="AF509" s="40" t="str">
        <f t="shared" si="579"/>
        <v>ALTER TABLE ZMR_POSI_SCHE ADD SCHE_NVAL number(25,8) NULL;</v>
      </c>
      <c r="AG509" s="6" t="s">
        <v>291</v>
      </c>
      <c r="AI509" s="114"/>
      <c r="AJ509" s="66"/>
    </row>
    <row r="510" spans="2:36" hidden="1">
      <c r="B510" s="65" t="str">
        <f t="shared" ref="B510:C510" si="617">B509</f>
        <v>시장기본-포지션정보</v>
      </c>
      <c r="C510" s="65" t="str">
        <f t="shared" si="617"/>
        <v>포지션스케줄정보</v>
      </c>
      <c r="D510" s="65" t="s">
        <v>4559</v>
      </c>
      <c r="E510" s="65">
        <f t="shared" si="552"/>
        <v>20</v>
      </c>
      <c r="F510" s="66"/>
      <c r="G510" s="66" t="s">
        <v>274</v>
      </c>
      <c r="H510" s="42">
        <v>20</v>
      </c>
      <c r="I510" s="66"/>
      <c r="J510" s="65" t="str">
        <f>IF(G510="", "", G510&amp;IF(G510="날짜", "", "_"&amp;H510))</f>
        <v>문자_20</v>
      </c>
      <c r="K510" s="103"/>
      <c r="L510" s="67"/>
      <c r="M510" s="65" t="str">
        <f t="shared" si="572"/>
        <v>ZMR_POSI_SCHE</v>
      </c>
      <c r="N510" s="65" t="str">
        <f t="shared" si="593"/>
        <v>포지션스케줄정보</v>
      </c>
      <c r="O510" s="27">
        <f t="shared" si="527"/>
        <v>20</v>
      </c>
      <c r="P510" s="65" t="s">
        <v>4562</v>
      </c>
      <c r="Q510" s="65" t="str">
        <f>D510</f>
        <v>원천자료명</v>
      </c>
      <c r="R510" s="65" t="str">
        <f>IF(G510="문자", "varchar2(" &amp; H510 &amp; ")", IF(G510="숫자", "number(" &amp; SUBSTITUTE(H510, ".", ",") &amp;")", IF(G510="날짜", "timestamp", "")))</f>
        <v>varchar2(20)</v>
      </c>
      <c r="S510" s="66" t="str">
        <f>IF(F510="O", "Y", "")</f>
        <v/>
      </c>
      <c r="T510" s="66" t="str">
        <f>IF(I510="M", "Y", "")</f>
        <v/>
      </c>
      <c r="U510" s="68">
        <f t="shared" si="539"/>
        <v>20</v>
      </c>
      <c r="V510" s="65"/>
      <c r="W510" s="5" t="s">
        <v>291</v>
      </c>
      <c r="X510" s="5" t="str">
        <f t="shared" si="575"/>
        <v>BASE_DT,POSI_FG,POSI_ID,POSI_SEQ,SCHE_FG,SCHE_SEQ</v>
      </c>
      <c r="Y510" s="6" t="s">
        <v>291</v>
      </c>
      <c r="Z510" s="37" t="str">
        <f t="shared" si="576"/>
        <v xml:space="preserve">  DATA_SRC varchar2(20) NULL,</v>
      </c>
      <c r="AA510" s="37" t="s">
        <v>291</v>
      </c>
      <c r="AB510" s="5" t="str">
        <f t="shared" si="577"/>
        <v/>
      </c>
      <c r="AC510" s="37" t="s">
        <v>291</v>
      </c>
      <c r="AD510" s="37" t="str">
        <f t="shared" si="578"/>
        <v>COMMENT ON COLUMN ZMR_POSI_SCHE.DATA_SRC IS '원천자료명';</v>
      </c>
      <c r="AE510" s="37" t="s">
        <v>291</v>
      </c>
      <c r="AF510" s="40" t="str">
        <f t="shared" si="579"/>
        <v>ALTER TABLE ZMR_POSI_SCHE ADD DATA_SRC varchar2(20) NULL;</v>
      </c>
      <c r="AG510" s="6" t="s">
        <v>291</v>
      </c>
      <c r="AI510" s="114"/>
      <c r="AJ510" s="66"/>
    </row>
    <row r="511" spans="2:36" ht="25.5" hidden="1">
      <c r="B511" s="65" t="str">
        <f t="shared" ref="B511:C511" si="618">B510</f>
        <v>시장기본-포지션정보</v>
      </c>
      <c r="C511" s="65" t="str">
        <f t="shared" si="618"/>
        <v>포지션스케줄정보</v>
      </c>
      <c r="D511" s="65" t="s">
        <v>4552</v>
      </c>
      <c r="E511" s="65">
        <f t="shared" si="552"/>
        <v>21</v>
      </c>
      <c r="F511" s="66"/>
      <c r="G511" s="66" t="s">
        <v>274</v>
      </c>
      <c r="H511" s="42">
        <v>1</v>
      </c>
      <c r="I511" s="66"/>
      <c r="J511" s="65" t="str">
        <f>IF(G511="", "", G511&amp;IF(G511="날짜", "", "_"&amp;H511))</f>
        <v>문자_1</v>
      </c>
      <c r="K511" s="103" t="s">
        <v>4560</v>
      </c>
      <c r="L511" s="67"/>
      <c r="M511" s="65" t="str">
        <f t="shared" si="572"/>
        <v>ZMR_POSI_SCHE</v>
      </c>
      <c r="N511" s="65" t="str">
        <f t="shared" si="593"/>
        <v>포지션스케줄정보</v>
      </c>
      <c r="O511" s="27">
        <f t="shared" si="527"/>
        <v>21</v>
      </c>
      <c r="P511" s="65" t="s">
        <v>4561</v>
      </c>
      <c r="Q511" s="65" t="str">
        <f>D511</f>
        <v>자료관리구분</v>
      </c>
      <c r="R511" s="65" t="str">
        <f>IF(G511="문자", "varchar2(" &amp; H511 &amp; ")", IF(G511="숫자", "number(" &amp; SUBSTITUTE(H511, ".", ",") &amp;")", IF(G511="날짜", "timestamp", "")))</f>
        <v>varchar2(1)</v>
      </c>
      <c r="S511" s="66" t="str">
        <f>IF(F511="O", "Y", "")</f>
        <v/>
      </c>
      <c r="T511" s="66" t="str">
        <f>IF(I511="M", "Y", "")</f>
        <v/>
      </c>
      <c r="U511" s="68">
        <f t="shared" si="539"/>
        <v>1</v>
      </c>
      <c r="V511" s="65"/>
      <c r="W511" s="5" t="s">
        <v>291</v>
      </c>
      <c r="X511" s="5" t="str">
        <f t="shared" si="575"/>
        <v>BASE_DT,POSI_FG,POSI_ID,POSI_SEQ,SCHE_FG,SCHE_SEQ</v>
      </c>
      <c r="Y511" s="6" t="s">
        <v>291</v>
      </c>
      <c r="Z511" s="37" t="str">
        <f t="shared" si="576"/>
        <v xml:space="preserve">  DATA_CFG varchar2(1) NULL,</v>
      </c>
      <c r="AA511" s="37" t="s">
        <v>291</v>
      </c>
      <c r="AB511" s="5" t="str">
        <f t="shared" si="577"/>
        <v/>
      </c>
      <c r="AC511" s="37" t="s">
        <v>291</v>
      </c>
      <c r="AD511" s="37" t="str">
        <f t="shared" si="578"/>
        <v>COMMENT ON COLUMN ZMR_POSI_SCHE.DATA_CFG IS '자료관리구분 : DATA_MAN_FG [ M, C, S ]';</v>
      </c>
      <c r="AE511" s="37" t="s">
        <v>291</v>
      </c>
      <c r="AF511" s="40" t="str">
        <f t="shared" si="579"/>
        <v>ALTER TABLE ZMR_POSI_SCHE ADD DATA_CFG varchar2(1) NULL;</v>
      </c>
      <c r="AG511" s="6" t="s">
        <v>291</v>
      </c>
      <c r="AI511" s="114"/>
      <c r="AJ511" s="66"/>
    </row>
    <row r="512" spans="2:36" hidden="1">
      <c r="B512" s="65" t="str">
        <f t="shared" ref="B512:C512" si="619">B511</f>
        <v>시장기본-포지션정보</v>
      </c>
      <c r="C512" s="65" t="str">
        <f t="shared" si="619"/>
        <v>포지션스케줄정보</v>
      </c>
      <c r="D512" s="65" t="s">
        <v>818</v>
      </c>
      <c r="E512" s="65">
        <f t="shared" si="552"/>
        <v>22</v>
      </c>
      <c r="F512" s="66"/>
      <c r="G512" s="66" t="s">
        <v>12</v>
      </c>
      <c r="H512" s="42">
        <v>20</v>
      </c>
      <c r="I512" s="66"/>
      <c r="J512" s="65" t="str">
        <f t="shared" si="592"/>
        <v>문자_20</v>
      </c>
      <c r="K512" s="103"/>
      <c r="L512" s="67"/>
      <c r="M512" s="65" t="str">
        <f t="shared" si="572"/>
        <v>ZMR_POSI_SCHE</v>
      </c>
      <c r="N512" s="65" t="str">
        <f t="shared" si="593"/>
        <v>포지션스케줄정보</v>
      </c>
      <c r="O512" s="27">
        <f t="shared" ref="O512:O575" si="620">IF(P512="","", IF(P511="",1,O511+1))</f>
        <v>22</v>
      </c>
      <c r="P512" s="65" t="s">
        <v>832</v>
      </c>
      <c r="Q512" s="65" t="str">
        <f t="shared" si="594"/>
        <v>매핑ID</v>
      </c>
      <c r="R512" s="65" t="str">
        <f t="shared" si="595"/>
        <v>varchar2(20)</v>
      </c>
      <c r="S512" s="66" t="str">
        <f>IF(F512="O", "Y", "")</f>
        <v/>
      </c>
      <c r="T512" s="66" t="str">
        <f>IF(I512="M", "Y", "")</f>
        <v/>
      </c>
      <c r="U512" s="68">
        <f t="shared" si="539"/>
        <v>20</v>
      </c>
      <c r="V512" s="65"/>
      <c r="W512" s="5" t="s">
        <v>291</v>
      </c>
      <c r="X512" s="5" t="str">
        <f t="shared" si="575"/>
        <v>BASE_DT,POSI_FG,POSI_ID,POSI_SEQ,SCHE_FG,SCHE_SEQ</v>
      </c>
      <c r="Y512" s="6" t="s">
        <v>291</v>
      </c>
      <c r="Z512" s="37" t="str">
        <f t="shared" si="576"/>
        <v xml:space="preserve">  MAP_ID varchar2(20) NULL,CONSTRAINT PK_ZMR_POSI_SCHE PRIMARY KEY ( BASE_DT,POSI_FG,POSI_ID,POSI_SEQ,SCHE_FG,SCHE_SEQ) );</v>
      </c>
      <c r="AA512" s="37" t="s">
        <v>291</v>
      </c>
      <c r="AB512" s="5" t="str">
        <f t="shared" si="577"/>
        <v/>
      </c>
      <c r="AC512" s="37" t="s">
        <v>291</v>
      </c>
      <c r="AD512" s="37" t="str">
        <f t="shared" si="578"/>
        <v>COMMENT ON COLUMN ZMR_POSI_SCHE.MAP_ID IS '매핑ID';</v>
      </c>
      <c r="AE512" s="37" t="s">
        <v>291</v>
      </c>
      <c r="AF512" s="40" t="str">
        <f t="shared" si="579"/>
        <v>ALTER TABLE ZMR_POSI_SCHE ADD MAP_ID varchar2(20) NULL;</v>
      </c>
      <c r="AG512" s="6" t="s">
        <v>291</v>
      </c>
      <c r="AI512" s="114"/>
      <c r="AJ512" s="66"/>
    </row>
    <row r="513" spans="2:36" s="6" customFormat="1" hidden="1">
      <c r="B513" s="65" t="s">
        <v>1079</v>
      </c>
      <c r="C513" s="65" t="s">
        <v>976</v>
      </c>
      <c r="D513" s="65" t="str">
        <f>VLOOKUP(M513,엔티티목록!I:O,7,FALSE)</f>
        <v>평가시스템에서 사용하는 공통코드 정보</v>
      </c>
      <c r="E513" s="65" t="str">
        <f t="shared" si="552"/>
        <v/>
      </c>
      <c r="F513" s="66"/>
      <c r="G513" s="66"/>
      <c r="H513" s="42">
        <f>SUMIFS(H:H,C:C,C513,B:B,B513, G:G,"&lt;&gt;"&amp;G513)</f>
        <v>258</v>
      </c>
      <c r="I513" s="66"/>
      <c r="J513" s="65" t="str">
        <f t="shared" ref="J513:J558" si="621">IF(G513="", "", G513&amp;IF(G513="날짜", "", "_"&amp;H513))</f>
        <v/>
      </c>
      <c r="K513" s="103"/>
      <c r="L513" s="67"/>
      <c r="M513" s="65" t="s">
        <v>780</v>
      </c>
      <c r="N513" s="65" t="str">
        <f t="shared" ref="N513" si="622">C513</f>
        <v>공통코드정보</v>
      </c>
      <c r="O513" s="27" t="str">
        <f t="shared" si="620"/>
        <v/>
      </c>
      <c r="P513" s="65"/>
      <c r="Q513" s="65"/>
      <c r="R513" s="65" t="str">
        <f t="shared" ref="R513:R558" si="623">IF(G513="문자", "varchar2(" &amp; H513 &amp; ")", IF(G513="숫자", "number(" &amp; SUBSTITUTE(H513, ".", ",") &amp;")", IF(G513="날짜", "timestamp", "")))</f>
        <v/>
      </c>
      <c r="S513" s="66"/>
      <c r="T513" s="66"/>
      <c r="U513" s="68">
        <f t="shared" si="539"/>
        <v>258</v>
      </c>
      <c r="V513" s="65"/>
      <c r="W513" s="5" t="s">
        <v>291</v>
      </c>
      <c r="X513" s="5" t="str">
        <f t="shared" si="566"/>
        <v/>
      </c>
      <c r="Y513" s="6" t="s">
        <v>291</v>
      </c>
      <c r="Z513" s="37" t="str">
        <f t="shared" si="567"/>
        <v>CREATE TABLE ZRP_BASE_CODE(</v>
      </c>
      <c r="AA513" s="37" t="s">
        <v>291</v>
      </c>
      <c r="AB513" s="5" t="str">
        <f t="shared" si="568"/>
        <v>DROP TABLE ZRP_BASE_CODE;</v>
      </c>
      <c r="AC513" s="37" t="s">
        <v>291</v>
      </c>
      <c r="AD513" s="37" t="str">
        <f t="shared" si="569"/>
        <v>COMMENT ON TABLE ZRP_BASE_CODE IS '공통코드정보';</v>
      </c>
      <c r="AE513" s="37" t="s">
        <v>291</v>
      </c>
      <c r="AF513" s="40" t="str">
        <f t="shared" si="570"/>
        <v/>
      </c>
      <c r="AG513" s="6" t="s">
        <v>291</v>
      </c>
      <c r="AI513" s="114"/>
      <c r="AJ513" s="66"/>
    </row>
    <row r="514" spans="2:36" hidden="1">
      <c r="B514" s="65" t="str">
        <f t="shared" ref="B514:C519" si="624">B513</f>
        <v>평가관리_설정정보</v>
      </c>
      <c r="C514" s="65" t="str">
        <f t="shared" si="624"/>
        <v>공통코드정보</v>
      </c>
      <c r="D514" s="65" t="s">
        <v>39</v>
      </c>
      <c r="E514" s="65">
        <f t="shared" si="552"/>
        <v>1</v>
      </c>
      <c r="F514" s="66" t="s">
        <v>1980</v>
      </c>
      <c r="G514" s="66" t="s">
        <v>274</v>
      </c>
      <c r="H514" s="42">
        <v>30</v>
      </c>
      <c r="I514" s="66" t="s">
        <v>36</v>
      </c>
      <c r="J514" s="65" t="str">
        <f t="shared" si="621"/>
        <v>문자_30</v>
      </c>
      <c r="K514" s="103"/>
      <c r="L514" s="67"/>
      <c r="M514" s="65" t="str">
        <f>M513</f>
        <v>ZRP_BASE_CODE</v>
      </c>
      <c r="N514" s="65" t="str">
        <f t="shared" ref="N514:N555" si="625">C514</f>
        <v>공통코드정보</v>
      </c>
      <c r="O514" s="27">
        <f t="shared" si="620"/>
        <v>1</v>
      </c>
      <c r="P514" s="65" t="s">
        <v>44</v>
      </c>
      <c r="Q514" s="65" t="str">
        <f>D514</f>
        <v>코드분류</v>
      </c>
      <c r="R514" s="65" t="str">
        <f t="shared" si="623"/>
        <v>varchar2(30)</v>
      </c>
      <c r="S514" s="66" t="s">
        <v>1980</v>
      </c>
      <c r="T514" s="66"/>
      <c r="U514" s="68">
        <f t="shared" si="539"/>
        <v>30</v>
      </c>
      <c r="V514" s="65"/>
      <c r="W514" s="5" t="s">
        <v>291</v>
      </c>
      <c r="X514" s="5" t="str">
        <f t="shared" si="566"/>
        <v>CD_FLG</v>
      </c>
      <c r="Y514" s="6" t="s">
        <v>291</v>
      </c>
      <c r="Z514" s="37" t="str">
        <f t="shared" si="567"/>
        <v xml:space="preserve">  CD_FLG varchar2(30) NOT NULL,</v>
      </c>
      <c r="AA514" s="37" t="s">
        <v>291</v>
      </c>
      <c r="AB514" s="5" t="str">
        <f t="shared" si="568"/>
        <v/>
      </c>
      <c r="AC514" s="37" t="s">
        <v>291</v>
      </c>
      <c r="AD514" s="37" t="str">
        <f t="shared" si="569"/>
        <v>COMMENT ON COLUMN ZRP_BASE_CODE.CD_FLG IS '코드분류';</v>
      </c>
      <c r="AE514" s="37" t="s">
        <v>291</v>
      </c>
      <c r="AF514" s="40" t="str">
        <f t="shared" si="570"/>
        <v/>
      </c>
      <c r="AG514" s="6" t="s">
        <v>291</v>
      </c>
      <c r="AI514" s="114"/>
      <c r="AJ514" s="66"/>
    </row>
    <row r="515" spans="2:36" hidden="1">
      <c r="B515" s="65" t="str">
        <f t="shared" si="624"/>
        <v>평가관리_설정정보</v>
      </c>
      <c r="C515" s="65" t="str">
        <f t="shared" si="624"/>
        <v>공통코드정보</v>
      </c>
      <c r="D515" s="65" t="s">
        <v>18</v>
      </c>
      <c r="E515" s="65">
        <f t="shared" si="552"/>
        <v>2</v>
      </c>
      <c r="F515" s="66" t="s">
        <v>1980</v>
      </c>
      <c r="G515" s="66" t="s">
        <v>274</v>
      </c>
      <c r="H515" s="42">
        <v>30</v>
      </c>
      <c r="I515" s="66" t="s">
        <v>36</v>
      </c>
      <c r="J515" s="65" t="str">
        <f t="shared" si="621"/>
        <v>문자_30</v>
      </c>
      <c r="K515" s="103"/>
      <c r="L515" s="67"/>
      <c r="M515" s="65" t="str">
        <f t="shared" ref="M515:M554" si="626">M514</f>
        <v>ZRP_BASE_CODE</v>
      </c>
      <c r="N515" s="65" t="str">
        <f t="shared" si="625"/>
        <v>공통코드정보</v>
      </c>
      <c r="O515" s="27">
        <f t="shared" si="620"/>
        <v>2</v>
      </c>
      <c r="P515" s="65" t="s">
        <v>45</v>
      </c>
      <c r="Q515" s="65" t="str">
        <f t="shared" ref="Q515:Q526" si="627">D515</f>
        <v>코드</v>
      </c>
      <c r="R515" s="65" t="str">
        <f t="shared" si="623"/>
        <v>varchar2(30)</v>
      </c>
      <c r="S515" s="66" t="s">
        <v>1980</v>
      </c>
      <c r="T515" s="66"/>
      <c r="U515" s="68">
        <f t="shared" si="539"/>
        <v>30</v>
      </c>
      <c r="V515" s="65"/>
      <c r="W515" s="5" t="s">
        <v>291</v>
      </c>
      <c r="X515" s="5" t="str">
        <f t="shared" si="566"/>
        <v>CD_FLG,CD</v>
      </c>
      <c r="Y515" s="6" t="s">
        <v>291</v>
      </c>
      <c r="Z515" s="37" t="str">
        <f t="shared" si="567"/>
        <v xml:space="preserve">  CD varchar2(30) NOT NULL,</v>
      </c>
      <c r="AA515" s="37" t="s">
        <v>291</v>
      </c>
      <c r="AB515" s="5" t="str">
        <f t="shared" si="568"/>
        <v/>
      </c>
      <c r="AC515" s="37" t="s">
        <v>291</v>
      </c>
      <c r="AD515" s="37" t="str">
        <f t="shared" si="569"/>
        <v>COMMENT ON COLUMN ZRP_BASE_CODE.CD IS '코드';</v>
      </c>
      <c r="AE515" s="37" t="s">
        <v>291</v>
      </c>
      <c r="AF515" s="40" t="str">
        <f t="shared" si="570"/>
        <v/>
      </c>
      <c r="AG515" s="6" t="s">
        <v>291</v>
      </c>
      <c r="AI515" s="114"/>
      <c r="AJ515" s="66"/>
    </row>
    <row r="516" spans="2:36" hidden="1">
      <c r="B516" s="65" t="str">
        <f t="shared" si="624"/>
        <v>평가관리_설정정보</v>
      </c>
      <c r="C516" s="65" t="str">
        <f t="shared" si="624"/>
        <v>공통코드정보</v>
      </c>
      <c r="D516" s="65" t="s">
        <v>1153</v>
      </c>
      <c r="E516" s="65">
        <f t="shared" si="552"/>
        <v>3</v>
      </c>
      <c r="F516" s="66"/>
      <c r="G516" s="66" t="s">
        <v>274</v>
      </c>
      <c r="H516" s="42">
        <v>20</v>
      </c>
      <c r="I516" s="66" t="s">
        <v>36</v>
      </c>
      <c r="J516" s="65" t="str">
        <f t="shared" si="621"/>
        <v>문자_20</v>
      </c>
      <c r="K516" s="103"/>
      <c r="L516" s="67"/>
      <c r="M516" s="65" t="str">
        <f t="shared" si="626"/>
        <v>ZRP_BASE_CODE</v>
      </c>
      <c r="N516" s="65" t="str">
        <f t="shared" si="625"/>
        <v>공통코드정보</v>
      </c>
      <c r="O516" s="27">
        <f t="shared" si="620"/>
        <v>3</v>
      </c>
      <c r="P516" s="65" t="s">
        <v>46</v>
      </c>
      <c r="Q516" s="65" t="str">
        <f t="shared" si="627"/>
        <v>최종작업자</v>
      </c>
      <c r="R516" s="65" t="str">
        <f t="shared" si="623"/>
        <v>varchar2(20)</v>
      </c>
      <c r="S516" s="66"/>
      <c r="T516" s="66"/>
      <c r="U516" s="68">
        <f t="shared" si="539"/>
        <v>20</v>
      </c>
      <c r="V516" s="65"/>
      <c r="W516" s="5" t="s">
        <v>291</v>
      </c>
      <c r="X516" s="5" t="str">
        <f t="shared" si="566"/>
        <v>CD_FLG,CD</v>
      </c>
      <c r="Y516" s="6" t="s">
        <v>291</v>
      </c>
      <c r="Z516" s="37" t="str">
        <f t="shared" si="567"/>
        <v xml:space="preserve">  LASTID varchar2(20) NULL,</v>
      </c>
      <c r="AA516" s="37" t="s">
        <v>291</v>
      </c>
      <c r="AB516" s="5" t="str">
        <f t="shared" si="568"/>
        <v/>
      </c>
      <c r="AC516" s="37" t="s">
        <v>291</v>
      </c>
      <c r="AD516" s="37" t="str">
        <f t="shared" si="569"/>
        <v>COMMENT ON COLUMN ZRP_BASE_CODE.LASTID IS '최종작업자';</v>
      </c>
      <c r="AE516" s="37" t="s">
        <v>291</v>
      </c>
      <c r="AF516" s="40" t="str">
        <f t="shared" si="570"/>
        <v>ALTER TABLE ZRP_BASE_CODE ADD LASTID varchar2(20) NULL;</v>
      </c>
      <c r="AG516" s="6" t="s">
        <v>291</v>
      </c>
      <c r="AI516" s="114"/>
      <c r="AJ516" s="66"/>
    </row>
    <row r="517" spans="2:36" hidden="1">
      <c r="B517" s="65" t="str">
        <f t="shared" si="624"/>
        <v>평가관리_설정정보</v>
      </c>
      <c r="C517" s="65" t="str">
        <f t="shared" si="624"/>
        <v>공통코드정보</v>
      </c>
      <c r="D517" s="65" t="s">
        <v>286</v>
      </c>
      <c r="E517" s="65">
        <f t="shared" si="552"/>
        <v>4</v>
      </c>
      <c r="F517" s="66"/>
      <c r="G517" s="66" t="s">
        <v>1154</v>
      </c>
      <c r="H517" s="42">
        <v>8</v>
      </c>
      <c r="I517" s="66" t="s">
        <v>36</v>
      </c>
      <c r="J517" s="65" t="str">
        <f t="shared" si="621"/>
        <v>날짜</v>
      </c>
      <c r="K517" s="103"/>
      <c r="L517" s="67"/>
      <c r="M517" s="65" t="str">
        <f t="shared" si="626"/>
        <v>ZRP_BASE_CODE</v>
      </c>
      <c r="N517" s="65" t="str">
        <f t="shared" si="625"/>
        <v>공통코드정보</v>
      </c>
      <c r="O517" s="27">
        <f t="shared" si="620"/>
        <v>4</v>
      </c>
      <c r="P517" s="65" t="s">
        <v>47</v>
      </c>
      <c r="Q517" s="65" t="str">
        <f t="shared" si="627"/>
        <v>최종작업시스템일시</v>
      </c>
      <c r="R517" s="65" t="str">
        <f t="shared" si="623"/>
        <v>timestamp</v>
      </c>
      <c r="S517" s="66"/>
      <c r="T517" s="66"/>
      <c r="U517" s="68">
        <f t="shared" si="539"/>
        <v>8</v>
      </c>
      <c r="V517" s="65"/>
      <c r="W517" s="5" t="s">
        <v>291</v>
      </c>
      <c r="X517" s="5" t="str">
        <f t="shared" si="566"/>
        <v>CD_FLG,CD</v>
      </c>
      <c r="Y517" s="6" t="s">
        <v>291</v>
      </c>
      <c r="Z517" s="37" t="str">
        <f t="shared" si="567"/>
        <v xml:space="preserve">  TMSTAMP timestamp DEFAULT CURRENT_TIMESTAMP  NULL,</v>
      </c>
      <c r="AA517" s="37" t="s">
        <v>291</v>
      </c>
      <c r="AB517" s="5" t="str">
        <f t="shared" si="568"/>
        <v/>
      </c>
      <c r="AC517" s="37" t="s">
        <v>291</v>
      </c>
      <c r="AD517" s="37" t="str">
        <f t="shared" si="569"/>
        <v>COMMENT ON COLUMN ZRP_BASE_CODE.TMSTAMP IS '최종작업시스템일시';</v>
      </c>
      <c r="AE517" s="37" t="s">
        <v>291</v>
      </c>
      <c r="AF517" s="40" t="str">
        <f t="shared" si="570"/>
        <v>ALTER TABLE ZRP_BASE_CODE ADD TMSTAMP timestamp NULL;</v>
      </c>
      <c r="AG517" s="6" t="s">
        <v>291</v>
      </c>
      <c r="AI517" s="114"/>
      <c r="AJ517" s="66"/>
    </row>
    <row r="518" spans="2:36" ht="25.5" hidden="1">
      <c r="B518" s="65" t="str">
        <f t="shared" si="624"/>
        <v>평가관리_설정정보</v>
      </c>
      <c r="C518" s="65" t="str">
        <f t="shared" si="624"/>
        <v>공통코드정보</v>
      </c>
      <c r="D518" s="65" t="s">
        <v>1155</v>
      </c>
      <c r="E518" s="65">
        <f t="shared" si="552"/>
        <v>5</v>
      </c>
      <c r="F518" s="66"/>
      <c r="G518" s="66" t="s">
        <v>1156</v>
      </c>
      <c r="H518" s="42" t="s">
        <v>1997</v>
      </c>
      <c r="I518" s="66"/>
      <c r="J518" s="65" t="str">
        <f t="shared" si="621"/>
        <v>숫자_5,1</v>
      </c>
      <c r="K518" s="103" t="s">
        <v>1157</v>
      </c>
      <c r="L518" s="67"/>
      <c r="M518" s="65" t="str">
        <f t="shared" si="626"/>
        <v>ZRP_BASE_CODE</v>
      </c>
      <c r="N518" s="65" t="str">
        <f t="shared" si="625"/>
        <v>공통코드정보</v>
      </c>
      <c r="O518" s="27">
        <f t="shared" si="620"/>
        <v>5</v>
      </c>
      <c r="P518" s="65" t="s">
        <v>48</v>
      </c>
      <c r="Q518" s="65" t="str">
        <f t="shared" si="627"/>
        <v>코드순번</v>
      </c>
      <c r="R518" s="65" t="str">
        <f t="shared" si="623"/>
        <v>number(5,1)</v>
      </c>
      <c r="S518" s="66"/>
      <c r="T518" s="66"/>
      <c r="U518" s="68" t="str">
        <f t="shared" ref="U518:U581" si="628">IF(Q518="", SUMIFS(U:U,M:M,M518,Q:Q,"&lt;&gt;"&amp;Q518), IF(OR(R518="float",R518="datetime"),8,H518))</f>
        <v>5,1</v>
      </c>
      <c r="V518" s="65"/>
      <c r="W518" s="5" t="s">
        <v>291</v>
      </c>
      <c r="X518" s="5" t="str">
        <f t="shared" si="566"/>
        <v>CD_FLG,CD</v>
      </c>
      <c r="Y518" s="6" t="s">
        <v>291</v>
      </c>
      <c r="Z518" s="37" t="str">
        <f t="shared" si="567"/>
        <v xml:space="preserve">  CD_NO number(5,1) NULL,</v>
      </c>
      <c r="AA518" s="37" t="s">
        <v>291</v>
      </c>
      <c r="AB518" s="5" t="str">
        <f t="shared" si="568"/>
        <v/>
      </c>
      <c r="AC518" s="37" t="s">
        <v>291</v>
      </c>
      <c r="AD518" s="37" t="str">
        <f t="shared" si="569"/>
        <v>COMMENT ON COLUMN ZRP_BASE_CODE.CD_NO IS '코드순번 : 코드 Ordering시 사용';</v>
      </c>
      <c r="AE518" s="37" t="s">
        <v>291</v>
      </c>
      <c r="AF518" s="40" t="str">
        <f t="shared" si="570"/>
        <v>ALTER TABLE ZRP_BASE_CODE ADD CD_NO number(5,1) NULL;</v>
      </c>
      <c r="AG518" s="6" t="s">
        <v>291</v>
      </c>
      <c r="AI518" s="114"/>
      <c r="AJ518" s="66"/>
    </row>
    <row r="519" spans="2:36" hidden="1">
      <c r="B519" s="65" t="str">
        <f t="shared" si="624"/>
        <v>평가관리_설정정보</v>
      </c>
      <c r="C519" s="65" t="str">
        <f t="shared" si="624"/>
        <v>공통코드정보</v>
      </c>
      <c r="D519" s="65" t="s">
        <v>1158</v>
      </c>
      <c r="E519" s="65">
        <f t="shared" si="552"/>
        <v>6</v>
      </c>
      <c r="F519" s="66"/>
      <c r="G519" s="66" t="s">
        <v>274</v>
      </c>
      <c r="H519" s="42" t="s">
        <v>1159</v>
      </c>
      <c r="I519" s="66"/>
      <c r="J519" s="65" t="str">
        <f t="shared" si="621"/>
        <v>문자_100</v>
      </c>
      <c r="K519" s="103"/>
      <c r="L519" s="67"/>
      <c r="M519" s="65" t="str">
        <f>M518</f>
        <v>ZRP_BASE_CODE</v>
      </c>
      <c r="N519" s="65" t="str">
        <f t="shared" si="625"/>
        <v>공통코드정보</v>
      </c>
      <c r="O519" s="27">
        <f t="shared" si="620"/>
        <v>6</v>
      </c>
      <c r="P519" s="65" t="s">
        <v>49</v>
      </c>
      <c r="Q519" s="65" t="str">
        <f t="shared" si="627"/>
        <v>코드명</v>
      </c>
      <c r="R519" s="65" t="str">
        <f t="shared" si="623"/>
        <v>varchar2(100)</v>
      </c>
      <c r="S519" s="66"/>
      <c r="T519" s="66"/>
      <c r="U519" s="68" t="str">
        <f t="shared" si="628"/>
        <v>100</v>
      </c>
      <c r="V519" s="65"/>
      <c r="W519" s="5" t="s">
        <v>291</v>
      </c>
      <c r="X519" s="5" t="str">
        <f t="shared" si="566"/>
        <v>CD_FLG,CD</v>
      </c>
      <c r="Y519" s="6" t="s">
        <v>291</v>
      </c>
      <c r="Z519" s="37" t="str">
        <f t="shared" si="567"/>
        <v xml:space="preserve">  CD_NM varchar2(100) NULL,</v>
      </c>
      <c r="AA519" s="37" t="s">
        <v>291</v>
      </c>
      <c r="AB519" s="5" t="str">
        <f t="shared" si="568"/>
        <v/>
      </c>
      <c r="AC519" s="37" t="s">
        <v>291</v>
      </c>
      <c r="AD519" s="37" t="str">
        <f t="shared" si="569"/>
        <v>COMMENT ON COLUMN ZRP_BASE_CODE.CD_NM IS '코드명';</v>
      </c>
      <c r="AE519" s="37" t="s">
        <v>291</v>
      </c>
      <c r="AF519" s="40" t="str">
        <f t="shared" si="570"/>
        <v>ALTER TABLE ZRP_BASE_CODE ADD CD_NM varchar2(100) NULL;</v>
      </c>
      <c r="AG519" s="6" t="s">
        <v>291</v>
      </c>
      <c r="AI519" s="114"/>
      <c r="AJ519" s="66"/>
    </row>
    <row r="520" spans="2:36" hidden="1">
      <c r="B520" s="65" t="str">
        <f t="shared" ref="B520:B527" si="629">B519</f>
        <v>평가관리_설정정보</v>
      </c>
      <c r="C520" s="65" t="str">
        <f t="shared" ref="C520:C527" si="630">C519</f>
        <v>공통코드정보</v>
      </c>
      <c r="D520" s="65" t="s">
        <v>1160</v>
      </c>
      <c r="E520" s="65">
        <f t="shared" si="552"/>
        <v>7</v>
      </c>
      <c r="F520" s="66"/>
      <c r="G520" s="66" t="s">
        <v>274</v>
      </c>
      <c r="H520" s="42" t="s">
        <v>1159</v>
      </c>
      <c r="I520" s="66"/>
      <c r="J520" s="65" t="str">
        <f t="shared" si="621"/>
        <v>문자_100</v>
      </c>
      <c r="K520" s="103"/>
      <c r="L520" s="67"/>
      <c r="M520" s="65" t="str">
        <f t="shared" si="626"/>
        <v>ZRP_BASE_CODE</v>
      </c>
      <c r="N520" s="65" t="str">
        <f t="shared" si="625"/>
        <v>공통코드정보</v>
      </c>
      <c r="O520" s="27">
        <f t="shared" si="620"/>
        <v>7</v>
      </c>
      <c r="P520" s="65" t="s">
        <v>50</v>
      </c>
      <c r="Q520" s="65" t="str">
        <f t="shared" si="627"/>
        <v>코드영문명</v>
      </c>
      <c r="R520" s="65" t="str">
        <f t="shared" si="623"/>
        <v>varchar2(100)</v>
      </c>
      <c r="S520" s="66"/>
      <c r="T520" s="66"/>
      <c r="U520" s="68" t="str">
        <f t="shared" si="628"/>
        <v>100</v>
      </c>
      <c r="V520" s="65"/>
      <c r="W520" s="5" t="s">
        <v>291</v>
      </c>
      <c r="X520" s="5" t="str">
        <f t="shared" si="566"/>
        <v>CD_FLG,CD</v>
      </c>
      <c r="Y520" s="6" t="s">
        <v>291</v>
      </c>
      <c r="Z520" s="37" t="str">
        <f t="shared" si="567"/>
        <v xml:space="preserve">  CD_ENM varchar2(100) NULL,</v>
      </c>
      <c r="AA520" s="37" t="s">
        <v>291</v>
      </c>
      <c r="AB520" s="5" t="str">
        <f t="shared" si="568"/>
        <v/>
      </c>
      <c r="AC520" s="37" t="s">
        <v>291</v>
      </c>
      <c r="AD520" s="37" t="str">
        <f t="shared" si="569"/>
        <v>COMMENT ON COLUMN ZRP_BASE_CODE.CD_ENM IS '코드영문명';</v>
      </c>
      <c r="AE520" s="37" t="s">
        <v>291</v>
      </c>
      <c r="AF520" s="40" t="str">
        <f t="shared" si="570"/>
        <v>ALTER TABLE ZRP_BASE_CODE ADD CD_ENM varchar2(100) NULL;</v>
      </c>
      <c r="AG520" s="6" t="s">
        <v>291</v>
      </c>
      <c r="AI520" s="114"/>
      <c r="AJ520" s="66"/>
    </row>
    <row r="521" spans="2:36" hidden="1">
      <c r="B521" s="65" t="str">
        <f t="shared" si="629"/>
        <v>평가관리_설정정보</v>
      </c>
      <c r="C521" s="65" t="str">
        <f t="shared" si="630"/>
        <v>공통코드정보</v>
      </c>
      <c r="D521" s="65" t="s">
        <v>1161</v>
      </c>
      <c r="E521" s="65">
        <f t="shared" si="552"/>
        <v>8</v>
      </c>
      <c r="F521" s="66"/>
      <c r="G521" s="66" t="s">
        <v>274</v>
      </c>
      <c r="H521" s="42">
        <v>50</v>
      </c>
      <c r="I521" s="66"/>
      <c r="J521" s="65" t="str">
        <f t="shared" si="621"/>
        <v>문자_50</v>
      </c>
      <c r="K521" s="103"/>
      <c r="L521" s="67"/>
      <c r="M521" s="65" t="str">
        <f t="shared" si="626"/>
        <v>ZRP_BASE_CODE</v>
      </c>
      <c r="N521" s="65" t="str">
        <f t="shared" si="625"/>
        <v>공통코드정보</v>
      </c>
      <c r="O521" s="27">
        <f t="shared" si="620"/>
        <v>8</v>
      </c>
      <c r="P521" s="65" t="s">
        <v>51</v>
      </c>
      <c r="Q521" s="65" t="str">
        <f t="shared" si="627"/>
        <v>코드약어</v>
      </c>
      <c r="R521" s="65" t="str">
        <f t="shared" si="623"/>
        <v>varchar2(50)</v>
      </c>
      <c r="S521" s="66"/>
      <c r="T521" s="66"/>
      <c r="U521" s="68">
        <f t="shared" si="628"/>
        <v>50</v>
      </c>
      <c r="V521" s="65"/>
      <c r="W521" s="5" t="s">
        <v>291</v>
      </c>
      <c r="X521" s="5" t="str">
        <f t="shared" si="566"/>
        <v>CD_FLG,CD</v>
      </c>
      <c r="Y521" s="6" t="s">
        <v>291</v>
      </c>
      <c r="Z521" s="37" t="str">
        <f t="shared" si="567"/>
        <v xml:space="preserve">  CD_SNM varchar2(50) NULL,</v>
      </c>
      <c r="AA521" s="37" t="s">
        <v>291</v>
      </c>
      <c r="AB521" s="5" t="str">
        <f t="shared" si="568"/>
        <v/>
      </c>
      <c r="AC521" s="37" t="s">
        <v>291</v>
      </c>
      <c r="AD521" s="37" t="str">
        <f t="shared" si="569"/>
        <v>COMMENT ON COLUMN ZRP_BASE_CODE.CD_SNM IS '코드약어';</v>
      </c>
      <c r="AE521" s="37" t="s">
        <v>291</v>
      </c>
      <c r="AF521" s="40" t="str">
        <f t="shared" si="570"/>
        <v>ALTER TABLE ZRP_BASE_CODE ADD CD_SNM varchar2(50) NULL;</v>
      </c>
      <c r="AG521" s="6" t="s">
        <v>291</v>
      </c>
      <c r="AI521" s="114"/>
      <c r="AJ521" s="66"/>
    </row>
    <row r="522" spans="2:36" hidden="1">
      <c r="B522" s="65" t="str">
        <f t="shared" si="629"/>
        <v>평가관리_설정정보</v>
      </c>
      <c r="C522" s="65" t="str">
        <f t="shared" si="630"/>
        <v>공통코드정보</v>
      </c>
      <c r="D522" s="65" t="s">
        <v>1162</v>
      </c>
      <c r="E522" s="65">
        <f t="shared" si="552"/>
        <v>9</v>
      </c>
      <c r="F522" s="66"/>
      <c r="G522" s="66" t="s">
        <v>274</v>
      </c>
      <c r="H522" s="42">
        <v>50</v>
      </c>
      <c r="I522" s="66"/>
      <c r="J522" s="65" t="str">
        <f t="shared" si="621"/>
        <v>문자_50</v>
      </c>
      <c r="K522" s="103"/>
      <c r="L522" s="67"/>
      <c r="M522" s="65" t="str">
        <f t="shared" si="626"/>
        <v>ZRP_BASE_CODE</v>
      </c>
      <c r="N522" s="65" t="str">
        <f t="shared" si="625"/>
        <v>공통코드정보</v>
      </c>
      <c r="O522" s="27">
        <f t="shared" si="620"/>
        <v>9</v>
      </c>
      <c r="P522" s="65" t="s">
        <v>52</v>
      </c>
      <c r="Q522" s="65" t="str">
        <f t="shared" si="627"/>
        <v>코드영문약어</v>
      </c>
      <c r="R522" s="65" t="str">
        <f t="shared" si="623"/>
        <v>varchar2(50)</v>
      </c>
      <c r="S522" s="66"/>
      <c r="T522" s="66"/>
      <c r="U522" s="68">
        <f t="shared" si="628"/>
        <v>50</v>
      </c>
      <c r="V522" s="65"/>
      <c r="W522" s="5" t="s">
        <v>291</v>
      </c>
      <c r="X522" s="5" t="str">
        <f t="shared" si="566"/>
        <v>CD_FLG,CD</v>
      </c>
      <c r="Y522" s="6" t="s">
        <v>291</v>
      </c>
      <c r="Z522" s="37" t="str">
        <f t="shared" si="567"/>
        <v xml:space="preserve">  CD_ESNM varchar2(50) NULL,</v>
      </c>
      <c r="AA522" s="37" t="s">
        <v>291</v>
      </c>
      <c r="AB522" s="5" t="str">
        <f t="shared" si="568"/>
        <v/>
      </c>
      <c r="AC522" s="37" t="s">
        <v>291</v>
      </c>
      <c r="AD522" s="37" t="str">
        <f t="shared" si="569"/>
        <v>COMMENT ON COLUMN ZRP_BASE_CODE.CD_ESNM IS '코드영문약어';</v>
      </c>
      <c r="AE522" s="37" t="s">
        <v>291</v>
      </c>
      <c r="AF522" s="40" t="str">
        <f t="shared" si="570"/>
        <v>ALTER TABLE ZRP_BASE_CODE ADD CD_ESNM varchar2(50) NULL;</v>
      </c>
      <c r="AG522" s="6" t="s">
        <v>291</v>
      </c>
      <c r="AI522" s="114"/>
      <c r="AJ522" s="66"/>
    </row>
    <row r="523" spans="2:36" ht="25.5" hidden="1">
      <c r="B523" s="65" t="str">
        <f t="shared" si="629"/>
        <v>평가관리_설정정보</v>
      </c>
      <c r="C523" s="65" t="str">
        <f t="shared" si="630"/>
        <v>공통코드정보</v>
      </c>
      <c r="D523" s="65" t="s">
        <v>244</v>
      </c>
      <c r="E523" s="65">
        <f t="shared" si="552"/>
        <v>10</v>
      </c>
      <c r="F523" s="66"/>
      <c r="G523" s="66" t="s">
        <v>274</v>
      </c>
      <c r="H523" s="42">
        <v>20</v>
      </c>
      <c r="I523" s="66"/>
      <c r="J523" s="65" t="str">
        <f t="shared" si="621"/>
        <v>문자_20</v>
      </c>
      <c r="K523" s="103" t="s">
        <v>1163</v>
      </c>
      <c r="L523" s="67"/>
      <c r="M523" s="65" t="str">
        <f t="shared" si="626"/>
        <v>ZRP_BASE_CODE</v>
      </c>
      <c r="N523" s="65" t="str">
        <f t="shared" si="625"/>
        <v>공통코드정보</v>
      </c>
      <c r="O523" s="27">
        <f t="shared" si="620"/>
        <v>10</v>
      </c>
      <c r="P523" s="65" t="s">
        <v>53</v>
      </c>
      <c r="Q523" s="65" t="str">
        <f t="shared" si="627"/>
        <v>상위코드분류</v>
      </c>
      <c r="R523" s="65" t="str">
        <f t="shared" si="623"/>
        <v>varchar2(20)</v>
      </c>
      <c r="S523" s="66"/>
      <c r="T523" s="66"/>
      <c r="U523" s="68">
        <f t="shared" si="628"/>
        <v>20</v>
      </c>
      <c r="V523" s="65"/>
      <c r="W523" s="5" t="s">
        <v>291</v>
      </c>
      <c r="X523" s="5" t="str">
        <f t="shared" si="566"/>
        <v>CD_FLG,CD</v>
      </c>
      <c r="Y523" s="6" t="s">
        <v>291</v>
      </c>
      <c r="Z523" s="37" t="str">
        <f t="shared" si="567"/>
        <v xml:space="preserve">  CD_PFLG varchar2(20) NULL,</v>
      </c>
      <c r="AA523" s="37" t="s">
        <v>291</v>
      </c>
      <c r="AB523" s="5" t="str">
        <f t="shared" si="568"/>
        <v/>
      </c>
      <c r="AC523" s="37" t="s">
        <v>291</v>
      </c>
      <c r="AD523" s="37" t="str">
        <f t="shared" si="569"/>
        <v>COMMENT ON COLUMN ZRP_BASE_CODE.CD_PFLG IS '상위코드분류 : 조직분류체계등에 사용';</v>
      </c>
      <c r="AE523" s="37" t="s">
        <v>291</v>
      </c>
      <c r="AF523" s="40" t="str">
        <f t="shared" si="570"/>
        <v>ALTER TABLE ZRP_BASE_CODE ADD CD_PFLG varchar2(20) NULL;</v>
      </c>
      <c r="AG523" s="6" t="s">
        <v>291</v>
      </c>
      <c r="AI523" s="114"/>
      <c r="AJ523" s="66"/>
    </row>
    <row r="524" spans="2:36" ht="25.5" hidden="1">
      <c r="B524" s="65" t="str">
        <f t="shared" si="629"/>
        <v>평가관리_설정정보</v>
      </c>
      <c r="C524" s="65" t="str">
        <f t="shared" si="630"/>
        <v>공통코드정보</v>
      </c>
      <c r="D524" s="65" t="s">
        <v>245</v>
      </c>
      <c r="E524" s="65">
        <f t="shared" si="552"/>
        <v>11</v>
      </c>
      <c r="F524" s="66"/>
      <c r="G524" s="66" t="s">
        <v>274</v>
      </c>
      <c r="H524" s="42">
        <v>20</v>
      </c>
      <c r="I524" s="66"/>
      <c r="J524" s="65" t="str">
        <f t="shared" si="621"/>
        <v>문자_20</v>
      </c>
      <c r="K524" s="103" t="s">
        <v>1163</v>
      </c>
      <c r="L524" s="67"/>
      <c r="M524" s="65" t="str">
        <f t="shared" si="626"/>
        <v>ZRP_BASE_CODE</v>
      </c>
      <c r="N524" s="65" t="str">
        <f t="shared" si="625"/>
        <v>공통코드정보</v>
      </c>
      <c r="O524" s="27">
        <f t="shared" si="620"/>
        <v>11</v>
      </c>
      <c r="P524" s="65" t="s">
        <v>54</v>
      </c>
      <c r="Q524" s="65" t="str">
        <f t="shared" si="627"/>
        <v>상위코드</v>
      </c>
      <c r="R524" s="65" t="str">
        <f t="shared" si="623"/>
        <v>varchar2(20)</v>
      </c>
      <c r="S524" s="66"/>
      <c r="T524" s="66"/>
      <c r="U524" s="68">
        <f t="shared" si="628"/>
        <v>20</v>
      </c>
      <c r="V524" s="65"/>
      <c r="W524" s="5" t="s">
        <v>291</v>
      </c>
      <c r="X524" s="5" t="str">
        <f t="shared" si="566"/>
        <v>CD_FLG,CD</v>
      </c>
      <c r="Y524" s="6" t="s">
        <v>291</v>
      </c>
      <c r="Z524" s="37" t="str">
        <f t="shared" si="567"/>
        <v xml:space="preserve">  CD_PCD varchar2(20) NULL,</v>
      </c>
      <c r="AA524" s="37" t="s">
        <v>291</v>
      </c>
      <c r="AB524" s="5" t="str">
        <f t="shared" si="568"/>
        <v/>
      </c>
      <c r="AC524" s="37" t="s">
        <v>291</v>
      </c>
      <c r="AD524" s="37" t="str">
        <f t="shared" si="569"/>
        <v>COMMENT ON COLUMN ZRP_BASE_CODE.CD_PCD IS '상위코드 : 조직분류체계등에 사용';</v>
      </c>
      <c r="AE524" s="37" t="s">
        <v>291</v>
      </c>
      <c r="AF524" s="40" t="str">
        <f t="shared" si="570"/>
        <v>ALTER TABLE ZRP_BASE_CODE ADD CD_PCD varchar2(20) NULL;</v>
      </c>
      <c r="AG524" s="6" t="s">
        <v>291</v>
      </c>
      <c r="AI524" s="114"/>
      <c r="AJ524" s="66"/>
    </row>
    <row r="525" spans="2:36" ht="25.5" hidden="1">
      <c r="B525" s="65" t="str">
        <f t="shared" si="629"/>
        <v>평가관리_설정정보</v>
      </c>
      <c r="C525" s="65" t="str">
        <f t="shared" si="630"/>
        <v>공통코드정보</v>
      </c>
      <c r="D525" s="65" t="s">
        <v>246</v>
      </c>
      <c r="E525" s="65">
        <f t="shared" si="552"/>
        <v>12</v>
      </c>
      <c r="F525" s="66"/>
      <c r="G525" s="66" t="s">
        <v>274</v>
      </c>
      <c r="H525" s="42">
        <v>30</v>
      </c>
      <c r="I525" s="66"/>
      <c r="J525" s="65" t="str">
        <f t="shared" si="621"/>
        <v>문자_30</v>
      </c>
      <c r="K525" s="103" t="s">
        <v>1164</v>
      </c>
      <c r="L525" s="67"/>
      <c r="M525" s="65" t="str">
        <f t="shared" si="626"/>
        <v>ZRP_BASE_CODE</v>
      </c>
      <c r="N525" s="65" t="str">
        <f t="shared" si="625"/>
        <v>공통코드정보</v>
      </c>
      <c r="O525" s="27">
        <f t="shared" si="620"/>
        <v>12</v>
      </c>
      <c r="P525" s="65" t="s">
        <v>55</v>
      </c>
      <c r="Q525" s="65" t="str">
        <f t="shared" si="627"/>
        <v>코드그룹</v>
      </c>
      <c r="R525" s="65" t="str">
        <f t="shared" si="623"/>
        <v>varchar2(30)</v>
      </c>
      <c r="S525" s="66"/>
      <c r="T525" s="66"/>
      <c r="U525" s="68">
        <f t="shared" si="628"/>
        <v>30</v>
      </c>
      <c r="V525" s="65"/>
      <c r="W525" s="5" t="s">
        <v>291</v>
      </c>
      <c r="X525" s="5" t="str">
        <f t="shared" si="566"/>
        <v>CD_FLG,CD</v>
      </c>
      <c r="Y525" s="6" t="s">
        <v>291</v>
      </c>
      <c r="Z525" s="37" t="str">
        <f t="shared" si="567"/>
        <v xml:space="preserve">  CD_GRP varchar2(30) NULL,</v>
      </c>
      <c r="AA525" s="37" t="s">
        <v>291</v>
      </c>
      <c r="AB525" s="5" t="str">
        <f t="shared" si="568"/>
        <v/>
      </c>
      <c r="AC525" s="37" t="s">
        <v>291</v>
      </c>
      <c r="AD525" s="37" t="str">
        <f t="shared" si="569"/>
        <v>COMMENT ON COLUMN ZRP_BASE_CODE.CD_GRP IS '코드그룹 : 코드를 유형별로 분류할때 사용';</v>
      </c>
      <c r="AE525" s="37" t="s">
        <v>291</v>
      </c>
      <c r="AF525" s="40" t="str">
        <f t="shared" si="570"/>
        <v>ALTER TABLE ZRP_BASE_CODE ADD CD_GRP varchar2(30) NULL;</v>
      </c>
      <c r="AG525" s="6" t="s">
        <v>291</v>
      </c>
      <c r="AI525" s="114"/>
      <c r="AJ525" s="66"/>
    </row>
    <row r="526" spans="2:36" hidden="1">
      <c r="B526" s="65" t="str">
        <f t="shared" si="629"/>
        <v>평가관리_설정정보</v>
      </c>
      <c r="C526" s="65" t="str">
        <f t="shared" si="630"/>
        <v>공통코드정보</v>
      </c>
      <c r="D526" s="65" t="s">
        <v>1165</v>
      </c>
      <c r="E526" s="65">
        <f t="shared" si="552"/>
        <v>13</v>
      </c>
      <c r="F526" s="66"/>
      <c r="G526" s="66" t="s">
        <v>274</v>
      </c>
      <c r="H526" s="42" t="s">
        <v>1159</v>
      </c>
      <c r="I526" s="66"/>
      <c r="J526" s="65" t="str">
        <f t="shared" si="621"/>
        <v>문자_100</v>
      </c>
      <c r="K526" s="103"/>
      <c r="L526" s="67"/>
      <c r="M526" s="65" t="str">
        <f t="shared" si="626"/>
        <v>ZRP_BASE_CODE</v>
      </c>
      <c r="N526" s="65" t="str">
        <f t="shared" si="625"/>
        <v>공통코드정보</v>
      </c>
      <c r="O526" s="27">
        <f t="shared" si="620"/>
        <v>13</v>
      </c>
      <c r="P526" s="65" t="s">
        <v>56</v>
      </c>
      <c r="Q526" s="65" t="str">
        <f t="shared" si="627"/>
        <v>코드문자값</v>
      </c>
      <c r="R526" s="65" t="str">
        <f t="shared" si="623"/>
        <v>varchar2(100)</v>
      </c>
      <c r="S526" s="66"/>
      <c r="T526" s="66"/>
      <c r="U526" s="68" t="str">
        <f t="shared" si="628"/>
        <v>100</v>
      </c>
      <c r="V526" s="65"/>
      <c r="W526" s="5" t="s">
        <v>291</v>
      </c>
      <c r="X526" s="5" t="str">
        <f t="shared" si="566"/>
        <v>CD_FLG,CD</v>
      </c>
      <c r="Y526" s="6" t="s">
        <v>291</v>
      </c>
      <c r="Z526" s="37" t="str">
        <f t="shared" si="567"/>
        <v xml:space="preserve">  CD_CVAL varchar2(100) NULL,</v>
      </c>
      <c r="AA526" s="37" t="s">
        <v>291</v>
      </c>
      <c r="AB526" s="5" t="str">
        <f t="shared" si="568"/>
        <v/>
      </c>
      <c r="AC526" s="37" t="s">
        <v>291</v>
      </c>
      <c r="AD526" s="37" t="str">
        <f t="shared" si="569"/>
        <v>COMMENT ON COLUMN ZRP_BASE_CODE.CD_CVAL IS '코드문자값';</v>
      </c>
      <c r="AE526" s="37" t="s">
        <v>291</v>
      </c>
      <c r="AF526" s="40" t="str">
        <f t="shared" si="570"/>
        <v>ALTER TABLE ZRP_BASE_CODE ADD CD_CVAL varchar2(100) NULL;</v>
      </c>
      <c r="AG526" s="6" t="s">
        <v>291</v>
      </c>
      <c r="AI526" s="114"/>
      <c r="AJ526" s="66"/>
    </row>
    <row r="527" spans="2:36" hidden="1">
      <c r="B527" s="65" t="str">
        <f t="shared" si="629"/>
        <v>평가관리_설정정보</v>
      </c>
      <c r="C527" s="65" t="str">
        <f t="shared" si="630"/>
        <v>공통코드정보</v>
      </c>
      <c r="D527" s="65" t="s">
        <v>1167</v>
      </c>
      <c r="E527" s="65">
        <f t="shared" si="552"/>
        <v>14</v>
      </c>
      <c r="F527" s="66"/>
      <c r="G527" s="66" t="s">
        <v>1156</v>
      </c>
      <c r="H527" s="42" t="s">
        <v>1998</v>
      </c>
      <c r="I527" s="66" t="s">
        <v>36</v>
      </c>
      <c r="J527" s="65" t="str">
        <f t="shared" si="621"/>
        <v>숫자_20,6</v>
      </c>
      <c r="K527" s="103"/>
      <c r="L527" s="67"/>
      <c r="M527" s="65" t="str">
        <f t="shared" si="626"/>
        <v>ZRP_BASE_CODE</v>
      </c>
      <c r="N527" s="65" t="str">
        <f t="shared" si="625"/>
        <v>공통코드정보</v>
      </c>
      <c r="O527" s="27">
        <f t="shared" si="620"/>
        <v>14</v>
      </c>
      <c r="P527" s="65" t="s">
        <v>78</v>
      </c>
      <c r="Q527" s="65" t="str">
        <f>D527</f>
        <v>코드숫자값</v>
      </c>
      <c r="R527" s="65" t="str">
        <f t="shared" si="623"/>
        <v>number(20,6)</v>
      </c>
      <c r="S527" s="66"/>
      <c r="T527" s="66"/>
      <c r="U527" s="68" t="str">
        <f t="shared" si="628"/>
        <v>20,6</v>
      </c>
      <c r="V527" s="65"/>
      <c r="W527" s="5" t="s">
        <v>291</v>
      </c>
      <c r="X527" s="5" t="str">
        <f t="shared" si="566"/>
        <v>CD_FLG,CD</v>
      </c>
      <c r="Y527" s="6" t="s">
        <v>291</v>
      </c>
      <c r="Z527" s="37" t="str">
        <f t="shared" si="567"/>
        <v xml:space="preserve">  UNTL_DT number(20,6) NULL,CONSTRAINT PK_ZRP_BASE_CODE PRIMARY KEY ( CD_FLG,CD) );</v>
      </c>
      <c r="AA527" s="37" t="s">
        <v>291</v>
      </c>
      <c r="AB527" s="5" t="str">
        <f t="shared" si="568"/>
        <v/>
      </c>
      <c r="AC527" s="37" t="s">
        <v>291</v>
      </c>
      <c r="AD527" s="37" t="str">
        <f t="shared" si="569"/>
        <v>COMMENT ON COLUMN ZRP_BASE_CODE.UNTL_DT IS '코드숫자값';</v>
      </c>
      <c r="AE527" s="37" t="s">
        <v>291</v>
      </c>
      <c r="AF527" s="40" t="str">
        <f t="shared" si="570"/>
        <v>ALTER TABLE ZRP_BASE_CODE ADD UNTL_DT number(20,6) NULL;</v>
      </c>
      <c r="AG527" s="6" t="s">
        <v>291</v>
      </c>
      <c r="AI527" s="114"/>
      <c r="AJ527" s="66"/>
    </row>
    <row r="528" spans="2:36" s="6" customFormat="1" hidden="1">
      <c r="B528" s="65" t="s">
        <v>1079</v>
      </c>
      <c r="C528" s="65" t="s">
        <v>1075</v>
      </c>
      <c r="D528" s="65" t="str">
        <f>VLOOKUP(M528,엔티티목록!I:O,7,FALSE)</f>
        <v>사용자정의시나리오 설정정보</v>
      </c>
      <c r="E528" s="65" t="str">
        <f t="shared" si="552"/>
        <v/>
      </c>
      <c r="F528" s="66"/>
      <c r="G528" s="66"/>
      <c r="H528" s="42">
        <f>SUMIFS(H:H,C:C,C528,B:B,B528, G:G,"&lt;&gt;"&amp;G528)</f>
        <v>205</v>
      </c>
      <c r="I528" s="66"/>
      <c r="J528" s="65" t="str">
        <f t="shared" ref="J528:J540" si="631">IF(G528="", "", G528&amp;IF(G528="날짜", "", "_"&amp;H528))</f>
        <v/>
      </c>
      <c r="K528" s="103"/>
      <c r="L528" s="67"/>
      <c r="M528" s="65" t="s">
        <v>6429</v>
      </c>
      <c r="N528" s="65" t="str">
        <f>C528</f>
        <v>시나리오설정정보</v>
      </c>
      <c r="O528" s="27" t="str">
        <f t="shared" si="620"/>
        <v/>
      </c>
      <c r="P528" s="65"/>
      <c r="Q528" s="65"/>
      <c r="R528" s="65" t="str">
        <f t="shared" ref="R528:R540" si="632">IF(G528="문자", "varchar2(" &amp; H528 &amp; ")", IF(G528="숫자", "number(" &amp; SUBSTITUTE(H528, ".", ",") &amp;")", IF(G528="날짜", "timestamp", "")))</f>
        <v/>
      </c>
      <c r="S528" s="66"/>
      <c r="T528" s="66"/>
      <c r="U528" s="68">
        <f t="shared" si="628"/>
        <v>205</v>
      </c>
      <c r="V528" s="65"/>
      <c r="W528" s="5" t="s">
        <v>291</v>
      </c>
      <c r="X528" s="5" t="str">
        <f t="shared" si="566"/>
        <v/>
      </c>
      <c r="Y528" s="6" t="s">
        <v>291</v>
      </c>
      <c r="Z528" s="37" t="str">
        <f t="shared" si="567"/>
        <v>CREATE TABLE ZRP_BASE_SCFG(</v>
      </c>
      <c r="AA528" s="37" t="s">
        <v>291</v>
      </c>
      <c r="AB528" s="5" t="str">
        <f t="shared" si="568"/>
        <v>DROP TABLE ZRP_BASE_SCFG;</v>
      </c>
      <c r="AC528" s="37" t="s">
        <v>291</v>
      </c>
      <c r="AD528" s="37" t="str">
        <f t="shared" si="569"/>
        <v>COMMENT ON TABLE ZRP_BASE_SCFG IS '시나리오설정정보';</v>
      </c>
      <c r="AE528" s="37" t="s">
        <v>291</v>
      </c>
      <c r="AF528" s="40" t="str">
        <f t="shared" si="570"/>
        <v/>
      </c>
      <c r="AG528" s="6" t="s">
        <v>291</v>
      </c>
      <c r="AI528" s="114"/>
      <c r="AJ528" s="66"/>
    </row>
    <row r="529" spans="2:36" hidden="1">
      <c r="B529" s="65" t="str">
        <f t="shared" ref="B529:B540" si="633">B528</f>
        <v>평가관리_설정정보</v>
      </c>
      <c r="C529" s="65" t="str">
        <f t="shared" ref="C529:C540" si="634">C528</f>
        <v>시나리오설정정보</v>
      </c>
      <c r="D529" s="65" t="s">
        <v>2107</v>
      </c>
      <c r="E529" s="65">
        <f t="shared" si="552"/>
        <v>1</v>
      </c>
      <c r="F529" s="66" t="s">
        <v>1980</v>
      </c>
      <c r="G529" s="66" t="s">
        <v>274</v>
      </c>
      <c r="H529" s="42">
        <v>30</v>
      </c>
      <c r="I529" s="66" t="s">
        <v>36</v>
      </c>
      <c r="J529" s="65" t="str">
        <f t="shared" si="631"/>
        <v>문자_30</v>
      </c>
      <c r="K529" s="103"/>
      <c r="L529" s="67"/>
      <c r="M529" s="65" t="str">
        <f>M528</f>
        <v>ZRP_BASE_SCFG</v>
      </c>
      <c r="N529" s="65" t="str">
        <f t="shared" ref="N529:N539" si="635">C529</f>
        <v>시나리오설정정보</v>
      </c>
      <c r="O529" s="27">
        <f t="shared" si="620"/>
        <v>1</v>
      </c>
      <c r="P529" s="65" t="s">
        <v>6810</v>
      </c>
      <c r="Q529" s="65" t="str">
        <f>D529</f>
        <v>시나리오셋명</v>
      </c>
      <c r="R529" s="65" t="str">
        <f t="shared" si="632"/>
        <v>varchar2(30)</v>
      </c>
      <c r="S529" s="66" t="s">
        <v>1980</v>
      </c>
      <c r="T529" s="66"/>
      <c r="U529" s="68">
        <f t="shared" si="628"/>
        <v>30</v>
      </c>
      <c r="V529" s="65"/>
      <c r="W529" s="5" t="s">
        <v>291</v>
      </c>
      <c r="X529" s="5" t="str">
        <f t="shared" si="566"/>
        <v>SET_NM</v>
      </c>
      <c r="Y529" s="6" t="s">
        <v>291</v>
      </c>
      <c r="Z529" s="37" t="str">
        <f t="shared" si="567"/>
        <v xml:space="preserve">  SET_NM varchar2(30) NOT NULL,</v>
      </c>
      <c r="AA529" s="37" t="s">
        <v>291</v>
      </c>
      <c r="AB529" s="5" t="str">
        <f t="shared" si="568"/>
        <v/>
      </c>
      <c r="AC529" s="37" t="s">
        <v>291</v>
      </c>
      <c r="AD529" s="37" t="str">
        <f t="shared" si="569"/>
        <v>COMMENT ON COLUMN ZRP_BASE_SCFG.SET_NM IS '시나리오셋명';</v>
      </c>
      <c r="AE529" s="37" t="s">
        <v>291</v>
      </c>
      <c r="AF529" s="40" t="str">
        <f t="shared" si="570"/>
        <v/>
      </c>
      <c r="AG529" s="6" t="s">
        <v>291</v>
      </c>
      <c r="AI529" s="114"/>
      <c r="AJ529" s="66"/>
    </row>
    <row r="530" spans="2:36" hidden="1">
      <c r="B530" s="65" t="str">
        <f t="shared" si="633"/>
        <v>평가관리_설정정보</v>
      </c>
      <c r="C530" s="65" t="str">
        <f t="shared" si="634"/>
        <v>시나리오설정정보</v>
      </c>
      <c r="D530" s="65" t="s">
        <v>2108</v>
      </c>
      <c r="E530" s="65">
        <f t="shared" si="552"/>
        <v>2</v>
      </c>
      <c r="F530" s="66" t="s">
        <v>1980</v>
      </c>
      <c r="G530" s="66" t="s">
        <v>13</v>
      </c>
      <c r="H530" s="42">
        <v>10</v>
      </c>
      <c r="I530" s="66" t="s">
        <v>36</v>
      </c>
      <c r="J530" s="65" t="str">
        <f t="shared" si="631"/>
        <v>숫자_10</v>
      </c>
      <c r="K530" s="103"/>
      <c r="L530" s="67"/>
      <c r="M530" s="65" t="str">
        <f t="shared" si="626"/>
        <v>ZRP_BASE_SCFG</v>
      </c>
      <c r="N530" s="65" t="str">
        <f t="shared" si="635"/>
        <v>시나리오설정정보</v>
      </c>
      <c r="O530" s="27">
        <f t="shared" si="620"/>
        <v>2</v>
      </c>
      <c r="P530" s="65" t="s">
        <v>6811</v>
      </c>
      <c r="Q530" s="65" t="str">
        <f t="shared" ref="Q530:Q540" si="636">D530</f>
        <v>일련번호</v>
      </c>
      <c r="R530" s="65" t="str">
        <f t="shared" si="632"/>
        <v>number(10)</v>
      </c>
      <c r="S530" s="66" t="s">
        <v>1980</v>
      </c>
      <c r="T530" s="66"/>
      <c r="U530" s="68">
        <f t="shared" si="628"/>
        <v>10</v>
      </c>
      <c r="V530" s="65"/>
      <c r="W530" s="5" t="s">
        <v>291</v>
      </c>
      <c r="X530" s="5" t="str">
        <f t="shared" si="566"/>
        <v>SET_NM,SET_SEQ</v>
      </c>
      <c r="Y530" s="6" t="s">
        <v>291</v>
      </c>
      <c r="Z530" s="37" t="str">
        <f t="shared" si="567"/>
        <v xml:space="preserve">  SET_SEQ number(10) NOT NULL,</v>
      </c>
      <c r="AA530" s="37" t="s">
        <v>291</v>
      </c>
      <c r="AB530" s="5" t="str">
        <f t="shared" si="568"/>
        <v/>
      </c>
      <c r="AC530" s="37" t="s">
        <v>291</v>
      </c>
      <c r="AD530" s="37" t="str">
        <f t="shared" si="569"/>
        <v>COMMENT ON COLUMN ZRP_BASE_SCFG.SET_SEQ IS '일련번호';</v>
      </c>
      <c r="AE530" s="37" t="s">
        <v>291</v>
      </c>
      <c r="AF530" s="40" t="str">
        <f t="shared" si="570"/>
        <v/>
      </c>
      <c r="AG530" s="6" t="s">
        <v>291</v>
      </c>
      <c r="AI530" s="114"/>
      <c r="AJ530" s="66"/>
    </row>
    <row r="531" spans="2:36" hidden="1">
      <c r="B531" s="65" t="str">
        <f t="shared" si="633"/>
        <v>평가관리_설정정보</v>
      </c>
      <c r="C531" s="65" t="str">
        <f t="shared" si="634"/>
        <v>시나리오설정정보</v>
      </c>
      <c r="D531" s="65" t="s">
        <v>1153</v>
      </c>
      <c r="E531" s="65">
        <f t="shared" si="552"/>
        <v>3</v>
      </c>
      <c r="F531" s="66"/>
      <c r="G531" s="66" t="s">
        <v>274</v>
      </c>
      <c r="H531" s="42">
        <v>20</v>
      </c>
      <c r="I531" s="66" t="s">
        <v>36</v>
      </c>
      <c r="J531" s="65" t="str">
        <f t="shared" si="631"/>
        <v>문자_20</v>
      </c>
      <c r="K531" s="103"/>
      <c r="L531" s="67"/>
      <c r="M531" s="65" t="str">
        <f t="shared" si="626"/>
        <v>ZRP_BASE_SCFG</v>
      </c>
      <c r="N531" s="65" t="str">
        <f t="shared" si="635"/>
        <v>시나리오설정정보</v>
      </c>
      <c r="O531" s="27">
        <f t="shared" si="620"/>
        <v>3</v>
      </c>
      <c r="P531" s="65" t="s">
        <v>46</v>
      </c>
      <c r="Q531" s="65" t="str">
        <f t="shared" si="636"/>
        <v>최종작업자</v>
      </c>
      <c r="R531" s="65" t="str">
        <f t="shared" si="632"/>
        <v>varchar2(20)</v>
      </c>
      <c r="S531" s="66"/>
      <c r="T531" s="66"/>
      <c r="U531" s="68">
        <f t="shared" si="628"/>
        <v>20</v>
      </c>
      <c r="V531" s="65"/>
      <c r="W531" s="5" t="s">
        <v>291</v>
      </c>
      <c r="X531" s="5" t="str">
        <f t="shared" si="566"/>
        <v>SET_NM,SET_SEQ</v>
      </c>
      <c r="Y531" s="6" t="s">
        <v>291</v>
      </c>
      <c r="Z531" s="37" t="str">
        <f t="shared" si="567"/>
        <v xml:space="preserve">  LASTID varchar2(20) NULL,</v>
      </c>
      <c r="AA531" s="37" t="s">
        <v>291</v>
      </c>
      <c r="AB531" s="5" t="str">
        <f t="shared" si="568"/>
        <v/>
      </c>
      <c r="AC531" s="37" t="s">
        <v>291</v>
      </c>
      <c r="AD531" s="37" t="str">
        <f t="shared" si="569"/>
        <v>COMMENT ON COLUMN ZRP_BASE_SCFG.LASTID IS '최종작업자';</v>
      </c>
      <c r="AE531" s="37" t="s">
        <v>291</v>
      </c>
      <c r="AF531" s="40" t="str">
        <f t="shared" si="570"/>
        <v>ALTER TABLE ZRP_BASE_SCFG ADD LASTID varchar2(20) NULL;</v>
      </c>
      <c r="AG531" s="6" t="s">
        <v>291</v>
      </c>
      <c r="AI531" s="114"/>
      <c r="AJ531" s="66"/>
    </row>
    <row r="532" spans="2:36" hidden="1">
      <c r="B532" s="65" t="str">
        <f t="shared" si="633"/>
        <v>평가관리_설정정보</v>
      </c>
      <c r="C532" s="65" t="str">
        <f t="shared" si="634"/>
        <v>시나리오설정정보</v>
      </c>
      <c r="D532" s="65" t="s">
        <v>286</v>
      </c>
      <c r="E532" s="65">
        <f t="shared" si="552"/>
        <v>4</v>
      </c>
      <c r="F532" s="66"/>
      <c r="G532" s="66" t="s">
        <v>1154</v>
      </c>
      <c r="H532" s="42">
        <v>8</v>
      </c>
      <c r="I532" s="66" t="s">
        <v>36</v>
      </c>
      <c r="J532" s="65" t="str">
        <f t="shared" si="631"/>
        <v>날짜</v>
      </c>
      <c r="K532" s="103"/>
      <c r="L532" s="67"/>
      <c r="M532" s="65" t="str">
        <f t="shared" si="626"/>
        <v>ZRP_BASE_SCFG</v>
      </c>
      <c r="N532" s="65" t="str">
        <f t="shared" si="635"/>
        <v>시나리오설정정보</v>
      </c>
      <c r="O532" s="27">
        <f t="shared" si="620"/>
        <v>4</v>
      </c>
      <c r="P532" s="65" t="s">
        <v>47</v>
      </c>
      <c r="Q532" s="65" t="str">
        <f t="shared" si="636"/>
        <v>최종작업시스템일시</v>
      </c>
      <c r="R532" s="65" t="str">
        <f t="shared" si="632"/>
        <v>timestamp</v>
      </c>
      <c r="S532" s="66"/>
      <c r="T532" s="66"/>
      <c r="U532" s="68">
        <f t="shared" si="628"/>
        <v>8</v>
      </c>
      <c r="V532" s="65"/>
      <c r="W532" s="5" t="s">
        <v>291</v>
      </c>
      <c r="X532" s="5" t="str">
        <f t="shared" si="566"/>
        <v>SET_NM,SET_SEQ</v>
      </c>
      <c r="Y532" s="6" t="s">
        <v>291</v>
      </c>
      <c r="Z532" s="37" t="str">
        <f t="shared" si="567"/>
        <v xml:space="preserve">  TMSTAMP timestamp DEFAULT CURRENT_TIMESTAMP  NULL,</v>
      </c>
      <c r="AA532" s="37" t="s">
        <v>291</v>
      </c>
      <c r="AB532" s="5" t="str">
        <f t="shared" si="568"/>
        <v/>
      </c>
      <c r="AC532" s="37" t="s">
        <v>291</v>
      </c>
      <c r="AD532" s="37" t="str">
        <f t="shared" si="569"/>
        <v>COMMENT ON COLUMN ZRP_BASE_SCFG.TMSTAMP IS '최종작업시스템일시';</v>
      </c>
      <c r="AE532" s="37" t="s">
        <v>291</v>
      </c>
      <c r="AF532" s="40" t="str">
        <f t="shared" si="570"/>
        <v>ALTER TABLE ZRP_BASE_SCFG ADD TMSTAMP timestamp NULL;</v>
      </c>
      <c r="AG532" s="6" t="s">
        <v>291</v>
      </c>
      <c r="AI532" s="114"/>
      <c r="AJ532" s="66"/>
    </row>
    <row r="533" spans="2:36" ht="25.5" hidden="1">
      <c r="B533" s="65" t="str">
        <f t="shared" si="633"/>
        <v>평가관리_설정정보</v>
      </c>
      <c r="C533" s="65" t="str">
        <f t="shared" si="634"/>
        <v>시나리오설정정보</v>
      </c>
      <c r="D533" s="65" t="s">
        <v>1212</v>
      </c>
      <c r="E533" s="65">
        <f t="shared" si="552"/>
        <v>5</v>
      </c>
      <c r="F533" s="66"/>
      <c r="G533" s="66" t="s">
        <v>12</v>
      </c>
      <c r="H533" s="42">
        <v>30</v>
      </c>
      <c r="I533" s="66"/>
      <c r="J533" s="65" t="str">
        <f t="shared" si="631"/>
        <v>문자_30</v>
      </c>
      <c r="K533" s="103" t="s">
        <v>1157</v>
      </c>
      <c r="L533" s="67"/>
      <c r="M533" s="65" t="str">
        <f t="shared" si="626"/>
        <v>ZRP_BASE_SCFG</v>
      </c>
      <c r="N533" s="65" t="str">
        <f t="shared" si="635"/>
        <v>시나리오설정정보</v>
      </c>
      <c r="O533" s="27">
        <f t="shared" si="620"/>
        <v>5</v>
      </c>
      <c r="P533" s="65" t="s">
        <v>1455</v>
      </c>
      <c r="Q533" s="65" t="str">
        <f t="shared" si="636"/>
        <v>시나리오ID</v>
      </c>
      <c r="R533" s="65" t="str">
        <f t="shared" si="632"/>
        <v>varchar2(30)</v>
      </c>
      <c r="S533" s="66"/>
      <c r="T533" s="66"/>
      <c r="U533" s="68">
        <f t="shared" si="628"/>
        <v>30</v>
      </c>
      <c r="V533" s="65"/>
      <c r="W533" s="5" t="s">
        <v>291</v>
      </c>
      <c r="X533" s="5" t="str">
        <f t="shared" si="566"/>
        <v>SET_NM,SET_SEQ</v>
      </c>
      <c r="Y533" s="6" t="s">
        <v>291</v>
      </c>
      <c r="Z533" s="37" t="str">
        <f t="shared" si="567"/>
        <v xml:space="preserve">  SCEN_ID varchar2(30) NULL,</v>
      </c>
      <c r="AA533" s="37" t="s">
        <v>291</v>
      </c>
      <c r="AB533" s="5" t="str">
        <f t="shared" si="568"/>
        <v/>
      </c>
      <c r="AC533" s="37" t="s">
        <v>291</v>
      </c>
      <c r="AD533" s="37" t="str">
        <f t="shared" si="569"/>
        <v>COMMENT ON COLUMN ZRP_BASE_SCFG.SCEN_ID IS '시나리오ID : 코드 Ordering시 사용';</v>
      </c>
      <c r="AE533" s="37" t="s">
        <v>291</v>
      </c>
      <c r="AF533" s="40" t="str">
        <f t="shared" si="570"/>
        <v>ALTER TABLE ZRP_BASE_SCFG ADD SCEN_ID varchar2(30) NULL;</v>
      </c>
      <c r="AG533" s="6" t="s">
        <v>291</v>
      </c>
      <c r="AI533" s="114"/>
      <c r="AJ533" s="66"/>
    </row>
    <row r="534" spans="2:36" hidden="1">
      <c r="B534" s="65" t="str">
        <f t="shared" si="633"/>
        <v>평가관리_설정정보</v>
      </c>
      <c r="C534" s="65" t="str">
        <f t="shared" si="634"/>
        <v>시나리오설정정보</v>
      </c>
      <c r="D534" s="65" t="s">
        <v>2109</v>
      </c>
      <c r="E534" s="65">
        <f t="shared" ref="E534:E597" si="637">IF(G534="","",IF(G533="",1,E533+1))</f>
        <v>6</v>
      </c>
      <c r="F534" s="66"/>
      <c r="G534" s="66" t="s">
        <v>274</v>
      </c>
      <c r="H534" s="42">
        <v>30</v>
      </c>
      <c r="I534" s="66"/>
      <c r="J534" s="65" t="str">
        <f t="shared" si="631"/>
        <v>문자_30</v>
      </c>
      <c r="K534" s="103"/>
      <c r="L534" s="67"/>
      <c r="M534" s="65" t="str">
        <f>M533</f>
        <v>ZRP_BASE_SCFG</v>
      </c>
      <c r="N534" s="65" t="str">
        <f t="shared" si="635"/>
        <v>시나리오설정정보</v>
      </c>
      <c r="O534" s="27">
        <f t="shared" si="620"/>
        <v>6</v>
      </c>
      <c r="P534" s="65" t="s">
        <v>2117</v>
      </c>
      <c r="Q534" s="65" t="str">
        <f t="shared" si="636"/>
        <v>시나리오명</v>
      </c>
      <c r="R534" s="65" t="str">
        <f t="shared" si="632"/>
        <v>varchar2(30)</v>
      </c>
      <c r="S534" s="66"/>
      <c r="T534" s="66"/>
      <c r="U534" s="68">
        <f t="shared" si="628"/>
        <v>30</v>
      </c>
      <c r="V534" s="65"/>
      <c r="W534" s="5" t="s">
        <v>291</v>
      </c>
      <c r="X534" s="5" t="str">
        <f t="shared" si="566"/>
        <v>SET_NM,SET_SEQ</v>
      </c>
      <c r="Y534" s="6" t="s">
        <v>291</v>
      </c>
      <c r="Z534" s="37" t="str">
        <f t="shared" si="567"/>
        <v xml:space="preserve">  SCEN_NM varchar2(30) NULL,</v>
      </c>
      <c r="AA534" s="37" t="s">
        <v>291</v>
      </c>
      <c r="AB534" s="5" t="str">
        <f t="shared" si="568"/>
        <v/>
      </c>
      <c r="AC534" s="37" t="s">
        <v>291</v>
      </c>
      <c r="AD534" s="37" t="str">
        <f t="shared" si="569"/>
        <v>COMMENT ON COLUMN ZRP_BASE_SCFG.SCEN_NM IS '시나리오명';</v>
      </c>
      <c r="AE534" s="37" t="s">
        <v>291</v>
      </c>
      <c r="AF534" s="40" t="str">
        <f t="shared" si="570"/>
        <v>ALTER TABLE ZRP_BASE_SCFG ADD SCEN_NM varchar2(30) NULL;</v>
      </c>
      <c r="AG534" s="6" t="s">
        <v>291</v>
      </c>
      <c r="AI534" s="114"/>
      <c r="AJ534" s="66"/>
    </row>
    <row r="535" spans="2:36" hidden="1">
      <c r="B535" s="65" t="str">
        <f t="shared" si="633"/>
        <v>평가관리_설정정보</v>
      </c>
      <c r="C535" s="65" t="str">
        <f t="shared" si="634"/>
        <v>시나리오설정정보</v>
      </c>
      <c r="D535" s="65" t="s">
        <v>2110</v>
      </c>
      <c r="E535" s="65">
        <f t="shared" si="637"/>
        <v>7</v>
      </c>
      <c r="F535" s="66"/>
      <c r="G535" s="66" t="s">
        <v>274</v>
      </c>
      <c r="H535" s="42">
        <v>30</v>
      </c>
      <c r="I535" s="66"/>
      <c r="J535" s="65" t="str">
        <f t="shared" si="631"/>
        <v>문자_30</v>
      </c>
      <c r="K535" s="103"/>
      <c r="L535" s="67"/>
      <c r="M535" s="65" t="str">
        <f t="shared" si="626"/>
        <v>ZRP_BASE_SCFG</v>
      </c>
      <c r="N535" s="65" t="str">
        <f t="shared" si="635"/>
        <v>시나리오설정정보</v>
      </c>
      <c r="O535" s="27">
        <f t="shared" si="620"/>
        <v>7</v>
      </c>
      <c r="P535" s="65" t="s">
        <v>2118</v>
      </c>
      <c r="Q535" s="65" t="str">
        <f t="shared" si="636"/>
        <v>시나리오VAR</v>
      </c>
      <c r="R535" s="65" t="str">
        <f t="shared" si="632"/>
        <v>varchar2(30)</v>
      </c>
      <c r="S535" s="66"/>
      <c r="T535" s="66"/>
      <c r="U535" s="68">
        <f t="shared" si="628"/>
        <v>30</v>
      </c>
      <c r="V535" s="65"/>
      <c r="W535" s="5" t="s">
        <v>291</v>
      </c>
      <c r="X535" s="5" t="str">
        <f t="shared" si="566"/>
        <v>SET_NM,SET_SEQ</v>
      </c>
      <c r="Y535" s="6" t="s">
        <v>291</v>
      </c>
      <c r="Z535" s="37" t="str">
        <f t="shared" si="567"/>
        <v xml:space="preserve">  SCEN_VAR varchar2(30) NULL,</v>
      </c>
      <c r="AA535" s="37" t="s">
        <v>291</v>
      </c>
      <c r="AB535" s="5" t="str">
        <f t="shared" si="568"/>
        <v/>
      </c>
      <c r="AC535" s="37" t="s">
        <v>291</v>
      </c>
      <c r="AD535" s="37" t="str">
        <f t="shared" si="569"/>
        <v>COMMENT ON COLUMN ZRP_BASE_SCFG.SCEN_VAR IS '시나리오VAR';</v>
      </c>
      <c r="AE535" s="37" t="s">
        <v>291</v>
      </c>
      <c r="AF535" s="40" t="str">
        <f t="shared" si="570"/>
        <v>ALTER TABLE ZRP_BASE_SCFG ADD SCEN_VAR varchar2(30) NULL;</v>
      </c>
      <c r="AG535" s="6" t="s">
        <v>291</v>
      </c>
      <c r="AI535" s="114"/>
      <c r="AJ535" s="66"/>
    </row>
    <row r="536" spans="2:36" hidden="1">
      <c r="B536" s="65" t="str">
        <f t="shared" si="633"/>
        <v>평가관리_설정정보</v>
      </c>
      <c r="C536" s="65" t="str">
        <f t="shared" si="634"/>
        <v>시나리오설정정보</v>
      </c>
      <c r="D536" s="65" t="s">
        <v>2111</v>
      </c>
      <c r="E536" s="65">
        <f t="shared" si="637"/>
        <v>8</v>
      </c>
      <c r="F536" s="66"/>
      <c r="G536" s="66" t="s">
        <v>274</v>
      </c>
      <c r="H536" s="42">
        <v>10</v>
      </c>
      <c r="I536" s="66"/>
      <c r="J536" s="65" t="str">
        <f t="shared" si="631"/>
        <v>문자_10</v>
      </c>
      <c r="K536" s="103"/>
      <c r="L536" s="67"/>
      <c r="M536" s="65" t="str">
        <f t="shared" si="626"/>
        <v>ZRP_BASE_SCFG</v>
      </c>
      <c r="N536" s="65" t="str">
        <f t="shared" si="635"/>
        <v>시나리오설정정보</v>
      </c>
      <c r="O536" s="27">
        <f t="shared" si="620"/>
        <v>8</v>
      </c>
      <c r="P536" s="65" t="s">
        <v>2119</v>
      </c>
      <c r="Q536" s="65" t="str">
        <f t="shared" si="636"/>
        <v>시나리오TYPE</v>
      </c>
      <c r="R536" s="65" t="str">
        <f t="shared" si="632"/>
        <v>varchar2(10)</v>
      </c>
      <c r="S536" s="66"/>
      <c r="T536" s="66"/>
      <c r="U536" s="68">
        <f t="shared" si="628"/>
        <v>10</v>
      </c>
      <c r="V536" s="65"/>
      <c r="W536" s="5" t="s">
        <v>291</v>
      </c>
      <c r="X536" s="5" t="str">
        <f t="shared" si="566"/>
        <v>SET_NM,SET_SEQ</v>
      </c>
      <c r="Y536" s="6" t="s">
        <v>291</v>
      </c>
      <c r="Z536" s="37" t="str">
        <f t="shared" si="567"/>
        <v xml:space="preserve">  SCEN_TYPE varchar2(10) NULL,</v>
      </c>
      <c r="AA536" s="37" t="s">
        <v>291</v>
      </c>
      <c r="AB536" s="5" t="str">
        <f t="shared" si="568"/>
        <v/>
      </c>
      <c r="AC536" s="37" t="s">
        <v>291</v>
      </c>
      <c r="AD536" s="37" t="str">
        <f t="shared" si="569"/>
        <v>COMMENT ON COLUMN ZRP_BASE_SCFG.SCEN_TYPE IS '시나리오TYPE';</v>
      </c>
      <c r="AE536" s="37" t="s">
        <v>291</v>
      </c>
      <c r="AF536" s="40" t="str">
        <f t="shared" si="570"/>
        <v>ALTER TABLE ZRP_BASE_SCFG ADD SCEN_TYPE varchar2(10) NULL;</v>
      </c>
      <c r="AG536" s="6" t="s">
        <v>291</v>
      </c>
      <c r="AI536" s="114"/>
      <c r="AJ536" s="66"/>
    </row>
    <row r="537" spans="2:36" hidden="1">
      <c r="B537" s="65" t="str">
        <f t="shared" si="633"/>
        <v>평가관리_설정정보</v>
      </c>
      <c r="C537" s="65" t="str">
        <f t="shared" si="634"/>
        <v>시나리오설정정보</v>
      </c>
      <c r="D537" s="65" t="s">
        <v>2113</v>
      </c>
      <c r="E537" s="65">
        <f t="shared" si="637"/>
        <v>9</v>
      </c>
      <c r="F537" s="66"/>
      <c r="G537" s="66" t="s">
        <v>6809</v>
      </c>
      <c r="H537" s="42">
        <v>5</v>
      </c>
      <c r="I537" s="66"/>
      <c r="J537" s="65" t="str">
        <f t="shared" si="631"/>
        <v>숫자_5</v>
      </c>
      <c r="K537" s="103" t="s">
        <v>2122</v>
      </c>
      <c r="L537" s="67"/>
      <c r="M537" s="65" t="str">
        <f t="shared" si="626"/>
        <v>ZRP_BASE_SCFG</v>
      </c>
      <c r="N537" s="65" t="str">
        <f t="shared" si="635"/>
        <v>시나리오설정정보</v>
      </c>
      <c r="O537" s="27">
        <f t="shared" si="620"/>
        <v>9</v>
      </c>
      <c r="P537" s="65" t="s">
        <v>2112</v>
      </c>
      <c r="Q537" s="65" t="str">
        <f t="shared" si="636"/>
        <v>시나리오TERM</v>
      </c>
      <c r="R537" s="65" t="str">
        <f t="shared" si="632"/>
        <v>number(5)</v>
      </c>
      <c r="S537" s="66"/>
      <c r="T537" s="66"/>
      <c r="U537" s="68">
        <f t="shared" si="628"/>
        <v>5</v>
      </c>
      <c r="V537" s="65"/>
      <c r="W537" s="5" t="s">
        <v>291</v>
      </c>
      <c r="X537" s="5" t="str">
        <f t="shared" si="566"/>
        <v>SET_NM,SET_SEQ</v>
      </c>
      <c r="Y537" s="6" t="s">
        <v>291</v>
      </c>
      <c r="Z537" s="37" t="str">
        <f t="shared" ref="Z537:Z600" si="638">IF(P537="", "CREATE TABLE " &amp; M537 &amp; "(", "  " &amp;P537 &amp; " " &amp;R537 &amp; IF(P537="TMSTAMP", " DEFAULT CURRENT_TIMESTAMP ", "")&amp; IF(S537="Y"," NOT NULL,", " NULL,") &amp; IF(P538="", "CONSTRAINT PK_" &amp; M537 &amp; " PRIMARY KEY ( " &amp; X537 &amp; ") );", "") )</f>
        <v xml:space="preserve">  TERM number(5) NULL,</v>
      </c>
      <c r="AA537" s="37" t="s">
        <v>291</v>
      </c>
      <c r="AB537" s="5" t="str">
        <f t="shared" ref="AB537:AB600" si="639">IF(P537="","DROP TABLE "&amp;M537&amp;";","")</f>
        <v/>
      </c>
      <c r="AC537" s="37" t="s">
        <v>291</v>
      </c>
      <c r="AD537" s="37" t="str">
        <f t="shared" ref="AD537:AD600" si="640">IF(P537&lt;&gt;"", "COMMENT ON COLUMN " &amp; M537 &amp; "." &amp; P537 &amp; " IS '" &amp; D537 &amp; IF(K537&lt;&gt;"", " : " &amp;K537, "") &amp; "';", IF(N537&lt;&gt;"","COMMENT ON TABLE " &amp;M537&amp;" IS '"&amp;N537&amp;"';",""))</f>
        <v>COMMENT ON COLUMN ZRP_BASE_SCFG.TERM IS '시나리오TERM : R, A, C';</v>
      </c>
      <c r="AE537" s="37" t="s">
        <v>291</v>
      </c>
      <c r="AF537" s="40" t="str">
        <f t="shared" ref="AF537:AF600" si="641">IF( OR(Q537="", S537&lt;&gt;""), "", "ALTER TABLE " &amp; M537 &amp; " ADD " &amp; P537 &amp; " " &amp; R537 &amp; " NULL;")</f>
        <v>ALTER TABLE ZRP_BASE_SCFG ADD TERM number(5) NULL;</v>
      </c>
      <c r="AG537" s="6" t="s">
        <v>291</v>
      </c>
      <c r="AI537" s="114"/>
      <c r="AJ537" s="66"/>
    </row>
    <row r="538" spans="2:36" hidden="1">
      <c r="B538" s="65" t="str">
        <f t="shared" si="633"/>
        <v>평가관리_설정정보</v>
      </c>
      <c r="C538" s="65" t="str">
        <f t="shared" si="634"/>
        <v>시나리오설정정보</v>
      </c>
      <c r="D538" s="65" t="s">
        <v>2114</v>
      </c>
      <c r="E538" s="65">
        <f t="shared" si="637"/>
        <v>10</v>
      </c>
      <c r="F538" s="66"/>
      <c r="G538" s="66" t="s">
        <v>13</v>
      </c>
      <c r="H538" s="42" t="s">
        <v>2103</v>
      </c>
      <c r="I538" s="66"/>
      <c r="J538" s="65" t="str">
        <f t="shared" si="631"/>
        <v>숫자_15,8</v>
      </c>
      <c r="K538" s="103"/>
      <c r="L538" s="67"/>
      <c r="M538" s="65" t="str">
        <f t="shared" si="626"/>
        <v>ZRP_BASE_SCFG</v>
      </c>
      <c r="N538" s="65" t="str">
        <f t="shared" si="635"/>
        <v>시나리오설정정보</v>
      </c>
      <c r="O538" s="27">
        <f t="shared" si="620"/>
        <v>10</v>
      </c>
      <c r="P538" s="65" t="s">
        <v>2120</v>
      </c>
      <c r="Q538" s="65" t="str">
        <f t="shared" si="636"/>
        <v>시나리오값</v>
      </c>
      <c r="R538" s="65" t="str">
        <f t="shared" si="632"/>
        <v>number(15,8)</v>
      </c>
      <c r="S538" s="66"/>
      <c r="T538" s="66"/>
      <c r="U538" s="68" t="str">
        <f t="shared" si="628"/>
        <v>15,8</v>
      </c>
      <c r="V538" s="65"/>
      <c r="W538" s="5" t="s">
        <v>291</v>
      </c>
      <c r="X538" s="5" t="str">
        <f t="shared" si="566"/>
        <v>SET_NM,SET_SEQ</v>
      </c>
      <c r="Y538" s="6" t="s">
        <v>291</v>
      </c>
      <c r="Z538" s="37" t="str">
        <f t="shared" si="638"/>
        <v xml:space="preserve">  SCEN_VAL number(15,8) NULL,</v>
      </c>
      <c r="AA538" s="37" t="s">
        <v>291</v>
      </c>
      <c r="AB538" s="5" t="str">
        <f t="shared" si="639"/>
        <v/>
      </c>
      <c r="AC538" s="37" t="s">
        <v>291</v>
      </c>
      <c r="AD538" s="37" t="str">
        <f t="shared" si="640"/>
        <v>COMMENT ON COLUMN ZRP_BASE_SCFG.SCEN_VAL IS '시나리오값';</v>
      </c>
      <c r="AE538" s="37" t="s">
        <v>291</v>
      </c>
      <c r="AF538" s="40" t="str">
        <f t="shared" si="641"/>
        <v>ALTER TABLE ZRP_BASE_SCFG ADD SCEN_VAL number(15,8) NULL;</v>
      </c>
      <c r="AG538" s="6" t="s">
        <v>291</v>
      </c>
      <c r="AI538" s="114"/>
      <c r="AJ538" s="66"/>
    </row>
    <row r="539" spans="2:36" hidden="1">
      <c r="B539" s="65" t="str">
        <f t="shared" si="633"/>
        <v>평가관리_설정정보</v>
      </c>
      <c r="C539" s="65" t="str">
        <f t="shared" si="634"/>
        <v>시나리오설정정보</v>
      </c>
      <c r="D539" s="65" t="s">
        <v>2115</v>
      </c>
      <c r="E539" s="65">
        <f t="shared" si="637"/>
        <v>11</v>
      </c>
      <c r="F539" s="66"/>
      <c r="G539" s="66" t="s">
        <v>274</v>
      </c>
      <c r="H539" s="42">
        <v>2</v>
      </c>
      <c r="I539" s="66"/>
      <c r="J539" s="65" t="str">
        <f t="shared" si="631"/>
        <v>문자_2</v>
      </c>
      <c r="K539" s="103"/>
      <c r="L539" s="67"/>
      <c r="M539" s="65" t="str">
        <f t="shared" si="626"/>
        <v>ZRP_BASE_SCFG</v>
      </c>
      <c r="N539" s="65" t="str">
        <f t="shared" si="635"/>
        <v>시나리오설정정보</v>
      </c>
      <c r="O539" s="27">
        <f t="shared" si="620"/>
        <v>11</v>
      </c>
      <c r="P539" s="65" t="s">
        <v>2022</v>
      </c>
      <c r="Q539" s="65" t="str">
        <f t="shared" si="636"/>
        <v>위험구분코드</v>
      </c>
      <c r="R539" s="65" t="str">
        <f t="shared" si="632"/>
        <v>varchar2(2)</v>
      </c>
      <c r="S539" s="66"/>
      <c r="T539" s="66"/>
      <c r="U539" s="68">
        <f t="shared" si="628"/>
        <v>2</v>
      </c>
      <c r="V539" s="65"/>
      <c r="W539" s="5" t="s">
        <v>291</v>
      </c>
      <c r="X539" s="5" t="str">
        <f t="shared" si="566"/>
        <v>SET_NM,SET_SEQ</v>
      </c>
      <c r="Y539" s="6" t="s">
        <v>291</v>
      </c>
      <c r="Z539" s="37" t="str">
        <f t="shared" si="638"/>
        <v xml:space="preserve">  RISK_CD varchar2(2) NULL,</v>
      </c>
      <c r="AA539" s="37" t="s">
        <v>291</v>
      </c>
      <c r="AB539" s="5" t="str">
        <f t="shared" si="639"/>
        <v/>
      </c>
      <c r="AC539" s="37" t="s">
        <v>291</v>
      </c>
      <c r="AD539" s="37" t="str">
        <f t="shared" si="640"/>
        <v>COMMENT ON COLUMN ZRP_BASE_SCFG.RISK_CD IS '위험구분코드';</v>
      </c>
      <c r="AE539" s="37" t="s">
        <v>291</v>
      </c>
      <c r="AF539" s="40" t="str">
        <f t="shared" si="641"/>
        <v>ALTER TABLE ZRP_BASE_SCFG ADD RISK_CD varchar2(2) NULL;</v>
      </c>
      <c r="AG539" s="6" t="s">
        <v>291</v>
      </c>
      <c r="AI539" s="114"/>
      <c r="AJ539" s="66"/>
    </row>
    <row r="540" spans="2:36" hidden="1">
      <c r="B540" s="65" t="str">
        <f t="shared" si="633"/>
        <v>평가관리_설정정보</v>
      </c>
      <c r="C540" s="65" t="str">
        <f t="shared" si="634"/>
        <v>시나리오설정정보</v>
      </c>
      <c r="D540" s="65" t="s">
        <v>2116</v>
      </c>
      <c r="E540" s="65">
        <f t="shared" si="637"/>
        <v>12</v>
      </c>
      <c r="F540" s="66"/>
      <c r="G540" s="66" t="s">
        <v>274</v>
      </c>
      <c r="H540" s="42">
        <v>30</v>
      </c>
      <c r="I540" s="66" t="s">
        <v>36</v>
      </c>
      <c r="J540" s="65" t="str">
        <f t="shared" si="631"/>
        <v>문자_30</v>
      </c>
      <c r="K540" s="103"/>
      <c r="L540" s="67"/>
      <c r="M540" s="65" t="str">
        <f t="shared" si="626"/>
        <v>ZRP_BASE_SCFG</v>
      </c>
      <c r="N540" s="65" t="str">
        <f>C540</f>
        <v>시나리오설정정보</v>
      </c>
      <c r="O540" s="27">
        <f t="shared" si="620"/>
        <v>12</v>
      </c>
      <c r="P540" s="65" t="s">
        <v>2121</v>
      </c>
      <c r="Q540" s="65" t="str">
        <f t="shared" si="636"/>
        <v>시나리오VAR분류</v>
      </c>
      <c r="R540" s="65" t="str">
        <f t="shared" si="632"/>
        <v>varchar2(30)</v>
      </c>
      <c r="S540" s="66"/>
      <c r="T540" s="66"/>
      <c r="U540" s="68">
        <f t="shared" si="628"/>
        <v>30</v>
      </c>
      <c r="V540" s="65"/>
      <c r="W540" s="5" t="s">
        <v>291</v>
      </c>
      <c r="X540" s="5" t="str">
        <f t="shared" si="566"/>
        <v>SET_NM,SET_SEQ</v>
      </c>
      <c r="Y540" s="6" t="s">
        <v>291</v>
      </c>
      <c r="Z540" s="37" t="str">
        <f t="shared" si="638"/>
        <v xml:space="preserve">  SCEN_VAR_TMP varchar2(30) NULL,CONSTRAINT PK_ZRP_BASE_SCFG PRIMARY KEY ( SET_NM,SET_SEQ) );</v>
      </c>
      <c r="AA540" s="37" t="s">
        <v>291</v>
      </c>
      <c r="AB540" s="5" t="str">
        <f t="shared" si="639"/>
        <v/>
      </c>
      <c r="AC540" s="37" t="s">
        <v>291</v>
      </c>
      <c r="AD540" s="37" t="str">
        <f t="shared" si="640"/>
        <v>COMMENT ON COLUMN ZRP_BASE_SCFG.SCEN_VAR_TMP IS '시나리오VAR분류';</v>
      </c>
      <c r="AE540" s="37" t="s">
        <v>291</v>
      </c>
      <c r="AF540" s="40" t="str">
        <f t="shared" si="641"/>
        <v>ALTER TABLE ZRP_BASE_SCFG ADD SCEN_VAR_TMP varchar2(30) NULL;</v>
      </c>
      <c r="AG540" s="6" t="s">
        <v>291</v>
      </c>
      <c r="AI540" s="114"/>
      <c r="AJ540" s="66"/>
    </row>
    <row r="541" spans="2:36" hidden="1">
      <c r="B541" s="65" t="s">
        <v>1079</v>
      </c>
      <c r="C541" s="65" t="s">
        <v>985</v>
      </c>
      <c r="D541" s="65" t="str">
        <f>VLOOKUP(M541,엔티티목록!I:O,7,FALSE)</f>
        <v>다차원 분석을 위한 포트폴리오 구성정보</v>
      </c>
      <c r="E541" s="65" t="str">
        <f t="shared" si="637"/>
        <v/>
      </c>
      <c r="F541" s="66"/>
      <c r="G541" s="66"/>
      <c r="H541" s="42">
        <f>SUMIFS(H:H,C:C,C541,B:B,B541, G:G,"&lt;&gt;"&amp;G541)</f>
        <v>152</v>
      </c>
      <c r="I541" s="66"/>
      <c r="J541" s="65" t="str">
        <f t="shared" si="621"/>
        <v/>
      </c>
      <c r="K541" s="103"/>
      <c r="L541" s="67"/>
      <c r="M541" s="65" t="s">
        <v>779</v>
      </c>
      <c r="N541" s="65" t="str">
        <f t="shared" si="625"/>
        <v>포트폴리오설정정보</v>
      </c>
      <c r="O541" s="27" t="str">
        <f t="shared" si="620"/>
        <v/>
      </c>
      <c r="P541" s="65"/>
      <c r="Q541" s="65"/>
      <c r="R541" s="65" t="str">
        <f t="shared" si="623"/>
        <v/>
      </c>
      <c r="S541" s="66"/>
      <c r="T541" s="66"/>
      <c r="U541" s="68">
        <f t="shared" si="628"/>
        <v>152</v>
      </c>
      <c r="V541" s="65"/>
      <c r="W541" s="5" t="s">
        <v>291</v>
      </c>
      <c r="X541" s="5" t="str">
        <f t="shared" si="566"/>
        <v/>
      </c>
      <c r="Y541" s="6" t="s">
        <v>291</v>
      </c>
      <c r="Z541" s="37" t="str">
        <f t="shared" si="638"/>
        <v>CREATE TABLE ZRP_BASE_PORT(</v>
      </c>
      <c r="AA541" s="37" t="s">
        <v>291</v>
      </c>
      <c r="AB541" s="5" t="str">
        <f t="shared" si="639"/>
        <v>DROP TABLE ZRP_BASE_PORT;</v>
      </c>
      <c r="AC541" s="37" t="s">
        <v>291</v>
      </c>
      <c r="AD541" s="37" t="str">
        <f t="shared" si="640"/>
        <v>COMMENT ON TABLE ZRP_BASE_PORT IS '포트폴리오설정정보';</v>
      </c>
      <c r="AE541" s="37" t="s">
        <v>291</v>
      </c>
      <c r="AF541" s="40" t="str">
        <f t="shared" si="641"/>
        <v/>
      </c>
      <c r="AG541" s="6" t="s">
        <v>291</v>
      </c>
      <c r="AI541" s="114"/>
      <c r="AJ541" s="66"/>
    </row>
    <row r="542" spans="2:36" hidden="1">
      <c r="B542" s="65" t="str">
        <f t="shared" ref="B542:B554" si="642">B541</f>
        <v>평가관리_설정정보</v>
      </c>
      <c r="C542" s="65" t="str">
        <f t="shared" ref="C542:C554" si="643">C541</f>
        <v>포트폴리오설정정보</v>
      </c>
      <c r="D542" s="65" t="s">
        <v>1184</v>
      </c>
      <c r="E542" s="65">
        <f t="shared" si="637"/>
        <v>1</v>
      </c>
      <c r="F542" s="66" t="s">
        <v>1980</v>
      </c>
      <c r="G542" s="66" t="s">
        <v>274</v>
      </c>
      <c r="H542" s="42">
        <v>10</v>
      </c>
      <c r="I542" s="66"/>
      <c r="J542" s="65" t="str">
        <f t="shared" si="621"/>
        <v>문자_10</v>
      </c>
      <c r="K542" s="103" t="s">
        <v>1185</v>
      </c>
      <c r="L542" s="67"/>
      <c r="M542" s="65" t="str">
        <f t="shared" si="626"/>
        <v>ZRP_BASE_PORT</v>
      </c>
      <c r="N542" s="65" t="str">
        <f t="shared" si="625"/>
        <v>포트폴리오설정정보</v>
      </c>
      <c r="O542" s="27">
        <f t="shared" si="620"/>
        <v>1</v>
      </c>
      <c r="P542" s="65" t="s">
        <v>80</v>
      </c>
      <c r="Q542" s="65" t="str">
        <f t="shared" ref="Q542:Q555" si="644">D542</f>
        <v>포트폴리오그룹</v>
      </c>
      <c r="R542" s="65" t="str">
        <f t="shared" si="623"/>
        <v>varchar2(10)</v>
      </c>
      <c r="S542" s="66" t="s">
        <v>1980</v>
      </c>
      <c r="T542" s="66"/>
      <c r="U542" s="68">
        <f t="shared" si="628"/>
        <v>10</v>
      </c>
      <c r="V542" s="65"/>
      <c r="W542" s="5" t="s">
        <v>291</v>
      </c>
      <c r="X542" s="5" t="str">
        <f t="shared" si="566"/>
        <v>PORT_GRP</v>
      </c>
      <c r="Y542" s="6" t="s">
        <v>291</v>
      </c>
      <c r="Z542" s="37" t="str">
        <f t="shared" si="638"/>
        <v xml:space="preserve">  PORT_GRP varchar2(10) NOT NULL,</v>
      </c>
      <c r="AA542" s="37" t="s">
        <v>291</v>
      </c>
      <c r="AB542" s="5" t="str">
        <f t="shared" si="639"/>
        <v/>
      </c>
      <c r="AC542" s="37" t="s">
        <v>291</v>
      </c>
      <c r="AD542" s="37" t="str">
        <f t="shared" si="640"/>
        <v>COMMENT ON COLUMN ZRP_BASE_PORT.PORT_GRP IS '포트폴리오그룹 : P10';</v>
      </c>
      <c r="AE542" s="37" t="s">
        <v>291</v>
      </c>
      <c r="AF542" s="40" t="str">
        <f t="shared" si="641"/>
        <v/>
      </c>
      <c r="AG542" s="6" t="s">
        <v>291</v>
      </c>
      <c r="AI542" s="114"/>
      <c r="AJ542" s="66"/>
    </row>
    <row r="543" spans="2:36" hidden="1">
      <c r="B543" s="65" t="str">
        <f t="shared" si="642"/>
        <v>평가관리_설정정보</v>
      </c>
      <c r="C543" s="65" t="str">
        <f t="shared" si="643"/>
        <v>포트폴리오설정정보</v>
      </c>
      <c r="D543" s="65" t="s">
        <v>1153</v>
      </c>
      <c r="E543" s="65">
        <f t="shared" si="637"/>
        <v>2</v>
      </c>
      <c r="F543" s="66"/>
      <c r="G543" s="66" t="s">
        <v>274</v>
      </c>
      <c r="H543" s="42">
        <v>20</v>
      </c>
      <c r="I543" s="66"/>
      <c r="J543" s="65" t="str">
        <f t="shared" si="621"/>
        <v>문자_20</v>
      </c>
      <c r="K543" s="103"/>
      <c r="L543" s="67"/>
      <c r="M543" s="65" t="str">
        <f t="shared" si="626"/>
        <v>ZRP_BASE_PORT</v>
      </c>
      <c r="N543" s="65" t="str">
        <f t="shared" si="625"/>
        <v>포트폴리오설정정보</v>
      </c>
      <c r="O543" s="27">
        <f t="shared" si="620"/>
        <v>2</v>
      </c>
      <c r="P543" s="65" t="s">
        <v>46</v>
      </c>
      <c r="Q543" s="65" t="str">
        <f t="shared" si="644"/>
        <v>최종작업자</v>
      </c>
      <c r="R543" s="65" t="str">
        <f t="shared" si="623"/>
        <v>varchar2(20)</v>
      </c>
      <c r="S543" s="66"/>
      <c r="T543" s="66"/>
      <c r="U543" s="68">
        <f t="shared" si="628"/>
        <v>20</v>
      </c>
      <c r="V543" s="65"/>
      <c r="W543" s="5" t="s">
        <v>291</v>
      </c>
      <c r="X543" s="5" t="str">
        <f t="shared" si="566"/>
        <v>PORT_GRP</v>
      </c>
      <c r="Y543" s="6" t="s">
        <v>291</v>
      </c>
      <c r="Z543" s="37" t="str">
        <f t="shared" si="638"/>
        <v xml:space="preserve">  LASTID varchar2(20) NULL,</v>
      </c>
      <c r="AA543" s="37" t="s">
        <v>291</v>
      </c>
      <c r="AB543" s="5" t="str">
        <f t="shared" si="639"/>
        <v/>
      </c>
      <c r="AC543" s="37" t="s">
        <v>291</v>
      </c>
      <c r="AD543" s="37" t="str">
        <f t="shared" si="640"/>
        <v>COMMENT ON COLUMN ZRP_BASE_PORT.LASTID IS '최종작업자';</v>
      </c>
      <c r="AE543" s="37" t="s">
        <v>291</v>
      </c>
      <c r="AF543" s="40" t="str">
        <f t="shared" si="641"/>
        <v>ALTER TABLE ZRP_BASE_PORT ADD LASTID varchar2(20) NULL;</v>
      </c>
      <c r="AG543" s="6" t="s">
        <v>291</v>
      </c>
      <c r="AI543" s="114"/>
      <c r="AJ543" s="66"/>
    </row>
    <row r="544" spans="2:36" hidden="1">
      <c r="B544" s="65" t="str">
        <f t="shared" si="642"/>
        <v>평가관리_설정정보</v>
      </c>
      <c r="C544" s="65" t="str">
        <f t="shared" si="643"/>
        <v>포트폴리오설정정보</v>
      </c>
      <c r="D544" s="65" t="s">
        <v>286</v>
      </c>
      <c r="E544" s="65">
        <f t="shared" si="637"/>
        <v>3</v>
      </c>
      <c r="F544" s="66"/>
      <c r="G544" s="66" t="s">
        <v>1154</v>
      </c>
      <c r="H544" s="42">
        <v>8</v>
      </c>
      <c r="I544" s="66" t="s">
        <v>36</v>
      </c>
      <c r="J544" s="65" t="str">
        <f t="shared" si="621"/>
        <v>날짜</v>
      </c>
      <c r="K544" s="103"/>
      <c r="L544" s="67"/>
      <c r="M544" s="65" t="str">
        <f t="shared" si="626"/>
        <v>ZRP_BASE_PORT</v>
      </c>
      <c r="N544" s="65" t="str">
        <f t="shared" si="625"/>
        <v>포트폴리오설정정보</v>
      </c>
      <c r="O544" s="27">
        <f t="shared" si="620"/>
        <v>3</v>
      </c>
      <c r="P544" s="65" t="s">
        <v>47</v>
      </c>
      <c r="Q544" s="65" t="str">
        <f t="shared" si="644"/>
        <v>최종작업시스템일시</v>
      </c>
      <c r="R544" s="65" t="str">
        <f t="shared" si="623"/>
        <v>timestamp</v>
      </c>
      <c r="S544" s="66"/>
      <c r="T544" s="66"/>
      <c r="U544" s="68">
        <f t="shared" si="628"/>
        <v>8</v>
      </c>
      <c r="V544" s="65"/>
      <c r="W544" s="5" t="s">
        <v>291</v>
      </c>
      <c r="X544" s="5" t="str">
        <f t="shared" si="566"/>
        <v>PORT_GRP</v>
      </c>
      <c r="Y544" s="6" t="s">
        <v>291</v>
      </c>
      <c r="Z544" s="37" t="str">
        <f t="shared" si="638"/>
        <v xml:space="preserve">  TMSTAMP timestamp DEFAULT CURRENT_TIMESTAMP  NULL,</v>
      </c>
      <c r="AA544" s="37" t="s">
        <v>291</v>
      </c>
      <c r="AB544" s="5" t="str">
        <f t="shared" si="639"/>
        <v/>
      </c>
      <c r="AC544" s="37" t="s">
        <v>291</v>
      </c>
      <c r="AD544" s="37" t="str">
        <f t="shared" si="640"/>
        <v>COMMENT ON COLUMN ZRP_BASE_PORT.TMSTAMP IS '최종작업시스템일시';</v>
      </c>
      <c r="AE544" s="37" t="s">
        <v>291</v>
      </c>
      <c r="AF544" s="40" t="str">
        <f t="shared" si="641"/>
        <v>ALTER TABLE ZRP_BASE_PORT ADD TMSTAMP timestamp NULL;</v>
      </c>
      <c r="AG544" s="6" t="s">
        <v>291</v>
      </c>
      <c r="AI544" s="114"/>
      <c r="AJ544" s="66"/>
    </row>
    <row r="545" spans="1:36" ht="38.25" hidden="1">
      <c r="B545" s="65" t="str">
        <f t="shared" si="642"/>
        <v>평가관리_설정정보</v>
      </c>
      <c r="C545" s="65" t="str">
        <f t="shared" si="643"/>
        <v>포트폴리오설정정보</v>
      </c>
      <c r="D545" s="65" t="s">
        <v>1186</v>
      </c>
      <c r="E545" s="65">
        <f t="shared" si="637"/>
        <v>4</v>
      </c>
      <c r="F545" s="66"/>
      <c r="G545" s="66" t="s">
        <v>274</v>
      </c>
      <c r="H545" s="42">
        <v>50</v>
      </c>
      <c r="I545" s="66"/>
      <c r="J545" s="65" t="str">
        <f t="shared" si="621"/>
        <v>문자_50</v>
      </c>
      <c r="K545" s="103" t="s">
        <v>1187</v>
      </c>
      <c r="L545" s="67"/>
      <c r="M545" s="65" t="str">
        <f t="shared" si="626"/>
        <v>ZRP_BASE_PORT</v>
      </c>
      <c r="N545" s="65" t="str">
        <f t="shared" si="625"/>
        <v>포트폴리오설정정보</v>
      </c>
      <c r="O545" s="27">
        <f t="shared" si="620"/>
        <v>4</v>
      </c>
      <c r="P545" s="65" t="s">
        <v>92</v>
      </c>
      <c r="Q545" s="65" t="str">
        <f t="shared" si="644"/>
        <v>포트폴리오그룹명</v>
      </c>
      <c r="R545" s="65" t="str">
        <f t="shared" si="623"/>
        <v>varchar2(50)</v>
      </c>
      <c r="S545" s="66"/>
      <c r="T545" s="66"/>
      <c r="U545" s="68">
        <f t="shared" si="628"/>
        <v>50</v>
      </c>
      <c r="V545" s="65"/>
      <c r="W545" s="5" t="s">
        <v>291</v>
      </c>
      <c r="X545" s="5" t="str">
        <f t="shared" si="566"/>
        <v>PORT_GRP</v>
      </c>
      <c r="Y545" s="6" t="s">
        <v>291</v>
      </c>
      <c r="Z545" s="37" t="str">
        <f t="shared" si="638"/>
        <v xml:space="preserve">  PORT_GNM varchar2(50) NULL,</v>
      </c>
      <c r="AA545" s="37" t="s">
        <v>291</v>
      </c>
      <c r="AB545" s="5" t="str">
        <f t="shared" si="639"/>
        <v/>
      </c>
      <c r="AC545" s="37" t="s">
        <v>291</v>
      </c>
      <c r="AD545" s="37" t="str">
        <f t="shared" si="640"/>
        <v>COMMENT ON COLUMN ZRP_BASE_PORT.PORT_GNM IS '포트폴리오그룹명 : 본부.부점.데스크 등 포트폴리오 명칭';</v>
      </c>
      <c r="AE545" s="37" t="s">
        <v>291</v>
      </c>
      <c r="AF545" s="40" t="str">
        <f t="shared" si="641"/>
        <v>ALTER TABLE ZRP_BASE_PORT ADD PORT_GNM varchar2(50) NULL;</v>
      </c>
      <c r="AG545" s="6" t="s">
        <v>291</v>
      </c>
      <c r="AI545" s="114"/>
      <c r="AJ545" s="66"/>
    </row>
    <row r="546" spans="1:36" hidden="1">
      <c r="B546" s="65" t="str">
        <f t="shared" si="642"/>
        <v>평가관리_설정정보</v>
      </c>
      <c r="C546" s="65" t="str">
        <f t="shared" si="643"/>
        <v>포트폴리오설정정보</v>
      </c>
      <c r="D546" s="65" t="s">
        <v>1188</v>
      </c>
      <c r="E546" s="65">
        <f t="shared" si="637"/>
        <v>5</v>
      </c>
      <c r="F546" s="66"/>
      <c r="G546" s="66" t="s">
        <v>274</v>
      </c>
      <c r="H546" s="42">
        <v>5</v>
      </c>
      <c r="I546" s="66"/>
      <c r="J546" s="65" t="str">
        <f t="shared" si="621"/>
        <v>문자_5</v>
      </c>
      <c r="K546" s="103" t="s">
        <v>1189</v>
      </c>
      <c r="L546" s="67"/>
      <c r="M546" s="65" t="str">
        <f t="shared" si="626"/>
        <v>ZRP_BASE_PORT</v>
      </c>
      <c r="N546" s="65" t="str">
        <f t="shared" si="625"/>
        <v>포트폴리오설정정보</v>
      </c>
      <c r="O546" s="27">
        <f t="shared" si="620"/>
        <v>5</v>
      </c>
      <c r="P546" s="65" t="s">
        <v>93</v>
      </c>
      <c r="Q546" s="65" t="str">
        <f t="shared" si="644"/>
        <v>포트폴리오구성항목1</v>
      </c>
      <c r="R546" s="65" t="str">
        <f t="shared" si="623"/>
        <v>varchar2(5)</v>
      </c>
      <c r="S546" s="66"/>
      <c r="T546" s="66"/>
      <c r="U546" s="68">
        <f t="shared" si="628"/>
        <v>5</v>
      </c>
      <c r="V546" s="65"/>
      <c r="W546" s="5" t="s">
        <v>291</v>
      </c>
      <c r="X546" s="5" t="str">
        <f t="shared" si="566"/>
        <v>PORT_GRP</v>
      </c>
      <c r="Y546" s="6" t="s">
        <v>291</v>
      </c>
      <c r="Z546" s="37" t="str">
        <f t="shared" si="638"/>
        <v xml:space="preserve">  PORT_GRP1 varchar2(5) NULL,</v>
      </c>
      <c r="AA546" s="37" t="s">
        <v>291</v>
      </c>
      <c r="AB546" s="5" t="str">
        <f t="shared" si="639"/>
        <v/>
      </c>
      <c r="AC546" s="37" t="s">
        <v>291</v>
      </c>
      <c r="AD546" s="37" t="str">
        <f t="shared" si="640"/>
        <v>COMMENT ON COLUMN ZRP_BASE_PORT.PORT_GRP1 IS '포트폴리오구성항목1 : GRP01';</v>
      </c>
      <c r="AE546" s="37" t="s">
        <v>291</v>
      </c>
      <c r="AF546" s="40" t="str">
        <f t="shared" si="641"/>
        <v>ALTER TABLE ZRP_BASE_PORT ADD PORT_GRP1 varchar2(5) NULL;</v>
      </c>
      <c r="AG546" s="6" t="s">
        <v>291</v>
      </c>
      <c r="AI546" s="114"/>
      <c r="AJ546" s="66"/>
    </row>
    <row r="547" spans="1:36" hidden="1">
      <c r="B547" s="65" t="str">
        <f t="shared" si="642"/>
        <v>평가관리_설정정보</v>
      </c>
      <c r="C547" s="65" t="str">
        <f t="shared" si="643"/>
        <v>포트폴리오설정정보</v>
      </c>
      <c r="D547" s="65" t="s">
        <v>1190</v>
      </c>
      <c r="E547" s="65">
        <f t="shared" si="637"/>
        <v>6</v>
      </c>
      <c r="F547" s="66"/>
      <c r="G547" s="66" t="s">
        <v>274</v>
      </c>
      <c r="H547" s="42">
        <v>5</v>
      </c>
      <c r="I547" s="66"/>
      <c r="J547" s="65" t="str">
        <f t="shared" si="621"/>
        <v>문자_5</v>
      </c>
      <c r="K547" s="103" t="s">
        <v>1191</v>
      </c>
      <c r="L547" s="67"/>
      <c r="M547" s="65" t="str">
        <f t="shared" si="626"/>
        <v>ZRP_BASE_PORT</v>
      </c>
      <c r="N547" s="65" t="str">
        <f t="shared" si="625"/>
        <v>포트폴리오설정정보</v>
      </c>
      <c r="O547" s="27">
        <f t="shared" si="620"/>
        <v>6</v>
      </c>
      <c r="P547" s="65" t="s">
        <v>94</v>
      </c>
      <c r="Q547" s="65" t="str">
        <f t="shared" si="644"/>
        <v>포트폴리오구성항목2</v>
      </c>
      <c r="R547" s="65" t="str">
        <f t="shared" si="623"/>
        <v>varchar2(5)</v>
      </c>
      <c r="S547" s="66"/>
      <c r="T547" s="66"/>
      <c r="U547" s="68">
        <f t="shared" si="628"/>
        <v>5</v>
      </c>
      <c r="V547" s="65"/>
      <c r="W547" s="5" t="s">
        <v>291</v>
      </c>
      <c r="X547" s="5" t="str">
        <f t="shared" ref="X547:X611" si="645">IF(P547="","",IF(P546="",P547,X546&amp;IF(S547="Y",","&amp;P547,"")))</f>
        <v>PORT_GRP</v>
      </c>
      <c r="Y547" s="6" t="s">
        <v>291</v>
      </c>
      <c r="Z547" s="37" t="str">
        <f t="shared" si="638"/>
        <v xml:space="preserve">  PORT_GRP2 varchar2(5) NULL,</v>
      </c>
      <c r="AA547" s="37" t="s">
        <v>291</v>
      </c>
      <c r="AB547" s="5" t="str">
        <f t="shared" si="639"/>
        <v/>
      </c>
      <c r="AC547" s="37" t="s">
        <v>291</v>
      </c>
      <c r="AD547" s="37" t="str">
        <f t="shared" si="640"/>
        <v>COMMENT ON COLUMN ZRP_BASE_PORT.PORT_GRP2 IS '포트폴리오구성항목2 : GRP02';</v>
      </c>
      <c r="AE547" s="37" t="s">
        <v>291</v>
      </c>
      <c r="AF547" s="40" t="str">
        <f t="shared" si="641"/>
        <v>ALTER TABLE ZRP_BASE_PORT ADD PORT_GRP2 varchar2(5) NULL;</v>
      </c>
      <c r="AG547" s="6" t="s">
        <v>291</v>
      </c>
      <c r="AI547" s="114"/>
      <c r="AJ547" s="66"/>
    </row>
    <row r="548" spans="1:36" hidden="1">
      <c r="B548" s="65" t="str">
        <f t="shared" si="642"/>
        <v>평가관리_설정정보</v>
      </c>
      <c r="C548" s="65" t="str">
        <f t="shared" si="643"/>
        <v>포트폴리오설정정보</v>
      </c>
      <c r="D548" s="65" t="s">
        <v>1192</v>
      </c>
      <c r="E548" s="65">
        <f t="shared" si="637"/>
        <v>7</v>
      </c>
      <c r="F548" s="66"/>
      <c r="G548" s="66" t="s">
        <v>274</v>
      </c>
      <c r="H548" s="42">
        <v>5</v>
      </c>
      <c r="I548" s="66"/>
      <c r="J548" s="65" t="str">
        <f t="shared" si="621"/>
        <v>문자_5</v>
      </c>
      <c r="K548" s="103" t="s">
        <v>275</v>
      </c>
      <c r="L548" s="67"/>
      <c r="M548" s="65" t="str">
        <f t="shared" si="626"/>
        <v>ZRP_BASE_PORT</v>
      </c>
      <c r="N548" s="65" t="str">
        <f t="shared" si="625"/>
        <v>포트폴리오설정정보</v>
      </c>
      <c r="O548" s="27">
        <f t="shared" si="620"/>
        <v>7</v>
      </c>
      <c r="P548" s="65" t="s">
        <v>95</v>
      </c>
      <c r="Q548" s="65" t="str">
        <f t="shared" si="644"/>
        <v>포트폴리오구성항목3</v>
      </c>
      <c r="R548" s="65" t="str">
        <f t="shared" si="623"/>
        <v>varchar2(5)</v>
      </c>
      <c r="S548" s="66"/>
      <c r="T548" s="66"/>
      <c r="U548" s="68">
        <f t="shared" si="628"/>
        <v>5</v>
      </c>
      <c r="V548" s="65"/>
      <c r="W548" s="5" t="s">
        <v>291</v>
      </c>
      <c r="X548" s="5" t="str">
        <f t="shared" si="645"/>
        <v>PORT_GRP</v>
      </c>
      <c r="Y548" s="6" t="s">
        <v>291</v>
      </c>
      <c r="Z548" s="37" t="str">
        <f t="shared" si="638"/>
        <v xml:space="preserve">  PORT_GRP3 varchar2(5) NULL,</v>
      </c>
      <c r="AA548" s="37" t="s">
        <v>291</v>
      </c>
      <c r="AB548" s="5" t="str">
        <f t="shared" si="639"/>
        <v/>
      </c>
      <c r="AC548" s="37" t="s">
        <v>291</v>
      </c>
      <c r="AD548" s="37" t="str">
        <f t="shared" si="640"/>
        <v>COMMENT ON COLUMN ZRP_BASE_PORT.PORT_GRP3 IS '포트폴리오구성항목3 : GRP03';</v>
      </c>
      <c r="AE548" s="37" t="s">
        <v>291</v>
      </c>
      <c r="AF548" s="40" t="str">
        <f t="shared" si="641"/>
        <v>ALTER TABLE ZRP_BASE_PORT ADD PORT_GRP3 varchar2(5) NULL;</v>
      </c>
      <c r="AG548" s="6" t="s">
        <v>291</v>
      </c>
      <c r="AI548" s="114"/>
      <c r="AJ548" s="66"/>
    </row>
    <row r="549" spans="1:36" hidden="1">
      <c r="B549" s="65" t="str">
        <f t="shared" si="642"/>
        <v>평가관리_설정정보</v>
      </c>
      <c r="C549" s="65" t="str">
        <f t="shared" si="643"/>
        <v>포트폴리오설정정보</v>
      </c>
      <c r="D549" s="65" t="s">
        <v>1193</v>
      </c>
      <c r="E549" s="65">
        <f t="shared" si="637"/>
        <v>8</v>
      </c>
      <c r="F549" s="66"/>
      <c r="G549" s="66" t="s">
        <v>274</v>
      </c>
      <c r="H549" s="42">
        <v>5</v>
      </c>
      <c r="I549" s="66"/>
      <c r="J549" s="65" t="str">
        <f t="shared" si="621"/>
        <v>문자_5</v>
      </c>
      <c r="K549" s="103"/>
      <c r="L549" s="67"/>
      <c r="M549" s="65" t="str">
        <f t="shared" si="626"/>
        <v>ZRP_BASE_PORT</v>
      </c>
      <c r="N549" s="65" t="str">
        <f t="shared" si="625"/>
        <v>포트폴리오설정정보</v>
      </c>
      <c r="O549" s="27">
        <f t="shared" si="620"/>
        <v>8</v>
      </c>
      <c r="P549" s="65" t="s">
        <v>96</v>
      </c>
      <c r="Q549" s="65" t="str">
        <f t="shared" si="644"/>
        <v>포트폴리오구성항목4</v>
      </c>
      <c r="R549" s="65" t="str">
        <f t="shared" si="623"/>
        <v>varchar2(5)</v>
      </c>
      <c r="S549" s="66"/>
      <c r="T549" s="66"/>
      <c r="U549" s="68">
        <f t="shared" si="628"/>
        <v>5</v>
      </c>
      <c r="V549" s="65"/>
      <c r="W549" s="5" t="s">
        <v>291</v>
      </c>
      <c r="X549" s="5" t="str">
        <f t="shared" si="645"/>
        <v>PORT_GRP</v>
      </c>
      <c r="Y549" s="6" t="s">
        <v>291</v>
      </c>
      <c r="Z549" s="37" t="str">
        <f t="shared" si="638"/>
        <v xml:space="preserve">  PORT_GRP4 varchar2(5) NULL,</v>
      </c>
      <c r="AA549" s="37" t="s">
        <v>291</v>
      </c>
      <c r="AB549" s="5" t="str">
        <f t="shared" si="639"/>
        <v/>
      </c>
      <c r="AC549" s="37" t="s">
        <v>291</v>
      </c>
      <c r="AD549" s="37" t="str">
        <f t="shared" si="640"/>
        <v>COMMENT ON COLUMN ZRP_BASE_PORT.PORT_GRP4 IS '포트폴리오구성항목4';</v>
      </c>
      <c r="AE549" s="37" t="s">
        <v>291</v>
      </c>
      <c r="AF549" s="40" t="str">
        <f t="shared" si="641"/>
        <v>ALTER TABLE ZRP_BASE_PORT ADD PORT_GRP4 varchar2(5) NULL;</v>
      </c>
      <c r="AG549" s="6" t="s">
        <v>291</v>
      </c>
      <c r="AI549" s="114"/>
      <c r="AJ549" s="66"/>
    </row>
    <row r="550" spans="1:36" hidden="1">
      <c r="B550" s="65" t="str">
        <f t="shared" si="642"/>
        <v>평가관리_설정정보</v>
      </c>
      <c r="C550" s="65" t="str">
        <f t="shared" si="643"/>
        <v>포트폴리오설정정보</v>
      </c>
      <c r="D550" s="65" t="s">
        <v>1194</v>
      </c>
      <c r="E550" s="65">
        <f t="shared" si="637"/>
        <v>9</v>
      </c>
      <c r="F550" s="66"/>
      <c r="G550" s="66" t="s">
        <v>274</v>
      </c>
      <c r="H550" s="42">
        <v>5</v>
      </c>
      <c r="I550" s="66"/>
      <c r="J550" s="65" t="str">
        <f t="shared" si="621"/>
        <v>문자_5</v>
      </c>
      <c r="K550" s="103"/>
      <c r="L550" s="67"/>
      <c r="M550" s="65" t="str">
        <f t="shared" si="626"/>
        <v>ZRP_BASE_PORT</v>
      </c>
      <c r="N550" s="65" t="str">
        <f t="shared" si="625"/>
        <v>포트폴리오설정정보</v>
      </c>
      <c r="O550" s="27">
        <f t="shared" si="620"/>
        <v>9</v>
      </c>
      <c r="P550" s="65" t="s">
        <v>97</v>
      </c>
      <c r="Q550" s="65" t="str">
        <f t="shared" si="644"/>
        <v>포트폴리오구성항목5</v>
      </c>
      <c r="R550" s="65" t="str">
        <f t="shared" si="623"/>
        <v>varchar2(5)</v>
      </c>
      <c r="S550" s="66"/>
      <c r="T550" s="66"/>
      <c r="U550" s="68">
        <f t="shared" si="628"/>
        <v>5</v>
      </c>
      <c r="V550" s="65"/>
      <c r="W550" s="5" t="s">
        <v>291</v>
      </c>
      <c r="X550" s="5" t="str">
        <f t="shared" si="645"/>
        <v>PORT_GRP</v>
      </c>
      <c r="Y550" s="6" t="s">
        <v>291</v>
      </c>
      <c r="Z550" s="37" t="str">
        <f t="shared" si="638"/>
        <v xml:space="preserve">  PORT_GRP5 varchar2(5) NULL,</v>
      </c>
      <c r="AA550" s="37" t="s">
        <v>291</v>
      </c>
      <c r="AB550" s="5" t="str">
        <f t="shared" si="639"/>
        <v/>
      </c>
      <c r="AC550" s="37" t="s">
        <v>291</v>
      </c>
      <c r="AD550" s="37" t="str">
        <f t="shared" si="640"/>
        <v>COMMENT ON COLUMN ZRP_BASE_PORT.PORT_GRP5 IS '포트폴리오구성항목5';</v>
      </c>
      <c r="AE550" s="37" t="s">
        <v>291</v>
      </c>
      <c r="AF550" s="40" t="str">
        <f t="shared" si="641"/>
        <v>ALTER TABLE ZRP_BASE_PORT ADD PORT_GRP5 varchar2(5) NULL;</v>
      </c>
      <c r="AG550" s="6" t="s">
        <v>291</v>
      </c>
      <c r="AI550" s="114"/>
      <c r="AJ550" s="66"/>
    </row>
    <row r="551" spans="1:36" hidden="1">
      <c r="B551" s="65" t="str">
        <f t="shared" si="642"/>
        <v>평가관리_설정정보</v>
      </c>
      <c r="C551" s="65" t="str">
        <f t="shared" si="643"/>
        <v>포트폴리오설정정보</v>
      </c>
      <c r="D551" s="65" t="s">
        <v>1195</v>
      </c>
      <c r="E551" s="65">
        <f t="shared" si="637"/>
        <v>10</v>
      </c>
      <c r="F551" s="66"/>
      <c r="G551" s="66" t="s">
        <v>274</v>
      </c>
      <c r="H551" s="42">
        <v>5</v>
      </c>
      <c r="I551" s="66"/>
      <c r="J551" s="65" t="str">
        <f t="shared" si="621"/>
        <v>문자_5</v>
      </c>
      <c r="K551" s="103"/>
      <c r="L551" s="67"/>
      <c r="M551" s="65" t="str">
        <f t="shared" si="626"/>
        <v>ZRP_BASE_PORT</v>
      </c>
      <c r="N551" s="65" t="str">
        <f t="shared" si="625"/>
        <v>포트폴리오설정정보</v>
      </c>
      <c r="O551" s="27">
        <f t="shared" si="620"/>
        <v>10</v>
      </c>
      <c r="P551" s="65" t="s">
        <v>98</v>
      </c>
      <c r="Q551" s="65" t="str">
        <f t="shared" si="644"/>
        <v>포트폴리오구성항목6</v>
      </c>
      <c r="R551" s="65" t="str">
        <f t="shared" si="623"/>
        <v>varchar2(5)</v>
      </c>
      <c r="S551" s="66"/>
      <c r="T551" s="66"/>
      <c r="U551" s="68">
        <f t="shared" si="628"/>
        <v>5</v>
      </c>
      <c r="V551" s="65"/>
      <c r="W551" s="5" t="s">
        <v>291</v>
      </c>
      <c r="X551" s="5" t="str">
        <f t="shared" si="645"/>
        <v>PORT_GRP</v>
      </c>
      <c r="Y551" s="6" t="s">
        <v>291</v>
      </c>
      <c r="Z551" s="37" t="str">
        <f t="shared" si="638"/>
        <v xml:space="preserve">  PORT_GRP6 varchar2(5) NULL,</v>
      </c>
      <c r="AA551" s="37" t="s">
        <v>291</v>
      </c>
      <c r="AB551" s="5" t="str">
        <f t="shared" si="639"/>
        <v/>
      </c>
      <c r="AC551" s="37" t="s">
        <v>291</v>
      </c>
      <c r="AD551" s="37" t="str">
        <f t="shared" si="640"/>
        <v>COMMENT ON COLUMN ZRP_BASE_PORT.PORT_GRP6 IS '포트폴리오구성항목6';</v>
      </c>
      <c r="AE551" s="37" t="s">
        <v>291</v>
      </c>
      <c r="AF551" s="40" t="str">
        <f t="shared" si="641"/>
        <v>ALTER TABLE ZRP_BASE_PORT ADD PORT_GRP6 varchar2(5) NULL;</v>
      </c>
      <c r="AG551" s="6" t="s">
        <v>291</v>
      </c>
      <c r="AI551" s="114"/>
      <c r="AJ551" s="66"/>
    </row>
    <row r="552" spans="1:36" hidden="1">
      <c r="B552" s="65" t="str">
        <f t="shared" si="642"/>
        <v>평가관리_설정정보</v>
      </c>
      <c r="C552" s="65" t="str">
        <f t="shared" si="643"/>
        <v>포트폴리오설정정보</v>
      </c>
      <c r="D552" s="65" t="s">
        <v>1196</v>
      </c>
      <c r="E552" s="65">
        <f t="shared" si="637"/>
        <v>11</v>
      </c>
      <c r="F552" s="66"/>
      <c r="G552" s="66" t="s">
        <v>274</v>
      </c>
      <c r="H552" s="42" t="s">
        <v>1197</v>
      </c>
      <c r="I552" s="66"/>
      <c r="J552" s="65" t="str">
        <f t="shared" si="621"/>
        <v>문자_200</v>
      </c>
      <c r="K552" s="103" t="s">
        <v>1198</v>
      </c>
      <c r="L552" s="67"/>
      <c r="M552" s="65" t="str">
        <f t="shared" si="626"/>
        <v>ZRP_BASE_PORT</v>
      </c>
      <c r="N552" s="65" t="str">
        <f t="shared" si="625"/>
        <v>포트폴리오설정정보</v>
      </c>
      <c r="O552" s="27">
        <f t="shared" si="620"/>
        <v>11</v>
      </c>
      <c r="P552" s="65" t="s">
        <v>99</v>
      </c>
      <c r="Q552" s="65" t="str">
        <f t="shared" si="644"/>
        <v>포트폴리오구성조건</v>
      </c>
      <c r="R552" s="65" t="str">
        <f t="shared" si="623"/>
        <v>varchar2(200)</v>
      </c>
      <c r="S552" s="66"/>
      <c r="T552" s="66"/>
      <c r="U552" s="68" t="str">
        <f t="shared" si="628"/>
        <v>200</v>
      </c>
      <c r="V552" s="65"/>
      <c r="W552" s="5" t="s">
        <v>291</v>
      </c>
      <c r="X552" s="5" t="str">
        <f t="shared" si="645"/>
        <v>PORT_GRP</v>
      </c>
      <c r="Y552" s="6" t="s">
        <v>291</v>
      </c>
      <c r="Z552" s="37" t="str">
        <f t="shared" si="638"/>
        <v xml:space="preserve">  PORT_TERM varchar2(200) NULL,</v>
      </c>
      <c r="AA552" s="37" t="s">
        <v>291</v>
      </c>
      <c r="AB552" s="5" t="str">
        <f t="shared" si="639"/>
        <v/>
      </c>
      <c r="AC552" s="37" t="s">
        <v>291</v>
      </c>
      <c r="AD552" s="37" t="str">
        <f t="shared" si="640"/>
        <v>COMMENT ON COLUMN ZRP_BASE_PORT.PORT_TERM IS '포트폴리오구성조건 : GRP04='SP'';</v>
      </c>
      <c r="AE552" s="37" t="s">
        <v>291</v>
      </c>
      <c r="AF552" s="40" t="str">
        <f t="shared" si="641"/>
        <v>ALTER TABLE ZRP_BASE_PORT ADD PORT_TERM varchar2(200) NULL;</v>
      </c>
      <c r="AG552" s="6" t="s">
        <v>291</v>
      </c>
      <c r="AI552" s="114"/>
      <c r="AJ552" s="66"/>
    </row>
    <row r="553" spans="1:36" hidden="1">
      <c r="B553" s="65" t="str">
        <f t="shared" si="642"/>
        <v>평가관리_설정정보</v>
      </c>
      <c r="C553" s="65" t="str">
        <f t="shared" si="643"/>
        <v>포트폴리오설정정보</v>
      </c>
      <c r="D553" s="65" t="s">
        <v>1199</v>
      </c>
      <c r="E553" s="65">
        <f t="shared" si="637"/>
        <v>12</v>
      </c>
      <c r="F553" s="66"/>
      <c r="G553" s="66" t="s">
        <v>274</v>
      </c>
      <c r="H553" s="42">
        <v>1</v>
      </c>
      <c r="I553" s="66"/>
      <c r="J553" s="65" t="str">
        <f t="shared" si="621"/>
        <v>문자_1</v>
      </c>
      <c r="K553" s="103" t="s">
        <v>1200</v>
      </c>
      <c r="L553" s="67"/>
      <c r="M553" s="65" t="str">
        <f t="shared" si="626"/>
        <v>ZRP_BASE_PORT</v>
      </c>
      <c r="N553" s="65" t="str">
        <f t="shared" si="625"/>
        <v>포트폴리오설정정보</v>
      </c>
      <c r="O553" s="27">
        <f t="shared" si="620"/>
        <v>12</v>
      </c>
      <c r="P553" s="65" t="s">
        <v>101</v>
      </c>
      <c r="Q553" s="65" t="str">
        <f t="shared" si="644"/>
        <v>배치수행여부</v>
      </c>
      <c r="R553" s="65" t="str">
        <f t="shared" si="623"/>
        <v>varchar2(1)</v>
      </c>
      <c r="S553" s="66"/>
      <c r="T553" s="66"/>
      <c r="U553" s="68">
        <f t="shared" si="628"/>
        <v>1</v>
      </c>
      <c r="V553" s="65"/>
      <c r="W553" s="5" t="s">
        <v>291</v>
      </c>
      <c r="X553" s="5" t="str">
        <f t="shared" si="645"/>
        <v>PORT_GRP</v>
      </c>
      <c r="Y553" s="6" t="s">
        <v>291</v>
      </c>
      <c r="Z553" s="37" t="str">
        <f t="shared" si="638"/>
        <v xml:space="preserve">  PORT_BRUN varchar2(1) NULL,</v>
      </c>
      <c r="AA553" s="37" t="s">
        <v>291</v>
      </c>
      <c r="AB553" s="5" t="str">
        <f t="shared" si="639"/>
        <v/>
      </c>
      <c r="AC553" s="37" t="s">
        <v>291</v>
      </c>
      <c r="AD553" s="37" t="str">
        <f t="shared" si="640"/>
        <v>COMMENT ON COLUMN ZRP_BASE_PORT.PORT_BRUN IS '배치수행여부 : Y/N';</v>
      </c>
      <c r="AE553" s="37" t="s">
        <v>291</v>
      </c>
      <c r="AF553" s="40" t="str">
        <f t="shared" si="641"/>
        <v>ALTER TABLE ZRP_BASE_PORT ADD PORT_BRUN varchar2(1) NULL;</v>
      </c>
      <c r="AG553" s="6" t="s">
        <v>291</v>
      </c>
      <c r="AI553" s="114"/>
      <c r="AJ553" s="66"/>
    </row>
    <row r="554" spans="1:36" hidden="1">
      <c r="B554" s="65" t="str">
        <f t="shared" si="642"/>
        <v>평가관리_설정정보</v>
      </c>
      <c r="C554" s="65" t="str">
        <f t="shared" si="643"/>
        <v>포트폴리오설정정보</v>
      </c>
      <c r="D554" s="65" t="s">
        <v>1201</v>
      </c>
      <c r="E554" s="65">
        <f t="shared" si="637"/>
        <v>13</v>
      </c>
      <c r="F554" s="66"/>
      <c r="G554" s="66" t="s">
        <v>274</v>
      </c>
      <c r="H554" s="42">
        <v>1</v>
      </c>
      <c r="I554" s="66"/>
      <c r="J554" s="65" t="str">
        <f t="shared" si="621"/>
        <v>문자_1</v>
      </c>
      <c r="K554" s="103" t="s">
        <v>1200</v>
      </c>
      <c r="L554" s="67"/>
      <c r="M554" s="65" t="str">
        <f t="shared" si="626"/>
        <v>ZRP_BASE_PORT</v>
      </c>
      <c r="N554" s="65" t="str">
        <f t="shared" si="625"/>
        <v>포트폴리오설정정보</v>
      </c>
      <c r="O554" s="27">
        <f t="shared" si="620"/>
        <v>13</v>
      </c>
      <c r="P554" s="65" t="s">
        <v>103</v>
      </c>
      <c r="Q554" s="65" t="str">
        <f t="shared" si="644"/>
        <v>사용자정의여부</v>
      </c>
      <c r="R554" s="65" t="str">
        <f t="shared" si="623"/>
        <v>varchar2(1)</v>
      </c>
      <c r="S554" s="66"/>
      <c r="T554" s="66"/>
      <c r="U554" s="68">
        <f t="shared" si="628"/>
        <v>1</v>
      </c>
      <c r="V554" s="65"/>
      <c r="W554" s="5" t="s">
        <v>291</v>
      </c>
      <c r="X554" s="5" t="str">
        <f t="shared" si="645"/>
        <v>PORT_GRP</v>
      </c>
      <c r="Y554" s="6" t="s">
        <v>291</v>
      </c>
      <c r="Z554" s="37" t="str">
        <f t="shared" si="638"/>
        <v xml:space="preserve">  PORT_UDEF varchar2(1) NULL,</v>
      </c>
      <c r="AA554" s="37" t="s">
        <v>291</v>
      </c>
      <c r="AB554" s="5" t="str">
        <f t="shared" si="639"/>
        <v/>
      </c>
      <c r="AC554" s="37" t="s">
        <v>291</v>
      </c>
      <c r="AD554" s="37" t="str">
        <f t="shared" si="640"/>
        <v>COMMENT ON COLUMN ZRP_BASE_PORT.PORT_UDEF IS '사용자정의여부 : Y/N';</v>
      </c>
      <c r="AE554" s="37" t="s">
        <v>291</v>
      </c>
      <c r="AF554" s="40" t="str">
        <f t="shared" si="641"/>
        <v>ALTER TABLE ZRP_BASE_PORT ADD PORT_UDEF varchar2(1) NULL;</v>
      </c>
      <c r="AG554" s="6" t="s">
        <v>291</v>
      </c>
      <c r="AI554" s="114"/>
      <c r="AJ554" s="66"/>
    </row>
    <row r="555" spans="1:36" hidden="1">
      <c r="B555" s="65" t="str">
        <f t="shared" ref="B555:C558" si="646">B552</f>
        <v>평가관리_설정정보</v>
      </c>
      <c r="C555" s="65" t="str">
        <f t="shared" si="646"/>
        <v>포트폴리오설정정보</v>
      </c>
      <c r="D555" s="65" t="s">
        <v>1202</v>
      </c>
      <c r="E555" s="65">
        <f t="shared" si="637"/>
        <v>14</v>
      </c>
      <c r="F555" s="66"/>
      <c r="G555" s="66" t="s">
        <v>274</v>
      </c>
      <c r="H555" s="42">
        <v>1</v>
      </c>
      <c r="I555" s="66"/>
      <c r="J555" s="65" t="str">
        <f t="shared" si="621"/>
        <v>문자_1</v>
      </c>
      <c r="K555" s="103" t="s">
        <v>1200</v>
      </c>
      <c r="L555" s="67"/>
      <c r="M555" s="65" t="str">
        <f>M552</f>
        <v>ZRP_BASE_PORT</v>
      </c>
      <c r="N555" s="65" t="str">
        <f t="shared" si="625"/>
        <v>포트폴리오설정정보</v>
      </c>
      <c r="O555" s="27">
        <f t="shared" si="620"/>
        <v>14</v>
      </c>
      <c r="P555" s="65" t="s">
        <v>104</v>
      </c>
      <c r="Q555" s="65" t="str">
        <f t="shared" si="644"/>
        <v>시나리오분석여부</v>
      </c>
      <c r="R555" s="65" t="str">
        <f t="shared" si="623"/>
        <v>varchar2(1)</v>
      </c>
      <c r="S555" s="66"/>
      <c r="T555" s="66"/>
      <c r="U555" s="68">
        <f t="shared" si="628"/>
        <v>1</v>
      </c>
      <c r="V555" s="65"/>
      <c r="W555" s="5" t="s">
        <v>291</v>
      </c>
      <c r="X555" s="5" t="str">
        <f t="shared" si="645"/>
        <v>PORT_GRP</v>
      </c>
      <c r="Y555" s="6" t="s">
        <v>291</v>
      </c>
      <c r="Z555" s="37" t="str">
        <f t="shared" si="638"/>
        <v xml:space="preserve">  PORT_SCEN varchar2(1) NULL,</v>
      </c>
      <c r="AA555" s="37" t="s">
        <v>291</v>
      </c>
      <c r="AB555" s="5" t="str">
        <f t="shared" si="639"/>
        <v/>
      </c>
      <c r="AC555" s="37" t="s">
        <v>291</v>
      </c>
      <c r="AD555" s="37" t="str">
        <f t="shared" si="640"/>
        <v>COMMENT ON COLUMN ZRP_BASE_PORT.PORT_SCEN IS '시나리오분석여부 : Y/N';</v>
      </c>
      <c r="AE555" s="37" t="s">
        <v>291</v>
      </c>
      <c r="AF555" s="40" t="str">
        <f t="shared" si="641"/>
        <v>ALTER TABLE ZRP_BASE_PORT ADD PORT_SCEN varchar2(1) NULL;</v>
      </c>
      <c r="AG555" s="6" t="s">
        <v>291</v>
      </c>
      <c r="AI555" s="114"/>
      <c r="AJ555" s="66"/>
    </row>
    <row r="556" spans="1:36" hidden="1">
      <c r="B556" s="65" t="str">
        <f t="shared" si="646"/>
        <v>평가관리_설정정보</v>
      </c>
      <c r="C556" s="65" t="str">
        <f t="shared" si="646"/>
        <v>포트폴리오설정정보</v>
      </c>
      <c r="D556" s="65" t="s">
        <v>392</v>
      </c>
      <c r="E556" s="65">
        <f t="shared" si="637"/>
        <v>15</v>
      </c>
      <c r="F556" s="66"/>
      <c r="G556" s="66" t="s">
        <v>274</v>
      </c>
      <c r="H556" s="42">
        <v>1</v>
      </c>
      <c r="I556" s="66"/>
      <c r="J556" s="65" t="str">
        <f t="shared" si="621"/>
        <v>문자_1</v>
      </c>
      <c r="K556" s="103" t="s">
        <v>1200</v>
      </c>
      <c r="L556" s="67"/>
      <c r="M556" s="65" t="str">
        <f>M553</f>
        <v>ZRP_BASE_PORT</v>
      </c>
      <c r="N556" s="65" t="str">
        <f>C556</f>
        <v>포트폴리오설정정보</v>
      </c>
      <c r="O556" s="27">
        <f t="shared" si="620"/>
        <v>15</v>
      </c>
      <c r="P556" s="65" t="s">
        <v>1203</v>
      </c>
      <c r="Q556" s="65" t="str">
        <f>D556</f>
        <v>한도관리여부</v>
      </c>
      <c r="R556" s="65" t="str">
        <f t="shared" si="623"/>
        <v>varchar2(1)</v>
      </c>
      <c r="S556" s="66"/>
      <c r="T556" s="66"/>
      <c r="U556" s="68">
        <f t="shared" si="628"/>
        <v>1</v>
      </c>
      <c r="V556" s="65"/>
      <c r="W556" s="5" t="s">
        <v>291</v>
      </c>
      <c r="X556" s="5" t="str">
        <f t="shared" si="645"/>
        <v>PORT_GRP</v>
      </c>
      <c r="Y556" s="6" t="s">
        <v>291</v>
      </c>
      <c r="Z556" s="37" t="str">
        <f t="shared" si="638"/>
        <v xml:space="preserve">  PORT_LIMT varchar2(1) NULL,</v>
      </c>
      <c r="AA556" s="37" t="s">
        <v>291</v>
      </c>
      <c r="AB556" s="5" t="str">
        <f t="shared" si="639"/>
        <v/>
      </c>
      <c r="AC556" s="37" t="s">
        <v>291</v>
      </c>
      <c r="AD556" s="37" t="str">
        <f t="shared" si="640"/>
        <v>COMMENT ON COLUMN ZRP_BASE_PORT.PORT_LIMT IS '한도관리여부 : Y/N';</v>
      </c>
      <c r="AE556" s="37" t="s">
        <v>291</v>
      </c>
      <c r="AF556" s="40" t="str">
        <f t="shared" si="641"/>
        <v>ALTER TABLE ZRP_BASE_PORT ADD PORT_LIMT varchar2(1) NULL;</v>
      </c>
      <c r="AG556" s="6" t="s">
        <v>291</v>
      </c>
      <c r="AI556" s="114"/>
      <c r="AJ556" s="66"/>
    </row>
    <row r="557" spans="1:36" hidden="1">
      <c r="B557" s="65" t="str">
        <f t="shared" si="646"/>
        <v>평가관리_설정정보</v>
      </c>
      <c r="C557" s="65" t="str">
        <f t="shared" si="646"/>
        <v>포트폴리오설정정보</v>
      </c>
      <c r="D557" s="65" t="s">
        <v>1204</v>
      </c>
      <c r="E557" s="65">
        <f t="shared" si="637"/>
        <v>16</v>
      </c>
      <c r="F557" s="66"/>
      <c r="G557" s="66" t="s">
        <v>274</v>
      </c>
      <c r="H557" s="42">
        <v>10</v>
      </c>
      <c r="I557" s="66"/>
      <c r="J557" s="65" t="str">
        <f t="shared" si="621"/>
        <v>문자_10</v>
      </c>
      <c r="K557" s="103"/>
      <c r="L557" s="67"/>
      <c r="M557" s="65" t="str">
        <f>M554</f>
        <v>ZRP_BASE_PORT</v>
      </c>
      <c r="N557" s="65" t="str">
        <f t="shared" ref="N557:N572" si="647">C557</f>
        <v>포트폴리오설정정보</v>
      </c>
      <c r="O557" s="27">
        <f t="shared" si="620"/>
        <v>16</v>
      </c>
      <c r="P557" s="65" t="s">
        <v>1205</v>
      </c>
      <c r="Q557" s="65" t="str">
        <f>D557</f>
        <v>포트폴리오자료</v>
      </c>
      <c r="R557" s="65" t="str">
        <f t="shared" si="623"/>
        <v>varchar2(10)</v>
      </c>
      <c r="S557" s="66"/>
      <c r="T557" s="66"/>
      <c r="U557" s="68">
        <f t="shared" si="628"/>
        <v>10</v>
      </c>
      <c r="V557" s="65"/>
      <c r="W557" s="5" t="s">
        <v>291</v>
      </c>
      <c r="X557" s="5" t="str">
        <f t="shared" si="645"/>
        <v>PORT_GRP</v>
      </c>
      <c r="Y557" s="6" t="s">
        <v>291</v>
      </c>
      <c r="Z557" s="37" t="str">
        <f t="shared" si="638"/>
        <v xml:space="preserve">  PORT_DATA varchar2(10) NULL,</v>
      </c>
      <c r="AA557" s="37" t="s">
        <v>291</v>
      </c>
      <c r="AB557" s="5" t="str">
        <f t="shared" si="639"/>
        <v/>
      </c>
      <c r="AC557" s="37" t="s">
        <v>291</v>
      </c>
      <c r="AD557" s="37" t="str">
        <f t="shared" si="640"/>
        <v>COMMENT ON COLUMN ZRP_BASE_PORT.PORT_DATA IS '포트폴리오자료';</v>
      </c>
      <c r="AE557" s="37" t="s">
        <v>291</v>
      </c>
      <c r="AF557" s="40" t="str">
        <f t="shared" si="641"/>
        <v>ALTER TABLE ZRP_BASE_PORT ADD PORT_DATA varchar2(10) NULL;</v>
      </c>
      <c r="AG557" s="6" t="s">
        <v>291</v>
      </c>
      <c r="AI557" s="114"/>
      <c r="AJ557" s="66"/>
    </row>
    <row r="558" spans="1:36" hidden="1">
      <c r="B558" s="65" t="str">
        <f t="shared" si="646"/>
        <v>평가관리_설정정보</v>
      </c>
      <c r="C558" s="65" t="str">
        <f t="shared" si="646"/>
        <v>포트폴리오설정정보</v>
      </c>
      <c r="D558" s="65" t="s">
        <v>1206</v>
      </c>
      <c r="E558" s="65">
        <f t="shared" si="637"/>
        <v>17</v>
      </c>
      <c r="F558" s="66"/>
      <c r="G558" s="66" t="s">
        <v>274</v>
      </c>
      <c r="H558" s="42">
        <v>20</v>
      </c>
      <c r="I558" s="66"/>
      <c r="J558" s="65" t="str">
        <f t="shared" si="621"/>
        <v>문자_20</v>
      </c>
      <c r="K558" s="103"/>
      <c r="L558" s="67"/>
      <c r="M558" s="65" t="str">
        <f>M555</f>
        <v>ZRP_BASE_PORT</v>
      </c>
      <c r="N558" s="65" t="str">
        <f t="shared" si="647"/>
        <v>포트폴리오설정정보</v>
      </c>
      <c r="O558" s="27">
        <f t="shared" si="620"/>
        <v>17</v>
      </c>
      <c r="P558" s="65" t="s">
        <v>1207</v>
      </c>
      <c r="Q558" s="65" t="str">
        <f>D558</f>
        <v>포트폴리오ROOT명칭</v>
      </c>
      <c r="R558" s="65" t="str">
        <f t="shared" si="623"/>
        <v>varchar2(20)</v>
      </c>
      <c r="S558" s="66"/>
      <c r="T558" s="66"/>
      <c r="U558" s="68">
        <f t="shared" si="628"/>
        <v>20</v>
      </c>
      <c r="V558" s="65"/>
      <c r="W558" s="5" t="s">
        <v>291</v>
      </c>
      <c r="X558" s="5" t="str">
        <f t="shared" si="645"/>
        <v>PORT_GRP</v>
      </c>
      <c r="Y558" s="6" t="s">
        <v>291</v>
      </c>
      <c r="Z558" s="37" t="str">
        <f t="shared" si="638"/>
        <v xml:space="preserve">  ROOT_NAME varchar2(20) NULL,CONSTRAINT PK_ZRP_BASE_PORT PRIMARY KEY ( PORT_GRP) );</v>
      </c>
      <c r="AA558" s="37" t="s">
        <v>291</v>
      </c>
      <c r="AB558" s="5" t="str">
        <f t="shared" si="639"/>
        <v/>
      </c>
      <c r="AC558" s="37" t="s">
        <v>291</v>
      </c>
      <c r="AD558" s="37" t="str">
        <f t="shared" si="640"/>
        <v>COMMENT ON COLUMN ZRP_BASE_PORT.ROOT_NAME IS '포트폴리오ROOT명칭';</v>
      </c>
      <c r="AE558" s="37" t="s">
        <v>291</v>
      </c>
      <c r="AF558" s="40" t="str">
        <f t="shared" si="641"/>
        <v>ALTER TABLE ZRP_BASE_PORT ADD ROOT_NAME varchar2(20) NULL;</v>
      </c>
      <c r="AG558" s="6" t="s">
        <v>291</v>
      </c>
      <c r="AI558" s="114"/>
      <c r="AJ558" s="66"/>
    </row>
    <row r="559" spans="1:36" hidden="1">
      <c r="A559" s="70"/>
      <c r="B559" s="71" t="s">
        <v>1079</v>
      </c>
      <c r="C559" s="71" t="s">
        <v>2169</v>
      </c>
      <c r="D559" s="71" t="str">
        <f>VLOOKUP(M559,엔티티목록!I:O,7,FALSE)</f>
        <v>평가서버설정 정보</v>
      </c>
      <c r="E559" s="65" t="str">
        <f t="shared" si="637"/>
        <v/>
      </c>
      <c r="F559" s="72"/>
      <c r="G559" s="72"/>
      <c r="H559" s="73">
        <f>SUMIFS(H:H,C:C,C559,B:B,B559, G:G,"&lt;&gt;"&amp;G559)</f>
        <v>166</v>
      </c>
      <c r="I559" s="72"/>
      <c r="J559" s="71" t="str">
        <f t="shared" ref="J559:J572" si="648">IF(G559="", "", G559&amp;IF(G559="날짜", "", "_"&amp;H559))</f>
        <v/>
      </c>
      <c r="K559" s="104"/>
      <c r="L559" s="63"/>
      <c r="M559" s="71" t="s">
        <v>6430</v>
      </c>
      <c r="N559" s="71" t="str">
        <f t="shared" si="647"/>
        <v>분석서버정보</v>
      </c>
      <c r="O559" s="27" t="str">
        <f t="shared" si="620"/>
        <v/>
      </c>
      <c r="P559" s="71"/>
      <c r="Q559" s="71"/>
      <c r="R559" s="71" t="str">
        <f t="shared" ref="R559:R572" si="649">IF(G559="문자", "varchar2(" &amp; H559 &amp; ")", IF(G559="숫자", "number(" &amp; SUBSTITUTE(H559, ".", ",") &amp;")", IF(G559="날짜", "timestamp", "")))</f>
        <v/>
      </c>
      <c r="S559" s="72"/>
      <c r="T559" s="72"/>
      <c r="U559" s="74">
        <f t="shared" si="628"/>
        <v>166</v>
      </c>
      <c r="V559" s="71"/>
      <c r="W559" s="70" t="s">
        <v>291</v>
      </c>
      <c r="X559" s="5" t="str">
        <f t="shared" si="645"/>
        <v/>
      </c>
      <c r="Y559" s="6" t="s">
        <v>291</v>
      </c>
      <c r="Z559" s="37" t="str">
        <f t="shared" si="638"/>
        <v>CREATE TABLE ZRP_BASE_SERV(</v>
      </c>
      <c r="AA559" s="37" t="s">
        <v>291</v>
      </c>
      <c r="AB559" s="5" t="str">
        <f t="shared" si="639"/>
        <v>DROP TABLE ZRP_BASE_SERV;</v>
      </c>
      <c r="AC559" s="37" t="s">
        <v>291</v>
      </c>
      <c r="AD559" s="37" t="str">
        <f t="shared" si="640"/>
        <v>COMMENT ON TABLE ZRP_BASE_SERV IS '분석서버정보';</v>
      </c>
      <c r="AE559" s="37" t="s">
        <v>291</v>
      </c>
      <c r="AF559" s="40" t="str">
        <f t="shared" si="641"/>
        <v/>
      </c>
      <c r="AG559" s="6" t="s">
        <v>291</v>
      </c>
      <c r="AI559" s="115"/>
      <c r="AJ559" s="72"/>
    </row>
    <row r="560" spans="1:36" hidden="1">
      <c r="B560" s="65" t="str">
        <f t="shared" ref="B560:B571" si="650">B559</f>
        <v>평가관리_설정정보</v>
      </c>
      <c r="C560" s="65" t="str">
        <f t="shared" ref="C560:C571" si="651">C559</f>
        <v>분석서버정보</v>
      </c>
      <c r="D560" s="65" t="s">
        <v>2227</v>
      </c>
      <c r="E560" s="65">
        <f t="shared" si="637"/>
        <v>1</v>
      </c>
      <c r="F560" s="66" t="s">
        <v>1980</v>
      </c>
      <c r="G560" s="66" t="s">
        <v>274</v>
      </c>
      <c r="H560" s="42">
        <v>20</v>
      </c>
      <c r="I560" s="66"/>
      <c r="J560" s="65" t="str">
        <f t="shared" si="648"/>
        <v>문자_20</v>
      </c>
      <c r="K560" s="103" t="s">
        <v>1185</v>
      </c>
      <c r="L560" s="67"/>
      <c r="M560" s="65" t="str">
        <f t="shared" ref="M560:M610" si="652">M559</f>
        <v>ZRP_BASE_SERV</v>
      </c>
      <c r="N560" s="65" t="str">
        <f t="shared" si="647"/>
        <v>분석서버정보</v>
      </c>
      <c r="O560" s="27">
        <f t="shared" si="620"/>
        <v>1</v>
      </c>
      <c r="P560" s="65" t="s">
        <v>2170</v>
      </c>
      <c r="Q560" s="65" t="str">
        <f t="shared" ref="Q560:Q572" si="653">D560</f>
        <v>서버ID</v>
      </c>
      <c r="R560" s="65" t="str">
        <f t="shared" si="649"/>
        <v>varchar2(20)</v>
      </c>
      <c r="S560" s="66" t="s">
        <v>1980</v>
      </c>
      <c r="T560" s="66"/>
      <c r="U560" s="68">
        <f t="shared" si="628"/>
        <v>20</v>
      </c>
      <c r="V560" s="65"/>
      <c r="W560" s="5" t="s">
        <v>291</v>
      </c>
      <c r="X560" s="5" t="str">
        <f t="shared" si="645"/>
        <v>SVR_ID</v>
      </c>
      <c r="Y560" s="6" t="s">
        <v>291</v>
      </c>
      <c r="Z560" s="37" t="str">
        <f t="shared" si="638"/>
        <v xml:space="preserve">  SVR_ID varchar2(20) NOT NULL,</v>
      </c>
      <c r="AA560" s="37" t="s">
        <v>291</v>
      </c>
      <c r="AB560" s="5" t="str">
        <f t="shared" si="639"/>
        <v/>
      </c>
      <c r="AC560" s="37" t="s">
        <v>291</v>
      </c>
      <c r="AD560" s="37" t="str">
        <f t="shared" si="640"/>
        <v>COMMENT ON COLUMN ZRP_BASE_SERV.SVR_ID IS '서버ID : P10';</v>
      </c>
      <c r="AE560" s="37" t="s">
        <v>291</v>
      </c>
      <c r="AF560" s="40" t="str">
        <f t="shared" si="641"/>
        <v/>
      </c>
      <c r="AG560" s="6" t="s">
        <v>291</v>
      </c>
      <c r="AI560" s="114"/>
      <c r="AJ560" s="66"/>
    </row>
    <row r="561" spans="1:36" hidden="1">
      <c r="B561" s="65" t="str">
        <f t="shared" si="650"/>
        <v>평가관리_설정정보</v>
      </c>
      <c r="C561" s="65" t="str">
        <f t="shared" si="651"/>
        <v>분석서버정보</v>
      </c>
      <c r="D561" s="65" t="s">
        <v>1153</v>
      </c>
      <c r="E561" s="65">
        <f t="shared" si="637"/>
        <v>2</v>
      </c>
      <c r="F561" s="66"/>
      <c r="G561" s="66" t="s">
        <v>274</v>
      </c>
      <c r="H561" s="42">
        <v>20</v>
      </c>
      <c r="I561" s="66"/>
      <c r="J561" s="65" t="str">
        <f t="shared" si="648"/>
        <v>문자_20</v>
      </c>
      <c r="K561" s="103"/>
      <c r="L561" s="67"/>
      <c r="M561" s="65" t="str">
        <f t="shared" si="652"/>
        <v>ZRP_BASE_SERV</v>
      </c>
      <c r="N561" s="65" t="str">
        <f t="shared" si="647"/>
        <v>분석서버정보</v>
      </c>
      <c r="O561" s="27">
        <f t="shared" si="620"/>
        <v>2</v>
      </c>
      <c r="P561" s="65" t="s">
        <v>46</v>
      </c>
      <c r="Q561" s="65" t="str">
        <f t="shared" si="653"/>
        <v>최종작업자</v>
      </c>
      <c r="R561" s="65" t="str">
        <f t="shared" si="649"/>
        <v>varchar2(20)</v>
      </c>
      <c r="S561" s="66"/>
      <c r="T561" s="66"/>
      <c r="U561" s="68">
        <f t="shared" si="628"/>
        <v>20</v>
      </c>
      <c r="V561" s="65"/>
      <c r="W561" s="5" t="s">
        <v>291</v>
      </c>
      <c r="X561" s="5" t="str">
        <f t="shared" si="645"/>
        <v>SVR_ID</v>
      </c>
      <c r="Y561" s="6" t="s">
        <v>291</v>
      </c>
      <c r="Z561" s="37" t="str">
        <f t="shared" si="638"/>
        <v xml:space="preserve">  LASTID varchar2(20) NULL,</v>
      </c>
      <c r="AA561" s="37" t="s">
        <v>291</v>
      </c>
      <c r="AB561" s="5" t="str">
        <f t="shared" si="639"/>
        <v/>
      </c>
      <c r="AC561" s="37" t="s">
        <v>291</v>
      </c>
      <c r="AD561" s="37" t="str">
        <f t="shared" si="640"/>
        <v>COMMENT ON COLUMN ZRP_BASE_SERV.LASTID IS '최종작업자';</v>
      </c>
      <c r="AE561" s="37" t="s">
        <v>291</v>
      </c>
      <c r="AF561" s="40" t="str">
        <f t="shared" si="641"/>
        <v>ALTER TABLE ZRP_BASE_SERV ADD LASTID varchar2(20) NULL;</v>
      </c>
      <c r="AG561" s="6" t="s">
        <v>291</v>
      </c>
      <c r="AI561" s="114"/>
      <c r="AJ561" s="66"/>
    </row>
    <row r="562" spans="1:36" hidden="1">
      <c r="B562" s="65" t="str">
        <f t="shared" si="650"/>
        <v>평가관리_설정정보</v>
      </c>
      <c r="C562" s="65" t="str">
        <f t="shared" si="651"/>
        <v>분석서버정보</v>
      </c>
      <c r="D562" s="65" t="s">
        <v>286</v>
      </c>
      <c r="E562" s="65">
        <f t="shared" si="637"/>
        <v>3</v>
      </c>
      <c r="F562" s="66"/>
      <c r="G562" s="66" t="s">
        <v>1154</v>
      </c>
      <c r="H562" s="42">
        <v>8</v>
      </c>
      <c r="I562" s="66" t="s">
        <v>36</v>
      </c>
      <c r="J562" s="65" t="str">
        <f t="shared" si="648"/>
        <v>날짜</v>
      </c>
      <c r="K562" s="103"/>
      <c r="L562" s="67"/>
      <c r="M562" s="65" t="str">
        <f t="shared" si="652"/>
        <v>ZRP_BASE_SERV</v>
      </c>
      <c r="N562" s="65" t="str">
        <f t="shared" si="647"/>
        <v>분석서버정보</v>
      </c>
      <c r="O562" s="27">
        <f t="shared" si="620"/>
        <v>3</v>
      </c>
      <c r="P562" s="65" t="s">
        <v>47</v>
      </c>
      <c r="Q562" s="65" t="str">
        <f t="shared" si="653"/>
        <v>최종작업시스템일시</v>
      </c>
      <c r="R562" s="65" t="str">
        <f t="shared" si="649"/>
        <v>timestamp</v>
      </c>
      <c r="S562" s="66"/>
      <c r="T562" s="66"/>
      <c r="U562" s="68">
        <f t="shared" si="628"/>
        <v>8</v>
      </c>
      <c r="V562" s="65"/>
      <c r="W562" s="5" t="s">
        <v>291</v>
      </c>
      <c r="X562" s="5" t="str">
        <f t="shared" si="645"/>
        <v>SVR_ID</v>
      </c>
      <c r="Y562" s="6" t="s">
        <v>291</v>
      </c>
      <c r="Z562" s="37" t="str">
        <f t="shared" si="638"/>
        <v xml:space="preserve">  TMSTAMP timestamp DEFAULT CURRENT_TIMESTAMP  NULL,</v>
      </c>
      <c r="AA562" s="37" t="s">
        <v>291</v>
      </c>
      <c r="AB562" s="5" t="str">
        <f t="shared" si="639"/>
        <v/>
      </c>
      <c r="AC562" s="37" t="s">
        <v>291</v>
      </c>
      <c r="AD562" s="37" t="str">
        <f t="shared" si="640"/>
        <v>COMMENT ON COLUMN ZRP_BASE_SERV.TMSTAMP IS '최종작업시스템일시';</v>
      </c>
      <c r="AE562" s="37" t="s">
        <v>291</v>
      </c>
      <c r="AF562" s="40" t="str">
        <f t="shared" si="641"/>
        <v>ALTER TABLE ZRP_BASE_SERV ADD TMSTAMP timestamp NULL;</v>
      </c>
      <c r="AG562" s="6" t="s">
        <v>291</v>
      </c>
      <c r="AI562" s="114"/>
      <c r="AJ562" s="66"/>
    </row>
    <row r="563" spans="1:36" hidden="1">
      <c r="B563" s="65" t="str">
        <f>B571</f>
        <v>평가관리_설정정보</v>
      </c>
      <c r="C563" s="65" t="str">
        <f>C571</f>
        <v>분석서버정보</v>
      </c>
      <c r="D563" s="65" t="s">
        <v>2186</v>
      </c>
      <c r="E563" s="65">
        <f t="shared" si="637"/>
        <v>4</v>
      </c>
      <c r="F563" s="66"/>
      <c r="G563" s="66" t="s">
        <v>274</v>
      </c>
      <c r="H563" s="42">
        <v>20</v>
      </c>
      <c r="I563" s="66"/>
      <c r="J563" s="65" t="str">
        <f>IF(G563="", "", G563&amp;IF(G563="날짜", "", "_"&amp;H563))</f>
        <v>문자_20</v>
      </c>
      <c r="K563" s="103" t="s">
        <v>2226</v>
      </c>
      <c r="L563" s="67"/>
      <c r="M563" s="65" t="str">
        <f>M571</f>
        <v>ZRP_BASE_SERV</v>
      </c>
      <c r="N563" s="65" t="str">
        <f>C563</f>
        <v>분석서버정보</v>
      </c>
      <c r="O563" s="27">
        <f t="shared" si="620"/>
        <v>4</v>
      </c>
      <c r="P563" s="65" t="s">
        <v>4565</v>
      </c>
      <c r="Q563" s="65" t="str">
        <f>D563</f>
        <v>그룹ID</v>
      </c>
      <c r="R563" s="65" t="str">
        <f>IF(G563="문자", "varchar2(" &amp; H563 &amp; ")", IF(G563="숫자", "number(" &amp; SUBSTITUTE(H563, ".", ",") &amp;")", IF(G563="날짜", "timestamp", "")))</f>
        <v>varchar2(20)</v>
      </c>
      <c r="S563" s="66"/>
      <c r="T563" s="66"/>
      <c r="U563" s="68">
        <f t="shared" si="628"/>
        <v>20</v>
      </c>
      <c r="V563" s="65"/>
      <c r="W563" s="5" t="s">
        <v>291</v>
      </c>
      <c r="X563" s="5" t="str">
        <f t="shared" si="645"/>
        <v>SVR_ID</v>
      </c>
      <c r="Y563" s="6" t="s">
        <v>291</v>
      </c>
      <c r="Z563" s="37" t="str">
        <f t="shared" si="638"/>
        <v xml:space="preserve">  GRP_ID varchar2(20) NULL,</v>
      </c>
      <c r="AA563" s="37" t="s">
        <v>291</v>
      </c>
      <c r="AB563" s="5" t="str">
        <f t="shared" si="639"/>
        <v/>
      </c>
      <c r="AC563" s="37" t="s">
        <v>291</v>
      </c>
      <c r="AD563" s="37" t="str">
        <f t="shared" si="640"/>
        <v>COMMENT ON COLUMN ZRP_BASE_SERV.GRP_ID IS '그룹ID : 소속그룹';</v>
      </c>
      <c r="AE563" s="37" t="s">
        <v>291</v>
      </c>
      <c r="AF563" s="40" t="str">
        <f t="shared" si="641"/>
        <v>ALTER TABLE ZRP_BASE_SERV ADD GRP_ID varchar2(20) NULL;</v>
      </c>
      <c r="AG563" s="6" t="s">
        <v>291</v>
      </c>
      <c r="AI563" s="114"/>
      <c r="AJ563" s="66"/>
    </row>
    <row r="564" spans="1:36" hidden="1">
      <c r="B564" s="65" t="str">
        <f>B562</f>
        <v>평가관리_설정정보</v>
      </c>
      <c r="C564" s="65" t="str">
        <f>C562</f>
        <v>분석서버정보</v>
      </c>
      <c r="D564" s="65" t="s">
        <v>2178</v>
      </c>
      <c r="E564" s="65">
        <f t="shared" si="637"/>
        <v>5</v>
      </c>
      <c r="F564" s="66"/>
      <c r="G564" s="66" t="s">
        <v>274</v>
      </c>
      <c r="H564" s="42">
        <v>20</v>
      </c>
      <c r="I564" s="66"/>
      <c r="J564" s="65" t="str">
        <f t="shared" si="648"/>
        <v>문자_20</v>
      </c>
      <c r="K564" s="103"/>
      <c r="L564" s="67"/>
      <c r="M564" s="65" t="str">
        <f>M562</f>
        <v>ZRP_BASE_SERV</v>
      </c>
      <c r="N564" s="65" t="str">
        <f t="shared" si="647"/>
        <v>분석서버정보</v>
      </c>
      <c r="O564" s="27">
        <f t="shared" si="620"/>
        <v>5</v>
      </c>
      <c r="P564" s="65" t="s">
        <v>2171</v>
      </c>
      <c r="Q564" s="65" t="str">
        <f t="shared" si="653"/>
        <v>IP</v>
      </c>
      <c r="R564" s="65" t="str">
        <f t="shared" si="649"/>
        <v>varchar2(20)</v>
      </c>
      <c r="S564" s="66"/>
      <c r="T564" s="66"/>
      <c r="U564" s="68">
        <f t="shared" si="628"/>
        <v>20</v>
      </c>
      <c r="V564" s="65"/>
      <c r="W564" s="5" t="s">
        <v>291</v>
      </c>
      <c r="X564" s="5" t="str">
        <f t="shared" si="645"/>
        <v>SVR_ID</v>
      </c>
      <c r="Y564" s="6" t="s">
        <v>291</v>
      </c>
      <c r="Z564" s="37" t="str">
        <f t="shared" si="638"/>
        <v xml:space="preserve">  IP varchar2(20) NULL,</v>
      </c>
      <c r="AA564" s="37" t="s">
        <v>291</v>
      </c>
      <c r="AB564" s="5" t="str">
        <f t="shared" si="639"/>
        <v/>
      </c>
      <c r="AC564" s="37" t="s">
        <v>291</v>
      </c>
      <c r="AD564" s="37" t="str">
        <f t="shared" si="640"/>
        <v>COMMENT ON COLUMN ZRP_BASE_SERV.IP IS 'IP';</v>
      </c>
      <c r="AE564" s="37" t="s">
        <v>291</v>
      </c>
      <c r="AF564" s="40" t="str">
        <f t="shared" si="641"/>
        <v>ALTER TABLE ZRP_BASE_SERV ADD IP varchar2(20) NULL;</v>
      </c>
      <c r="AG564" s="6" t="s">
        <v>291</v>
      </c>
      <c r="AI564" s="114"/>
      <c r="AJ564" s="66"/>
    </row>
    <row r="565" spans="1:36" hidden="1">
      <c r="B565" s="65" t="str">
        <f t="shared" si="650"/>
        <v>평가관리_설정정보</v>
      </c>
      <c r="C565" s="65" t="str">
        <f t="shared" si="651"/>
        <v>분석서버정보</v>
      </c>
      <c r="D565" s="65" t="s">
        <v>2179</v>
      </c>
      <c r="E565" s="65">
        <f t="shared" si="637"/>
        <v>6</v>
      </c>
      <c r="F565" s="66"/>
      <c r="G565" s="66" t="s">
        <v>274</v>
      </c>
      <c r="H565" s="42">
        <v>20</v>
      </c>
      <c r="I565" s="66"/>
      <c r="J565" s="65" t="str">
        <f t="shared" si="648"/>
        <v>문자_20</v>
      </c>
      <c r="K565" s="103"/>
      <c r="L565" s="67"/>
      <c r="M565" s="65" t="str">
        <f t="shared" si="652"/>
        <v>ZRP_BASE_SERV</v>
      </c>
      <c r="N565" s="65" t="str">
        <f t="shared" si="647"/>
        <v>분석서버정보</v>
      </c>
      <c r="O565" s="27">
        <f t="shared" si="620"/>
        <v>6</v>
      </c>
      <c r="P565" s="65" t="s">
        <v>2172</v>
      </c>
      <c r="Q565" s="65" t="str">
        <f t="shared" si="653"/>
        <v>아이디</v>
      </c>
      <c r="R565" s="65" t="str">
        <f t="shared" si="649"/>
        <v>varchar2(20)</v>
      </c>
      <c r="S565" s="66"/>
      <c r="T565" s="66"/>
      <c r="U565" s="68">
        <f t="shared" si="628"/>
        <v>20</v>
      </c>
      <c r="V565" s="65"/>
      <c r="W565" s="5" t="s">
        <v>291</v>
      </c>
      <c r="X565" s="5" t="str">
        <f t="shared" si="645"/>
        <v>SVR_ID</v>
      </c>
      <c r="Y565" s="6" t="s">
        <v>291</v>
      </c>
      <c r="Z565" s="37" t="str">
        <f t="shared" si="638"/>
        <v xml:space="preserve">  ID varchar2(20) NULL,</v>
      </c>
      <c r="AA565" s="37" t="s">
        <v>291</v>
      </c>
      <c r="AB565" s="5" t="str">
        <f t="shared" si="639"/>
        <v/>
      </c>
      <c r="AC565" s="37" t="s">
        <v>291</v>
      </c>
      <c r="AD565" s="37" t="str">
        <f t="shared" si="640"/>
        <v>COMMENT ON COLUMN ZRP_BASE_SERV.ID IS '아이디';</v>
      </c>
      <c r="AE565" s="37" t="s">
        <v>291</v>
      </c>
      <c r="AF565" s="40" t="str">
        <f t="shared" si="641"/>
        <v>ALTER TABLE ZRP_BASE_SERV ADD ID varchar2(20) NULL;</v>
      </c>
      <c r="AG565" s="6" t="s">
        <v>291</v>
      </c>
      <c r="AI565" s="114"/>
      <c r="AJ565" s="66"/>
    </row>
    <row r="566" spans="1:36" hidden="1">
      <c r="B566" s="65" t="str">
        <f t="shared" si="650"/>
        <v>평가관리_설정정보</v>
      </c>
      <c r="C566" s="65" t="str">
        <f t="shared" si="651"/>
        <v>분석서버정보</v>
      </c>
      <c r="D566" s="65" t="s">
        <v>2180</v>
      </c>
      <c r="E566" s="65">
        <f t="shared" si="637"/>
        <v>7</v>
      </c>
      <c r="F566" s="66"/>
      <c r="G566" s="66" t="s">
        <v>274</v>
      </c>
      <c r="H566" s="42">
        <v>20</v>
      </c>
      <c r="I566" s="66"/>
      <c r="J566" s="65" t="str">
        <f t="shared" si="648"/>
        <v>문자_20</v>
      </c>
      <c r="K566" s="103"/>
      <c r="L566" s="67"/>
      <c r="M566" s="65" t="str">
        <f t="shared" si="652"/>
        <v>ZRP_BASE_SERV</v>
      </c>
      <c r="N566" s="65" t="str">
        <f t="shared" si="647"/>
        <v>분석서버정보</v>
      </c>
      <c r="O566" s="27">
        <f t="shared" si="620"/>
        <v>7</v>
      </c>
      <c r="P566" s="65" t="s">
        <v>2173</v>
      </c>
      <c r="Q566" s="65" t="str">
        <f t="shared" si="653"/>
        <v>비밀번호</v>
      </c>
      <c r="R566" s="65" t="str">
        <f t="shared" si="649"/>
        <v>varchar2(20)</v>
      </c>
      <c r="S566" s="66"/>
      <c r="T566" s="66"/>
      <c r="U566" s="68">
        <f t="shared" si="628"/>
        <v>20</v>
      </c>
      <c r="V566" s="65"/>
      <c r="W566" s="5" t="s">
        <v>291</v>
      </c>
      <c r="X566" s="5" t="str">
        <f t="shared" si="645"/>
        <v>SVR_ID</v>
      </c>
      <c r="Y566" s="6" t="s">
        <v>291</v>
      </c>
      <c r="Z566" s="37" t="str">
        <f t="shared" si="638"/>
        <v xml:space="preserve">  PWD varchar2(20) NULL,</v>
      </c>
      <c r="AA566" s="37" t="s">
        <v>291</v>
      </c>
      <c r="AB566" s="5" t="str">
        <f t="shared" si="639"/>
        <v/>
      </c>
      <c r="AC566" s="37" t="s">
        <v>291</v>
      </c>
      <c r="AD566" s="37" t="str">
        <f t="shared" si="640"/>
        <v>COMMENT ON COLUMN ZRP_BASE_SERV.PWD IS '비밀번호';</v>
      </c>
      <c r="AE566" s="37" t="s">
        <v>291</v>
      </c>
      <c r="AF566" s="40" t="str">
        <f t="shared" si="641"/>
        <v>ALTER TABLE ZRP_BASE_SERV ADD PWD varchar2(20) NULL;</v>
      </c>
      <c r="AG566" s="6" t="s">
        <v>291</v>
      </c>
      <c r="AI566" s="114"/>
      <c r="AJ566" s="66"/>
    </row>
    <row r="567" spans="1:36" hidden="1">
      <c r="B567" s="65" t="str">
        <f t="shared" si="650"/>
        <v>평가관리_설정정보</v>
      </c>
      <c r="C567" s="65" t="str">
        <f t="shared" si="651"/>
        <v>분석서버정보</v>
      </c>
      <c r="D567" s="65" t="s">
        <v>2181</v>
      </c>
      <c r="E567" s="65">
        <f t="shared" si="637"/>
        <v>8</v>
      </c>
      <c r="F567" s="66"/>
      <c r="G567" s="66" t="s">
        <v>274</v>
      </c>
      <c r="H567" s="42">
        <v>1</v>
      </c>
      <c r="I567" s="66"/>
      <c r="J567" s="65" t="str">
        <f>IF(G567="", "", G567&amp;IF(G567="날짜", "", "_"&amp;H567))</f>
        <v>문자_1</v>
      </c>
      <c r="K567" s="103"/>
      <c r="L567" s="67"/>
      <c r="M567" s="65" t="str">
        <f t="shared" si="652"/>
        <v>ZRP_BASE_SERV</v>
      </c>
      <c r="N567" s="65" t="str">
        <f>C567</f>
        <v>분석서버정보</v>
      </c>
      <c r="O567" s="27">
        <f t="shared" si="620"/>
        <v>8</v>
      </c>
      <c r="P567" s="65" t="s">
        <v>2187</v>
      </c>
      <c r="Q567" s="65" t="str">
        <f>D567</f>
        <v>OS구분</v>
      </c>
      <c r="R567" s="65" t="str">
        <f>IF(G567="문자", "varchar2(" &amp; H567 &amp; ")", IF(G567="숫자", "number(" &amp; SUBSTITUTE(H567, ".", ",") &amp;")", IF(G567="날짜", "timestamp", "")))</f>
        <v>varchar2(1)</v>
      </c>
      <c r="S567" s="66"/>
      <c r="T567" s="66"/>
      <c r="U567" s="68">
        <f t="shared" si="628"/>
        <v>1</v>
      </c>
      <c r="V567" s="65"/>
      <c r="X567" s="5" t="str">
        <f t="shared" si="645"/>
        <v>SVR_ID</v>
      </c>
      <c r="Y567" s="6" t="s">
        <v>291</v>
      </c>
      <c r="Z567" s="37" t="str">
        <f t="shared" si="638"/>
        <v xml:space="preserve">  OS varchar2(1) NULL,</v>
      </c>
      <c r="AA567" s="37" t="s">
        <v>291</v>
      </c>
      <c r="AB567" s="5" t="str">
        <f t="shared" si="639"/>
        <v/>
      </c>
      <c r="AC567" s="37" t="s">
        <v>291</v>
      </c>
      <c r="AD567" s="37" t="str">
        <f t="shared" si="640"/>
        <v>COMMENT ON COLUMN ZRP_BASE_SERV.OS IS 'OS구분';</v>
      </c>
      <c r="AE567" s="37" t="s">
        <v>291</v>
      </c>
      <c r="AF567" s="40" t="str">
        <f t="shared" si="641"/>
        <v>ALTER TABLE ZRP_BASE_SERV ADD OS varchar2(1) NULL;</v>
      </c>
      <c r="AG567" s="6" t="s">
        <v>291</v>
      </c>
      <c r="AI567" s="114"/>
      <c r="AJ567" s="66"/>
    </row>
    <row r="568" spans="1:36" hidden="1">
      <c r="B568" s="65" t="str">
        <f t="shared" si="650"/>
        <v>평가관리_설정정보</v>
      </c>
      <c r="C568" s="65" t="str">
        <f t="shared" si="651"/>
        <v>분석서버정보</v>
      </c>
      <c r="D568" s="65" t="s">
        <v>2182</v>
      </c>
      <c r="E568" s="65">
        <f t="shared" si="637"/>
        <v>9</v>
      </c>
      <c r="F568" s="66"/>
      <c r="G568" s="66" t="s">
        <v>13</v>
      </c>
      <c r="H568" s="42">
        <v>2</v>
      </c>
      <c r="I568" s="66"/>
      <c r="J568" s="65" t="str">
        <f t="shared" si="648"/>
        <v>숫자_2</v>
      </c>
      <c r="K568" s="103"/>
      <c r="L568" s="67"/>
      <c r="M568" s="65" t="str">
        <f t="shared" si="652"/>
        <v>ZRP_BASE_SERV</v>
      </c>
      <c r="N568" s="65" t="str">
        <f t="shared" si="647"/>
        <v>분석서버정보</v>
      </c>
      <c r="O568" s="27">
        <f t="shared" si="620"/>
        <v>9</v>
      </c>
      <c r="P568" s="65" t="s">
        <v>2174</v>
      </c>
      <c r="Q568" s="65" t="str">
        <f t="shared" si="653"/>
        <v>프로세스갯수</v>
      </c>
      <c r="R568" s="65" t="str">
        <f t="shared" si="649"/>
        <v>number(2)</v>
      </c>
      <c r="S568" s="66"/>
      <c r="T568" s="66"/>
      <c r="U568" s="68">
        <f t="shared" si="628"/>
        <v>2</v>
      </c>
      <c r="V568" s="65"/>
      <c r="W568" s="5" t="s">
        <v>291</v>
      </c>
      <c r="X568" s="5" t="str">
        <f t="shared" si="645"/>
        <v>SVR_ID</v>
      </c>
      <c r="Y568" s="6" t="s">
        <v>291</v>
      </c>
      <c r="Z568" s="37" t="str">
        <f t="shared" si="638"/>
        <v xml:space="preserve">  PROC_CNT number(2) NULL,</v>
      </c>
      <c r="AA568" s="37" t="s">
        <v>291</v>
      </c>
      <c r="AB568" s="5" t="str">
        <f t="shared" si="639"/>
        <v/>
      </c>
      <c r="AC568" s="37" t="s">
        <v>291</v>
      </c>
      <c r="AD568" s="37" t="str">
        <f t="shared" si="640"/>
        <v>COMMENT ON COLUMN ZRP_BASE_SERV.PROC_CNT IS '프로세스갯수';</v>
      </c>
      <c r="AE568" s="37" t="s">
        <v>291</v>
      </c>
      <c r="AF568" s="40" t="str">
        <f t="shared" si="641"/>
        <v>ALTER TABLE ZRP_BASE_SERV ADD PROC_CNT number(2) NULL;</v>
      </c>
      <c r="AG568" s="6" t="s">
        <v>291</v>
      </c>
      <c r="AI568" s="114"/>
      <c r="AJ568" s="66"/>
    </row>
    <row r="569" spans="1:36" hidden="1">
      <c r="B569" s="65" t="str">
        <f t="shared" si="650"/>
        <v>평가관리_설정정보</v>
      </c>
      <c r="C569" s="65" t="str">
        <f t="shared" si="651"/>
        <v>분석서버정보</v>
      </c>
      <c r="D569" s="65" t="s">
        <v>2183</v>
      </c>
      <c r="E569" s="65">
        <f t="shared" si="637"/>
        <v>10</v>
      </c>
      <c r="F569" s="66"/>
      <c r="G569" s="66" t="s">
        <v>274</v>
      </c>
      <c r="H569" s="42">
        <v>10</v>
      </c>
      <c r="I569" s="66"/>
      <c r="J569" s="65" t="str">
        <f t="shared" si="648"/>
        <v>문자_10</v>
      </c>
      <c r="K569" s="103"/>
      <c r="L569" s="67"/>
      <c r="M569" s="65" t="str">
        <f t="shared" si="652"/>
        <v>ZRP_BASE_SERV</v>
      </c>
      <c r="N569" s="65" t="str">
        <f t="shared" si="647"/>
        <v>분석서버정보</v>
      </c>
      <c r="O569" s="27">
        <f t="shared" si="620"/>
        <v>10</v>
      </c>
      <c r="P569" s="65" t="s">
        <v>2175</v>
      </c>
      <c r="Q569" s="65" t="str">
        <f t="shared" si="653"/>
        <v>버전</v>
      </c>
      <c r="R569" s="65" t="str">
        <f t="shared" si="649"/>
        <v>varchar2(10)</v>
      </c>
      <c r="S569" s="66"/>
      <c r="T569" s="66"/>
      <c r="U569" s="68">
        <f t="shared" si="628"/>
        <v>10</v>
      </c>
      <c r="V569" s="65"/>
      <c r="W569" s="5" t="s">
        <v>291</v>
      </c>
      <c r="X569" s="5" t="str">
        <f t="shared" si="645"/>
        <v>SVR_ID</v>
      </c>
      <c r="Y569" s="6" t="s">
        <v>291</v>
      </c>
      <c r="Z569" s="37" t="str">
        <f t="shared" si="638"/>
        <v xml:space="preserve">  VERSION varchar2(10) NULL,</v>
      </c>
      <c r="AA569" s="37" t="s">
        <v>291</v>
      </c>
      <c r="AB569" s="5" t="str">
        <f t="shared" si="639"/>
        <v/>
      </c>
      <c r="AC569" s="37" t="s">
        <v>291</v>
      </c>
      <c r="AD569" s="37" t="str">
        <f t="shared" si="640"/>
        <v>COMMENT ON COLUMN ZRP_BASE_SERV.VERSION IS '버전';</v>
      </c>
      <c r="AE569" s="37" t="s">
        <v>291</v>
      </c>
      <c r="AF569" s="40" t="str">
        <f t="shared" si="641"/>
        <v>ALTER TABLE ZRP_BASE_SERV ADD VERSION varchar2(10) NULL;</v>
      </c>
      <c r="AG569" s="6" t="s">
        <v>291</v>
      </c>
      <c r="AI569" s="114"/>
      <c r="AJ569" s="66"/>
    </row>
    <row r="570" spans="1:36" hidden="1">
      <c r="B570" s="65" t="str">
        <f t="shared" si="650"/>
        <v>평가관리_설정정보</v>
      </c>
      <c r="C570" s="65" t="str">
        <f t="shared" si="651"/>
        <v>분석서버정보</v>
      </c>
      <c r="D570" s="65" t="s">
        <v>2184</v>
      </c>
      <c r="E570" s="65">
        <f t="shared" si="637"/>
        <v>11</v>
      </c>
      <c r="F570" s="66"/>
      <c r="G570" s="66" t="s">
        <v>13</v>
      </c>
      <c r="H570" s="42">
        <v>6</v>
      </c>
      <c r="I570" s="66"/>
      <c r="J570" s="65" t="str">
        <f t="shared" si="648"/>
        <v>숫자_6</v>
      </c>
      <c r="K570" s="103">
        <v>156789</v>
      </c>
      <c r="L570" s="67"/>
      <c r="M570" s="65" t="str">
        <f t="shared" si="652"/>
        <v>ZRP_BASE_SERV</v>
      </c>
      <c r="N570" s="65" t="str">
        <f t="shared" si="647"/>
        <v>분석서버정보</v>
      </c>
      <c r="O570" s="27">
        <f t="shared" si="620"/>
        <v>11</v>
      </c>
      <c r="P570" s="65" t="s">
        <v>2176</v>
      </c>
      <c r="Q570" s="65" t="str">
        <f t="shared" si="653"/>
        <v>연결포트</v>
      </c>
      <c r="R570" s="65" t="str">
        <f t="shared" si="649"/>
        <v>number(6)</v>
      </c>
      <c r="S570" s="66"/>
      <c r="T570" s="66"/>
      <c r="U570" s="68">
        <f t="shared" si="628"/>
        <v>6</v>
      </c>
      <c r="V570" s="65"/>
      <c r="W570" s="5" t="s">
        <v>291</v>
      </c>
      <c r="X570" s="5" t="str">
        <f t="shared" si="645"/>
        <v>SVR_ID</v>
      </c>
      <c r="Y570" s="6" t="s">
        <v>291</v>
      </c>
      <c r="Z570" s="37" t="str">
        <f t="shared" si="638"/>
        <v xml:space="preserve">  PORT number(6) NULL,</v>
      </c>
      <c r="AA570" s="37" t="s">
        <v>291</v>
      </c>
      <c r="AB570" s="5" t="str">
        <f t="shared" si="639"/>
        <v/>
      </c>
      <c r="AC570" s="37" t="s">
        <v>291</v>
      </c>
      <c r="AD570" s="37" t="str">
        <f t="shared" si="640"/>
        <v>COMMENT ON COLUMN ZRP_BASE_SERV.PORT IS '연결포트 : 156789';</v>
      </c>
      <c r="AE570" s="37" t="s">
        <v>291</v>
      </c>
      <c r="AF570" s="40" t="str">
        <f t="shared" si="641"/>
        <v>ALTER TABLE ZRP_BASE_SERV ADD PORT number(6) NULL;</v>
      </c>
      <c r="AG570" s="6" t="s">
        <v>291</v>
      </c>
      <c r="AI570" s="114"/>
      <c r="AJ570" s="66"/>
    </row>
    <row r="571" spans="1:36" hidden="1">
      <c r="B571" s="65" t="str">
        <f t="shared" si="650"/>
        <v>평가관리_설정정보</v>
      </c>
      <c r="C571" s="65" t="str">
        <f t="shared" si="651"/>
        <v>분석서버정보</v>
      </c>
      <c r="D571" s="65" t="s">
        <v>2185</v>
      </c>
      <c r="E571" s="65">
        <f t="shared" si="637"/>
        <v>12</v>
      </c>
      <c r="F571" s="66"/>
      <c r="G571" s="66" t="s">
        <v>274</v>
      </c>
      <c r="H571" s="42">
        <v>1</v>
      </c>
      <c r="I571" s="66"/>
      <c r="J571" s="65" t="str">
        <f t="shared" si="648"/>
        <v>문자_1</v>
      </c>
      <c r="K571" s="103" t="s">
        <v>1200</v>
      </c>
      <c r="L571" s="67"/>
      <c r="M571" s="65" t="str">
        <f t="shared" si="652"/>
        <v>ZRP_BASE_SERV</v>
      </c>
      <c r="N571" s="65" t="str">
        <f t="shared" si="647"/>
        <v>분석서버정보</v>
      </c>
      <c r="O571" s="27">
        <f t="shared" si="620"/>
        <v>12</v>
      </c>
      <c r="P571" s="65" t="s">
        <v>2177</v>
      </c>
      <c r="Q571" s="65" t="str">
        <f t="shared" si="653"/>
        <v>사용여부</v>
      </c>
      <c r="R571" s="65" t="str">
        <f t="shared" si="649"/>
        <v>varchar2(1)</v>
      </c>
      <c r="S571" s="66"/>
      <c r="T571" s="66"/>
      <c r="U571" s="68">
        <f t="shared" si="628"/>
        <v>1</v>
      </c>
      <c r="V571" s="65"/>
      <c r="W571" s="5" t="s">
        <v>291</v>
      </c>
      <c r="X571" s="5" t="str">
        <f t="shared" si="645"/>
        <v>SVR_ID</v>
      </c>
      <c r="Y571" s="6" t="s">
        <v>291</v>
      </c>
      <c r="Z571" s="37" t="str">
        <f t="shared" si="638"/>
        <v xml:space="preserve">  USE_FG varchar2(1) NULL,</v>
      </c>
      <c r="AA571" s="37" t="s">
        <v>291</v>
      </c>
      <c r="AB571" s="5" t="str">
        <f t="shared" si="639"/>
        <v/>
      </c>
      <c r="AC571" s="37" t="s">
        <v>291</v>
      </c>
      <c r="AD571" s="37" t="str">
        <f t="shared" si="640"/>
        <v>COMMENT ON COLUMN ZRP_BASE_SERV.USE_FG IS '사용여부 : Y/N';</v>
      </c>
      <c r="AE571" s="37" t="s">
        <v>291</v>
      </c>
      <c r="AF571" s="40" t="str">
        <f t="shared" si="641"/>
        <v>ALTER TABLE ZRP_BASE_SERV ADD USE_FG varchar2(1) NULL;</v>
      </c>
      <c r="AG571" s="6" t="s">
        <v>291</v>
      </c>
      <c r="AI571" s="114"/>
      <c r="AJ571" s="66"/>
    </row>
    <row r="572" spans="1:36" hidden="1">
      <c r="B572" s="65" t="str">
        <f>B569</f>
        <v>평가관리_설정정보</v>
      </c>
      <c r="C572" s="65" t="str">
        <f>C569</f>
        <v>분석서버정보</v>
      </c>
      <c r="D572" s="65" t="s">
        <v>2221</v>
      </c>
      <c r="E572" s="65">
        <f t="shared" si="637"/>
        <v>13</v>
      </c>
      <c r="F572" s="66"/>
      <c r="G572" s="66" t="s">
        <v>274</v>
      </c>
      <c r="H572" s="42">
        <v>10</v>
      </c>
      <c r="I572" s="66"/>
      <c r="J572" s="65" t="str">
        <f t="shared" si="648"/>
        <v>문자_10</v>
      </c>
      <c r="K572" s="103" t="s">
        <v>2225</v>
      </c>
      <c r="L572" s="67"/>
      <c r="M572" s="65" t="str">
        <f>M569</f>
        <v>ZRP_BASE_SERV</v>
      </c>
      <c r="N572" s="65" t="str">
        <f t="shared" si="647"/>
        <v>분석서버정보</v>
      </c>
      <c r="O572" s="27">
        <f t="shared" si="620"/>
        <v>13</v>
      </c>
      <c r="P572" s="65" t="s">
        <v>2224</v>
      </c>
      <c r="Q572" s="65" t="str">
        <f t="shared" si="653"/>
        <v>상태코드</v>
      </c>
      <c r="R572" s="65" t="str">
        <f t="shared" si="649"/>
        <v>varchar2(10)</v>
      </c>
      <c r="S572" s="66"/>
      <c r="T572" s="66"/>
      <c r="U572" s="68">
        <f t="shared" si="628"/>
        <v>10</v>
      </c>
      <c r="V572" s="65"/>
      <c r="W572" s="5" t="s">
        <v>291</v>
      </c>
      <c r="X572" s="5" t="str">
        <f t="shared" si="645"/>
        <v>SVR_ID</v>
      </c>
      <c r="Y572" s="6" t="s">
        <v>291</v>
      </c>
      <c r="Z572" s="37" t="str">
        <f t="shared" si="638"/>
        <v xml:space="preserve">  STATUS varchar2(10) NULL,</v>
      </c>
      <c r="AA572" s="37" t="s">
        <v>291</v>
      </c>
      <c r="AB572" s="5" t="str">
        <f t="shared" si="639"/>
        <v/>
      </c>
      <c r="AC572" s="37" t="s">
        <v>291</v>
      </c>
      <c r="AD572" s="37" t="str">
        <f t="shared" si="640"/>
        <v>COMMENT ON COLUMN ZRP_BASE_SERV.STATUS IS '상태코드 : ON/OFF/RUN';</v>
      </c>
      <c r="AE572" s="37" t="s">
        <v>291</v>
      </c>
      <c r="AF572" s="40" t="str">
        <f t="shared" si="641"/>
        <v>ALTER TABLE ZRP_BASE_SERV ADD STATUS varchar2(10) NULL;</v>
      </c>
      <c r="AG572" s="6" t="s">
        <v>291</v>
      </c>
      <c r="AI572" s="114"/>
      <c r="AJ572" s="66"/>
    </row>
    <row r="573" spans="1:36" hidden="1">
      <c r="B573" s="65" t="str">
        <f>B570</f>
        <v>평가관리_설정정보</v>
      </c>
      <c r="C573" s="65" t="str">
        <f>C570</f>
        <v>분석서버정보</v>
      </c>
      <c r="D573" s="65" t="s">
        <v>2222</v>
      </c>
      <c r="E573" s="65">
        <f t="shared" si="637"/>
        <v>14</v>
      </c>
      <c r="F573" s="66"/>
      <c r="G573" s="66" t="s">
        <v>1154</v>
      </c>
      <c r="H573" s="42">
        <v>8</v>
      </c>
      <c r="I573" s="66"/>
      <c r="J573" s="65" t="str">
        <f t="shared" ref="J573:J582" si="654">IF(G573="", "", G573&amp;IF(G573="날짜", "", "_"&amp;H573))</f>
        <v>날짜</v>
      </c>
      <c r="K573" s="103"/>
      <c r="L573" s="67"/>
      <c r="M573" s="65" t="str">
        <f>M570</f>
        <v>ZRP_BASE_SERV</v>
      </c>
      <c r="N573" s="65" t="str">
        <f t="shared" ref="N573:N575" si="655">C573</f>
        <v>분석서버정보</v>
      </c>
      <c r="O573" s="27">
        <f t="shared" si="620"/>
        <v>14</v>
      </c>
      <c r="P573" s="65" t="s">
        <v>2223</v>
      </c>
      <c r="Q573" s="65" t="str">
        <f t="shared" ref="Q573" si="656">D573</f>
        <v>상태업데이트일시</v>
      </c>
      <c r="R573" s="65" t="str">
        <f t="shared" ref="R573:R582" si="657">IF(G573="문자", "varchar2(" &amp; H573 &amp; ")", IF(G573="숫자", "number(" &amp; SUBSTITUTE(H573, ".", ",") &amp;")", IF(G573="날짜", "timestamp", "")))</f>
        <v>timestamp</v>
      </c>
      <c r="S573" s="66"/>
      <c r="T573" s="66"/>
      <c r="U573" s="68">
        <f t="shared" si="628"/>
        <v>8</v>
      </c>
      <c r="V573" s="65"/>
      <c r="W573" s="5" t="s">
        <v>291</v>
      </c>
      <c r="X573" s="5" t="str">
        <f t="shared" si="645"/>
        <v>SVR_ID</v>
      </c>
      <c r="Y573" s="6" t="s">
        <v>291</v>
      </c>
      <c r="Z573" s="37" t="str">
        <f t="shared" si="638"/>
        <v xml:space="preserve">  ST_UPDATE_DT timestamp NULL,CONSTRAINT PK_ZRP_BASE_SERV PRIMARY KEY ( SVR_ID) );</v>
      </c>
      <c r="AA573" s="37" t="s">
        <v>291</v>
      </c>
      <c r="AB573" s="5" t="str">
        <f t="shared" si="639"/>
        <v/>
      </c>
      <c r="AC573" s="37" t="s">
        <v>291</v>
      </c>
      <c r="AD573" s="37" t="str">
        <f t="shared" si="640"/>
        <v>COMMENT ON COLUMN ZRP_BASE_SERV.ST_UPDATE_DT IS '상태업데이트일시';</v>
      </c>
      <c r="AE573" s="37" t="s">
        <v>291</v>
      </c>
      <c r="AF573" s="40" t="str">
        <f t="shared" si="641"/>
        <v>ALTER TABLE ZRP_BASE_SERV ADD ST_UPDATE_DT timestamp NULL;</v>
      </c>
      <c r="AG573" s="6" t="s">
        <v>291</v>
      </c>
      <c r="AI573" s="114"/>
      <c r="AJ573" s="66"/>
    </row>
    <row r="574" spans="1:36" hidden="1">
      <c r="A574" s="70"/>
      <c r="B574" s="71" t="s">
        <v>1079</v>
      </c>
      <c r="C574" s="71" t="s">
        <v>2268</v>
      </c>
      <c r="D574" s="71" t="str">
        <f>VLOOKUP(M574,엔티티목록!I:O,7,FALSE)</f>
        <v>상품별모듈연결정보</v>
      </c>
      <c r="E574" s="65" t="str">
        <f t="shared" si="637"/>
        <v/>
      </c>
      <c r="F574" s="72"/>
      <c r="G574" s="72"/>
      <c r="H574" s="73">
        <f>SUMIFS(H:H,C:C,C574,B:B,B574, G:G,"&lt;&gt;"&amp;G574)</f>
        <v>1154</v>
      </c>
      <c r="I574" s="72"/>
      <c r="J574" s="71" t="str">
        <f t="shared" si="654"/>
        <v/>
      </c>
      <c r="K574" s="104"/>
      <c r="L574" s="63"/>
      <c r="M574" s="71" t="s">
        <v>6437</v>
      </c>
      <c r="N574" s="71" t="str">
        <f t="shared" si="655"/>
        <v>평가상품설정정보</v>
      </c>
      <c r="O574" s="27" t="str">
        <f t="shared" si="620"/>
        <v/>
      </c>
      <c r="P574" s="71"/>
      <c r="Q574" s="71"/>
      <c r="R574" s="71" t="str">
        <f t="shared" si="657"/>
        <v/>
      </c>
      <c r="S574" s="72"/>
      <c r="T574" s="72"/>
      <c r="U574" s="74">
        <f t="shared" si="628"/>
        <v>1154</v>
      </c>
      <c r="V574" s="71"/>
      <c r="W574" s="70" t="s">
        <v>291</v>
      </c>
      <c r="X574" s="5" t="str">
        <f t="shared" si="645"/>
        <v/>
      </c>
      <c r="Y574" s="6" t="s">
        <v>291</v>
      </c>
      <c r="Z574" s="37" t="str">
        <f t="shared" si="638"/>
        <v>CREATE TABLE ZRP_BASE_PROD_MODL(</v>
      </c>
      <c r="AA574" s="37" t="s">
        <v>291</v>
      </c>
      <c r="AB574" s="5" t="str">
        <f t="shared" si="639"/>
        <v>DROP TABLE ZRP_BASE_PROD_MODL;</v>
      </c>
      <c r="AC574" s="37" t="s">
        <v>291</v>
      </c>
      <c r="AD574" s="37" t="str">
        <f t="shared" si="640"/>
        <v>COMMENT ON TABLE ZRP_BASE_PROD_MODL IS '평가상품설정정보';</v>
      </c>
      <c r="AE574" s="37" t="s">
        <v>291</v>
      </c>
      <c r="AF574" s="40" t="str">
        <f t="shared" si="641"/>
        <v/>
      </c>
      <c r="AG574" s="6" t="s">
        <v>291</v>
      </c>
      <c r="AI574" s="115"/>
      <c r="AJ574" s="72"/>
    </row>
    <row r="575" spans="1:36" hidden="1">
      <c r="B575" s="65" t="str">
        <f t="shared" ref="B575:C582" si="658">B574</f>
        <v>평가관리_설정정보</v>
      </c>
      <c r="C575" s="65" t="str">
        <f t="shared" si="658"/>
        <v>평가상품설정정보</v>
      </c>
      <c r="D575" s="65" t="s">
        <v>806</v>
      </c>
      <c r="E575" s="65">
        <f t="shared" si="637"/>
        <v>1</v>
      </c>
      <c r="F575" s="66" t="s">
        <v>1980</v>
      </c>
      <c r="G575" s="66" t="s">
        <v>274</v>
      </c>
      <c r="H575" s="42">
        <v>3</v>
      </c>
      <c r="I575" s="66"/>
      <c r="J575" s="65" t="str">
        <f t="shared" si="654"/>
        <v>문자_3</v>
      </c>
      <c r="K575" s="103" t="s">
        <v>2218</v>
      </c>
      <c r="L575" s="67"/>
      <c r="M575" s="65" t="str">
        <f t="shared" si="652"/>
        <v>ZRP_BASE_PROD_MODL</v>
      </c>
      <c r="N575" s="65" t="str">
        <f t="shared" si="655"/>
        <v>평가상품설정정보</v>
      </c>
      <c r="O575" s="27">
        <f t="shared" si="620"/>
        <v>1</v>
      </c>
      <c r="P575" s="65" t="s">
        <v>802</v>
      </c>
      <c r="Q575" s="65" t="str">
        <f t="shared" ref="Q575:Q582" si="659">D575</f>
        <v>상품코드</v>
      </c>
      <c r="R575" s="65" t="str">
        <f t="shared" si="657"/>
        <v>varchar2(3)</v>
      </c>
      <c r="S575" s="66" t="s">
        <v>1980</v>
      </c>
      <c r="T575" s="66"/>
      <c r="U575" s="68">
        <f t="shared" si="628"/>
        <v>3</v>
      </c>
      <c r="V575" s="65"/>
      <c r="W575" s="5" t="s">
        <v>291</v>
      </c>
      <c r="X575" s="5" t="str">
        <f t="shared" si="645"/>
        <v>PROD_CD</v>
      </c>
      <c r="Y575" s="6" t="s">
        <v>291</v>
      </c>
      <c r="Z575" s="37" t="str">
        <f t="shared" si="638"/>
        <v xml:space="preserve">  PROD_CD varchar2(3) NOT NULL,</v>
      </c>
      <c r="AA575" s="37" t="s">
        <v>291</v>
      </c>
      <c r="AB575" s="5" t="str">
        <f t="shared" si="639"/>
        <v/>
      </c>
      <c r="AC575" s="37" t="s">
        <v>291</v>
      </c>
      <c r="AD575" s="37" t="str">
        <f t="shared" si="640"/>
        <v>COMMENT ON COLUMN ZRP_BASE_PROD_MODL.PROD_CD IS '상품코드 : FRB, FXF …';</v>
      </c>
      <c r="AE575" s="37" t="s">
        <v>291</v>
      </c>
      <c r="AF575" s="40" t="str">
        <f t="shared" si="641"/>
        <v/>
      </c>
      <c r="AG575" s="6" t="s">
        <v>291</v>
      </c>
      <c r="AI575" s="114"/>
      <c r="AJ575" s="66"/>
    </row>
    <row r="576" spans="1:36" hidden="1">
      <c r="B576" s="65" t="str">
        <f t="shared" si="658"/>
        <v>평가관리_설정정보</v>
      </c>
      <c r="C576" s="65" t="str">
        <f t="shared" si="658"/>
        <v>평가상품설정정보</v>
      </c>
      <c r="D576" s="65" t="s">
        <v>2269</v>
      </c>
      <c r="E576" s="65">
        <f t="shared" si="637"/>
        <v>2</v>
      </c>
      <c r="F576" s="66" t="s">
        <v>759</v>
      </c>
      <c r="G576" s="66" t="s">
        <v>12</v>
      </c>
      <c r="H576" s="42">
        <v>3</v>
      </c>
      <c r="I576" s="66"/>
      <c r="J576" s="65" t="str">
        <f t="shared" si="654"/>
        <v>문자_3</v>
      </c>
      <c r="K576" s="105" t="s">
        <v>2270</v>
      </c>
      <c r="L576" s="67"/>
      <c r="M576" s="65" t="str">
        <f t="shared" si="652"/>
        <v>ZRP_BASE_PROD_MODL</v>
      </c>
      <c r="N576" s="65" t="str">
        <f>C576</f>
        <v>평가상품설정정보</v>
      </c>
      <c r="O576" s="27">
        <f t="shared" ref="O576:O654" si="660">IF(P576="","", IF(P575="",1,O575+1))</f>
        <v>2</v>
      </c>
      <c r="P576" s="65" t="s">
        <v>2273</v>
      </c>
      <c r="Q576" s="65" t="str">
        <f t="shared" si="659"/>
        <v>상품분류코드</v>
      </c>
      <c r="R576" s="65" t="str">
        <f t="shared" si="657"/>
        <v>varchar2(3)</v>
      </c>
      <c r="S576" s="66" t="s">
        <v>759</v>
      </c>
      <c r="T576" s="66"/>
      <c r="U576" s="68">
        <f t="shared" si="628"/>
        <v>3</v>
      </c>
      <c r="V576" s="65"/>
      <c r="X576" s="5" t="str">
        <f t="shared" si="645"/>
        <v>PROD_CD,PROD_DIV</v>
      </c>
      <c r="Y576" s="6" t="s">
        <v>291</v>
      </c>
      <c r="Z576" s="37" t="str">
        <f t="shared" si="638"/>
        <v xml:space="preserve">  PROD_DIV varchar2(3) NOT NULL,</v>
      </c>
      <c r="AA576" s="37" t="s">
        <v>291</v>
      </c>
      <c r="AB576" s="5" t="str">
        <f t="shared" si="639"/>
        <v/>
      </c>
      <c r="AC576" s="37" t="s">
        <v>291</v>
      </c>
      <c r="AD576" s="37" t="str">
        <f t="shared" si="640"/>
        <v>COMMENT ON COLUMN ZRP_BASE_PROD_MODL.PROD_DIV IS '상품분류코드 : 000';</v>
      </c>
      <c r="AE576" s="37" t="s">
        <v>291</v>
      </c>
      <c r="AF576" s="40" t="str">
        <f t="shared" si="641"/>
        <v/>
      </c>
      <c r="AG576" s="6" t="s">
        <v>291</v>
      </c>
      <c r="AI576" s="114"/>
      <c r="AJ576" s="66"/>
    </row>
    <row r="577" spans="1:36" ht="25.5" hidden="1">
      <c r="B577" s="65" t="str">
        <f t="shared" si="658"/>
        <v>평가관리_설정정보</v>
      </c>
      <c r="C577" s="65" t="str">
        <f t="shared" si="658"/>
        <v>평가상품설정정보</v>
      </c>
      <c r="D577" s="65" t="s">
        <v>2203</v>
      </c>
      <c r="E577" s="65">
        <f t="shared" si="637"/>
        <v>3</v>
      </c>
      <c r="F577" s="66"/>
      <c r="G577" s="66" t="s">
        <v>12</v>
      </c>
      <c r="H577" s="42">
        <v>10</v>
      </c>
      <c r="I577" s="66"/>
      <c r="J577" s="65" t="str">
        <f t="shared" si="654"/>
        <v>문자_10</v>
      </c>
      <c r="K577" s="103" t="s">
        <v>2219</v>
      </c>
      <c r="L577" s="67"/>
      <c r="M577" s="65" t="str">
        <f t="shared" si="652"/>
        <v>ZRP_BASE_PROD_MODL</v>
      </c>
      <c r="N577" s="65" t="str">
        <f>C577</f>
        <v>평가상품설정정보</v>
      </c>
      <c r="O577" s="27">
        <f t="shared" si="660"/>
        <v>3</v>
      </c>
      <c r="P577" s="65" t="s">
        <v>2274</v>
      </c>
      <c r="Q577" s="65" t="str">
        <f t="shared" si="659"/>
        <v>모듈코드</v>
      </c>
      <c r="R577" s="65" t="str">
        <f t="shared" si="657"/>
        <v>varchar2(10)</v>
      </c>
      <c r="S577" s="66" t="s">
        <v>759</v>
      </c>
      <c r="T577" s="66"/>
      <c r="U577" s="68">
        <f t="shared" si="628"/>
        <v>10</v>
      </c>
      <c r="V577" s="65"/>
      <c r="X577" s="5" t="str">
        <f t="shared" si="645"/>
        <v>PROD_CD,PROD_DIV,MOD_FG</v>
      </c>
      <c r="Y577" s="6" t="s">
        <v>291</v>
      </c>
      <c r="Z577" s="37" t="str">
        <f t="shared" si="638"/>
        <v xml:space="preserve">  MOD_FG varchar2(10) NOT NULL,</v>
      </c>
      <c r="AA577" s="37" t="s">
        <v>291</v>
      </c>
      <c r="AB577" s="5" t="str">
        <f t="shared" si="639"/>
        <v/>
      </c>
      <c r="AC577" s="37" t="s">
        <v>291</v>
      </c>
      <c r="AD577" s="37" t="str">
        <f t="shared" si="640"/>
        <v>COMMENT ON COLUMN ZRP_BASE_PROD_MODL.MOD_FG IS '모듈코드 : FRB_REL, FXR_REL ...';</v>
      </c>
      <c r="AE577" s="37" t="s">
        <v>291</v>
      </c>
      <c r="AF577" s="40" t="str">
        <f t="shared" si="641"/>
        <v/>
      </c>
      <c r="AG577" s="6" t="s">
        <v>291</v>
      </c>
      <c r="AI577" s="114"/>
      <c r="AJ577" s="66"/>
    </row>
    <row r="578" spans="1:36" hidden="1">
      <c r="B578" s="65" t="str">
        <f t="shared" si="658"/>
        <v>평가관리_설정정보</v>
      </c>
      <c r="C578" s="65" t="str">
        <f t="shared" si="658"/>
        <v>평가상품설정정보</v>
      </c>
      <c r="D578" s="65" t="s">
        <v>1153</v>
      </c>
      <c r="E578" s="65">
        <f t="shared" si="637"/>
        <v>4</v>
      </c>
      <c r="F578" s="66"/>
      <c r="G578" s="66" t="s">
        <v>274</v>
      </c>
      <c r="H578" s="42">
        <v>20</v>
      </c>
      <c r="I578" s="66"/>
      <c r="J578" s="65" t="str">
        <f t="shared" si="654"/>
        <v>문자_20</v>
      </c>
      <c r="K578" s="103"/>
      <c r="L578" s="67"/>
      <c r="M578" s="65" t="str">
        <f t="shared" si="652"/>
        <v>ZRP_BASE_PROD_MODL</v>
      </c>
      <c r="N578" s="65" t="str">
        <f t="shared" ref="N578:N582" si="661">C578</f>
        <v>평가상품설정정보</v>
      </c>
      <c r="O578" s="27">
        <f t="shared" si="660"/>
        <v>4</v>
      </c>
      <c r="P578" s="65" t="s">
        <v>46</v>
      </c>
      <c r="Q578" s="65" t="str">
        <f t="shared" si="659"/>
        <v>최종작업자</v>
      </c>
      <c r="R578" s="65" t="str">
        <f t="shared" si="657"/>
        <v>varchar2(20)</v>
      </c>
      <c r="S578" s="66"/>
      <c r="T578" s="66"/>
      <c r="U578" s="68">
        <f t="shared" si="628"/>
        <v>20</v>
      </c>
      <c r="V578" s="65"/>
      <c r="W578" s="5" t="s">
        <v>291</v>
      </c>
      <c r="X578" s="5" t="str">
        <f t="shared" si="645"/>
        <v>PROD_CD,PROD_DIV,MOD_FG</v>
      </c>
      <c r="Y578" s="6" t="s">
        <v>291</v>
      </c>
      <c r="Z578" s="37" t="str">
        <f t="shared" si="638"/>
        <v xml:space="preserve">  LASTID varchar2(20) NULL,</v>
      </c>
      <c r="AA578" s="37" t="s">
        <v>291</v>
      </c>
      <c r="AB578" s="5" t="str">
        <f t="shared" si="639"/>
        <v/>
      </c>
      <c r="AC578" s="37" t="s">
        <v>291</v>
      </c>
      <c r="AD578" s="37" t="str">
        <f t="shared" si="640"/>
        <v>COMMENT ON COLUMN ZRP_BASE_PROD_MODL.LASTID IS '최종작업자';</v>
      </c>
      <c r="AE578" s="37" t="s">
        <v>291</v>
      </c>
      <c r="AF578" s="40" t="str">
        <f t="shared" si="641"/>
        <v>ALTER TABLE ZRP_BASE_PROD_MODL ADD LASTID varchar2(20) NULL;</v>
      </c>
      <c r="AG578" s="6" t="s">
        <v>291</v>
      </c>
      <c r="AI578" s="114"/>
      <c r="AJ578" s="66"/>
    </row>
    <row r="579" spans="1:36" hidden="1">
      <c r="B579" s="65" t="str">
        <f t="shared" si="658"/>
        <v>평가관리_설정정보</v>
      </c>
      <c r="C579" s="65" t="str">
        <f t="shared" si="658"/>
        <v>평가상품설정정보</v>
      </c>
      <c r="D579" s="65" t="s">
        <v>286</v>
      </c>
      <c r="E579" s="65">
        <f t="shared" si="637"/>
        <v>5</v>
      </c>
      <c r="F579" s="66"/>
      <c r="G579" s="66" t="s">
        <v>1154</v>
      </c>
      <c r="H579" s="42">
        <v>8</v>
      </c>
      <c r="I579" s="66" t="s">
        <v>36</v>
      </c>
      <c r="J579" s="65" t="str">
        <f t="shared" si="654"/>
        <v>날짜</v>
      </c>
      <c r="K579" s="103"/>
      <c r="L579" s="67"/>
      <c r="M579" s="65" t="str">
        <f t="shared" si="652"/>
        <v>ZRP_BASE_PROD_MODL</v>
      </c>
      <c r="N579" s="65" t="str">
        <f t="shared" si="661"/>
        <v>평가상품설정정보</v>
      </c>
      <c r="O579" s="27">
        <f t="shared" si="660"/>
        <v>5</v>
      </c>
      <c r="P579" s="65" t="s">
        <v>47</v>
      </c>
      <c r="Q579" s="65" t="str">
        <f t="shared" si="659"/>
        <v>최종작업시스템일시</v>
      </c>
      <c r="R579" s="65" t="str">
        <f t="shared" si="657"/>
        <v>timestamp</v>
      </c>
      <c r="S579" s="66"/>
      <c r="T579" s="66"/>
      <c r="U579" s="68">
        <f t="shared" si="628"/>
        <v>8</v>
      </c>
      <c r="V579" s="65"/>
      <c r="W579" s="5" t="s">
        <v>291</v>
      </c>
      <c r="X579" s="5" t="str">
        <f t="shared" si="645"/>
        <v>PROD_CD,PROD_DIV,MOD_FG</v>
      </c>
      <c r="Y579" s="6" t="s">
        <v>291</v>
      </c>
      <c r="Z579" s="37" t="str">
        <f t="shared" si="638"/>
        <v xml:space="preserve">  TMSTAMP timestamp DEFAULT CURRENT_TIMESTAMP  NULL,</v>
      </c>
      <c r="AA579" s="37" t="s">
        <v>291</v>
      </c>
      <c r="AB579" s="5" t="str">
        <f t="shared" si="639"/>
        <v/>
      </c>
      <c r="AC579" s="37" t="s">
        <v>291</v>
      </c>
      <c r="AD579" s="37" t="str">
        <f t="shared" si="640"/>
        <v>COMMENT ON COLUMN ZRP_BASE_PROD_MODL.TMSTAMP IS '최종작업시스템일시';</v>
      </c>
      <c r="AE579" s="37" t="s">
        <v>291</v>
      </c>
      <c r="AF579" s="40" t="str">
        <f t="shared" si="641"/>
        <v>ALTER TABLE ZRP_BASE_PROD_MODL ADD TMSTAMP timestamp NULL;</v>
      </c>
      <c r="AG579" s="6" t="s">
        <v>291</v>
      </c>
      <c r="AI579" s="114"/>
      <c r="AJ579" s="66"/>
    </row>
    <row r="580" spans="1:36" hidden="1">
      <c r="B580" s="65" t="str">
        <f t="shared" si="658"/>
        <v>평가관리_설정정보</v>
      </c>
      <c r="C580" s="65" t="str">
        <f t="shared" si="658"/>
        <v>평가상품설정정보</v>
      </c>
      <c r="D580" s="65" t="s">
        <v>2271</v>
      </c>
      <c r="E580" s="65">
        <f t="shared" si="637"/>
        <v>6</v>
      </c>
      <c r="F580" s="66"/>
      <c r="G580" s="66" t="s">
        <v>274</v>
      </c>
      <c r="H580" s="42">
        <v>1000</v>
      </c>
      <c r="I580" s="66"/>
      <c r="J580" s="65" t="str">
        <f t="shared" si="654"/>
        <v>문자_1000</v>
      </c>
      <c r="K580" s="103"/>
      <c r="L580" s="67"/>
      <c r="M580" s="65" t="str">
        <f t="shared" si="652"/>
        <v>ZRP_BASE_PROD_MODL</v>
      </c>
      <c r="N580" s="65" t="str">
        <f t="shared" si="661"/>
        <v>평가상품설정정보</v>
      </c>
      <c r="O580" s="27">
        <f t="shared" si="660"/>
        <v>6</v>
      </c>
      <c r="P580" s="65" t="s">
        <v>2275</v>
      </c>
      <c r="Q580" s="65" t="str">
        <f t="shared" si="659"/>
        <v>상품설명</v>
      </c>
      <c r="R580" s="65" t="str">
        <f t="shared" si="657"/>
        <v>varchar2(1000)</v>
      </c>
      <c r="S580" s="66"/>
      <c r="T580" s="66"/>
      <c r="U580" s="68">
        <f t="shared" si="628"/>
        <v>1000</v>
      </c>
      <c r="V580" s="65"/>
      <c r="X580" s="5" t="str">
        <f t="shared" si="645"/>
        <v>PROD_CD,PROD_DIV,MOD_FG</v>
      </c>
      <c r="Y580" s="6" t="s">
        <v>291</v>
      </c>
      <c r="Z580" s="37" t="str">
        <f t="shared" si="638"/>
        <v xml:space="preserve">  PROD_DESC varchar2(1000) NULL,</v>
      </c>
      <c r="AA580" s="37" t="s">
        <v>291</v>
      </c>
      <c r="AB580" s="5" t="str">
        <f t="shared" si="639"/>
        <v/>
      </c>
      <c r="AC580" s="37" t="s">
        <v>291</v>
      </c>
      <c r="AD580" s="37" t="str">
        <f t="shared" si="640"/>
        <v>COMMENT ON COLUMN ZRP_BASE_PROD_MODL.PROD_DESC IS '상품설명';</v>
      </c>
      <c r="AE580" s="37" t="s">
        <v>291</v>
      </c>
      <c r="AF580" s="40" t="str">
        <f t="shared" si="641"/>
        <v>ALTER TABLE ZRP_BASE_PROD_MODL ADD PROD_DESC varchar2(1000) NULL;</v>
      </c>
      <c r="AG580" s="6" t="s">
        <v>291</v>
      </c>
      <c r="AI580" s="114"/>
      <c r="AJ580" s="66"/>
    </row>
    <row r="581" spans="1:36" hidden="1">
      <c r="B581" s="65" t="str">
        <f t="shared" si="658"/>
        <v>평가관리_설정정보</v>
      </c>
      <c r="C581" s="65" t="str">
        <f t="shared" si="658"/>
        <v>평가상품설정정보</v>
      </c>
      <c r="D581" s="65" t="s">
        <v>2272</v>
      </c>
      <c r="E581" s="65">
        <f t="shared" si="637"/>
        <v>7</v>
      </c>
      <c r="F581" s="66"/>
      <c r="G581" s="66" t="s">
        <v>274</v>
      </c>
      <c r="H581" s="42">
        <v>100</v>
      </c>
      <c r="I581" s="66"/>
      <c r="J581" s="65" t="str">
        <f t="shared" si="654"/>
        <v>문자_100</v>
      </c>
      <c r="K581" s="103"/>
      <c r="L581" s="67"/>
      <c r="M581" s="65" t="str">
        <f t="shared" si="652"/>
        <v>ZRP_BASE_PROD_MODL</v>
      </c>
      <c r="N581" s="65" t="str">
        <f t="shared" si="661"/>
        <v>평가상품설정정보</v>
      </c>
      <c r="O581" s="27">
        <f t="shared" si="660"/>
        <v>7</v>
      </c>
      <c r="P581" s="65" t="s">
        <v>2276</v>
      </c>
      <c r="Q581" s="65" t="str">
        <f t="shared" si="659"/>
        <v>모듈명</v>
      </c>
      <c r="R581" s="65" t="str">
        <f t="shared" si="657"/>
        <v>varchar2(100)</v>
      </c>
      <c r="S581" s="66"/>
      <c r="T581" s="66"/>
      <c r="U581" s="68">
        <f t="shared" si="628"/>
        <v>100</v>
      </c>
      <c r="V581" s="65"/>
      <c r="X581" s="5" t="str">
        <f t="shared" si="645"/>
        <v>PROD_CD,PROD_DIV,MOD_FG</v>
      </c>
      <c r="Y581" s="6" t="s">
        <v>291</v>
      </c>
      <c r="Z581" s="37" t="str">
        <f t="shared" si="638"/>
        <v xml:space="preserve">  ANAL_MOD varchar2(100) NULL,</v>
      </c>
      <c r="AA581" s="37" t="s">
        <v>291</v>
      </c>
      <c r="AB581" s="5" t="str">
        <f t="shared" si="639"/>
        <v/>
      </c>
      <c r="AC581" s="37" t="s">
        <v>291</v>
      </c>
      <c r="AD581" s="37" t="str">
        <f t="shared" si="640"/>
        <v>COMMENT ON COLUMN ZRP_BASE_PROD_MODL.ANAL_MOD IS '모듈명';</v>
      </c>
      <c r="AE581" s="37" t="s">
        <v>291</v>
      </c>
      <c r="AF581" s="40" t="str">
        <f t="shared" si="641"/>
        <v>ALTER TABLE ZRP_BASE_PROD_MODL ADD ANAL_MOD varchar2(100) NULL;</v>
      </c>
      <c r="AG581" s="6" t="s">
        <v>291</v>
      </c>
      <c r="AI581" s="114"/>
      <c r="AJ581" s="66"/>
    </row>
    <row r="582" spans="1:36" hidden="1">
      <c r="B582" s="65" t="str">
        <f t="shared" si="658"/>
        <v>평가관리_설정정보</v>
      </c>
      <c r="C582" s="65" t="str">
        <f t="shared" si="658"/>
        <v>평가상품설정정보</v>
      </c>
      <c r="D582" s="65" t="s">
        <v>2183</v>
      </c>
      <c r="E582" s="65">
        <f t="shared" si="637"/>
        <v>8</v>
      </c>
      <c r="F582" s="66"/>
      <c r="G582" s="66" t="s">
        <v>12</v>
      </c>
      <c r="H582" s="42">
        <v>10</v>
      </c>
      <c r="I582" s="66"/>
      <c r="J582" s="65" t="str">
        <f t="shared" si="654"/>
        <v>문자_10</v>
      </c>
      <c r="K582" s="103"/>
      <c r="L582" s="67"/>
      <c r="M582" s="65" t="str">
        <f t="shared" si="652"/>
        <v>ZRP_BASE_PROD_MODL</v>
      </c>
      <c r="N582" s="65" t="str">
        <f t="shared" si="661"/>
        <v>평가상품설정정보</v>
      </c>
      <c r="O582" s="27">
        <f t="shared" si="660"/>
        <v>8</v>
      </c>
      <c r="P582" s="65" t="s">
        <v>2277</v>
      </c>
      <c r="Q582" s="65" t="str">
        <f t="shared" si="659"/>
        <v>버전</v>
      </c>
      <c r="R582" s="65" t="str">
        <f t="shared" si="657"/>
        <v>varchar2(10)</v>
      </c>
      <c r="S582" s="66"/>
      <c r="T582" s="66"/>
      <c r="U582" s="68">
        <f t="shared" ref="U582:U645" si="662">IF(Q582="", SUMIFS(U:U,M:M,M582,Q:Q,"&lt;&gt;"&amp;Q582), IF(OR(R582="float",R582="datetime"),8,H582))</f>
        <v>10</v>
      </c>
      <c r="V582" s="65"/>
      <c r="X582" s="5" t="str">
        <f t="shared" si="645"/>
        <v>PROD_CD,PROD_DIV,MOD_FG</v>
      </c>
      <c r="Y582" s="6" t="s">
        <v>291</v>
      </c>
      <c r="Z582" s="37" t="str">
        <f t="shared" si="638"/>
        <v xml:space="preserve">  VER_FG varchar2(10) NULL,CONSTRAINT PK_ZRP_BASE_PROD_MODL PRIMARY KEY ( PROD_CD,PROD_DIV,MOD_FG) );</v>
      </c>
      <c r="AA582" s="37" t="s">
        <v>291</v>
      </c>
      <c r="AB582" s="5" t="str">
        <f t="shared" si="639"/>
        <v/>
      </c>
      <c r="AC582" s="37" t="s">
        <v>291</v>
      </c>
      <c r="AD582" s="37" t="str">
        <f t="shared" si="640"/>
        <v>COMMENT ON COLUMN ZRP_BASE_PROD_MODL.VER_FG IS '버전';</v>
      </c>
      <c r="AE582" s="37" t="s">
        <v>291</v>
      </c>
      <c r="AF582" s="40" t="str">
        <f t="shared" si="641"/>
        <v>ALTER TABLE ZRP_BASE_PROD_MODL ADD VER_FG varchar2(10) NULL;</v>
      </c>
      <c r="AG582" s="6" t="s">
        <v>291</v>
      </c>
      <c r="AI582" s="114"/>
      <c r="AJ582" s="66"/>
    </row>
    <row r="583" spans="1:36" hidden="1">
      <c r="A583" s="70"/>
      <c r="B583" s="71" t="s">
        <v>1079</v>
      </c>
      <c r="C583" s="71" t="s">
        <v>1081</v>
      </c>
      <c r="D583" s="71" t="str">
        <f>VLOOKUP(M583,엔티티목록!I:O,7,FALSE)</f>
        <v>상품별모듈입출력정보</v>
      </c>
      <c r="E583" s="65" t="str">
        <f t="shared" si="637"/>
        <v/>
      </c>
      <c r="F583" s="72"/>
      <c r="G583" s="72"/>
      <c r="H583" s="73">
        <f>SUMIFS(H:H,C:C,C583,B:B,B583, G:G,"&lt;&gt;"&amp;G583)</f>
        <v>8972</v>
      </c>
      <c r="I583" s="72"/>
      <c r="J583" s="71" t="str">
        <f t="shared" ref="J583:J610" si="663">IF(G583="", "", G583&amp;IF(G583="날짜", "", "_"&amp;H583))</f>
        <v/>
      </c>
      <c r="K583" s="104"/>
      <c r="L583" s="63"/>
      <c r="M583" s="71" t="s">
        <v>6433</v>
      </c>
      <c r="N583" s="71" t="str">
        <f t="shared" ref="N583:N584" si="664">C583</f>
        <v>평가모델설정정보</v>
      </c>
      <c r="O583" s="27" t="str">
        <f t="shared" si="660"/>
        <v/>
      </c>
      <c r="P583" s="71"/>
      <c r="Q583" s="71"/>
      <c r="R583" s="71" t="str">
        <f t="shared" ref="R583:R610" si="665">IF(G583="문자", "varchar2(" &amp; H583 &amp; ")", IF(G583="숫자", "number(" &amp; SUBSTITUTE(H583, ".", ",") &amp;")", IF(G583="날짜", "timestamp", "")))</f>
        <v/>
      </c>
      <c r="S583" s="72"/>
      <c r="T583" s="72"/>
      <c r="U583" s="74">
        <f t="shared" si="662"/>
        <v>8972</v>
      </c>
      <c r="V583" s="71"/>
      <c r="W583" s="70" t="s">
        <v>291</v>
      </c>
      <c r="X583" s="5" t="str">
        <f t="shared" si="645"/>
        <v/>
      </c>
      <c r="Y583" s="6" t="s">
        <v>291</v>
      </c>
      <c r="Z583" s="37" t="str">
        <f t="shared" si="638"/>
        <v>CREATE TABLE ZRP_BASE_MODL_ATTR(</v>
      </c>
      <c r="AA583" s="37" t="s">
        <v>291</v>
      </c>
      <c r="AB583" s="5" t="str">
        <f t="shared" si="639"/>
        <v>DROP TABLE ZRP_BASE_MODL_ATTR;</v>
      </c>
      <c r="AC583" s="37" t="s">
        <v>291</v>
      </c>
      <c r="AD583" s="37" t="str">
        <f t="shared" si="640"/>
        <v>COMMENT ON TABLE ZRP_BASE_MODL_ATTR IS '평가모델설정정보';</v>
      </c>
      <c r="AE583" s="37" t="s">
        <v>291</v>
      </c>
      <c r="AF583" s="40" t="str">
        <f t="shared" si="641"/>
        <v/>
      </c>
      <c r="AG583" s="6" t="s">
        <v>291</v>
      </c>
      <c r="AI583" s="115"/>
      <c r="AJ583" s="72"/>
    </row>
    <row r="584" spans="1:36" ht="25.5" hidden="1">
      <c r="B584" s="65" t="str">
        <f t="shared" ref="B584:B610" si="666">B583</f>
        <v>평가관리_설정정보</v>
      </c>
      <c r="C584" s="65" t="str">
        <f t="shared" ref="C584:C610" si="667">C583</f>
        <v>평가모델설정정보</v>
      </c>
      <c r="D584" s="65" t="s">
        <v>2203</v>
      </c>
      <c r="E584" s="65">
        <f t="shared" si="637"/>
        <v>1</v>
      </c>
      <c r="F584" s="66" t="s">
        <v>1980</v>
      </c>
      <c r="G584" s="66" t="s">
        <v>274</v>
      </c>
      <c r="H584" s="42">
        <v>10</v>
      </c>
      <c r="I584" s="66"/>
      <c r="J584" s="65" t="str">
        <f t="shared" si="663"/>
        <v>문자_10</v>
      </c>
      <c r="K584" s="103" t="s">
        <v>2219</v>
      </c>
      <c r="L584" s="67"/>
      <c r="M584" s="65" t="str">
        <f t="shared" si="652"/>
        <v>ZRP_BASE_MODL_ATTR</v>
      </c>
      <c r="N584" s="65" t="str">
        <f t="shared" si="664"/>
        <v>평가모델설정정보</v>
      </c>
      <c r="O584" s="27">
        <f t="shared" si="660"/>
        <v>1</v>
      </c>
      <c r="P584" s="65" t="s">
        <v>2260</v>
      </c>
      <c r="Q584" s="65" t="str">
        <f t="shared" ref="Q584:Q610" si="668">D584</f>
        <v>모듈코드</v>
      </c>
      <c r="R584" s="65" t="str">
        <f t="shared" si="665"/>
        <v>varchar2(10)</v>
      </c>
      <c r="S584" s="66" t="s">
        <v>1980</v>
      </c>
      <c r="T584" s="66"/>
      <c r="U584" s="68">
        <f t="shared" si="662"/>
        <v>10</v>
      </c>
      <c r="V584" s="65"/>
      <c r="W584" s="5" t="s">
        <v>291</v>
      </c>
      <c r="X584" s="5" t="str">
        <f t="shared" si="645"/>
        <v>MOD_FG</v>
      </c>
      <c r="Y584" s="6" t="s">
        <v>291</v>
      </c>
      <c r="Z584" s="37" t="str">
        <f t="shared" si="638"/>
        <v xml:space="preserve">  MOD_FG varchar2(10) NOT NULL,</v>
      </c>
      <c r="AA584" s="37" t="s">
        <v>291</v>
      </c>
      <c r="AB584" s="5" t="str">
        <f t="shared" si="639"/>
        <v/>
      </c>
      <c r="AC584" s="37" t="s">
        <v>291</v>
      </c>
      <c r="AD584" s="37" t="str">
        <f t="shared" si="640"/>
        <v>COMMENT ON COLUMN ZRP_BASE_MODL_ATTR.MOD_FG IS '모듈코드 : FRB_REL, FXR_REL ...';</v>
      </c>
      <c r="AE584" s="37" t="s">
        <v>291</v>
      </c>
      <c r="AF584" s="40" t="str">
        <f t="shared" si="641"/>
        <v/>
      </c>
      <c r="AG584" s="6" t="s">
        <v>291</v>
      </c>
      <c r="AI584" s="114"/>
      <c r="AJ584" s="66"/>
    </row>
    <row r="585" spans="1:36" hidden="1">
      <c r="A585" s="5" t="s">
        <v>5084</v>
      </c>
      <c r="B585" s="65" t="str">
        <f t="shared" si="666"/>
        <v>평가관리_설정정보</v>
      </c>
      <c r="C585" s="65" t="str">
        <f t="shared" si="667"/>
        <v>평가모델설정정보</v>
      </c>
      <c r="D585" s="65" t="s">
        <v>2267</v>
      </c>
      <c r="E585" s="65">
        <f t="shared" si="637"/>
        <v>2</v>
      </c>
      <c r="F585" s="66" t="s">
        <v>2216</v>
      </c>
      <c r="G585" s="66" t="s">
        <v>2217</v>
      </c>
      <c r="H585" s="42">
        <v>50</v>
      </c>
      <c r="I585" s="66"/>
      <c r="J585" s="65" t="str">
        <f t="shared" si="663"/>
        <v>문자_50</v>
      </c>
      <c r="K585" s="103"/>
      <c r="L585" s="67"/>
      <c r="M585" s="65" t="str">
        <f t="shared" si="652"/>
        <v>ZRP_BASE_MODL_ATTR</v>
      </c>
      <c r="N585" s="65" t="str">
        <f>C585</f>
        <v>평가모델설정정보</v>
      </c>
      <c r="O585" s="27">
        <f t="shared" si="660"/>
        <v>2</v>
      </c>
      <c r="P585" s="65" t="s">
        <v>2261</v>
      </c>
      <c r="Q585" s="65" t="str">
        <f t="shared" si="668"/>
        <v>분석모듈명</v>
      </c>
      <c r="R585" s="65" t="str">
        <f t="shared" si="665"/>
        <v>varchar2(50)</v>
      </c>
      <c r="S585" s="66" t="s">
        <v>2216</v>
      </c>
      <c r="T585" s="66"/>
      <c r="U585" s="68">
        <f t="shared" si="662"/>
        <v>50</v>
      </c>
      <c r="V585" s="65"/>
      <c r="X585" s="5" t="str">
        <f t="shared" si="645"/>
        <v>MOD_FG,ANAL_MOD</v>
      </c>
      <c r="Y585" s="6" t="s">
        <v>291</v>
      </c>
      <c r="Z585" s="37" t="str">
        <f t="shared" si="638"/>
        <v xml:space="preserve">  ANAL_MOD varchar2(50) NOT NULL,</v>
      </c>
      <c r="AA585" s="37" t="s">
        <v>291</v>
      </c>
      <c r="AB585" s="5" t="str">
        <f t="shared" si="639"/>
        <v/>
      </c>
      <c r="AC585" s="37" t="s">
        <v>291</v>
      </c>
      <c r="AD585" s="37" t="str">
        <f t="shared" si="640"/>
        <v>COMMENT ON COLUMN ZRP_BASE_MODL_ATTR.ANAL_MOD IS '분석모듈명';</v>
      </c>
      <c r="AE585" s="37" t="s">
        <v>291</v>
      </c>
      <c r="AF585" s="40" t="str">
        <f t="shared" si="641"/>
        <v/>
      </c>
      <c r="AG585" s="6" t="s">
        <v>291</v>
      </c>
      <c r="AI585" s="114"/>
      <c r="AJ585" s="66"/>
    </row>
    <row r="586" spans="1:36" hidden="1">
      <c r="B586" s="65" t="str">
        <f t="shared" si="666"/>
        <v>평가관리_설정정보</v>
      </c>
      <c r="C586" s="65" t="str">
        <f t="shared" si="667"/>
        <v>평가모델설정정보</v>
      </c>
      <c r="D586" s="65" t="s">
        <v>29</v>
      </c>
      <c r="E586" s="65">
        <f t="shared" si="637"/>
        <v>3</v>
      </c>
      <c r="F586" s="66" t="s">
        <v>2216</v>
      </c>
      <c r="G586" s="66" t="s">
        <v>13</v>
      </c>
      <c r="H586" s="42">
        <v>5</v>
      </c>
      <c r="I586" s="66"/>
      <c r="J586" s="65" t="str">
        <f t="shared" si="663"/>
        <v>숫자_5</v>
      </c>
      <c r="K586" s="103"/>
      <c r="L586" s="67"/>
      <c r="M586" s="65" t="str">
        <f t="shared" si="652"/>
        <v>ZRP_BASE_MODL_ATTR</v>
      </c>
      <c r="N586" s="65" t="str">
        <f>C586</f>
        <v>평가모델설정정보</v>
      </c>
      <c r="O586" s="27">
        <f t="shared" si="660"/>
        <v>3</v>
      </c>
      <c r="P586" s="65" t="s">
        <v>2262</v>
      </c>
      <c r="Q586" s="65" t="str">
        <f t="shared" si="668"/>
        <v>순번</v>
      </c>
      <c r="R586" s="65" t="str">
        <f t="shared" si="665"/>
        <v>number(5)</v>
      </c>
      <c r="S586" s="66" t="s">
        <v>2216</v>
      </c>
      <c r="T586" s="66"/>
      <c r="U586" s="68">
        <f t="shared" si="662"/>
        <v>5</v>
      </c>
      <c r="V586" s="65"/>
      <c r="X586" s="5" t="str">
        <f t="shared" si="645"/>
        <v>MOD_FG,ANAL_MOD,SEQ</v>
      </c>
      <c r="Y586" s="6" t="s">
        <v>291</v>
      </c>
      <c r="Z586" s="37" t="str">
        <f t="shared" si="638"/>
        <v xml:space="preserve">  SEQ number(5) NOT NULL,</v>
      </c>
      <c r="AA586" s="37" t="s">
        <v>291</v>
      </c>
      <c r="AB586" s="5" t="str">
        <f t="shared" si="639"/>
        <v/>
      </c>
      <c r="AC586" s="37" t="s">
        <v>291</v>
      </c>
      <c r="AD586" s="37" t="str">
        <f t="shared" si="640"/>
        <v>COMMENT ON COLUMN ZRP_BASE_MODL_ATTR.SEQ IS '순번';</v>
      </c>
      <c r="AE586" s="37" t="s">
        <v>291</v>
      </c>
      <c r="AF586" s="40" t="str">
        <f t="shared" si="641"/>
        <v/>
      </c>
      <c r="AG586" s="6" t="s">
        <v>291</v>
      </c>
      <c r="AI586" s="114"/>
      <c r="AJ586" s="66"/>
    </row>
    <row r="587" spans="1:36" hidden="1">
      <c r="B587" s="65" t="str">
        <f t="shared" si="666"/>
        <v>평가관리_설정정보</v>
      </c>
      <c r="C587" s="65" t="str">
        <f t="shared" si="667"/>
        <v>평가모델설정정보</v>
      </c>
      <c r="D587" s="65" t="s">
        <v>1153</v>
      </c>
      <c r="E587" s="65">
        <f t="shared" si="637"/>
        <v>4</v>
      </c>
      <c r="F587" s="66"/>
      <c r="G587" s="66" t="s">
        <v>274</v>
      </c>
      <c r="H587" s="42">
        <v>20</v>
      </c>
      <c r="I587" s="66"/>
      <c r="J587" s="65" t="str">
        <f t="shared" si="663"/>
        <v>문자_20</v>
      </c>
      <c r="K587" s="103"/>
      <c r="L587" s="67"/>
      <c r="M587" s="65" t="str">
        <f t="shared" si="652"/>
        <v>ZRP_BASE_MODL_ATTR</v>
      </c>
      <c r="N587" s="65" t="str">
        <f t="shared" ref="N587:N610" si="669">C587</f>
        <v>평가모델설정정보</v>
      </c>
      <c r="O587" s="27">
        <f t="shared" si="660"/>
        <v>4</v>
      </c>
      <c r="P587" s="65" t="s">
        <v>46</v>
      </c>
      <c r="Q587" s="65" t="str">
        <f t="shared" si="668"/>
        <v>최종작업자</v>
      </c>
      <c r="R587" s="65" t="str">
        <f t="shared" si="665"/>
        <v>varchar2(20)</v>
      </c>
      <c r="S587" s="66"/>
      <c r="T587" s="66"/>
      <c r="U587" s="68">
        <f t="shared" si="662"/>
        <v>20</v>
      </c>
      <c r="V587" s="65"/>
      <c r="W587" s="5" t="s">
        <v>291</v>
      </c>
      <c r="X587" s="5" t="str">
        <f t="shared" si="645"/>
        <v>MOD_FG,ANAL_MOD,SEQ</v>
      </c>
      <c r="Y587" s="6" t="s">
        <v>291</v>
      </c>
      <c r="Z587" s="37" t="str">
        <f t="shared" si="638"/>
        <v xml:space="preserve">  LASTID varchar2(20) NULL,</v>
      </c>
      <c r="AA587" s="37" t="s">
        <v>291</v>
      </c>
      <c r="AB587" s="5" t="str">
        <f t="shared" si="639"/>
        <v/>
      </c>
      <c r="AC587" s="37" t="s">
        <v>291</v>
      </c>
      <c r="AD587" s="37" t="str">
        <f t="shared" si="640"/>
        <v>COMMENT ON COLUMN ZRP_BASE_MODL_ATTR.LASTID IS '최종작업자';</v>
      </c>
      <c r="AE587" s="37" t="s">
        <v>291</v>
      </c>
      <c r="AF587" s="40" t="str">
        <f t="shared" si="641"/>
        <v>ALTER TABLE ZRP_BASE_MODL_ATTR ADD LASTID varchar2(20) NULL;</v>
      </c>
      <c r="AG587" s="6" t="s">
        <v>291</v>
      </c>
      <c r="AI587" s="114"/>
      <c r="AJ587" s="66"/>
    </row>
    <row r="588" spans="1:36" hidden="1">
      <c r="B588" s="65" t="str">
        <f t="shared" si="666"/>
        <v>평가관리_설정정보</v>
      </c>
      <c r="C588" s="65" t="str">
        <f t="shared" si="667"/>
        <v>평가모델설정정보</v>
      </c>
      <c r="D588" s="65" t="s">
        <v>286</v>
      </c>
      <c r="E588" s="65">
        <f t="shared" si="637"/>
        <v>5</v>
      </c>
      <c r="F588" s="66"/>
      <c r="G588" s="66" t="s">
        <v>1154</v>
      </c>
      <c r="H588" s="42">
        <v>8</v>
      </c>
      <c r="I588" s="66" t="s">
        <v>36</v>
      </c>
      <c r="J588" s="65" t="str">
        <f t="shared" si="663"/>
        <v>날짜</v>
      </c>
      <c r="K588" s="103"/>
      <c r="L588" s="67"/>
      <c r="M588" s="65" t="str">
        <f t="shared" si="652"/>
        <v>ZRP_BASE_MODL_ATTR</v>
      </c>
      <c r="N588" s="65" t="str">
        <f t="shared" si="669"/>
        <v>평가모델설정정보</v>
      </c>
      <c r="O588" s="27">
        <f t="shared" si="660"/>
        <v>5</v>
      </c>
      <c r="P588" s="65" t="s">
        <v>47</v>
      </c>
      <c r="Q588" s="65" t="str">
        <f t="shared" si="668"/>
        <v>최종작업시스템일시</v>
      </c>
      <c r="R588" s="65" t="str">
        <f t="shared" si="665"/>
        <v>timestamp</v>
      </c>
      <c r="S588" s="66"/>
      <c r="T588" s="66"/>
      <c r="U588" s="68">
        <f t="shared" si="662"/>
        <v>8</v>
      </c>
      <c r="V588" s="65"/>
      <c r="W588" s="5" t="s">
        <v>291</v>
      </c>
      <c r="X588" s="5" t="str">
        <f t="shared" si="645"/>
        <v>MOD_FG,ANAL_MOD,SEQ</v>
      </c>
      <c r="Y588" s="6" t="s">
        <v>291</v>
      </c>
      <c r="Z588" s="37" t="str">
        <f t="shared" si="638"/>
        <v xml:space="preserve">  TMSTAMP timestamp DEFAULT CURRENT_TIMESTAMP  NULL,</v>
      </c>
      <c r="AA588" s="37" t="s">
        <v>291</v>
      </c>
      <c r="AB588" s="5" t="str">
        <f t="shared" si="639"/>
        <v/>
      </c>
      <c r="AC588" s="37" t="s">
        <v>291</v>
      </c>
      <c r="AD588" s="37" t="str">
        <f t="shared" si="640"/>
        <v>COMMENT ON COLUMN ZRP_BASE_MODL_ATTR.TMSTAMP IS '최종작업시스템일시';</v>
      </c>
      <c r="AE588" s="37" t="s">
        <v>291</v>
      </c>
      <c r="AF588" s="40" t="str">
        <f t="shared" si="641"/>
        <v>ALTER TABLE ZRP_BASE_MODL_ATTR ADD TMSTAMP timestamp NULL;</v>
      </c>
      <c r="AG588" s="6" t="s">
        <v>291</v>
      </c>
      <c r="AI588" s="114"/>
      <c r="AJ588" s="66"/>
    </row>
    <row r="589" spans="1:36" hidden="1">
      <c r="B589" s="65" t="str">
        <f t="shared" si="666"/>
        <v>평가관리_설정정보</v>
      </c>
      <c r="C589" s="65" t="str">
        <f t="shared" si="667"/>
        <v>평가모델설정정보</v>
      </c>
      <c r="D589" s="65" t="s">
        <v>2266</v>
      </c>
      <c r="E589" s="65">
        <f t="shared" si="637"/>
        <v>6</v>
      </c>
      <c r="F589" s="66"/>
      <c r="G589" s="66" t="s">
        <v>274</v>
      </c>
      <c r="H589" s="42">
        <v>1</v>
      </c>
      <c r="I589" s="66"/>
      <c r="J589" s="65" t="str">
        <f t="shared" si="663"/>
        <v>문자_1</v>
      </c>
      <c r="K589" s="103"/>
      <c r="L589" s="67"/>
      <c r="M589" s="65" t="str">
        <f t="shared" si="652"/>
        <v>ZRP_BASE_MODL_ATTR</v>
      </c>
      <c r="N589" s="65" t="str">
        <f t="shared" si="669"/>
        <v>평가모델설정정보</v>
      </c>
      <c r="O589" s="27">
        <f t="shared" si="660"/>
        <v>6</v>
      </c>
      <c r="P589" s="65" t="s">
        <v>2263</v>
      </c>
      <c r="Q589" s="65" t="str">
        <f t="shared" si="668"/>
        <v>입출력구분</v>
      </c>
      <c r="R589" s="65" t="str">
        <f t="shared" si="665"/>
        <v>varchar2(1)</v>
      </c>
      <c r="S589" s="66"/>
      <c r="T589" s="66"/>
      <c r="U589" s="68">
        <f t="shared" si="662"/>
        <v>1</v>
      </c>
      <c r="V589" s="65"/>
      <c r="X589" s="5" t="str">
        <f t="shared" si="645"/>
        <v>MOD_FG,ANAL_MOD,SEQ</v>
      </c>
      <c r="Y589" s="6" t="s">
        <v>291</v>
      </c>
      <c r="Z589" s="37" t="str">
        <f t="shared" si="638"/>
        <v xml:space="preserve">  IO_FG varchar2(1) NULL,</v>
      </c>
      <c r="AA589" s="37" t="s">
        <v>291</v>
      </c>
      <c r="AB589" s="5" t="str">
        <f t="shared" si="639"/>
        <v/>
      </c>
      <c r="AC589" s="37" t="s">
        <v>291</v>
      </c>
      <c r="AD589" s="37" t="str">
        <f t="shared" si="640"/>
        <v>COMMENT ON COLUMN ZRP_BASE_MODL_ATTR.IO_FG IS '입출력구분';</v>
      </c>
      <c r="AE589" s="37" t="s">
        <v>291</v>
      </c>
      <c r="AF589" s="40" t="str">
        <f t="shared" si="641"/>
        <v>ALTER TABLE ZRP_BASE_MODL_ATTR ADD IO_FG varchar2(1) NULL;</v>
      </c>
      <c r="AG589" s="6" t="s">
        <v>291</v>
      </c>
      <c r="AI589" s="114"/>
      <c r="AJ589" s="66"/>
    </row>
    <row r="590" spans="1:36" hidden="1">
      <c r="B590" s="65" t="str">
        <f t="shared" si="666"/>
        <v>평가관리_설정정보</v>
      </c>
      <c r="C590" s="65" t="str">
        <f t="shared" si="667"/>
        <v>평가모델설정정보</v>
      </c>
      <c r="D590" s="65" t="s">
        <v>7</v>
      </c>
      <c r="E590" s="65">
        <f t="shared" si="637"/>
        <v>7</v>
      </c>
      <c r="F590" s="66"/>
      <c r="G590" s="66" t="s">
        <v>274</v>
      </c>
      <c r="H590" s="42">
        <v>100</v>
      </c>
      <c r="I590" s="66"/>
      <c r="J590" s="65" t="str">
        <f t="shared" si="663"/>
        <v>문자_100</v>
      </c>
      <c r="K590" s="103"/>
      <c r="L590" s="67"/>
      <c r="M590" s="65" t="str">
        <f t="shared" si="652"/>
        <v>ZRP_BASE_MODL_ATTR</v>
      </c>
      <c r="N590" s="65" t="str">
        <f t="shared" si="669"/>
        <v>평가모델설정정보</v>
      </c>
      <c r="O590" s="27">
        <f t="shared" si="660"/>
        <v>7</v>
      </c>
      <c r="P590" s="65" t="s">
        <v>2264</v>
      </c>
      <c r="Q590" s="65" t="str">
        <f t="shared" si="668"/>
        <v>속성명</v>
      </c>
      <c r="R590" s="65" t="str">
        <f t="shared" si="665"/>
        <v>varchar2(100)</v>
      </c>
      <c r="S590" s="66"/>
      <c r="T590" s="66"/>
      <c r="U590" s="68">
        <f t="shared" si="662"/>
        <v>100</v>
      </c>
      <c r="V590" s="65"/>
      <c r="X590" s="5" t="str">
        <f t="shared" si="645"/>
        <v>MOD_FG,ANAL_MOD,SEQ</v>
      </c>
      <c r="Y590" s="6" t="s">
        <v>291</v>
      </c>
      <c r="Z590" s="37" t="str">
        <f t="shared" si="638"/>
        <v xml:space="preserve">  ATT_NM varchar2(100) NULL,</v>
      </c>
      <c r="AA590" s="37" t="s">
        <v>291</v>
      </c>
      <c r="AB590" s="5" t="str">
        <f t="shared" si="639"/>
        <v/>
      </c>
      <c r="AC590" s="37" t="s">
        <v>291</v>
      </c>
      <c r="AD590" s="37" t="str">
        <f t="shared" si="640"/>
        <v>COMMENT ON COLUMN ZRP_BASE_MODL_ATTR.ATT_NM IS '속성명';</v>
      </c>
      <c r="AE590" s="37" t="s">
        <v>291</v>
      </c>
      <c r="AF590" s="40" t="str">
        <f t="shared" si="641"/>
        <v>ALTER TABLE ZRP_BASE_MODL_ATTR ADD ATT_NM varchar2(100) NULL;</v>
      </c>
      <c r="AG590" s="6" t="s">
        <v>291</v>
      </c>
      <c r="AI590" s="114"/>
      <c r="AJ590" s="66"/>
    </row>
    <row r="591" spans="1:36" hidden="1">
      <c r="B591" s="65" t="str">
        <f t="shared" si="666"/>
        <v>평가관리_설정정보</v>
      </c>
      <c r="C591" s="65" t="str">
        <f t="shared" si="667"/>
        <v>평가모델설정정보</v>
      </c>
      <c r="D591" s="65" t="s">
        <v>2204</v>
      </c>
      <c r="E591" s="65">
        <f t="shared" si="637"/>
        <v>8</v>
      </c>
      <c r="F591" s="66"/>
      <c r="G591" s="66" t="s">
        <v>2217</v>
      </c>
      <c r="H591" s="42">
        <v>100</v>
      </c>
      <c r="I591" s="66"/>
      <c r="J591" s="65" t="str">
        <f t="shared" si="663"/>
        <v>문자_100</v>
      </c>
      <c r="K591" s="103"/>
      <c r="L591" s="67"/>
      <c r="M591" s="65" t="str">
        <f t="shared" si="652"/>
        <v>ZRP_BASE_MODL_ATTR</v>
      </c>
      <c r="N591" s="65" t="str">
        <f t="shared" si="669"/>
        <v>평가모델설정정보</v>
      </c>
      <c r="O591" s="27">
        <f t="shared" si="660"/>
        <v>8</v>
      </c>
      <c r="P591" s="65" t="s">
        <v>2265</v>
      </c>
      <c r="Q591" s="65" t="str">
        <f t="shared" si="668"/>
        <v>도메인명</v>
      </c>
      <c r="R591" s="65" t="str">
        <f t="shared" si="665"/>
        <v>varchar2(100)</v>
      </c>
      <c r="S591" s="66"/>
      <c r="T591" s="66"/>
      <c r="U591" s="68">
        <f t="shared" si="662"/>
        <v>100</v>
      </c>
      <c r="V591" s="65"/>
      <c r="X591" s="5" t="str">
        <f t="shared" si="645"/>
        <v>MOD_FG,ANAL_MOD,SEQ</v>
      </c>
      <c r="Y591" s="6" t="s">
        <v>291</v>
      </c>
      <c r="Z591" s="37" t="str">
        <f t="shared" si="638"/>
        <v xml:space="preserve">  DOM_NM varchar2(100) NULL,</v>
      </c>
      <c r="AA591" s="37" t="s">
        <v>291</v>
      </c>
      <c r="AB591" s="5" t="str">
        <f t="shared" si="639"/>
        <v/>
      </c>
      <c r="AC591" s="37" t="s">
        <v>291</v>
      </c>
      <c r="AD591" s="37" t="str">
        <f t="shared" si="640"/>
        <v>COMMENT ON COLUMN ZRP_BASE_MODL_ATTR.DOM_NM IS '도메인명';</v>
      </c>
      <c r="AE591" s="37" t="s">
        <v>291</v>
      </c>
      <c r="AF591" s="40" t="str">
        <f t="shared" si="641"/>
        <v>ALTER TABLE ZRP_BASE_MODL_ATTR ADD DOM_NM varchar2(100) NULL;</v>
      </c>
      <c r="AG591" s="6" t="s">
        <v>291</v>
      </c>
      <c r="AI591" s="114"/>
      <c r="AJ591" s="66"/>
    </row>
    <row r="592" spans="1:36" hidden="1">
      <c r="B592" s="65" t="str">
        <f t="shared" si="666"/>
        <v>평가관리_설정정보</v>
      </c>
      <c r="C592" s="65" t="str">
        <f t="shared" si="667"/>
        <v>평가모델설정정보</v>
      </c>
      <c r="D592" s="65" t="s">
        <v>920</v>
      </c>
      <c r="E592" s="65">
        <f t="shared" si="637"/>
        <v>9</v>
      </c>
      <c r="F592" s="66"/>
      <c r="G592" s="66" t="s">
        <v>13</v>
      </c>
      <c r="H592" s="42">
        <v>3</v>
      </c>
      <c r="I592" s="66"/>
      <c r="J592" s="65" t="str">
        <f t="shared" si="663"/>
        <v>숫자_3</v>
      </c>
      <c r="K592" s="103"/>
      <c r="L592" s="67"/>
      <c r="M592" s="65" t="str">
        <f t="shared" si="652"/>
        <v>ZRP_BASE_MODL_ATTR</v>
      </c>
      <c r="N592" s="65" t="str">
        <f t="shared" si="669"/>
        <v>평가모델설정정보</v>
      </c>
      <c r="O592" s="27">
        <f t="shared" si="660"/>
        <v>9</v>
      </c>
      <c r="P592" s="65" t="s">
        <v>2188</v>
      </c>
      <c r="Q592" s="65" t="str">
        <f t="shared" si="668"/>
        <v>인덱스값</v>
      </c>
      <c r="R592" s="65" t="str">
        <f t="shared" si="665"/>
        <v>number(3)</v>
      </c>
      <c r="S592" s="66"/>
      <c r="T592" s="66"/>
      <c r="U592" s="68">
        <f t="shared" si="662"/>
        <v>3</v>
      </c>
      <c r="V592" s="65"/>
      <c r="X592" s="5" t="str">
        <f t="shared" si="645"/>
        <v>MOD_FG,ANAL_MOD,SEQ</v>
      </c>
      <c r="Y592" s="6" t="s">
        <v>291</v>
      </c>
      <c r="Z592" s="37" t="str">
        <f t="shared" si="638"/>
        <v xml:space="preserve">  IDX number(3) NULL,</v>
      </c>
      <c r="AA592" s="37" t="s">
        <v>291</v>
      </c>
      <c r="AB592" s="5" t="str">
        <f t="shared" si="639"/>
        <v/>
      </c>
      <c r="AC592" s="37" t="s">
        <v>291</v>
      </c>
      <c r="AD592" s="37" t="str">
        <f t="shared" si="640"/>
        <v>COMMENT ON COLUMN ZRP_BASE_MODL_ATTR.IDX IS '인덱스값';</v>
      </c>
      <c r="AE592" s="37" t="s">
        <v>291</v>
      </c>
      <c r="AF592" s="40" t="str">
        <f t="shared" si="641"/>
        <v>ALTER TABLE ZRP_BASE_MODL_ATTR ADD IDX number(3) NULL;</v>
      </c>
      <c r="AG592" s="6" t="s">
        <v>291</v>
      </c>
      <c r="AI592" s="114"/>
      <c r="AJ592" s="66"/>
    </row>
    <row r="593" spans="2:36" hidden="1">
      <c r="B593" s="65" t="str">
        <f t="shared" si="666"/>
        <v>평가관리_설정정보</v>
      </c>
      <c r="C593" s="65" t="str">
        <f t="shared" si="667"/>
        <v>평가모델설정정보</v>
      </c>
      <c r="D593" s="65" t="s">
        <v>2205</v>
      </c>
      <c r="E593" s="65">
        <f t="shared" si="637"/>
        <v>10</v>
      </c>
      <c r="F593" s="66"/>
      <c r="G593" s="66" t="s">
        <v>2217</v>
      </c>
      <c r="H593" s="42">
        <v>20</v>
      </c>
      <c r="I593" s="66"/>
      <c r="J593" s="65" t="str">
        <f t="shared" si="663"/>
        <v>문자_20</v>
      </c>
      <c r="K593" s="103"/>
      <c r="L593" s="67"/>
      <c r="M593" s="65" t="str">
        <f t="shared" si="652"/>
        <v>ZRP_BASE_MODL_ATTR</v>
      </c>
      <c r="N593" s="65" t="str">
        <f t="shared" si="669"/>
        <v>평가모델설정정보</v>
      </c>
      <c r="O593" s="27">
        <f t="shared" si="660"/>
        <v>10</v>
      </c>
      <c r="P593" s="65" t="s">
        <v>2189</v>
      </c>
      <c r="Q593" s="65" t="str">
        <f t="shared" si="668"/>
        <v>속성타입</v>
      </c>
      <c r="R593" s="65" t="str">
        <f t="shared" si="665"/>
        <v>varchar2(20)</v>
      </c>
      <c r="S593" s="66"/>
      <c r="T593" s="66"/>
      <c r="U593" s="68">
        <f t="shared" si="662"/>
        <v>20</v>
      </c>
      <c r="V593" s="65"/>
      <c r="X593" s="5" t="str">
        <f t="shared" si="645"/>
        <v>MOD_FG,ANAL_MOD,SEQ</v>
      </c>
      <c r="Y593" s="6" t="s">
        <v>291</v>
      </c>
      <c r="Z593" s="37" t="str">
        <f t="shared" si="638"/>
        <v xml:space="preserve">  ATT_TYPE varchar2(20) NULL,</v>
      </c>
      <c r="AA593" s="37" t="s">
        <v>291</v>
      </c>
      <c r="AB593" s="5" t="str">
        <f t="shared" si="639"/>
        <v/>
      </c>
      <c r="AC593" s="37" t="s">
        <v>291</v>
      </c>
      <c r="AD593" s="37" t="str">
        <f t="shared" si="640"/>
        <v>COMMENT ON COLUMN ZRP_BASE_MODL_ATTR.ATT_TYPE IS '속성타입';</v>
      </c>
      <c r="AE593" s="37" t="s">
        <v>291</v>
      </c>
      <c r="AF593" s="40" t="str">
        <f t="shared" si="641"/>
        <v>ALTER TABLE ZRP_BASE_MODL_ATTR ADD ATT_TYPE varchar2(20) NULL;</v>
      </c>
      <c r="AG593" s="6" t="s">
        <v>291</v>
      </c>
      <c r="AI593" s="114"/>
      <c r="AJ593" s="66"/>
    </row>
    <row r="594" spans="2:36" hidden="1">
      <c r="B594" s="65" t="str">
        <f t="shared" si="666"/>
        <v>평가관리_설정정보</v>
      </c>
      <c r="C594" s="65" t="str">
        <f t="shared" si="667"/>
        <v>평가모델설정정보</v>
      </c>
      <c r="D594" s="65" t="s">
        <v>2206</v>
      </c>
      <c r="E594" s="65">
        <f t="shared" si="637"/>
        <v>11</v>
      </c>
      <c r="F594" s="66"/>
      <c r="G594" s="66" t="s">
        <v>2217</v>
      </c>
      <c r="H594" s="42">
        <v>2000</v>
      </c>
      <c r="I594" s="66"/>
      <c r="J594" s="65" t="str">
        <f t="shared" si="663"/>
        <v>문자_2000</v>
      </c>
      <c r="K594" s="103"/>
      <c r="L594" s="67"/>
      <c r="M594" s="65" t="str">
        <f t="shared" si="652"/>
        <v>ZRP_BASE_MODL_ATTR</v>
      </c>
      <c r="N594" s="65" t="str">
        <f t="shared" si="669"/>
        <v>평가모델설정정보</v>
      </c>
      <c r="O594" s="27">
        <f t="shared" si="660"/>
        <v>11</v>
      </c>
      <c r="P594" s="65" t="s">
        <v>2190</v>
      </c>
      <c r="Q594" s="65" t="str">
        <f t="shared" si="668"/>
        <v>속성설명</v>
      </c>
      <c r="R594" s="65" t="str">
        <f t="shared" si="665"/>
        <v>varchar2(2000)</v>
      </c>
      <c r="S594" s="66"/>
      <c r="T594" s="66"/>
      <c r="U594" s="68">
        <f t="shared" si="662"/>
        <v>2000</v>
      </c>
      <c r="V594" s="65"/>
      <c r="X594" s="5" t="str">
        <f t="shared" si="645"/>
        <v>MOD_FG,ANAL_MOD,SEQ</v>
      </c>
      <c r="Y594" s="6" t="s">
        <v>291</v>
      </c>
      <c r="Z594" s="37" t="str">
        <f t="shared" si="638"/>
        <v xml:space="preserve">  ATT_DESC varchar2(2000) NULL,</v>
      </c>
      <c r="AA594" s="37" t="s">
        <v>291</v>
      </c>
      <c r="AB594" s="5" t="str">
        <f t="shared" si="639"/>
        <v/>
      </c>
      <c r="AC594" s="37" t="s">
        <v>291</v>
      </c>
      <c r="AD594" s="37" t="str">
        <f t="shared" si="640"/>
        <v>COMMENT ON COLUMN ZRP_BASE_MODL_ATTR.ATT_DESC IS '속성설명';</v>
      </c>
      <c r="AE594" s="37" t="s">
        <v>291</v>
      </c>
      <c r="AF594" s="40" t="str">
        <f t="shared" si="641"/>
        <v>ALTER TABLE ZRP_BASE_MODL_ATTR ADD ATT_DESC varchar2(2000) NULL;</v>
      </c>
      <c r="AG594" s="6" t="s">
        <v>291</v>
      </c>
      <c r="AI594" s="114"/>
      <c r="AJ594" s="66"/>
    </row>
    <row r="595" spans="2:36" hidden="1">
      <c r="B595" s="65" t="str">
        <f t="shared" si="666"/>
        <v>평가관리_설정정보</v>
      </c>
      <c r="C595" s="65" t="str">
        <f t="shared" si="667"/>
        <v>평가모델설정정보</v>
      </c>
      <c r="D595" s="65" t="s">
        <v>2220</v>
      </c>
      <c r="E595" s="65">
        <f t="shared" si="637"/>
        <v>12</v>
      </c>
      <c r="F595" s="66"/>
      <c r="G595" s="66" t="s">
        <v>2217</v>
      </c>
      <c r="H595" s="42">
        <v>2</v>
      </c>
      <c r="I595" s="66"/>
      <c r="J595" s="65" t="str">
        <f t="shared" si="663"/>
        <v>문자_2</v>
      </c>
      <c r="K595" s="103"/>
      <c r="L595" s="67"/>
      <c r="M595" s="65" t="str">
        <f t="shared" si="652"/>
        <v>ZRP_BASE_MODL_ATTR</v>
      </c>
      <c r="N595" s="65" t="str">
        <f t="shared" si="669"/>
        <v>평가모델설정정보</v>
      </c>
      <c r="O595" s="27">
        <f t="shared" si="660"/>
        <v>12</v>
      </c>
      <c r="P595" s="65" t="s">
        <v>2191</v>
      </c>
      <c r="Q595" s="65" t="str">
        <f t="shared" si="668"/>
        <v>소스구분</v>
      </c>
      <c r="R595" s="65" t="str">
        <f t="shared" si="665"/>
        <v>varchar2(2)</v>
      </c>
      <c r="S595" s="66"/>
      <c r="T595" s="66"/>
      <c r="U595" s="68">
        <f t="shared" si="662"/>
        <v>2</v>
      </c>
      <c r="V595" s="65"/>
      <c r="X595" s="5" t="str">
        <f t="shared" si="645"/>
        <v>MOD_FG,ANAL_MOD,SEQ</v>
      </c>
      <c r="Y595" s="6" t="s">
        <v>291</v>
      </c>
      <c r="Z595" s="37" t="str">
        <f t="shared" si="638"/>
        <v xml:space="preserve">  SOURCE_FG varchar2(2) NULL,</v>
      </c>
      <c r="AA595" s="37" t="s">
        <v>291</v>
      </c>
      <c r="AB595" s="5" t="str">
        <f t="shared" si="639"/>
        <v/>
      </c>
      <c r="AC595" s="37" t="s">
        <v>291</v>
      </c>
      <c r="AD595" s="37" t="str">
        <f t="shared" si="640"/>
        <v>COMMENT ON COLUMN ZRP_BASE_MODL_ATTR.SOURCE_FG IS '소스구분';</v>
      </c>
      <c r="AE595" s="37" t="s">
        <v>291</v>
      </c>
      <c r="AF595" s="40" t="str">
        <f t="shared" si="641"/>
        <v>ALTER TABLE ZRP_BASE_MODL_ATTR ADD SOURCE_FG varchar2(2) NULL;</v>
      </c>
      <c r="AG595" s="6" t="s">
        <v>291</v>
      </c>
      <c r="AI595" s="114"/>
      <c r="AJ595" s="66"/>
    </row>
    <row r="596" spans="2:36" hidden="1">
      <c r="B596" s="65" t="str">
        <f t="shared" si="666"/>
        <v>평가관리_설정정보</v>
      </c>
      <c r="C596" s="65" t="str">
        <f t="shared" si="667"/>
        <v>평가모델설정정보</v>
      </c>
      <c r="D596" s="65" t="s">
        <v>2207</v>
      </c>
      <c r="E596" s="65">
        <f t="shared" si="637"/>
        <v>13</v>
      </c>
      <c r="F596" s="66"/>
      <c r="G596" s="66" t="s">
        <v>2217</v>
      </c>
      <c r="H596" s="42">
        <v>1</v>
      </c>
      <c r="I596" s="66"/>
      <c r="J596" s="65" t="str">
        <f t="shared" si="663"/>
        <v>문자_1</v>
      </c>
      <c r="K596" s="103"/>
      <c r="L596" s="67"/>
      <c r="M596" s="65" t="str">
        <f t="shared" si="652"/>
        <v>ZRP_BASE_MODL_ATTR</v>
      </c>
      <c r="N596" s="65" t="str">
        <f t="shared" si="669"/>
        <v>평가모델설정정보</v>
      </c>
      <c r="O596" s="27">
        <f t="shared" si="660"/>
        <v>13</v>
      </c>
      <c r="P596" s="65" t="s">
        <v>2192</v>
      </c>
      <c r="Q596" s="65" t="str">
        <f t="shared" si="668"/>
        <v>널커브허용여부</v>
      </c>
      <c r="R596" s="65" t="str">
        <f t="shared" si="665"/>
        <v>varchar2(1)</v>
      </c>
      <c r="S596" s="66"/>
      <c r="T596" s="66"/>
      <c r="U596" s="68">
        <f t="shared" si="662"/>
        <v>1</v>
      </c>
      <c r="V596" s="65"/>
      <c r="X596" s="5" t="str">
        <f t="shared" si="645"/>
        <v>MOD_FG,ANAL_MOD,SEQ</v>
      </c>
      <c r="Y596" s="6" t="s">
        <v>291</v>
      </c>
      <c r="Z596" s="37" t="str">
        <f t="shared" si="638"/>
        <v xml:space="preserve">  NULL_CURVE_ALLOW_YN varchar2(1) NULL,</v>
      </c>
      <c r="AA596" s="37" t="s">
        <v>291</v>
      </c>
      <c r="AB596" s="5" t="str">
        <f t="shared" si="639"/>
        <v/>
      </c>
      <c r="AC596" s="37" t="s">
        <v>291</v>
      </c>
      <c r="AD596" s="37" t="str">
        <f t="shared" si="640"/>
        <v>COMMENT ON COLUMN ZRP_BASE_MODL_ATTR.NULL_CURVE_ALLOW_YN IS '널커브허용여부';</v>
      </c>
      <c r="AE596" s="37" t="s">
        <v>291</v>
      </c>
      <c r="AF596" s="40" t="str">
        <f t="shared" si="641"/>
        <v>ALTER TABLE ZRP_BASE_MODL_ATTR ADD NULL_CURVE_ALLOW_YN varchar2(1) NULL;</v>
      </c>
      <c r="AG596" s="6" t="s">
        <v>291</v>
      </c>
      <c r="AI596" s="114"/>
      <c r="AJ596" s="66"/>
    </row>
    <row r="597" spans="2:36" hidden="1">
      <c r="B597" s="65" t="str">
        <f t="shared" si="666"/>
        <v>평가관리_설정정보</v>
      </c>
      <c r="C597" s="65" t="str">
        <f t="shared" si="667"/>
        <v>평가모델설정정보</v>
      </c>
      <c r="D597" s="65" t="s">
        <v>2208</v>
      </c>
      <c r="E597" s="65">
        <f t="shared" si="637"/>
        <v>14</v>
      </c>
      <c r="F597" s="66"/>
      <c r="G597" s="66" t="s">
        <v>2217</v>
      </c>
      <c r="H597" s="42">
        <v>1</v>
      </c>
      <c r="I597" s="66"/>
      <c r="J597" s="65" t="str">
        <f t="shared" si="663"/>
        <v>문자_1</v>
      </c>
      <c r="K597" s="103"/>
      <c r="L597" s="67"/>
      <c r="M597" s="65" t="str">
        <f t="shared" si="652"/>
        <v>ZRP_BASE_MODL_ATTR</v>
      </c>
      <c r="N597" s="65" t="str">
        <f t="shared" si="669"/>
        <v>평가모델설정정보</v>
      </c>
      <c r="O597" s="27">
        <f t="shared" si="660"/>
        <v>14</v>
      </c>
      <c r="P597" s="65" t="s">
        <v>2193</v>
      </c>
      <c r="Q597" s="65" t="str">
        <f t="shared" si="668"/>
        <v>INST데이터사용여부</v>
      </c>
      <c r="R597" s="65" t="str">
        <f t="shared" si="665"/>
        <v>varchar2(1)</v>
      </c>
      <c r="S597" s="66"/>
      <c r="T597" s="66"/>
      <c r="U597" s="68">
        <f t="shared" si="662"/>
        <v>1</v>
      </c>
      <c r="V597" s="65"/>
      <c r="X597" s="5" t="str">
        <f t="shared" si="645"/>
        <v>MOD_FG,ANAL_MOD,SEQ</v>
      </c>
      <c r="Y597" s="6" t="s">
        <v>291</v>
      </c>
      <c r="Z597" s="37" t="str">
        <f t="shared" si="638"/>
        <v xml:space="preserve">  USE_INSTRUMENT_DATA_YN varchar2(1) NULL,</v>
      </c>
      <c r="AA597" s="37" t="s">
        <v>291</v>
      </c>
      <c r="AB597" s="5" t="str">
        <f t="shared" si="639"/>
        <v/>
      </c>
      <c r="AC597" s="37" t="s">
        <v>291</v>
      </c>
      <c r="AD597" s="37" t="str">
        <f t="shared" si="640"/>
        <v>COMMENT ON COLUMN ZRP_BASE_MODL_ATTR.USE_INSTRUMENT_DATA_YN IS 'INST데이터사용여부';</v>
      </c>
      <c r="AE597" s="37" t="s">
        <v>291</v>
      </c>
      <c r="AF597" s="40" t="str">
        <f t="shared" si="641"/>
        <v>ALTER TABLE ZRP_BASE_MODL_ATTR ADD USE_INSTRUMENT_DATA_YN varchar2(1) NULL;</v>
      </c>
      <c r="AG597" s="6" t="s">
        <v>291</v>
      </c>
      <c r="AI597" s="114"/>
      <c r="AJ597" s="66"/>
    </row>
    <row r="598" spans="2:36" hidden="1">
      <c r="B598" s="65" t="str">
        <f t="shared" si="666"/>
        <v>평가관리_설정정보</v>
      </c>
      <c r="C598" s="65" t="str">
        <f t="shared" si="667"/>
        <v>평가모델설정정보</v>
      </c>
      <c r="D598" s="65" t="s">
        <v>902</v>
      </c>
      <c r="E598" s="65">
        <f t="shared" ref="E598:E610" si="670">IF(G598="","",IF(G597="",1,E597+1))</f>
        <v>15</v>
      </c>
      <c r="F598" s="66"/>
      <c r="G598" s="66" t="s">
        <v>2217</v>
      </c>
      <c r="H598" s="42">
        <v>50</v>
      </c>
      <c r="I598" s="66"/>
      <c r="J598" s="65" t="str">
        <f t="shared" si="663"/>
        <v>문자_50</v>
      </c>
      <c r="K598" s="103"/>
      <c r="L598" s="67"/>
      <c r="M598" s="65" t="str">
        <f t="shared" si="652"/>
        <v>ZRP_BASE_MODL_ATTR</v>
      </c>
      <c r="N598" s="65" t="str">
        <f t="shared" si="669"/>
        <v>평가모델설정정보</v>
      </c>
      <c r="O598" s="27">
        <f t="shared" si="660"/>
        <v>15</v>
      </c>
      <c r="P598" s="65" t="s">
        <v>2194</v>
      </c>
      <c r="Q598" s="65" t="str">
        <f t="shared" si="668"/>
        <v>커브ID</v>
      </c>
      <c r="R598" s="65" t="str">
        <f t="shared" si="665"/>
        <v>varchar2(50)</v>
      </c>
      <c r="S598" s="66"/>
      <c r="T598" s="66"/>
      <c r="U598" s="68">
        <f t="shared" si="662"/>
        <v>50</v>
      </c>
      <c r="V598" s="65"/>
      <c r="X598" s="5" t="str">
        <f t="shared" si="645"/>
        <v>MOD_FG,ANAL_MOD,SEQ</v>
      </c>
      <c r="Y598" s="6" t="s">
        <v>291</v>
      </c>
      <c r="Z598" s="37" t="str">
        <f t="shared" si="638"/>
        <v xml:space="preserve">  CURVE_ID_COL varchar2(50) NULL,</v>
      </c>
      <c r="AA598" s="37" t="s">
        <v>291</v>
      </c>
      <c r="AB598" s="5" t="str">
        <f t="shared" si="639"/>
        <v/>
      </c>
      <c r="AC598" s="37" t="s">
        <v>291</v>
      </c>
      <c r="AD598" s="37" t="str">
        <f t="shared" si="640"/>
        <v>COMMENT ON COLUMN ZRP_BASE_MODL_ATTR.CURVE_ID_COL IS '커브ID';</v>
      </c>
      <c r="AE598" s="37" t="s">
        <v>291</v>
      </c>
      <c r="AF598" s="40" t="str">
        <f t="shared" si="641"/>
        <v>ALTER TABLE ZRP_BASE_MODL_ATTR ADD CURVE_ID_COL varchar2(50) NULL;</v>
      </c>
      <c r="AG598" s="6" t="s">
        <v>291</v>
      </c>
      <c r="AI598" s="114"/>
      <c r="AJ598" s="66"/>
    </row>
    <row r="599" spans="2:36" hidden="1">
      <c r="B599" s="65" t="str">
        <f t="shared" si="666"/>
        <v>평가관리_설정정보</v>
      </c>
      <c r="C599" s="65" t="str">
        <f t="shared" si="667"/>
        <v>평가모델설정정보</v>
      </c>
      <c r="D599" s="65" t="s">
        <v>2209</v>
      </c>
      <c r="E599" s="65">
        <f t="shared" si="670"/>
        <v>16</v>
      </c>
      <c r="F599" s="66"/>
      <c r="G599" s="66" t="s">
        <v>2217</v>
      </c>
      <c r="H599" s="42">
        <v>50</v>
      </c>
      <c r="I599" s="66"/>
      <c r="J599" s="65" t="str">
        <f t="shared" si="663"/>
        <v>문자_50</v>
      </c>
      <c r="K599" s="103"/>
      <c r="L599" s="67"/>
      <c r="M599" s="65" t="str">
        <f t="shared" si="652"/>
        <v>ZRP_BASE_MODL_ATTR</v>
      </c>
      <c r="N599" s="65" t="str">
        <f t="shared" si="669"/>
        <v>평가모델설정정보</v>
      </c>
      <c r="O599" s="27">
        <f t="shared" si="660"/>
        <v>16</v>
      </c>
      <c r="P599" s="65" t="s">
        <v>2195</v>
      </c>
      <c r="Q599" s="65" t="str">
        <f t="shared" si="668"/>
        <v>커브구간</v>
      </c>
      <c r="R599" s="65" t="str">
        <f t="shared" si="665"/>
        <v>varchar2(50)</v>
      </c>
      <c r="S599" s="66"/>
      <c r="T599" s="66"/>
      <c r="U599" s="68">
        <f t="shared" si="662"/>
        <v>50</v>
      </c>
      <c r="V599" s="65"/>
      <c r="X599" s="5" t="str">
        <f t="shared" si="645"/>
        <v>MOD_FG,ANAL_MOD,SEQ</v>
      </c>
      <c r="Y599" s="6" t="s">
        <v>291</v>
      </c>
      <c r="Z599" s="37" t="str">
        <f t="shared" si="638"/>
        <v xml:space="preserve">  TERM_COL varchar2(50) NULL,</v>
      </c>
      <c r="AA599" s="37" t="s">
        <v>291</v>
      </c>
      <c r="AB599" s="5" t="str">
        <f t="shared" si="639"/>
        <v/>
      </c>
      <c r="AC599" s="37" t="s">
        <v>291</v>
      </c>
      <c r="AD599" s="37" t="str">
        <f t="shared" si="640"/>
        <v>COMMENT ON COLUMN ZRP_BASE_MODL_ATTR.TERM_COL IS '커브구간';</v>
      </c>
      <c r="AE599" s="37" t="s">
        <v>291</v>
      </c>
      <c r="AF599" s="40" t="str">
        <f t="shared" si="641"/>
        <v>ALTER TABLE ZRP_BASE_MODL_ATTR ADD TERM_COL varchar2(50) NULL;</v>
      </c>
      <c r="AG599" s="6" t="s">
        <v>291</v>
      </c>
      <c r="AI599" s="114"/>
      <c r="AJ599" s="66"/>
    </row>
    <row r="600" spans="2:36" hidden="1">
      <c r="B600" s="65" t="str">
        <f t="shared" si="666"/>
        <v>평가관리_설정정보</v>
      </c>
      <c r="C600" s="65" t="str">
        <f t="shared" si="667"/>
        <v>평가모델설정정보</v>
      </c>
      <c r="D600" s="65" t="s">
        <v>7408</v>
      </c>
      <c r="E600" s="65">
        <f t="shared" si="670"/>
        <v>17</v>
      </c>
      <c r="F600" s="66"/>
      <c r="G600" s="66" t="s">
        <v>2217</v>
      </c>
      <c r="H600" s="42">
        <v>50</v>
      </c>
      <c r="I600" s="66"/>
      <c r="J600" s="65" t="str">
        <f t="shared" si="663"/>
        <v>문자_50</v>
      </c>
      <c r="K600" s="103"/>
      <c r="L600" s="67"/>
      <c r="M600" s="65" t="str">
        <f t="shared" si="652"/>
        <v>ZRP_BASE_MODL_ATTR</v>
      </c>
      <c r="N600" s="65" t="str">
        <f t="shared" si="669"/>
        <v>평가모델설정정보</v>
      </c>
      <c r="O600" s="27">
        <f t="shared" si="660"/>
        <v>17</v>
      </c>
      <c r="P600" s="65" t="s">
        <v>2196</v>
      </c>
      <c r="Q600" s="65" t="str">
        <f t="shared" si="668"/>
        <v>커브구간갯수</v>
      </c>
      <c r="R600" s="65" t="str">
        <f t="shared" si="665"/>
        <v>varchar2(50)</v>
      </c>
      <c r="S600" s="66"/>
      <c r="T600" s="66"/>
      <c r="U600" s="68">
        <f t="shared" si="662"/>
        <v>50</v>
      </c>
      <c r="V600" s="65"/>
      <c r="X600" s="5" t="str">
        <f t="shared" si="645"/>
        <v>MOD_FG,ANAL_MOD,SEQ</v>
      </c>
      <c r="Y600" s="6" t="s">
        <v>291</v>
      </c>
      <c r="Z600" s="37" t="str">
        <f t="shared" si="638"/>
        <v xml:space="preserve">  TERM_CNT_COL varchar2(50) NULL,</v>
      </c>
      <c r="AA600" s="37" t="s">
        <v>291</v>
      </c>
      <c r="AB600" s="5" t="str">
        <f t="shared" si="639"/>
        <v/>
      </c>
      <c r="AC600" s="37" t="s">
        <v>291</v>
      </c>
      <c r="AD600" s="37" t="str">
        <f t="shared" si="640"/>
        <v>COMMENT ON COLUMN ZRP_BASE_MODL_ATTR.TERM_CNT_COL IS '커브구간갯수';</v>
      </c>
      <c r="AE600" s="37" t="s">
        <v>291</v>
      </c>
      <c r="AF600" s="40" t="str">
        <f t="shared" si="641"/>
        <v>ALTER TABLE ZRP_BASE_MODL_ATTR ADD TERM_CNT_COL varchar2(50) NULL;</v>
      </c>
      <c r="AG600" s="6" t="s">
        <v>291</v>
      </c>
      <c r="AI600" s="114"/>
      <c r="AJ600" s="66"/>
    </row>
    <row r="601" spans="2:36" hidden="1">
      <c r="B601" s="65" t="str">
        <f t="shared" si="666"/>
        <v>평가관리_설정정보</v>
      </c>
      <c r="C601" s="65" t="str">
        <f t="shared" si="667"/>
        <v>평가모델설정정보</v>
      </c>
      <c r="D601" s="65" t="s">
        <v>2210</v>
      </c>
      <c r="E601" s="65">
        <f t="shared" si="670"/>
        <v>18</v>
      </c>
      <c r="F601" s="66"/>
      <c r="G601" s="66" t="s">
        <v>2217</v>
      </c>
      <c r="H601" s="42">
        <v>50</v>
      </c>
      <c r="I601" s="66"/>
      <c r="J601" s="65" t="str">
        <f t="shared" si="663"/>
        <v>문자_50</v>
      </c>
      <c r="K601" s="103"/>
      <c r="L601" s="67"/>
      <c r="M601" s="65" t="str">
        <f t="shared" si="652"/>
        <v>ZRP_BASE_MODL_ATTR</v>
      </c>
      <c r="N601" s="65" t="str">
        <f t="shared" si="669"/>
        <v>평가모델설정정보</v>
      </c>
      <c r="O601" s="27">
        <f t="shared" si="660"/>
        <v>18</v>
      </c>
      <c r="P601" s="65" t="s">
        <v>2197</v>
      </c>
      <c r="Q601" s="65" t="str">
        <f t="shared" si="668"/>
        <v>커브구간2</v>
      </c>
      <c r="R601" s="65" t="str">
        <f t="shared" si="665"/>
        <v>varchar2(50)</v>
      </c>
      <c r="S601" s="66"/>
      <c r="T601" s="66"/>
      <c r="U601" s="68">
        <f t="shared" si="662"/>
        <v>50</v>
      </c>
      <c r="V601" s="65"/>
      <c r="X601" s="5" t="str">
        <f t="shared" si="645"/>
        <v>MOD_FG,ANAL_MOD,SEQ</v>
      </c>
      <c r="Y601" s="6" t="s">
        <v>291</v>
      </c>
      <c r="Z601" s="37" t="str">
        <f t="shared" ref="Z601:Z610" si="671">IF(P601="", "CREATE TABLE " &amp; M601 &amp; "(", "  " &amp;P601 &amp; " " &amp;R601 &amp; IF(P601="TMSTAMP", " DEFAULT CURRENT_TIMESTAMP ", "")&amp; IF(S601="Y"," NOT NULL,", " NULL,") &amp; IF(P602="", "CONSTRAINT PK_" &amp; M601 &amp; " PRIMARY KEY ( " &amp; X601 &amp; ") );", "") )</f>
        <v xml:space="preserve">  TERM_COL2 varchar2(50) NULL,</v>
      </c>
      <c r="AA601" s="37" t="s">
        <v>291</v>
      </c>
      <c r="AB601" s="5" t="str">
        <f t="shared" ref="AB601:AB627" si="672">IF(P601="","DROP TABLE "&amp;M601&amp;";","")</f>
        <v/>
      </c>
      <c r="AC601" s="37" t="s">
        <v>291</v>
      </c>
      <c r="AD601" s="37" t="str">
        <f t="shared" ref="AD601:AD610" si="673">IF(P601&lt;&gt;"", "COMMENT ON COLUMN " &amp; M601 &amp; "." &amp; P601 &amp; " IS '" &amp; D601 &amp; IF(K601&lt;&gt;"", " : " &amp;K601, "") &amp; "';", IF(N601&lt;&gt;"","COMMENT ON TABLE " &amp;M601&amp;" IS '"&amp;N601&amp;"';",""))</f>
        <v>COMMENT ON COLUMN ZRP_BASE_MODL_ATTR.TERM_COL2 IS '커브구간2';</v>
      </c>
      <c r="AE601" s="37" t="s">
        <v>291</v>
      </c>
      <c r="AF601" s="40" t="str">
        <f t="shared" ref="AF601:AF610" si="674">IF( OR(Q601="", S601&lt;&gt;""), "", "ALTER TABLE " &amp; M601 &amp; " ADD " &amp; P601 &amp; " " &amp; R601 &amp; " NULL;")</f>
        <v>ALTER TABLE ZRP_BASE_MODL_ATTR ADD TERM_COL2 varchar2(50) NULL;</v>
      </c>
      <c r="AG601" s="6" t="s">
        <v>291</v>
      </c>
      <c r="AI601" s="114"/>
      <c r="AJ601" s="66"/>
    </row>
    <row r="602" spans="2:36" hidden="1">
      <c r="B602" s="65" t="str">
        <f t="shared" si="666"/>
        <v>평가관리_설정정보</v>
      </c>
      <c r="C602" s="65" t="str">
        <f t="shared" si="667"/>
        <v>평가모델설정정보</v>
      </c>
      <c r="D602" s="65" t="s">
        <v>2211</v>
      </c>
      <c r="E602" s="65">
        <f t="shared" si="670"/>
        <v>19</v>
      </c>
      <c r="F602" s="66"/>
      <c r="G602" s="66" t="s">
        <v>2217</v>
      </c>
      <c r="H602" s="42">
        <v>50</v>
      </c>
      <c r="I602" s="66"/>
      <c r="J602" s="65" t="str">
        <f t="shared" si="663"/>
        <v>문자_50</v>
      </c>
      <c r="K602" s="103"/>
      <c r="L602" s="67"/>
      <c r="M602" s="65" t="str">
        <f t="shared" si="652"/>
        <v>ZRP_BASE_MODL_ATTR</v>
      </c>
      <c r="N602" s="65" t="str">
        <f t="shared" si="669"/>
        <v>평가모델설정정보</v>
      </c>
      <c r="O602" s="27">
        <f t="shared" si="660"/>
        <v>19</v>
      </c>
      <c r="P602" s="65" t="s">
        <v>2198</v>
      </c>
      <c r="Q602" s="65" t="str">
        <f t="shared" si="668"/>
        <v>커브구간2갯수</v>
      </c>
      <c r="R602" s="65" t="str">
        <f t="shared" si="665"/>
        <v>varchar2(50)</v>
      </c>
      <c r="S602" s="66"/>
      <c r="T602" s="66"/>
      <c r="U602" s="68">
        <f t="shared" si="662"/>
        <v>50</v>
      </c>
      <c r="V602" s="65"/>
      <c r="X602" s="5" t="str">
        <f t="shared" si="645"/>
        <v>MOD_FG,ANAL_MOD,SEQ</v>
      </c>
      <c r="Y602" s="6" t="s">
        <v>291</v>
      </c>
      <c r="Z602" s="37" t="str">
        <f t="shared" si="671"/>
        <v xml:space="preserve">  TERM_CNT_COL2 varchar2(50) NULL,</v>
      </c>
      <c r="AA602" s="37" t="s">
        <v>291</v>
      </c>
      <c r="AB602" s="5" t="str">
        <f t="shared" si="672"/>
        <v/>
      </c>
      <c r="AC602" s="37" t="s">
        <v>291</v>
      </c>
      <c r="AD602" s="37" t="str">
        <f t="shared" si="673"/>
        <v>COMMENT ON COLUMN ZRP_BASE_MODL_ATTR.TERM_CNT_COL2 IS '커브구간2갯수';</v>
      </c>
      <c r="AE602" s="37" t="s">
        <v>291</v>
      </c>
      <c r="AF602" s="40" t="str">
        <f t="shared" si="674"/>
        <v>ALTER TABLE ZRP_BASE_MODL_ATTR ADD TERM_CNT_COL2 varchar2(50) NULL;</v>
      </c>
      <c r="AG602" s="6" t="s">
        <v>291</v>
      </c>
      <c r="AI602" s="114"/>
      <c r="AJ602" s="66"/>
    </row>
    <row r="603" spans="2:36" hidden="1">
      <c r="B603" s="65" t="str">
        <f t="shared" si="666"/>
        <v>평가관리_설정정보</v>
      </c>
      <c r="C603" s="65" t="str">
        <f t="shared" si="667"/>
        <v>평가모델설정정보</v>
      </c>
      <c r="D603" s="65" t="s">
        <v>7398</v>
      </c>
      <c r="E603" s="65">
        <f t="shared" si="670"/>
        <v>20</v>
      </c>
      <c r="F603" s="66"/>
      <c r="G603" s="66" t="s">
        <v>12</v>
      </c>
      <c r="H603" s="42">
        <v>50</v>
      </c>
      <c r="I603" s="66"/>
      <c r="J603" s="65" t="str">
        <f t="shared" si="663"/>
        <v>문자_50</v>
      </c>
      <c r="K603" s="103"/>
      <c r="L603" s="67"/>
      <c r="M603" s="65" t="str">
        <f t="shared" si="652"/>
        <v>ZRP_BASE_MODL_ATTR</v>
      </c>
      <c r="N603" s="65" t="str">
        <f t="shared" si="669"/>
        <v>평가모델설정정보</v>
      </c>
      <c r="O603" s="27">
        <f t="shared" si="660"/>
        <v>20</v>
      </c>
      <c r="P603" s="65" t="s">
        <v>7402</v>
      </c>
      <c r="Q603" s="65" t="str">
        <f t="shared" si="668"/>
        <v>커브일자산출방식</v>
      </c>
      <c r="R603" s="65" t="str">
        <f t="shared" si="665"/>
        <v>varchar2(50)</v>
      </c>
      <c r="S603" s="66"/>
      <c r="T603" s="66"/>
      <c r="U603" s="68">
        <f t="shared" si="662"/>
        <v>50</v>
      </c>
      <c r="V603" s="65"/>
      <c r="X603" s="5" t="str">
        <f t="shared" si="645"/>
        <v>MOD_FG,ANAL_MOD,SEQ</v>
      </c>
      <c r="Y603" s="6"/>
      <c r="Z603" s="37" t="str">
        <f t="shared" si="671"/>
        <v xml:space="preserve">  DCB_CD_COL varchar2(50) NULL,</v>
      </c>
      <c r="AA603" s="37"/>
      <c r="AB603" s="5" t="str">
        <f t="shared" si="672"/>
        <v/>
      </c>
      <c r="AC603" s="37"/>
      <c r="AD603" s="37" t="str">
        <f t="shared" si="673"/>
        <v>COMMENT ON COLUMN ZRP_BASE_MODL_ATTR.DCB_CD_COL IS '커브일자산출방식';</v>
      </c>
      <c r="AE603" s="37"/>
      <c r="AF603" s="40" t="str">
        <f t="shared" si="674"/>
        <v>ALTER TABLE ZRP_BASE_MODL_ATTR ADD DCB_CD_COL varchar2(50) NULL;</v>
      </c>
      <c r="AG603" s="6"/>
      <c r="AI603" s="114"/>
      <c r="AJ603" s="66"/>
    </row>
    <row r="604" spans="2:36" hidden="1">
      <c r="B604" s="65" t="str">
        <f>B606</f>
        <v>평가관리_설정정보</v>
      </c>
      <c r="C604" s="65" t="str">
        <f>C606</f>
        <v>평가모델설정정보</v>
      </c>
      <c r="D604" s="65" t="s">
        <v>7401</v>
      </c>
      <c r="E604" s="65">
        <f t="shared" si="670"/>
        <v>21</v>
      </c>
      <c r="F604" s="66"/>
      <c r="G604" s="66" t="s">
        <v>12</v>
      </c>
      <c r="H604" s="42">
        <v>50</v>
      </c>
      <c r="I604" s="66"/>
      <c r="J604" s="65" t="str">
        <f>IF(G604="", "", G604&amp;IF(G604="날짜", "", "_"&amp;H604))</f>
        <v>문자_50</v>
      </c>
      <c r="K604" s="103"/>
      <c r="L604" s="67"/>
      <c r="M604" s="65" t="str">
        <f>M606</f>
        <v>ZRP_BASE_MODL_ATTR</v>
      </c>
      <c r="N604" s="65" t="str">
        <f>C604</f>
        <v>평가모델설정정보</v>
      </c>
      <c r="O604" s="27">
        <f t="shared" si="660"/>
        <v>21</v>
      </c>
      <c r="P604" s="65" t="s">
        <v>7405</v>
      </c>
      <c r="Q604" s="65" t="str">
        <f>D604</f>
        <v>커브보간방식</v>
      </c>
      <c r="R604" s="65" t="str">
        <f>IF(G604="문자", "varchar2(" &amp; H604 &amp; ")", IF(G604="숫자", "number(" &amp; SUBSTITUTE(H604, ".", ",") &amp;")", IF(G604="날짜", "timestamp", "")))</f>
        <v>varchar2(50)</v>
      </c>
      <c r="S604" s="66"/>
      <c r="T604" s="66"/>
      <c r="U604" s="68">
        <f t="shared" si="662"/>
        <v>50</v>
      </c>
      <c r="V604" s="65"/>
      <c r="X604" s="5" t="str">
        <f>IF(P604="","",IF(P606="",P604,X606&amp;IF(S604="Y",","&amp;P604,"")))</f>
        <v>MOD_FG,ANAL_MOD,SEQ</v>
      </c>
      <c r="Y604" s="6"/>
      <c r="Z604" s="37" t="str">
        <f t="shared" si="671"/>
        <v xml:space="preserve">  INTP_TYPE_CD_COL varchar2(50) NULL,</v>
      </c>
      <c r="AA604" s="37"/>
      <c r="AB604" s="5" t="str">
        <f>IF(P604="","DROP TABLE "&amp;M604&amp;";","")</f>
        <v/>
      </c>
      <c r="AC604" s="37"/>
      <c r="AD604" s="37" t="str">
        <f>IF(P604&lt;&gt;"", "COMMENT ON COLUMN " &amp; M604 &amp; "." &amp; P604 &amp; " IS '" &amp; D604 &amp; IF(K604&lt;&gt;"", " : " &amp;K604, "") &amp; "';", IF(N604&lt;&gt;"","COMMENT ON TABLE " &amp;M604&amp;" IS '"&amp;N604&amp;"';",""))</f>
        <v>COMMENT ON COLUMN ZRP_BASE_MODL_ATTR.INTP_TYPE_CD_COL IS '커브보간방식';</v>
      </c>
      <c r="AE604" s="37"/>
      <c r="AF604" s="40" t="str">
        <f>IF( OR(Q604="", S604&lt;&gt;""), "", "ALTER TABLE " &amp; M604 &amp; " ADD " &amp; P604 &amp; " " &amp; R604 &amp; " NULL;")</f>
        <v>ALTER TABLE ZRP_BASE_MODL_ATTR ADD INTP_TYPE_CD_COL varchar2(50) NULL;</v>
      </c>
      <c r="AG604" s="6"/>
      <c r="AI604" s="114"/>
      <c r="AJ604" s="66"/>
    </row>
    <row r="605" spans="2:36" hidden="1">
      <c r="B605" s="65" t="str">
        <f>B603</f>
        <v>평가관리_설정정보</v>
      </c>
      <c r="C605" s="65" t="str">
        <f>C603</f>
        <v>평가모델설정정보</v>
      </c>
      <c r="D605" s="65" t="s">
        <v>7399</v>
      </c>
      <c r="E605" s="65">
        <f t="shared" si="670"/>
        <v>22</v>
      </c>
      <c r="F605" s="66"/>
      <c r="G605" s="66" t="s">
        <v>12</v>
      </c>
      <c r="H605" s="42">
        <v>50</v>
      </c>
      <c r="I605" s="66"/>
      <c r="J605" s="65" t="str">
        <f t="shared" si="663"/>
        <v>문자_50</v>
      </c>
      <c r="K605" s="103"/>
      <c r="L605" s="67"/>
      <c r="M605" s="65" t="str">
        <f>M603</f>
        <v>ZRP_BASE_MODL_ATTR</v>
      </c>
      <c r="N605" s="65" t="str">
        <f t="shared" si="669"/>
        <v>평가모델설정정보</v>
      </c>
      <c r="O605" s="27">
        <f t="shared" si="660"/>
        <v>22</v>
      </c>
      <c r="P605" s="65" t="s">
        <v>7403</v>
      </c>
      <c r="Q605" s="65" t="str">
        <f t="shared" si="668"/>
        <v>커브금리산출방식</v>
      </c>
      <c r="R605" s="65" t="str">
        <f t="shared" si="665"/>
        <v>varchar2(50)</v>
      </c>
      <c r="S605" s="66"/>
      <c r="T605" s="66"/>
      <c r="U605" s="68">
        <f t="shared" si="662"/>
        <v>50</v>
      </c>
      <c r="V605" s="65"/>
      <c r="X605" s="5" t="str">
        <f>IF(P605="","",IF(P603="",P605,X603&amp;IF(S605="Y",","&amp;P605,"")))</f>
        <v>MOD_FG,ANAL_MOD,SEQ</v>
      </c>
      <c r="Y605" s="6"/>
      <c r="Z605" s="37" t="str">
        <f t="shared" si="671"/>
        <v xml:space="preserve">  COMP_TYPE_CD_COL varchar2(50) NULL,</v>
      </c>
      <c r="AA605" s="37"/>
      <c r="AB605" s="5" t="str">
        <f t="shared" si="672"/>
        <v/>
      </c>
      <c r="AC605" s="37"/>
      <c r="AD605" s="37" t="str">
        <f t="shared" si="673"/>
        <v>COMMENT ON COLUMN ZRP_BASE_MODL_ATTR.COMP_TYPE_CD_COL IS '커브금리산출방식';</v>
      </c>
      <c r="AE605" s="37"/>
      <c r="AF605" s="40" t="str">
        <f t="shared" si="674"/>
        <v>ALTER TABLE ZRP_BASE_MODL_ATTR ADD COMP_TYPE_CD_COL varchar2(50) NULL;</v>
      </c>
      <c r="AG605" s="6"/>
      <c r="AI605" s="114"/>
      <c r="AJ605" s="66"/>
    </row>
    <row r="606" spans="2:36" hidden="1">
      <c r="B606" s="65" t="str">
        <f t="shared" si="666"/>
        <v>평가관리_설정정보</v>
      </c>
      <c r="C606" s="65" t="str">
        <f t="shared" si="667"/>
        <v>평가모델설정정보</v>
      </c>
      <c r="D606" s="65" t="s">
        <v>7400</v>
      </c>
      <c r="E606" s="65">
        <f t="shared" si="670"/>
        <v>23</v>
      </c>
      <c r="F606" s="66"/>
      <c r="G606" s="66" t="s">
        <v>12</v>
      </c>
      <c r="H606" s="42">
        <v>50</v>
      </c>
      <c r="I606" s="66"/>
      <c r="J606" s="65" t="str">
        <f t="shared" si="663"/>
        <v>문자_50</v>
      </c>
      <c r="K606" s="103"/>
      <c r="L606" s="67"/>
      <c r="M606" s="65" t="str">
        <f t="shared" si="652"/>
        <v>ZRP_BASE_MODL_ATTR</v>
      </c>
      <c r="N606" s="65" t="str">
        <f t="shared" si="669"/>
        <v>평가모델설정정보</v>
      </c>
      <c r="O606" s="27">
        <f t="shared" si="660"/>
        <v>23</v>
      </c>
      <c r="P606" s="65" t="s">
        <v>7404</v>
      </c>
      <c r="Q606" s="65" t="str">
        <f t="shared" si="668"/>
        <v>커브복리주기</v>
      </c>
      <c r="R606" s="65" t="str">
        <f t="shared" si="665"/>
        <v>varchar2(50)</v>
      </c>
      <c r="S606" s="66"/>
      <c r="T606" s="66"/>
      <c r="U606" s="68">
        <f t="shared" si="662"/>
        <v>50</v>
      </c>
      <c r="V606" s="65"/>
      <c r="X606" s="5" t="str">
        <f t="shared" si="645"/>
        <v>MOD_FG,ANAL_MOD,SEQ</v>
      </c>
      <c r="Y606" s="6"/>
      <c r="Z606" s="37" t="str">
        <f t="shared" si="671"/>
        <v xml:space="preserve">  COMP_TERM_CD_COL varchar2(50) NULL,</v>
      </c>
      <c r="AA606" s="37"/>
      <c r="AB606" s="5" t="str">
        <f t="shared" si="672"/>
        <v/>
      </c>
      <c r="AC606" s="37"/>
      <c r="AD606" s="37" t="str">
        <f t="shared" si="673"/>
        <v>COMMENT ON COLUMN ZRP_BASE_MODL_ATTR.COMP_TERM_CD_COL IS '커브복리주기';</v>
      </c>
      <c r="AE606" s="37"/>
      <c r="AF606" s="40" t="str">
        <f t="shared" si="674"/>
        <v>ALTER TABLE ZRP_BASE_MODL_ATTR ADD COMP_TERM_CD_COL varchar2(50) NULL;</v>
      </c>
      <c r="AG606" s="6"/>
      <c r="AI606" s="114"/>
      <c r="AJ606" s="66"/>
    </row>
    <row r="607" spans="2:36" hidden="1">
      <c r="B607" s="65" t="str">
        <f>B602</f>
        <v>평가관리_설정정보</v>
      </c>
      <c r="C607" s="65" t="str">
        <f>C602</f>
        <v>평가모델설정정보</v>
      </c>
      <c r="D607" s="65" t="s">
        <v>2212</v>
      </c>
      <c r="E607" s="65">
        <f t="shared" si="670"/>
        <v>24</v>
      </c>
      <c r="F607" s="66"/>
      <c r="G607" s="66" t="s">
        <v>274</v>
      </c>
      <c r="H607" s="42">
        <v>2000</v>
      </c>
      <c r="I607" s="66"/>
      <c r="J607" s="65" t="str">
        <f t="shared" si="663"/>
        <v>문자_2000</v>
      </c>
      <c r="K607" s="103"/>
      <c r="L607" s="67"/>
      <c r="M607" s="65" t="str">
        <f>M604</f>
        <v>ZRP_BASE_MODL_ATTR</v>
      </c>
      <c r="N607" s="65" t="str">
        <f t="shared" si="669"/>
        <v>평가모델설정정보</v>
      </c>
      <c r="O607" s="27">
        <f t="shared" si="660"/>
        <v>24</v>
      </c>
      <c r="P607" s="65" t="s">
        <v>2199</v>
      </c>
      <c r="Q607" s="65" t="str">
        <f t="shared" si="668"/>
        <v>계산식</v>
      </c>
      <c r="R607" s="65" t="str">
        <f t="shared" si="665"/>
        <v>varchar2(2000)</v>
      </c>
      <c r="S607" s="66"/>
      <c r="T607" s="66"/>
      <c r="U607" s="68">
        <f t="shared" si="662"/>
        <v>2000</v>
      </c>
      <c r="V607" s="65"/>
      <c r="W607" s="5" t="s">
        <v>291</v>
      </c>
      <c r="X607" s="5" t="str">
        <f>IF(P607="","",IF(P604="",P607,X604&amp;IF(S607="Y",","&amp;P607,"")))</f>
        <v>MOD_FG,ANAL_MOD,SEQ</v>
      </c>
      <c r="Y607" s="6" t="s">
        <v>291</v>
      </c>
      <c r="Z607" s="37" t="str">
        <f t="shared" si="671"/>
        <v xml:space="preserve">  CALC varchar2(2000) NULL,</v>
      </c>
      <c r="AA607" s="37" t="s">
        <v>291</v>
      </c>
      <c r="AB607" s="5" t="str">
        <f t="shared" si="672"/>
        <v/>
      </c>
      <c r="AC607" s="37" t="s">
        <v>291</v>
      </c>
      <c r="AD607" s="37" t="str">
        <f t="shared" si="673"/>
        <v>COMMENT ON COLUMN ZRP_BASE_MODL_ATTR.CALC IS '계산식';</v>
      </c>
      <c r="AE607" s="37" t="s">
        <v>291</v>
      </c>
      <c r="AF607" s="40" t="str">
        <f t="shared" si="674"/>
        <v>ALTER TABLE ZRP_BASE_MODL_ATTR ADD CALC varchar2(2000) NULL;</v>
      </c>
      <c r="AG607" s="6" t="s">
        <v>291</v>
      </c>
      <c r="AI607" s="114"/>
      <c r="AJ607" s="66"/>
    </row>
    <row r="608" spans="2:36" hidden="1">
      <c r="B608" s="65" t="str">
        <f t="shared" si="666"/>
        <v>평가관리_설정정보</v>
      </c>
      <c r="C608" s="65" t="str">
        <f t="shared" si="667"/>
        <v>평가모델설정정보</v>
      </c>
      <c r="D608" s="65" t="s">
        <v>2213</v>
      </c>
      <c r="E608" s="65">
        <f t="shared" si="670"/>
        <v>25</v>
      </c>
      <c r="F608" s="66"/>
      <c r="G608" s="66" t="s">
        <v>274</v>
      </c>
      <c r="H608" s="42">
        <v>1</v>
      </c>
      <c r="I608" s="66"/>
      <c r="J608" s="65" t="str">
        <f t="shared" si="663"/>
        <v>문자_1</v>
      </c>
      <c r="K608" s="103"/>
      <c r="L608" s="67"/>
      <c r="M608" s="65" t="str">
        <f t="shared" si="652"/>
        <v>ZRP_BASE_MODL_ATTR</v>
      </c>
      <c r="N608" s="65" t="str">
        <f t="shared" si="669"/>
        <v>평가모델설정정보</v>
      </c>
      <c r="O608" s="27">
        <f t="shared" si="660"/>
        <v>25</v>
      </c>
      <c r="P608" s="65" t="s">
        <v>2200</v>
      </c>
      <c r="Q608" s="65" t="str">
        <f t="shared" si="668"/>
        <v>계산식널여부</v>
      </c>
      <c r="R608" s="65" t="str">
        <f t="shared" si="665"/>
        <v>varchar2(1)</v>
      </c>
      <c r="S608" s="66"/>
      <c r="T608" s="66"/>
      <c r="U608" s="68">
        <f t="shared" si="662"/>
        <v>1</v>
      </c>
      <c r="V608" s="65"/>
      <c r="W608" s="5" t="s">
        <v>291</v>
      </c>
      <c r="X608" s="5" t="str">
        <f t="shared" si="645"/>
        <v>MOD_FG,ANAL_MOD,SEQ</v>
      </c>
      <c r="Y608" s="6" t="s">
        <v>291</v>
      </c>
      <c r="Z608" s="37" t="str">
        <f t="shared" si="671"/>
        <v xml:space="preserve">  CALC_NULL_TO_ZERO_YN varchar2(1) NULL,</v>
      </c>
      <c r="AA608" s="37" t="s">
        <v>291</v>
      </c>
      <c r="AB608" s="5" t="str">
        <f t="shared" si="672"/>
        <v/>
      </c>
      <c r="AC608" s="37" t="s">
        <v>291</v>
      </c>
      <c r="AD608" s="37" t="str">
        <f t="shared" si="673"/>
        <v>COMMENT ON COLUMN ZRP_BASE_MODL_ATTR.CALC_NULL_TO_ZERO_YN IS '계산식널여부';</v>
      </c>
      <c r="AE608" s="37" t="s">
        <v>291</v>
      </c>
      <c r="AF608" s="40" t="str">
        <f t="shared" si="674"/>
        <v>ALTER TABLE ZRP_BASE_MODL_ATTR ADD CALC_NULL_TO_ZERO_YN varchar2(1) NULL;</v>
      </c>
      <c r="AG608" s="6" t="s">
        <v>291</v>
      </c>
      <c r="AI608" s="114"/>
      <c r="AJ608" s="66"/>
    </row>
    <row r="609" spans="2:51" hidden="1">
      <c r="B609" s="65" t="str">
        <f t="shared" si="666"/>
        <v>평가관리_설정정보</v>
      </c>
      <c r="C609" s="65" t="str">
        <f t="shared" si="667"/>
        <v>평가모델설정정보</v>
      </c>
      <c r="D609" s="65" t="s">
        <v>2214</v>
      </c>
      <c r="E609" s="65">
        <f t="shared" si="670"/>
        <v>26</v>
      </c>
      <c r="F609" s="66"/>
      <c r="G609" s="66" t="s">
        <v>274</v>
      </c>
      <c r="H609" s="42">
        <v>200</v>
      </c>
      <c r="I609" s="66"/>
      <c r="J609" s="65" t="str">
        <f t="shared" si="663"/>
        <v>문자_200</v>
      </c>
      <c r="K609" s="103"/>
      <c r="L609" s="67"/>
      <c r="M609" s="65" t="str">
        <f t="shared" si="652"/>
        <v>ZRP_BASE_MODL_ATTR</v>
      </c>
      <c r="N609" s="65" t="str">
        <f t="shared" si="669"/>
        <v>평가모델설정정보</v>
      </c>
      <c r="O609" s="27">
        <f t="shared" si="660"/>
        <v>26</v>
      </c>
      <c r="P609" s="65" t="s">
        <v>2201</v>
      </c>
      <c r="Q609" s="65" t="str">
        <f t="shared" si="668"/>
        <v>디폴트값</v>
      </c>
      <c r="R609" s="65" t="str">
        <f t="shared" si="665"/>
        <v>varchar2(200)</v>
      </c>
      <c r="S609" s="66"/>
      <c r="T609" s="66"/>
      <c r="U609" s="68">
        <f t="shared" si="662"/>
        <v>200</v>
      </c>
      <c r="V609" s="65"/>
      <c r="W609" s="5" t="s">
        <v>291</v>
      </c>
      <c r="X609" s="5" t="str">
        <f t="shared" si="645"/>
        <v>MOD_FG,ANAL_MOD,SEQ</v>
      </c>
      <c r="Y609" s="6" t="s">
        <v>291</v>
      </c>
      <c r="Z609" s="37" t="str">
        <f t="shared" si="671"/>
        <v xml:space="preserve">  DEFAULT_VALUE varchar2(200) NULL,</v>
      </c>
      <c r="AA609" s="37" t="s">
        <v>291</v>
      </c>
      <c r="AB609" s="5" t="str">
        <f t="shared" si="672"/>
        <v/>
      </c>
      <c r="AC609" s="37" t="s">
        <v>291</v>
      </c>
      <c r="AD609" s="37" t="str">
        <f t="shared" si="673"/>
        <v>COMMENT ON COLUMN ZRP_BASE_MODL_ATTR.DEFAULT_VALUE IS '디폴트값';</v>
      </c>
      <c r="AE609" s="37" t="s">
        <v>291</v>
      </c>
      <c r="AF609" s="40" t="str">
        <f t="shared" si="674"/>
        <v>ALTER TABLE ZRP_BASE_MODL_ATTR ADD DEFAULT_VALUE varchar2(200) NULL;</v>
      </c>
      <c r="AG609" s="6" t="s">
        <v>291</v>
      </c>
      <c r="AI609" s="114"/>
      <c r="AJ609" s="66"/>
    </row>
    <row r="610" spans="2:51" hidden="1">
      <c r="B610" s="65" t="str">
        <f t="shared" si="666"/>
        <v>평가관리_설정정보</v>
      </c>
      <c r="C610" s="65" t="str">
        <f t="shared" si="667"/>
        <v>평가모델설정정보</v>
      </c>
      <c r="D610" s="65" t="s">
        <v>2215</v>
      </c>
      <c r="E610" s="65">
        <f t="shared" si="670"/>
        <v>27</v>
      </c>
      <c r="F610" s="66"/>
      <c r="G610" s="66" t="s">
        <v>274</v>
      </c>
      <c r="H610" s="42">
        <v>4000</v>
      </c>
      <c r="I610" s="66"/>
      <c r="J610" s="65" t="str">
        <f t="shared" si="663"/>
        <v>문자_4000</v>
      </c>
      <c r="K610" s="103"/>
      <c r="L610" s="67"/>
      <c r="M610" s="65" t="str">
        <f t="shared" si="652"/>
        <v>ZRP_BASE_MODL_ATTR</v>
      </c>
      <c r="N610" s="65" t="str">
        <f t="shared" si="669"/>
        <v>평가모델설정정보</v>
      </c>
      <c r="O610" s="27">
        <f t="shared" si="660"/>
        <v>27</v>
      </c>
      <c r="P610" s="65" t="s">
        <v>2202</v>
      </c>
      <c r="Q610" s="65" t="str">
        <f t="shared" si="668"/>
        <v>속성예시</v>
      </c>
      <c r="R610" s="65" t="str">
        <f t="shared" si="665"/>
        <v>varchar2(4000)</v>
      </c>
      <c r="S610" s="66"/>
      <c r="T610" s="66"/>
      <c r="U610" s="68">
        <f t="shared" si="662"/>
        <v>4000</v>
      </c>
      <c r="V610" s="65"/>
      <c r="X610" s="5" t="str">
        <f t="shared" si="645"/>
        <v>MOD_FG,ANAL_MOD,SEQ</v>
      </c>
      <c r="Y610" s="6" t="s">
        <v>291</v>
      </c>
      <c r="Z610" s="37" t="str">
        <f t="shared" si="671"/>
        <v xml:space="preserve">  ATT_EXAM varchar2(4000) NULL,CONSTRAINT PK_ZRP_BASE_MODL_ATTR PRIMARY KEY ( MOD_FG,ANAL_MOD,SEQ) );</v>
      </c>
      <c r="AA610" s="37" t="s">
        <v>291</v>
      </c>
      <c r="AB610" s="5" t="str">
        <f t="shared" si="672"/>
        <v/>
      </c>
      <c r="AC610" s="37" t="s">
        <v>291</v>
      </c>
      <c r="AD610" s="37" t="str">
        <f t="shared" si="673"/>
        <v>COMMENT ON COLUMN ZRP_BASE_MODL_ATTR.ATT_EXAM IS '속성예시';</v>
      </c>
      <c r="AE610" s="37" t="s">
        <v>291</v>
      </c>
      <c r="AF610" s="40" t="str">
        <f t="shared" si="674"/>
        <v>ALTER TABLE ZRP_BASE_MODL_ATTR ADD ATT_EXAM varchar2(4000) NULL;</v>
      </c>
      <c r="AG610" s="6" t="s">
        <v>291</v>
      </c>
      <c r="AI610" s="114"/>
      <c r="AJ610" s="66"/>
    </row>
    <row r="611" spans="2:51" s="6" customFormat="1">
      <c r="B611" s="65" t="s">
        <v>1074</v>
      </c>
      <c r="C611" s="65" t="s">
        <v>1065</v>
      </c>
      <c r="D611" s="65" t="str">
        <f>VLOOKUP(M611,엔티티목록!I:O,7,FALSE)</f>
        <v>평가대상 전체 포지션에 대한 평가 입력데이터 정보</v>
      </c>
      <c r="E611" s="65" t="str">
        <f t="shared" ref="E611:E673" si="675">IF(G611="","",IF(G610="",1,E610+1))</f>
        <v/>
      </c>
      <c r="F611" s="66"/>
      <c r="G611" s="66"/>
      <c r="H611" s="42">
        <f>SUMIFS(H:H,C:C,C611,B:B,B611, G:G,"&lt;&gt;"&amp;G611)</f>
        <v>929</v>
      </c>
      <c r="I611" s="66"/>
      <c r="J611" s="65" t="str">
        <f t="shared" ref="J611:J685" si="676">IF(G611="", "", G611&amp;IF(G611="날짜", "", "_"&amp;H611))</f>
        <v/>
      </c>
      <c r="K611" s="114"/>
      <c r="L611" s="67"/>
      <c r="M611" s="65" t="s">
        <v>775</v>
      </c>
      <c r="N611" s="65" t="str">
        <f t="shared" ref="N611:N631" si="677">C611</f>
        <v>인스트루먼트정보</v>
      </c>
      <c r="O611" s="27" t="str">
        <f t="shared" si="660"/>
        <v/>
      </c>
      <c r="P611" s="65"/>
      <c r="Q611" s="65"/>
      <c r="R611" s="65" t="str">
        <f t="shared" ref="R611:R685" si="678">IF(G611="문자", "varchar2(" &amp; H611 &amp; ")", IF(G611="숫자", "number(" &amp; SUBSTITUTE(H611, ".", ",") &amp;")", IF(G611="날짜", "timestamp", "")))</f>
        <v/>
      </c>
      <c r="S611" s="66"/>
      <c r="T611" s="66"/>
      <c r="U611" s="68">
        <f t="shared" si="662"/>
        <v>929</v>
      </c>
      <c r="V611" s="65"/>
      <c r="W611" s="5" t="s">
        <v>291</v>
      </c>
      <c r="X611" s="5" t="str">
        <f t="shared" si="645"/>
        <v/>
      </c>
      <c r="Y611" s="6" t="s">
        <v>291</v>
      </c>
      <c r="Z611" s="37" t="str">
        <f t="shared" ref="Z611:Z674" si="679">IF(P611="", "CREATE TABLE " &amp; M611 &amp; "(", "  " &amp;P611 &amp; " " &amp;R611 &amp; IF(P611="TMSTAMP", " DEFAULT CURRENT_TIMESTAMP ", "")&amp; IF(S611="Y"," NOT NULL,", " NULL,") &amp; IF(P612="", "CONSTRAINT PK_" &amp; M611 &amp; " PRIMARY KEY ( " &amp; X611 &amp; ") );", "") )</f>
        <v>CREATE TABLE ZRP_BASE_INST(</v>
      </c>
      <c r="AA611" s="37" t="s">
        <v>291</v>
      </c>
      <c r="AB611" s="5" t="str">
        <f t="shared" si="672"/>
        <v>DROP TABLE ZRP_BASE_INST;</v>
      </c>
      <c r="AC611" s="37" t="s">
        <v>291</v>
      </c>
      <c r="AD611" s="37" t="str">
        <f t="shared" ref="AD611:AD674" si="680">IF(P611&lt;&gt;"", "COMMENT ON COLUMN " &amp; M611 &amp; "." &amp; P611 &amp; " IS '" &amp; D611 &amp; IF(K611&lt;&gt;"", " : " &amp;K611, "") &amp; "';", IF(N611&lt;&gt;"","COMMENT ON TABLE " &amp;M611&amp;" IS '"&amp;N611&amp;"';",""))</f>
        <v>COMMENT ON TABLE ZRP_BASE_INST IS '인스트루먼트정보';</v>
      </c>
      <c r="AE611" s="37" t="s">
        <v>291</v>
      </c>
      <c r="AF611" s="40" t="str">
        <f t="shared" ref="AF611:AF668" si="681">IF( OR(Q611="", S611&lt;&gt;""), "", "ALTER TABLE " &amp; M611 &amp; " ADD " &amp; P611 &amp; " " &amp; R611 &amp; " NULL;")</f>
        <v/>
      </c>
      <c r="AG611" s="6" t="s">
        <v>291</v>
      </c>
      <c r="AI611" s="114"/>
      <c r="AJ611" s="114"/>
      <c r="AK611" s="188"/>
      <c r="AL611" s="114"/>
      <c r="AM611" s="66"/>
    </row>
    <row r="612" spans="2:51">
      <c r="B612" s="65" t="str">
        <f t="shared" ref="B612:C630" si="682">B611</f>
        <v>평가관리_입수정보</v>
      </c>
      <c r="C612" s="65" t="str">
        <f t="shared" si="682"/>
        <v>인스트루먼트정보</v>
      </c>
      <c r="D612" s="65" t="s">
        <v>1100</v>
      </c>
      <c r="E612" s="65">
        <f t="shared" si="675"/>
        <v>1</v>
      </c>
      <c r="F612" s="66" t="s">
        <v>1980</v>
      </c>
      <c r="G612" s="66" t="s">
        <v>274</v>
      </c>
      <c r="H612" s="42">
        <v>8</v>
      </c>
      <c r="I612" s="66" t="s">
        <v>36</v>
      </c>
      <c r="J612" s="65" t="str">
        <f t="shared" si="676"/>
        <v>문자_8</v>
      </c>
      <c r="K612" s="114"/>
      <c r="L612" s="67"/>
      <c r="M612" s="65" t="str">
        <f>M611</f>
        <v>ZRP_BASE_INST</v>
      </c>
      <c r="N612" s="65" t="str">
        <f t="shared" si="677"/>
        <v>인스트루먼트정보</v>
      </c>
      <c r="O612" s="27">
        <f t="shared" si="660"/>
        <v>1</v>
      </c>
      <c r="P612" s="65" t="s">
        <v>65</v>
      </c>
      <c r="Q612" s="65" t="str">
        <f t="shared" ref="Q612:Q686" si="683">D612</f>
        <v>기준일</v>
      </c>
      <c r="R612" s="65" t="str">
        <f t="shared" si="678"/>
        <v>varchar2(8)</v>
      </c>
      <c r="S612" s="66" t="s">
        <v>759</v>
      </c>
      <c r="T612" s="66" t="str">
        <f>IF(I612="M", "Y", "")</f>
        <v>Y</v>
      </c>
      <c r="U612" s="68">
        <f t="shared" si="662"/>
        <v>8</v>
      </c>
      <c r="V612" s="65"/>
      <c r="W612" s="5" t="s">
        <v>291</v>
      </c>
      <c r="X612" s="5" t="str">
        <f t="shared" ref="X612:X676" si="684">IF(P612="","",IF(P611="",P612,X611&amp;IF(S612="Y",","&amp;P612,"")))</f>
        <v>BASE_DT</v>
      </c>
      <c r="Y612" s="6" t="s">
        <v>291</v>
      </c>
      <c r="Z612" s="37" t="str">
        <f t="shared" si="679"/>
        <v xml:space="preserve">  BASE_DT varchar2(8) NOT NULL,</v>
      </c>
      <c r="AA612" s="37" t="s">
        <v>291</v>
      </c>
      <c r="AB612" s="5" t="str">
        <f t="shared" si="672"/>
        <v/>
      </c>
      <c r="AC612" s="37" t="s">
        <v>291</v>
      </c>
      <c r="AD612" s="37" t="str">
        <f t="shared" si="680"/>
        <v>COMMENT ON COLUMN ZRP_BASE_INST.BASE_DT IS '기준일';</v>
      </c>
      <c r="AE612" s="37" t="s">
        <v>291</v>
      </c>
      <c r="AF612" s="40" t="str">
        <f t="shared" si="681"/>
        <v/>
      </c>
      <c r="AG612" s="6" t="s">
        <v>291</v>
      </c>
      <c r="AI612" s="114" t="s">
        <v>6095</v>
      </c>
      <c r="AJ612" s="114"/>
      <c r="AK612" s="92"/>
      <c r="AL612" s="114" t="s">
        <v>6096</v>
      </c>
      <c r="AM612" s="66"/>
    </row>
    <row r="613" spans="2:51">
      <c r="B613" s="65" t="str">
        <f t="shared" ref="B613:C613" si="685">B612</f>
        <v>평가관리_입수정보</v>
      </c>
      <c r="C613" s="65" t="str">
        <f t="shared" si="685"/>
        <v>인스트루먼트정보</v>
      </c>
      <c r="D613" s="65" t="s">
        <v>6069</v>
      </c>
      <c r="E613" s="65">
        <f t="shared" si="675"/>
        <v>2</v>
      </c>
      <c r="F613" s="66" t="s">
        <v>1980</v>
      </c>
      <c r="G613" s="66" t="s">
        <v>274</v>
      </c>
      <c r="H613" s="42">
        <v>10</v>
      </c>
      <c r="I613" s="66" t="s">
        <v>36</v>
      </c>
      <c r="J613" s="65" t="str">
        <f t="shared" si="676"/>
        <v>문자_10</v>
      </c>
      <c r="K613" s="114" t="s">
        <v>6848</v>
      </c>
      <c r="L613" s="67"/>
      <c r="M613" s="65" t="str">
        <f t="shared" ref="M613:M677" si="686">M612</f>
        <v>ZRP_BASE_INST</v>
      </c>
      <c r="N613" s="65" t="str">
        <f t="shared" si="677"/>
        <v>인스트루먼트정보</v>
      </c>
      <c r="O613" s="27">
        <f t="shared" si="660"/>
        <v>2</v>
      </c>
      <c r="P613" s="65" t="s">
        <v>6849</v>
      </c>
      <c r="Q613" s="65" t="str">
        <f>D613</f>
        <v>포지션구분</v>
      </c>
      <c r="R613" s="65" t="str">
        <f t="shared" si="678"/>
        <v>varchar2(10)</v>
      </c>
      <c r="S613" s="66" t="s">
        <v>759</v>
      </c>
      <c r="T613" s="66" t="str">
        <f>IF(I613="M", "Y", "")</f>
        <v>Y</v>
      </c>
      <c r="U613" s="68">
        <f t="shared" si="662"/>
        <v>10</v>
      </c>
      <c r="V613" s="65"/>
      <c r="W613" s="5" t="s">
        <v>291</v>
      </c>
      <c r="X613" s="5" t="str">
        <f t="shared" si="684"/>
        <v>BASE_DT,POSI_FG</v>
      </c>
      <c r="Y613" s="6" t="s">
        <v>291</v>
      </c>
      <c r="Z613" s="37" t="str">
        <f t="shared" si="679"/>
        <v xml:space="preserve">  POSI_FG varchar2(10) NOT NULL,</v>
      </c>
      <c r="AA613" s="37" t="s">
        <v>291</v>
      </c>
      <c r="AB613" s="5" t="str">
        <f t="shared" si="672"/>
        <v/>
      </c>
      <c r="AC613" s="37" t="s">
        <v>291</v>
      </c>
      <c r="AD613" s="37" t="str">
        <f t="shared" si="680"/>
        <v>COMMENT ON COLUMN ZRP_BASE_INST.POSI_FG IS '포지션구분 : D,M, U01..';</v>
      </c>
      <c r="AE613" s="37" t="s">
        <v>291</v>
      </c>
      <c r="AF613" s="40" t="str">
        <f t="shared" si="681"/>
        <v/>
      </c>
      <c r="AG613" s="6" t="s">
        <v>291</v>
      </c>
      <c r="AI613" s="114" t="s">
        <v>5147</v>
      </c>
      <c r="AJ613" s="66"/>
      <c r="AL613" s="114" t="s">
        <v>5147</v>
      </c>
      <c r="AM613" s="66"/>
      <c r="AO613" s="114" t="s">
        <v>5147</v>
      </c>
      <c r="AP613" s="66"/>
      <c r="AR613" s="114" t="s">
        <v>5147</v>
      </c>
      <c r="AS613" s="66"/>
      <c r="AU613" s="114" t="s">
        <v>5147</v>
      </c>
      <c r="AV613" s="66"/>
      <c r="AX613" s="114" t="s">
        <v>5147</v>
      </c>
      <c r="AY613" s="66"/>
    </row>
    <row r="614" spans="2:51">
      <c r="B614" s="65" t="str">
        <f t="shared" ref="B614:C614" si="687">B613</f>
        <v>평가관리_입수정보</v>
      </c>
      <c r="C614" s="65" t="str">
        <f t="shared" si="687"/>
        <v>인스트루먼트정보</v>
      </c>
      <c r="D614" s="65" t="s">
        <v>33</v>
      </c>
      <c r="E614" s="65">
        <f t="shared" si="675"/>
        <v>3</v>
      </c>
      <c r="F614" s="66" t="s">
        <v>1980</v>
      </c>
      <c r="G614" s="66" t="s">
        <v>274</v>
      </c>
      <c r="H614" s="42">
        <v>60</v>
      </c>
      <c r="I614" s="66" t="s">
        <v>36</v>
      </c>
      <c r="J614" s="65" t="str">
        <f t="shared" si="676"/>
        <v>문자_60</v>
      </c>
      <c r="K614" s="114"/>
      <c r="L614" s="67"/>
      <c r="M614" s="65" t="str">
        <f t="shared" si="686"/>
        <v>ZRP_BASE_INST</v>
      </c>
      <c r="N614" s="65" t="str">
        <f t="shared" si="677"/>
        <v>인스트루먼트정보</v>
      </c>
      <c r="O614" s="27">
        <f t="shared" si="660"/>
        <v>3</v>
      </c>
      <c r="P614" s="65" t="s">
        <v>738</v>
      </c>
      <c r="Q614" s="65" t="str">
        <f t="shared" si="683"/>
        <v>포지션ID</v>
      </c>
      <c r="R614" s="65" t="str">
        <f t="shared" si="678"/>
        <v>varchar2(60)</v>
      </c>
      <c r="S614" s="66" t="s">
        <v>759</v>
      </c>
      <c r="T614" s="66" t="str">
        <f>IF(I614="M", "Y", "")</f>
        <v>Y</v>
      </c>
      <c r="U614" s="68">
        <f t="shared" si="662"/>
        <v>60</v>
      </c>
      <c r="V614" s="65"/>
      <c r="W614" s="5" t="s">
        <v>291</v>
      </c>
      <c r="X614" s="5" t="str">
        <f t="shared" si="684"/>
        <v>BASE_DT,POSI_FG,POSI_ID</v>
      </c>
      <c r="Y614" s="6" t="s">
        <v>291</v>
      </c>
      <c r="Z614" s="37" t="str">
        <f t="shared" si="679"/>
        <v xml:space="preserve">  POSI_ID varchar2(60) NOT NULL,</v>
      </c>
      <c r="AA614" s="37" t="s">
        <v>291</v>
      </c>
      <c r="AB614" s="5" t="str">
        <f t="shared" si="672"/>
        <v/>
      </c>
      <c r="AC614" s="37" t="s">
        <v>291</v>
      </c>
      <c r="AD614" s="37" t="str">
        <f t="shared" si="680"/>
        <v>COMMENT ON COLUMN ZRP_BASE_INST.POSI_ID IS '포지션ID';</v>
      </c>
      <c r="AE614" s="37" t="s">
        <v>291</v>
      </c>
      <c r="AF614" s="40" t="str">
        <f t="shared" si="681"/>
        <v/>
      </c>
      <c r="AG614" s="6" t="s">
        <v>291</v>
      </c>
      <c r="AI614" s="114">
        <v>20241231</v>
      </c>
      <c r="AJ614" s="114"/>
      <c r="AK614" s="92"/>
      <c r="AL614" s="114">
        <v>20241231</v>
      </c>
      <c r="AM614" s="66"/>
    </row>
    <row r="615" spans="2:51">
      <c r="B615" s="65" t="str">
        <f t="shared" ref="B615:C615" si="688">B614</f>
        <v>평가관리_입수정보</v>
      </c>
      <c r="C615" s="65" t="str">
        <f t="shared" si="688"/>
        <v>인스트루먼트정보</v>
      </c>
      <c r="D615" s="65" t="s">
        <v>1153</v>
      </c>
      <c r="E615" s="65">
        <f t="shared" si="675"/>
        <v>4</v>
      </c>
      <c r="F615" s="66"/>
      <c r="G615" s="66" t="s">
        <v>274</v>
      </c>
      <c r="H615" s="42">
        <v>20</v>
      </c>
      <c r="I615" s="66"/>
      <c r="J615" s="65" t="str">
        <f t="shared" si="676"/>
        <v>문자_20</v>
      </c>
      <c r="K615" s="114"/>
      <c r="L615" s="67"/>
      <c r="M615" s="65" t="str">
        <f t="shared" si="686"/>
        <v>ZRP_BASE_INST</v>
      </c>
      <c r="N615" s="65" t="str">
        <f t="shared" si="677"/>
        <v>인스트루먼트정보</v>
      </c>
      <c r="O615" s="27">
        <f t="shared" si="660"/>
        <v>4</v>
      </c>
      <c r="P615" s="65" t="s">
        <v>46</v>
      </c>
      <c r="Q615" s="65" t="str">
        <f t="shared" si="683"/>
        <v>최종작업자</v>
      </c>
      <c r="R615" s="65" t="str">
        <f t="shared" si="678"/>
        <v>varchar2(20)</v>
      </c>
      <c r="S615" s="66"/>
      <c r="T615" s="66"/>
      <c r="U615" s="68">
        <f t="shared" si="662"/>
        <v>20</v>
      </c>
      <c r="V615" s="65"/>
      <c r="W615" s="5" t="s">
        <v>291</v>
      </c>
      <c r="X615" s="5" t="str">
        <f t="shared" si="684"/>
        <v>BASE_DT,POSI_FG,POSI_ID</v>
      </c>
      <c r="Y615" s="6" t="s">
        <v>291</v>
      </c>
      <c r="Z615" s="37" t="str">
        <f t="shared" si="679"/>
        <v xml:space="preserve">  LASTID varchar2(20) NULL,</v>
      </c>
      <c r="AA615" s="37" t="s">
        <v>291</v>
      </c>
      <c r="AB615" s="5" t="str">
        <f t="shared" si="672"/>
        <v/>
      </c>
      <c r="AC615" s="37" t="s">
        <v>291</v>
      </c>
      <c r="AD615" s="37" t="str">
        <f t="shared" si="680"/>
        <v>COMMENT ON COLUMN ZRP_BASE_INST.LASTID IS '최종작업자';</v>
      </c>
      <c r="AE615" s="37" t="s">
        <v>291</v>
      </c>
      <c r="AF615" s="40" t="str">
        <f t="shared" si="681"/>
        <v>ALTER TABLE ZRP_BASE_INST ADD LASTID varchar2(20) NULL;</v>
      </c>
      <c r="AG615" s="6" t="s">
        <v>291</v>
      </c>
      <c r="AI615" s="114" t="s">
        <v>6092</v>
      </c>
      <c r="AJ615" s="114"/>
      <c r="AK615" s="92"/>
      <c r="AL615" s="114" t="s">
        <v>6093</v>
      </c>
      <c r="AM615" s="66"/>
    </row>
    <row r="616" spans="2:51">
      <c r="B616" s="65" t="str">
        <f t="shared" ref="B616:C616" si="689">B615</f>
        <v>평가관리_입수정보</v>
      </c>
      <c r="C616" s="65" t="str">
        <f t="shared" si="689"/>
        <v>인스트루먼트정보</v>
      </c>
      <c r="D616" s="65" t="s">
        <v>286</v>
      </c>
      <c r="E616" s="65">
        <f t="shared" si="675"/>
        <v>5</v>
      </c>
      <c r="F616" s="66"/>
      <c r="G616" s="66" t="s">
        <v>1154</v>
      </c>
      <c r="H616" s="42">
        <v>8</v>
      </c>
      <c r="I616" s="66" t="s">
        <v>36</v>
      </c>
      <c r="J616" s="65" t="str">
        <f t="shared" si="676"/>
        <v>날짜</v>
      </c>
      <c r="K616" s="114"/>
      <c r="L616" s="67"/>
      <c r="M616" s="65" t="str">
        <f t="shared" si="686"/>
        <v>ZRP_BASE_INST</v>
      </c>
      <c r="N616" s="65" t="str">
        <f t="shared" si="677"/>
        <v>인스트루먼트정보</v>
      </c>
      <c r="O616" s="27">
        <f t="shared" si="660"/>
        <v>5</v>
      </c>
      <c r="P616" s="65" t="s">
        <v>47</v>
      </c>
      <c r="Q616" s="65" t="str">
        <f t="shared" si="683"/>
        <v>최종작업시스템일시</v>
      </c>
      <c r="R616" s="65" t="str">
        <f t="shared" si="678"/>
        <v>timestamp</v>
      </c>
      <c r="S616" s="66"/>
      <c r="T616" s="66"/>
      <c r="U616" s="68">
        <f t="shared" si="662"/>
        <v>8</v>
      </c>
      <c r="V616" s="65"/>
      <c r="W616" s="5" t="s">
        <v>291</v>
      </c>
      <c r="X616" s="5" t="str">
        <f t="shared" si="684"/>
        <v>BASE_DT,POSI_FG,POSI_ID</v>
      </c>
      <c r="Y616" s="6" t="s">
        <v>291</v>
      </c>
      <c r="Z616" s="37" t="str">
        <f t="shared" si="679"/>
        <v xml:space="preserve">  TMSTAMP timestamp DEFAULT CURRENT_TIMESTAMP  NULL,</v>
      </c>
      <c r="AA616" s="37" t="s">
        <v>291</v>
      </c>
      <c r="AB616" s="5" t="str">
        <f t="shared" si="672"/>
        <v/>
      </c>
      <c r="AC616" s="37" t="s">
        <v>291</v>
      </c>
      <c r="AD616" s="37" t="str">
        <f t="shared" si="680"/>
        <v>COMMENT ON COLUMN ZRP_BASE_INST.TMSTAMP IS '최종작업시스템일시';</v>
      </c>
      <c r="AE616" s="37" t="s">
        <v>291</v>
      </c>
      <c r="AF616" s="40" t="str">
        <f t="shared" si="681"/>
        <v>ALTER TABLE ZRP_BASE_INST ADD TMSTAMP timestamp NULL;</v>
      </c>
      <c r="AG616" s="6" t="s">
        <v>291</v>
      </c>
      <c r="AI616" s="114"/>
      <c r="AJ616" s="114"/>
      <c r="AK616" s="92"/>
      <c r="AL616" s="114"/>
      <c r="AM616" s="66"/>
    </row>
    <row r="617" spans="2:51">
      <c r="B617" s="65" t="str">
        <f t="shared" ref="B617:C618" si="690">B616</f>
        <v>평가관리_입수정보</v>
      </c>
      <c r="C617" s="65" t="str">
        <f t="shared" si="690"/>
        <v>인스트루먼트정보</v>
      </c>
      <c r="D617" s="65" t="s">
        <v>806</v>
      </c>
      <c r="E617" s="65">
        <f t="shared" si="675"/>
        <v>6</v>
      </c>
      <c r="F617" s="66" t="s">
        <v>1980</v>
      </c>
      <c r="G617" s="66" t="s">
        <v>274</v>
      </c>
      <c r="H617" s="42">
        <v>3</v>
      </c>
      <c r="I617" s="66" t="s">
        <v>36</v>
      </c>
      <c r="J617" s="65" t="str">
        <f t="shared" si="676"/>
        <v>문자_3</v>
      </c>
      <c r="K617" s="114"/>
      <c r="L617" s="67"/>
      <c r="M617" s="65" t="str">
        <f t="shared" si="686"/>
        <v>ZRP_BASE_INST</v>
      </c>
      <c r="N617" s="65" t="str">
        <f t="shared" si="677"/>
        <v>인스트루먼트정보</v>
      </c>
      <c r="O617" s="27">
        <f t="shared" si="660"/>
        <v>6</v>
      </c>
      <c r="P617" s="65" t="s">
        <v>802</v>
      </c>
      <c r="Q617" s="65" t="str">
        <f t="shared" si="683"/>
        <v>상품코드</v>
      </c>
      <c r="R617" s="65" t="str">
        <f t="shared" si="678"/>
        <v>varchar2(3)</v>
      </c>
      <c r="S617" s="66"/>
      <c r="T617" s="66"/>
      <c r="U617" s="68">
        <f t="shared" si="662"/>
        <v>3</v>
      </c>
      <c r="V617" s="65"/>
      <c r="W617" s="5" t="s">
        <v>291</v>
      </c>
      <c r="X617" s="5" t="str">
        <f t="shared" si="684"/>
        <v>BASE_DT,POSI_FG,POSI_ID</v>
      </c>
      <c r="Y617" s="6" t="s">
        <v>291</v>
      </c>
      <c r="Z617" s="37" t="str">
        <f t="shared" si="679"/>
        <v xml:space="preserve">  PROD_CD varchar2(3) NULL,</v>
      </c>
      <c r="AA617" s="37" t="s">
        <v>291</v>
      </c>
      <c r="AB617" s="5" t="str">
        <f t="shared" si="672"/>
        <v/>
      </c>
      <c r="AC617" s="37" t="s">
        <v>291</v>
      </c>
      <c r="AD617" s="37" t="str">
        <f t="shared" si="680"/>
        <v>COMMENT ON COLUMN ZRP_BASE_INST.PROD_CD IS '상품코드';</v>
      </c>
      <c r="AE617" s="37" t="s">
        <v>291</v>
      </c>
      <c r="AF617" s="40" t="str">
        <f t="shared" si="681"/>
        <v>ALTER TABLE ZRP_BASE_INST ADD PROD_CD varchar2(3) NULL;</v>
      </c>
      <c r="AG617" s="6" t="s">
        <v>291</v>
      </c>
      <c r="AI617" s="114"/>
      <c r="AJ617" s="114"/>
      <c r="AK617" s="92"/>
      <c r="AL617" s="114"/>
      <c r="AM617" s="66"/>
    </row>
    <row r="618" spans="2:51">
      <c r="B618" s="65" t="str">
        <f t="shared" si="690"/>
        <v>평가관리_입수정보</v>
      </c>
      <c r="C618" s="65" t="str">
        <f t="shared" ref="C618" si="691">C617</f>
        <v>인스트루먼트정보</v>
      </c>
      <c r="D618" s="65" t="s">
        <v>764</v>
      </c>
      <c r="E618" s="65">
        <f t="shared" si="675"/>
        <v>7</v>
      </c>
      <c r="F618" s="66"/>
      <c r="G618" s="66" t="s">
        <v>12</v>
      </c>
      <c r="H618" s="42">
        <v>30</v>
      </c>
      <c r="I618" s="66"/>
      <c r="J618" s="65" t="str">
        <f>IF(G618="", "", G618&amp;IF(G618="날짜", "", "_"&amp;H618))</f>
        <v>문자_30</v>
      </c>
      <c r="K618" s="114" t="s">
        <v>6195</v>
      </c>
      <c r="L618" s="67"/>
      <c r="M618" s="65" t="str">
        <f t="shared" si="686"/>
        <v>ZRP_BASE_INST</v>
      </c>
      <c r="N618" s="65" t="str">
        <f>C618</f>
        <v>인스트루먼트정보</v>
      </c>
      <c r="O618" s="27">
        <f t="shared" si="660"/>
        <v>7</v>
      </c>
      <c r="P618" s="65" t="s">
        <v>820</v>
      </c>
      <c r="Q618" s="65" t="str">
        <f>D618</f>
        <v>종목ID</v>
      </c>
      <c r="R618" s="65" t="str">
        <f>IF(G618="문자", "varchar2(" &amp; H618 &amp; ")", IF(G618="숫자", "number(" &amp; SUBSTITUTE(H618, ".", ",") &amp;")", IF(G618="날짜", "timestamp", "")))</f>
        <v>varchar2(30)</v>
      </c>
      <c r="S618" s="66" t="str">
        <f>IF(F618="O", "Y", "")</f>
        <v/>
      </c>
      <c r="T618" s="66" t="str">
        <f>IF(I618="M", "Y", "")</f>
        <v/>
      </c>
      <c r="U618" s="68">
        <f t="shared" si="662"/>
        <v>30</v>
      </c>
      <c r="V618" s="65"/>
      <c r="W618" s="5" t="s">
        <v>291</v>
      </c>
      <c r="X618" s="5" t="str">
        <f t="shared" si="684"/>
        <v>BASE_DT,POSI_FG,POSI_ID</v>
      </c>
      <c r="Y618" s="6" t="s">
        <v>291</v>
      </c>
      <c r="Z618" s="37" t="str">
        <f t="shared" si="679"/>
        <v xml:space="preserve">  PROD_ID varchar2(30) NULL,</v>
      </c>
      <c r="AA618" s="37" t="s">
        <v>291</v>
      </c>
      <c r="AB618" s="5" t="str">
        <f>IF(P618="","DROP TABLE "&amp;M618&amp;";","")</f>
        <v/>
      </c>
      <c r="AC618" s="37" t="s">
        <v>291</v>
      </c>
      <c r="AD618" s="37" t="str">
        <f t="shared" si="680"/>
        <v>COMMENT ON COLUMN ZRP_BASE_INST.PROD_ID IS '종목ID : EQ/CM에 사용';</v>
      </c>
      <c r="AE618" s="37" t="s">
        <v>291</v>
      </c>
      <c r="AF618" s="40" t="str">
        <f t="shared" si="681"/>
        <v>ALTER TABLE ZRP_BASE_INST ADD PROD_ID varchar2(30) NULL;</v>
      </c>
      <c r="AG618" s="6" t="s">
        <v>291</v>
      </c>
      <c r="AI618" s="114" t="s">
        <v>5680</v>
      </c>
      <c r="AJ618" s="114"/>
      <c r="AK618" s="92"/>
      <c r="AL618" s="114"/>
      <c r="AM618" s="66"/>
    </row>
    <row r="619" spans="2:51">
      <c r="B619" s="65" t="str">
        <f>B617</f>
        <v>평가관리_입수정보</v>
      </c>
      <c r="C619" s="65" t="str">
        <f t="shared" ref="C619" si="692">C618</f>
        <v>인스트루먼트정보</v>
      </c>
      <c r="D619" s="65" t="s">
        <v>1101</v>
      </c>
      <c r="E619" s="65">
        <f t="shared" si="675"/>
        <v>8</v>
      </c>
      <c r="F619" s="66"/>
      <c r="G619" s="66" t="s">
        <v>12</v>
      </c>
      <c r="H619" s="42">
        <v>8</v>
      </c>
      <c r="I619" s="66"/>
      <c r="J619" s="65" t="str">
        <f t="shared" si="676"/>
        <v>문자_8</v>
      </c>
      <c r="K619" s="114"/>
      <c r="L619" s="67"/>
      <c r="M619" s="65" t="str">
        <f t="shared" si="686"/>
        <v>ZRP_BASE_INST</v>
      </c>
      <c r="N619" s="65" t="str">
        <f t="shared" si="677"/>
        <v>인스트루먼트정보</v>
      </c>
      <c r="O619" s="27">
        <f t="shared" si="660"/>
        <v>8</v>
      </c>
      <c r="P619" s="65" t="s">
        <v>1102</v>
      </c>
      <c r="Q619" s="65" t="str">
        <f t="shared" si="683"/>
        <v>평가일</v>
      </c>
      <c r="R619" s="65" t="str">
        <f t="shared" si="678"/>
        <v>varchar2(8)</v>
      </c>
      <c r="S619" s="66" t="str">
        <f>IF(F619="O", "Y", "")</f>
        <v/>
      </c>
      <c r="T619" s="66" t="str">
        <f>IF(I619="M", "Y", "")</f>
        <v/>
      </c>
      <c r="U619" s="68">
        <f t="shared" si="662"/>
        <v>8</v>
      </c>
      <c r="V619" s="65"/>
      <c r="W619" s="5" t="s">
        <v>291</v>
      </c>
      <c r="X619" s="5" t="str">
        <f t="shared" si="684"/>
        <v>BASE_DT,POSI_FG,POSI_ID</v>
      </c>
      <c r="Y619" s="6" t="s">
        <v>291</v>
      </c>
      <c r="Z619" s="37" t="str">
        <f t="shared" si="679"/>
        <v xml:space="preserve">  EVALU_DT varchar2(8) NULL,</v>
      </c>
      <c r="AA619" s="37" t="s">
        <v>291</v>
      </c>
      <c r="AB619" s="5" t="str">
        <f t="shared" si="672"/>
        <v/>
      </c>
      <c r="AC619" s="37" t="s">
        <v>291</v>
      </c>
      <c r="AD619" s="37" t="str">
        <f t="shared" si="680"/>
        <v>COMMENT ON COLUMN ZRP_BASE_INST.EVALU_DT IS '평가일';</v>
      </c>
      <c r="AE619" s="37" t="s">
        <v>291</v>
      </c>
      <c r="AF619" s="40" t="str">
        <f t="shared" si="681"/>
        <v>ALTER TABLE ZRP_BASE_INST ADD EVALU_DT varchar2(8) NULL;</v>
      </c>
      <c r="AG619" s="6" t="s">
        <v>291</v>
      </c>
      <c r="AI619" s="114" t="s">
        <v>2781</v>
      </c>
      <c r="AJ619" s="114"/>
      <c r="AK619" s="92"/>
      <c r="AL619" s="114" t="s">
        <v>6091</v>
      </c>
      <c r="AM619" s="66"/>
    </row>
    <row r="620" spans="2:51" ht="12.75" customHeight="1">
      <c r="B620" s="65" t="str">
        <f t="shared" si="682"/>
        <v>평가관리_입수정보</v>
      </c>
      <c r="C620" s="65" t="str">
        <f t="shared" si="682"/>
        <v>인스트루먼트정보</v>
      </c>
      <c r="D620" s="65" t="s">
        <v>1103</v>
      </c>
      <c r="E620" s="65">
        <f t="shared" si="675"/>
        <v>9</v>
      </c>
      <c r="F620" s="66"/>
      <c r="G620" s="66" t="s">
        <v>12</v>
      </c>
      <c r="H620" s="42">
        <v>8</v>
      </c>
      <c r="I620" s="66"/>
      <c r="J620" s="65" t="str">
        <f t="shared" si="676"/>
        <v>문자_8</v>
      </c>
      <c r="K620" s="114"/>
      <c r="L620" s="67"/>
      <c r="M620" s="65" t="str">
        <f t="shared" si="686"/>
        <v>ZRP_BASE_INST</v>
      </c>
      <c r="N620" s="65" t="str">
        <f t="shared" si="677"/>
        <v>인스트루먼트정보</v>
      </c>
      <c r="O620" s="27">
        <f t="shared" si="660"/>
        <v>9</v>
      </c>
      <c r="P620" s="65" t="s">
        <v>108</v>
      </c>
      <c r="Q620" s="65" t="str">
        <f t="shared" si="683"/>
        <v>만기일</v>
      </c>
      <c r="R620" s="65" t="str">
        <f t="shared" si="678"/>
        <v>varchar2(8)</v>
      </c>
      <c r="S620" s="66" t="str">
        <f>IF(F620="O", "Y", "")</f>
        <v/>
      </c>
      <c r="T620" s="66" t="str">
        <f>IF(I620="M", "Y", "")</f>
        <v/>
      </c>
      <c r="U620" s="68">
        <f t="shared" si="662"/>
        <v>8</v>
      </c>
      <c r="V620" s="65"/>
      <c r="W620" s="5" t="s">
        <v>291</v>
      </c>
      <c r="X620" s="5" t="str">
        <f t="shared" si="684"/>
        <v>BASE_DT,POSI_FG,POSI_ID</v>
      </c>
      <c r="Y620" s="6" t="s">
        <v>291</v>
      </c>
      <c r="Z620" s="37" t="str">
        <f t="shared" si="679"/>
        <v xml:space="preserve">  MATU_DT varchar2(8) NULL,</v>
      </c>
      <c r="AA620" s="37" t="s">
        <v>291</v>
      </c>
      <c r="AB620" s="5" t="str">
        <f t="shared" si="672"/>
        <v/>
      </c>
      <c r="AC620" s="37" t="s">
        <v>291</v>
      </c>
      <c r="AD620" s="37" t="str">
        <f t="shared" si="680"/>
        <v>COMMENT ON COLUMN ZRP_BASE_INST.MATU_DT IS '만기일';</v>
      </c>
      <c r="AE620" s="37" t="s">
        <v>291</v>
      </c>
      <c r="AF620" s="40" t="str">
        <f t="shared" si="681"/>
        <v>ALTER TABLE ZRP_BASE_INST ADD MATU_DT varchar2(8) NULL;</v>
      </c>
      <c r="AG620" s="6" t="s">
        <v>291</v>
      </c>
      <c r="AI620" s="114">
        <v>45657</v>
      </c>
      <c r="AJ620" s="114"/>
      <c r="AK620" s="92"/>
      <c r="AL620" s="114">
        <v>45657</v>
      </c>
      <c r="AM620" s="66"/>
    </row>
    <row r="621" spans="2:51">
      <c r="B621" s="65" t="str">
        <f t="shared" si="682"/>
        <v>평가관리_입수정보</v>
      </c>
      <c r="C621" s="65" t="str">
        <f t="shared" si="682"/>
        <v>인스트루먼트정보</v>
      </c>
      <c r="D621" s="65" t="s">
        <v>6585</v>
      </c>
      <c r="E621" s="65">
        <f t="shared" si="675"/>
        <v>10</v>
      </c>
      <c r="F621" s="66"/>
      <c r="G621" s="66" t="s">
        <v>12</v>
      </c>
      <c r="H621" s="42">
        <v>8</v>
      </c>
      <c r="I621" s="66"/>
      <c r="J621" s="65" t="str">
        <f t="shared" si="676"/>
        <v>문자_8</v>
      </c>
      <c r="K621" s="114"/>
      <c r="L621" s="67"/>
      <c r="M621" s="65" t="str">
        <f t="shared" si="686"/>
        <v>ZRP_BASE_INST</v>
      </c>
      <c r="N621" s="65" t="str">
        <f t="shared" si="677"/>
        <v>인스트루먼트정보</v>
      </c>
      <c r="O621" s="27">
        <f t="shared" si="660"/>
        <v>10</v>
      </c>
      <c r="P621" s="65" t="s">
        <v>6588</v>
      </c>
      <c r="Q621" s="65" t="str">
        <f t="shared" si="683"/>
        <v>지급일</v>
      </c>
      <c r="R621" s="65" t="str">
        <f t="shared" si="678"/>
        <v>varchar2(8)</v>
      </c>
      <c r="S621" s="66" t="str">
        <f>IF(F621="O", "Y", "")</f>
        <v/>
      </c>
      <c r="T621" s="66" t="str">
        <f>IF(I621="M", "Y", "")</f>
        <v/>
      </c>
      <c r="U621" s="68">
        <f t="shared" si="662"/>
        <v>8</v>
      </c>
      <c r="V621" s="65"/>
      <c r="W621" s="5" t="s">
        <v>291</v>
      </c>
      <c r="X621" s="5" t="str">
        <f t="shared" si="684"/>
        <v>BASE_DT,POSI_FG,POSI_ID</v>
      </c>
      <c r="Y621" s="6" t="s">
        <v>291</v>
      </c>
      <c r="Z621" s="37" t="str">
        <f t="shared" si="679"/>
        <v xml:space="preserve">  PAY_DT varchar2(8) NULL,</v>
      </c>
      <c r="AA621" s="37" t="s">
        <v>291</v>
      </c>
      <c r="AB621" s="5" t="str">
        <f t="shared" si="672"/>
        <v/>
      </c>
      <c r="AC621" s="37" t="s">
        <v>291</v>
      </c>
      <c r="AD621" s="37" t="str">
        <f t="shared" si="680"/>
        <v>COMMENT ON COLUMN ZRP_BASE_INST.PAY_DT IS '지급일';</v>
      </c>
      <c r="AE621" s="37" t="s">
        <v>291</v>
      </c>
      <c r="AF621" s="40" t="str">
        <f t="shared" si="681"/>
        <v>ALTER TABLE ZRP_BASE_INST ADD PAY_DT varchar2(8) NULL;</v>
      </c>
      <c r="AG621" s="6" t="s">
        <v>291</v>
      </c>
      <c r="AI621" s="114">
        <v>45834</v>
      </c>
      <c r="AJ621" s="114"/>
      <c r="AK621" s="92"/>
      <c r="AL621" s="114">
        <v>47827</v>
      </c>
      <c r="AM621" s="66"/>
    </row>
    <row r="622" spans="2:51">
      <c r="B622" s="65" t="str">
        <f t="shared" si="682"/>
        <v>평가관리_입수정보</v>
      </c>
      <c r="C622" s="65" t="str">
        <f t="shared" si="682"/>
        <v>인스트루먼트정보</v>
      </c>
      <c r="D622" s="65" t="s">
        <v>1581</v>
      </c>
      <c r="E622" s="65">
        <f t="shared" si="675"/>
        <v>11</v>
      </c>
      <c r="F622" s="66"/>
      <c r="G622" s="66" t="s">
        <v>13</v>
      </c>
      <c r="H622" s="42">
        <v>12</v>
      </c>
      <c r="I622" s="66"/>
      <c r="J622" s="65" t="str">
        <f t="shared" si="676"/>
        <v>숫자_12</v>
      </c>
      <c r="K622" s="114"/>
      <c r="L622" s="67"/>
      <c r="M622" s="65" t="str">
        <f t="shared" si="686"/>
        <v>ZRP_BASE_INST</v>
      </c>
      <c r="N622" s="65" t="str">
        <f t="shared" si="677"/>
        <v>인스트루먼트정보</v>
      </c>
      <c r="O622" s="27">
        <f t="shared" si="660"/>
        <v>11</v>
      </c>
      <c r="P622" s="65" t="s">
        <v>717</v>
      </c>
      <c r="Q622" s="65" t="str">
        <f t="shared" si="683"/>
        <v>장부수량</v>
      </c>
      <c r="R622" s="65" t="str">
        <f t="shared" si="678"/>
        <v>number(12)</v>
      </c>
      <c r="S622" s="66" t="str">
        <f t="shared" ref="S622:S626" si="693">IF(F622="O", "Y", "")</f>
        <v/>
      </c>
      <c r="T622" s="66" t="str">
        <f t="shared" ref="T622:T626" si="694">IF(I622="M", "Y", "")</f>
        <v/>
      </c>
      <c r="U622" s="68">
        <f t="shared" si="662"/>
        <v>12</v>
      </c>
      <c r="V622" s="65"/>
      <c r="W622" s="5" t="s">
        <v>291</v>
      </c>
      <c r="X622" s="5" t="str">
        <f t="shared" si="684"/>
        <v>BASE_DT,POSI_FG,POSI_ID</v>
      </c>
      <c r="Y622" s="6" t="s">
        <v>291</v>
      </c>
      <c r="Z622" s="37" t="str">
        <f t="shared" si="679"/>
        <v xml:space="preserve">  BOOK_QTY number(12) NULL,</v>
      </c>
      <c r="AA622" s="37" t="s">
        <v>291</v>
      </c>
      <c r="AB622" s="5" t="str">
        <f t="shared" si="672"/>
        <v/>
      </c>
      <c r="AC622" s="37" t="s">
        <v>291</v>
      </c>
      <c r="AD622" s="37" t="str">
        <f t="shared" si="680"/>
        <v>COMMENT ON COLUMN ZRP_BASE_INST.BOOK_QTY IS '장부수량';</v>
      </c>
      <c r="AE622" s="37" t="s">
        <v>291</v>
      </c>
      <c r="AF622" s="40" t="str">
        <f t="shared" si="681"/>
        <v>ALTER TABLE ZRP_BASE_INST ADD BOOK_QTY number(12) NULL;</v>
      </c>
      <c r="AG622" s="6" t="s">
        <v>291</v>
      </c>
      <c r="AI622" s="114">
        <v>10000</v>
      </c>
      <c r="AJ622" s="66"/>
      <c r="AL622" s="114">
        <v>10000</v>
      </c>
      <c r="AM622" s="66"/>
      <c r="AO622" s="114">
        <v>10000</v>
      </c>
      <c r="AP622" s="66"/>
      <c r="AR622" s="114">
        <v>10000</v>
      </c>
      <c r="AS622" s="66"/>
      <c r="AU622" s="114">
        <v>10000</v>
      </c>
      <c r="AV622" s="66"/>
      <c r="AX622" s="114">
        <v>10000</v>
      </c>
      <c r="AY622" s="66"/>
    </row>
    <row r="623" spans="2:51">
      <c r="B623" s="65" t="str">
        <f t="shared" si="682"/>
        <v>평가관리_입수정보</v>
      </c>
      <c r="C623" s="65" t="str">
        <f t="shared" si="682"/>
        <v>인스트루먼트정보</v>
      </c>
      <c r="D623" s="65" t="s">
        <v>2485</v>
      </c>
      <c r="E623" s="65">
        <f t="shared" si="675"/>
        <v>12</v>
      </c>
      <c r="F623" s="66"/>
      <c r="G623" s="66" t="s">
        <v>13</v>
      </c>
      <c r="H623" s="42" t="s">
        <v>2545</v>
      </c>
      <c r="I623" s="66"/>
      <c r="J623" s="65" t="str">
        <f t="shared" si="676"/>
        <v>숫자_25,8</v>
      </c>
      <c r="K623" s="114"/>
      <c r="L623" s="67"/>
      <c r="M623" s="65" t="str">
        <f t="shared" si="686"/>
        <v>ZRP_BASE_INST</v>
      </c>
      <c r="N623" s="65" t="str">
        <f t="shared" si="677"/>
        <v>인스트루먼트정보</v>
      </c>
      <c r="O623" s="27">
        <f t="shared" si="660"/>
        <v>12</v>
      </c>
      <c r="P623" s="65" t="s">
        <v>2512</v>
      </c>
      <c r="Q623" s="65" t="str">
        <f t="shared" si="683"/>
        <v>장부단가</v>
      </c>
      <c r="R623" s="65" t="str">
        <f t="shared" si="678"/>
        <v>number(25,8)</v>
      </c>
      <c r="S623" s="66" t="str">
        <f t="shared" si="693"/>
        <v/>
      </c>
      <c r="T623" s="66" t="str">
        <f t="shared" si="694"/>
        <v/>
      </c>
      <c r="U623" s="68" t="str">
        <f t="shared" si="662"/>
        <v>25,8</v>
      </c>
      <c r="V623" s="65"/>
      <c r="W623" s="5" t="s">
        <v>291</v>
      </c>
      <c r="X623" s="5" t="str">
        <f t="shared" si="684"/>
        <v>BASE_DT,POSI_FG,POSI_ID</v>
      </c>
      <c r="Y623" s="6" t="s">
        <v>291</v>
      </c>
      <c r="Z623" s="37" t="str">
        <f t="shared" si="679"/>
        <v xml:space="preserve">  BOOK_PRIC number(25,8) NULL,</v>
      </c>
      <c r="AA623" s="37" t="s">
        <v>291</v>
      </c>
      <c r="AB623" s="5" t="str">
        <f t="shared" si="672"/>
        <v/>
      </c>
      <c r="AC623" s="37" t="s">
        <v>291</v>
      </c>
      <c r="AD623" s="37" t="str">
        <f t="shared" si="680"/>
        <v>COMMENT ON COLUMN ZRP_BASE_INST.BOOK_PRIC IS '장부단가';</v>
      </c>
      <c r="AE623" s="37" t="s">
        <v>291</v>
      </c>
      <c r="AF623" s="40" t="str">
        <f t="shared" si="681"/>
        <v>ALTER TABLE ZRP_BASE_INST ADD BOOK_PRIC number(25,8) NULL;</v>
      </c>
      <c r="AG623" s="6" t="s">
        <v>291</v>
      </c>
      <c r="AI623" s="114">
        <v>1</v>
      </c>
      <c r="AJ623" s="66"/>
      <c r="AL623" s="114">
        <v>100</v>
      </c>
      <c r="AM623" s="66"/>
      <c r="AO623" s="114">
        <v>100</v>
      </c>
      <c r="AP623" s="66"/>
      <c r="AR623" s="114">
        <v>100</v>
      </c>
      <c r="AS623" s="66"/>
      <c r="AU623" s="114">
        <v>100</v>
      </c>
      <c r="AV623" s="66"/>
      <c r="AX623" s="114">
        <v>100</v>
      </c>
      <c r="AY623" s="66"/>
    </row>
    <row r="624" spans="2:51">
      <c r="B624" s="65" t="str">
        <f t="shared" si="682"/>
        <v>평가관리_입수정보</v>
      </c>
      <c r="C624" s="65" t="str">
        <f t="shared" si="682"/>
        <v>인스트루먼트정보</v>
      </c>
      <c r="D624" s="65" t="s">
        <v>1582</v>
      </c>
      <c r="E624" s="65">
        <f t="shared" si="675"/>
        <v>13</v>
      </c>
      <c r="F624" s="66"/>
      <c r="G624" s="66" t="s">
        <v>13</v>
      </c>
      <c r="H624" s="42" t="s">
        <v>2013</v>
      </c>
      <c r="I624" s="66"/>
      <c r="J624" s="65" t="str">
        <f t="shared" si="676"/>
        <v>숫자_19,2</v>
      </c>
      <c r="K624" s="114"/>
      <c r="L624" s="67"/>
      <c r="M624" s="65" t="str">
        <f t="shared" si="686"/>
        <v>ZRP_BASE_INST</v>
      </c>
      <c r="N624" s="65" t="str">
        <f t="shared" si="677"/>
        <v>인스트루먼트정보</v>
      </c>
      <c r="O624" s="27">
        <f t="shared" si="660"/>
        <v>13</v>
      </c>
      <c r="P624" s="65" t="s">
        <v>404</v>
      </c>
      <c r="Q624" s="65" t="str">
        <f t="shared" si="683"/>
        <v>장부가</v>
      </c>
      <c r="R624" s="65" t="str">
        <f t="shared" si="678"/>
        <v>number(19,2)</v>
      </c>
      <c r="S624" s="66" t="str">
        <f t="shared" si="693"/>
        <v/>
      </c>
      <c r="T624" s="66" t="str">
        <f t="shared" si="694"/>
        <v/>
      </c>
      <c r="U624" s="68" t="str">
        <f t="shared" si="662"/>
        <v>19,2</v>
      </c>
      <c r="V624" s="65"/>
      <c r="W624" s="5" t="s">
        <v>291</v>
      </c>
      <c r="X624" s="5" t="str">
        <f t="shared" si="684"/>
        <v>BASE_DT,POSI_FG,POSI_ID</v>
      </c>
      <c r="Y624" s="6" t="s">
        <v>291</v>
      </c>
      <c r="Z624" s="37" t="str">
        <f t="shared" si="679"/>
        <v xml:space="preserve">  BOOK_AMT number(19,2) NULL,</v>
      </c>
      <c r="AA624" s="37" t="s">
        <v>291</v>
      </c>
      <c r="AB624" s="5" t="str">
        <f t="shared" si="672"/>
        <v/>
      </c>
      <c r="AC624" s="37" t="s">
        <v>291</v>
      </c>
      <c r="AD624" s="37" t="str">
        <f t="shared" si="680"/>
        <v>COMMENT ON COLUMN ZRP_BASE_INST.BOOK_AMT IS '장부가';</v>
      </c>
      <c r="AE624" s="37" t="s">
        <v>291</v>
      </c>
      <c r="AF624" s="40" t="str">
        <f t="shared" si="681"/>
        <v>ALTER TABLE ZRP_BASE_INST ADD BOOK_AMT number(19,2) NULL;</v>
      </c>
      <c r="AG624" s="6" t="s">
        <v>291</v>
      </c>
      <c r="AI624" s="114">
        <v>143000</v>
      </c>
      <c r="AJ624" s="66"/>
      <c r="AL624" s="114">
        <v>1000000</v>
      </c>
      <c r="AM624" s="66"/>
      <c r="AO624" s="114">
        <v>1000000</v>
      </c>
      <c r="AP624" s="66"/>
      <c r="AR624" s="114">
        <v>1000000</v>
      </c>
      <c r="AS624" s="66"/>
      <c r="AU624" s="114">
        <v>1000000</v>
      </c>
      <c r="AV624" s="66"/>
      <c r="AX624" s="114">
        <v>1000000</v>
      </c>
      <c r="AY624" s="66"/>
    </row>
    <row r="625" spans="2:51">
      <c r="B625" s="65" t="str">
        <f t="shared" si="682"/>
        <v>평가관리_입수정보</v>
      </c>
      <c r="C625" s="65" t="str">
        <f t="shared" si="682"/>
        <v>인스트루먼트정보</v>
      </c>
      <c r="D625" s="65" t="s">
        <v>2486</v>
      </c>
      <c r="E625" s="65">
        <f t="shared" si="675"/>
        <v>14</v>
      </c>
      <c r="F625" s="66"/>
      <c r="G625" s="66" t="s">
        <v>274</v>
      </c>
      <c r="H625" s="42">
        <v>3</v>
      </c>
      <c r="I625" s="66"/>
      <c r="J625" s="65" t="str">
        <f t="shared" si="676"/>
        <v>문자_3</v>
      </c>
      <c r="K625" s="114"/>
      <c r="L625" s="67"/>
      <c r="M625" s="65" t="str">
        <f t="shared" si="686"/>
        <v>ZRP_BASE_INST</v>
      </c>
      <c r="N625" s="65" t="str">
        <f t="shared" si="677"/>
        <v>인스트루먼트정보</v>
      </c>
      <c r="O625" s="27">
        <f t="shared" si="660"/>
        <v>14</v>
      </c>
      <c r="P625" s="65" t="s">
        <v>402</v>
      </c>
      <c r="Q625" s="65" t="str">
        <f t="shared" si="683"/>
        <v>장부가통화</v>
      </c>
      <c r="R625" s="65" t="str">
        <f t="shared" si="678"/>
        <v>varchar2(3)</v>
      </c>
      <c r="S625" s="66" t="str">
        <f t="shared" si="693"/>
        <v/>
      </c>
      <c r="T625" s="66" t="str">
        <f t="shared" si="694"/>
        <v/>
      </c>
      <c r="U625" s="68">
        <f t="shared" si="662"/>
        <v>3</v>
      </c>
      <c r="V625" s="65"/>
      <c r="W625" s="5" t="s">
        <v>291</v>
      </c>
      <c r="X625" s="5" t="str">
        <f t="shared" si="684"/>
        <v>BASE_DT,POSI_FG,POSI_ID</v>
      </c>
      <c r="Y625" s="6" t="s">
        <v>291</v>
      </c>
      <c r="Z625" s="37" t="str">
        <f t="shared" si="679"/>
        <v xml:space="preserve">  BOOK_CCY varchar2(3) NULL,</v>
      </c>
      <c r="AA625" s="37" t="s">
        <v>291</v>
      </c>
      <c r="AB625" s="5" t="str">
        <f t="shared" si="672"/>
        <v/>
      </c>
      <c r="AC625" s="37" t="s">
        <v>291</v>
      </c>
      <c r="AD625" s="37" t="str">
        <f t="shared" si="680"/>
        <v>COMMENT ON COLUMN ZRP_BASE_INST.BOOK_CCY IS '장부가통화';</v>
      </c>
      <c r="AE625" s="37" t="s">
        <v>291</v>
      </c>
      <c r="AF625" s="40" t="str">
        <f t="shared" si="681"/>
        <v>ALTER TABLE ZRP_BASE_INST ADD BOOK_CCY varchar2(3) NULL;</v>
      </c>
      <c r="AG625" s="6" t="s">
        <v>291</v>
      </c>
      <c r="AI625" s="114" t="s">
        <v>1301</v>
      </c>
      <c r="AJ625" s="66"/>
      <c r="AL625" s="114" t="s">
        <v>1298</v>
      </c>
      <c r="AM625" s="66"/>
      <c r="AO625" s="114" t="s">
        <v>1298</v>
      </c>
      <c r="AP625" s="66"/>
      <c r="AR625" s="114" t="s">
        <v>1298</v>
      </c>
      <c r="AS625" s="66"/>
      <c r="AU625" s="114" t="s">
        <v>1298</v>
      </c>
      <c r="AV625" s="66"/>
      <c r="AX625" s="114" t="s">
        <v>1298</v>
      </c>
      <c r="AY625" s="66"/>
    </row>
    <row r="626" spans="2:51">
      <c r="B626" s="65" t="str">
        <f t="shared" si="682"/>
        <v>평가관리_입수정보</v>
      </c>
      <c r="C626" s="65" t="str">
        <f t="shared" si="682"/>
        <v>인스트루먼트정보</v>
      </c>
      <c r="D626" s="65" t="s">
        <v>1225</v>
      </c>
      <c r="E626" s="65">
        <f t="shared" si="675"/>
        <v>15</v>
      </c>
      <c r="F626" s="66"/>
      <c r="G626" s="66" t="s">
        <v>274</v>
      </c>
      <c r="H626" s="42">
        <v>3</v>
      </c>
      <c r="I626" s="66"/>
      <c r="J626" s="65" t="str">
        <f t="shared" si="676"/>
        <v>문자_3</v>
      </c>
      <c r="K626" s="114"/>
      <c r="L626" s="67"/>
      <c r="M626" s="65" t="str">
        <f t="shared" si="686"/>
        <v>ZRP_BASE_INST</v>
      </c>
      <c r="N626" s="65" t="str">
        <f t="shared" si="677"/>
        <v>인스트루먼트정보</v>
      </c>
      <c r="O626" s="27">
        <f t="shared" si="660"/>
        <v>15</v>
      </c>
      <c r="P626" s="65" t="s">
        <v>109</v>
      </c>
      <c r="Q626" s="65" t="str">
        <f t="shared" si="683"/>
        <v>액면통화</v>
      </c>
      <c r="R626" s="65" t="str">
        <f t="shared" si="678"/>
        <v>varchar2(3)</v>
      </c>
      <c r="S626" s="66" t="str">
        <f t="shared" si="693"/>
        <v/>
      </c>
      <c r="T626" s="66" t="str">
        <f t="shared" si="694"/>
        <v/>
      </c>
      <c r="U626" s="68">
        <f t="shared" si="662"/>
        <v>3</v>
      </c>
      <c r="V626" s="65"/>
      <c r="W626" s="5" t="s">
        <v>291</v>
      </c>
      <c r="X626" s="5" t="str">
        <f t="shared" si="684"/>
        <v>BASE_DT,POSI_FG,POSI_ID</v>
      </c>
      <c r="Y626" s="6" t="s">
        <v>291</v>
      </c>
      <c r="Z626" s="37" t="str">
        <f t="shared" si="679"/>
        <v xml:space="preserve">  NOTI_CCY varchar2(3) NULL,</v>
      </c>
      <c r="AA626" s="37" t="s">
        <v>291</v>
      </c>
      <c r="AB626" s="5" t="str">
        <f t="shared" si="672"/>
        <v/>
      </c>
      <c r="AC626" s="37" t="s">
        <v>291</v>
      </c>
      <c r="AD626" s="37" t="str">
        <f t="shared" si="680"/>
        <v>COMMENT ON COLUMN ZRP_BASE_INST.NOTI_CCY IS '액면통화';</v>
      </c>
      <c r="AE626" s="37" t="s">
        <v>291</v>
      </c>
      <c r="AF626" s="40" t="str">
        <f t="shared" si="681"/>
        <v>ALTER TABLE ZRP_BASE_INST ADD NOTI_CCY varchar2(3) NULL;</v>
      </c>
      <c r="AG626" s="6" t="s">
        <v>291</v>
      </c>
      <c r="AI626" s="114" t="s">
        <v>1301</v>
      </c>
      <c r="AJ626" s="66"/>
      <c r="AL626" s="114" t="s">
        <v>4286</v>
      </c>
      <c r="AM626" s="66"/>
      <c r="AO626" s="114" t="s">
        <v>1298</v>
      </c>
      <c r="AP626" s="66"/>
      <c r="AR626" s="114" t="s">
        <v>1298</v>
      </c>
      <c r="AS626" s="66"/>
      <c r="AU626" s="114" t="s">
        <v>1298</v>
      </c>
      <c r="AV626" s="66"/>
      <c r="AX626" s="114" t="s">
        <v>1298</v>
      </c>
      <c r="AY626" s="66"/>
    </row>
    <row r="627" spans="2:51">
      <c r="B627" s="65" t="str">
        <f t="shared" si="682"/>
        <v>평가관리_입수정보</v>
      </c>
      <c r="C627" s="65" t="str">
        <f t="shared" si="682"/>
        <v>인스트루먼트정보</v>
      </c>
      <c r="D627" s="65" t="s">
        <v>408</v>
      </c>
      <c r="E627" s="65">
        <f t="shared" si="675"/>
        <v>16</v>
      </c>
      <c r="F627" s="66"/>
      <c r="G627" s="66" t="s">
        <v>13</v>
      </c>
      <c r="H627" s="42" t="s">
        <v>2013</v>
      </c>
      <c r="I627" s="66"/>
      <c r="J627" s="65" t="str">
        <f t="shared" si="676"/>
        <v>숫자_19,2</v>
      </c>
      <c r="K627" s="114"/>
      <c r="L627" s="67"/>
      <c r="M627" s="65" t="str">
        <f t="shared" si="686"/>
        <v>ZRP_BASE_INST</v>
      </c>
      <c r="N627" s="65" t="str">
        <f t="shared" si="677"/>
        <v>인스트루먼트정보</v>
      </c>
      <c r="O627" s="27">
        <f t="shared" si="660"/>
        <v>16</v>
      </c>
      <c r="P627" s="65" t="s">
        <v>111</v>
      </c>
      <c r="Q627" s="65" t="str">
        <f t="shared" si="683"/>
        <v>액면금액</v>
      </c>
      <c r="R627" s="65" t="str">
        <f t="shared" si="678"/>
        <v>number(19,2)</v>
      </c>
      <c r="S627" s="66" t="str">
        <f>IF(F627="O", "Y", "")</f>
        <v/>
      </c>
      <c r="T627" s="66" t="str">
        <f>IF(I627="M", "Y", "")</f>
        <v/>
      </c>
      <c r="U627" s="68" t="str">
        <f t="shared" si="662"/>
        <v>19,2</v>
      </c>
      <c r="V627" s="65"/>
      <c r="W627" s="5" t="s">
        <v>291</v>
      </c>
      <c r="X627" s="5" t="str">
        <f t="shared" si="684"/>
        <v>BASE_DT,POSI_FG,POSI_ID</v>
      </c>
      <c r="Y627" s="6" t="s">
        <v>291</v>
      </c>
      <c r="Z627" s="37" t="str">
        <f t="shared" si="679"/>
        <v xml:space="preserve">  NOTI_AMT number(19,2) NULL,</v>
      </c>
      <c r="AA627" s="37" t="s">
        <v>291</v>
      </c>
      <c r="AB627" s="5" t="str">
        <f t="shared" si="672"/>
        <v/>
      </c>
      <c r="AC627" s="37" t="s">
        <v>291</v>
      </c>
      <c r="AD627" s="37" t="str">
        <f t="shared" si="680"/>
        <v>COMMENT ON COLUMN ZRP_BASE_INST.NOTI_AMT IS '액면금액';</v>
      </c>
      <c r="AE627" s="37" t="s">
        <v>291</v>
      </c>
      <c r="AF627" s="40" t="str">
        <f t="shared" si="681"/>
        <v>ALTER TABLE ZRP_BASE_INST ADD NOTI_AMT number(19,2) NULL;</v>
      </c>
      <c r="AG627" s="6" t="s">
        <v>291</v>
      </c>
      <c r="AI627" s="114"/>
      <c r="AJ627" s="66"/>
      <c r="AL627" s="114"/>
      <c r="AM627" s="66"/>
      <c r="AO627" s="114"/>
      <c r="AP627" s="66"/>
      <c r="AR627" s="114"/>
      <c r="AS627" s="66"/>
      <c r="AU627" s="114"/>
      <c r="AV627" s="66"/>
      <c r="AX627" s="114"/>
      <c r="AY627" s="66"/>
    </row>
    <row r="628" spans="2:51">
      <c r="B628" s="65" t="str">
        <f t="shared" si="682"/>
        <v>평가관리_입수정보</v>
      </c>
      <c r="C628" s="65" t="str">
        <f t="shared" si="682"/>
        <v>인스트루먼트정보</v>
      </c>
      <c r="D628" s="359" t="s">
        <v>7133</v>
      </c>
      <c r="E628" s="65">
        <f t="shared" si="675"/>
        <v>17</v>
      </c>
      <c r="F628" s="263"/>
      <c r="G628" s="263" t="s">
        <v>13</v>
      </c>
      <c r="H628" s="360">
        <v>1</v>
      </c>
      <c r="I628" s="263"/>
      <c r="J628" s="359" t="str">
        <f t="shared" si="676"/>
        <v>숫자_1</v>
      </c>
      <c r="K628" s="381"/>
      <c r="L628" s="361"/>
      <c r="M628" s="65" t="str">
        <f t="shared" si="686"/>
        <v>ZRP_BASE_INST</v>
      </c>
      <c r="N628" s="359" t="str">
        <f t="shared" si="677"/>
        <v>인스트루먼트정보</v>
      </c>
      <c r="O628" s="27">
        <f t="shared" si="660"/>
        <v>17</v>
      </c>
      <c r="P628" s="359" t="s">
        <v>7136</v>
      </c>
      <c r="Q628" s="359" t="str">
        <f t="shared" si="683"/>
        <v>원금지급여부</v>
      </c>
      <c r="R628" s="65" t="str">
        <f t="shared" si="678"/>
        <v>number(1)</v>
      </c>
      <c r="S628" s="263"/>
      <c r="T628" s="263"/>
      <c r="U628" s="68">
        <f t="shared" si="662"/>
        <v>1</v>
      </c>
      <c r="V628" s="359" t="s">
        <v>7135</v>
      </c>
      <c r="W628" s="363"/>
      <c r="X628" s="5" t="str">
        <f t="shared" si="684"/>
        <v>BASE_DT,POSI_FG,POSI_ID</v>
      </c>
      <c r="Y628" s="6" t="s">
        <v>291</v>
      </c>
      <c r="Z628" s="37" t="str">
        <f t="shared" si="679"/>
        <v xml:space="preserve">  NOTI_EXCHANGE_YN number(1) NULL,</v>
      </c>
      <c r="AA628" s="37" t="s">
        <v>291</v>
      </c>
      <c r="AB628" s="5" t="str">
        <f t="shared" ref="AB628:AB686" si="695">IF(P628="","DROP TABLE "&amp;M628&amp;";","")</f>
        <v/>
      </c>
      <c r="AC628" s="37" t="s">
        <v>291</v>
      </c>
      <c r="AD628" s="37" t="str">
        <f t="shared" si="680"/>
        <v>COMMENT ON COLUMN ZRP_BASE_INST.NOTI_EXCHANGE_YN IS '원금지급여부';</v>
      </c>
      <c r="AE628" s="37" t="s">
        <v>291</v>
      </c>
      <c r="AF628" s="40" t="str">
        <f t="shared" si="681"/>
        <v>ALTER TABLE ZRP_BASE_INST ADD NOTI_EXCHANGE_YN number(1) NULL;</v>
      </c>
      <c r="AG628" s="6"/>
      <c r="AI628" s="114"/>
      <c r="AJ628" s="66"/>
      <c r="AL628" s="114"/>
      <c r="AM628" s="66"/>
      <c r="AO628" s="114"/>
      <c r="AP628" s="66"/>
      <c r="AR628" s="114"/>
      <c r="AS628" s="66"/>
      <c r="AU628" s="114"/>
      <c r="AV628" s="66"/>
      <c r="AX628" s="114"/>
      <c r="AY628" s="66"/>
    </row>
    <row r="629" spans="2:51">
      <c r="B629" s="65" t="str">
        <f>B627</f>
        <v>평가관리_입수정보</v>
      </c>
      <c r="C629" s="65" t="str">
        <f>C627</f>
        <v>인스트루먼트정보</v>
      </c>
      <c r="D629" s="65" t="s">
        <v>1585</v>
      </c>
      <c r="E629" s="65">
        <f t="shared" si="675"/>
        <v>18</v>
      </c>
      <c r="F629" s="66"/>
      <c r="G629" s="66" t="s">
        <v>13</v>
      </c>
      <c r="H629" s="42" t="s">
        <v>2545</v>
      </c>
      <c r="I629" s="66"/>
      <c r="J629" s="65" t="str">
        <f t="shared" si="676"/>
        <v>숫자_25,8</v>
      </c>
      <c r="K629" s="114"/>
      <c r="L629" s="67"/>
      <c r="M629" s="65" t="str">
        <f t="shared" si="686"/>
        <v>ZRP_BASE_INST</v>
      </c>
      <c r="N629" s="65" t="str">
        <f t="shared" si="677"/>
        <v>인스트루먼트정보</v>
      </c>
      <c r="O629" s="27">
        <f t="shared" si="660"/>
        <v>18</v>
      </c>
      <c r="P629" s="65" t="s">
        <v>1586</v>
      </c>
      <c r="Q629" s="65" t="str">
        <f t="shared" si="683"/>
        <v>시장가격</v>
      </c>
      <c r="R629" s="65" t="str">
        <f t="shared" si="678"/>
        <v>number(25,8)</v>
      </c>
      <c r="S629" s="66" t="str">
        <f t="shared" ref="S629:S686" si="696">IF(F629="O", "Y", "")</f>
        <v/>
      </c>
      <c r="T629" s="66" t="str">
        <f t="shared" ref="T629:T686" si="697">IF(I629="M", "Y", "")</f>
        <v/>
      </c>
      <c r="U629" s="68" t="str">
        <f t="shared" si="662"/>
        <v>25,8</v>
      </c>
      <c r="V629" s="65"/>
      <c r="W629" s="5" t="s">
        <v>291</v>
      </c>
      <c r="X629" s="5" t="str">
        <f t="shared" si="684"/>
        <v>BASE_DT,POSI_FG,POSI_ID</v>
      </c>
      <c r="Y629" s="6" t="s">
        <v>291</v>
      </c>
      <c r="Z629" s="37" t="str">
        <f t="shared" si="679"/>
        <v xml:space="preserve">  SPOT_PRIC number(25,8) NULL,</v>
      </c>
      <c r="AA629" s="37" t="s">
        <v>291</v>
      </c>
      <c r="AB629" s="5" t="str">
        <f t="shared" si="695"/>
        <v/>
      </c>
      <c r="AC629" s="37" t="s">
        <v>291</v>
      </c>
      <c r="AD629" s="37" t="str">
        <f t="shared" si="680"/>
        <v>COMMENT ON COLUMN ZRP_BASE_INST.SPOT_PRIC IS '시장가격';</v>
      </c>
      <c r="AE629" s="37" t="s">
        <v>291</v>
      </c>
      <c r="AF629" s="40" t="str">
        <f t="shared" si="681"/>
        <v>ALTER TABLE ZRP_BASE_INST ADD SPOT_PRIC number(25,8) NULL;</v>
      </c>
      <c r="AG629" s="6" t="s">
        <v>291</v>
      </c>
      <c r="AI629" s="114">
        <v>143000</v>
      </c>
      <c r="AJ629" s="66"/>
      <c r="AL629" s="114">
        <v>100</v>
      </c>
      <c r="AM629" s="66"/>
      <c r="AO629" s="114">
        <v>100</v>
      </c>
      <c r="AP629" s="66"/>
      <c r="AR629" s="114">
        <v>100</v>
      </c>
      <c r="AS629" s="66"/>
      <c r="AU629" s="114">
        <v>100</v>
      </c>
      <c r="AV629" s="66"/>
      <c r="AX629" s="114">
        <v>100</v>
      </c>
      <c r="AY629" s="66"/>
    </row>
    <row r="630" spans="2:51">
      <c r="B630" s="65" t="str">
        <f t="shared" si="682"/>
        <v>평가관리_입수정보</v>
      </c>
      <c r="C630" s="65" t="str">
        <f t="shared" si="682"/>
        <v>인스트루먼트정보</v>
      </c>
      <c r="D630" s="65" t="s">
        <v>2489</v>
      </c>
      <c r="E630" s="65">
        <f t="shared" si="675"/>
        <v>19</v>
      </c>
      <c r="F630" s="66"/>
      <c r="G630" s="66" t="s">
        <v>13</v>
      </c>
      <c r="H630" s="42" t="s">
        <v>2013</v>
      </c>
      <c r="I630" s="66"/>
      <c r="J630" s="65" t="str">
        <f t="shared" si="676"/>
        <v>숫자_19,2</v>
      </c>
      <c r="K630" s="114"/>
      <c r="L630" s="67"/>
      <c r="M630" s="65" t="str">
        <f t="shared" si="686"/>
        <v>ZRP_BASE_INST</v>
      </c>
      <c r="N630" s="65" t="str">
        <f t="shared" si="677"/>
        <v>인스트루먼트정보</v>
      </c>
      <c r="O630" s="27">
        <f t="shared" si="660"/>
        <v>19</v>
      </c>
      <c r="P630" s="65" t="s">
        <v>2514</v>
      </c>
      <c r="Q630" s="65" t="str">
        <f t="shared" si="683"/>
        <v>시가평가금액</v>
      </c>
      <c r="R630" s="65" t="str">
        <f t="shared" si="678"/>
        <v>number(19,2)</v>
      </c>
      <c r="S630" s="66" t="str">
        <f t="shared" si="696"/>
        <v/>
      </c>
      <c r="T630" s="66" t="str">
        <f t="shared" si="697"/>
        <v/>
      </c>
      <c r="U630" s="68" t="str">
        <f t="shared" si="662"/>
        <v>19,2</v>
      </c>
      <c r="V630" s="65"/>
      <c r="W630" s="5" t="s">
        <v>291</v>
      </c>
      <c r="X630" s="5" t="str">
        <f t="shared" si="684"/>
        <v>BASE_DT,POSI_FG,POSI_ID</v>
      </c>
      <c r="Y630" s="6" t="s">
        <v>291</v>
      </c>
      <c r="Z630" s="37" t="str">
        <f t="shared" si="679"/>
        <v xml:space="preserve">  SPOT_AMT number(19,2) NULL,</v>
      </c>
      <c r="AA630" s="37" t="s">
        <v>291</v>
      </c>
      <c r="AB630" s="5" t="str">
        <f t="shared" si="695"/>
        <v/>
      </c>
      <c r="AC630" s="37" t="s">
        <v>291</v>
      </c>
      <c r="AD630" s="37" t="str">
        <f t="shared" si="680"/>
        <v>COMMENT ON COLUMN ZRP_BASE_INST.SPOT_AMT IS '시가평가금액';</v>
      </c>
      <c r="AE630" s="37" t="s">
        <v>291</v>
      </c>
      <c r="AF630" s="40" t="str">
        <f t="shared" si="681"/>
        <v>ALTER TABLE ZRP_BASE_INST ADD SPOT_AMT number(19,2) NULL;</v>
      </c>
      <c r="AG630" s="6" t="s">
        <v>291</v>
      </c>
      <c r="AI630" s="114">
        <v>143000</v>
      </c>
      <c r="AJ630" s="66"/>
      <c r="AL630" s="114">
        <v>1000000</v>
      </c>
      <c r="AM630" s="66"/>
      <c r="AO630" s="114">
        <v>1000000</v>
      </c>
      <c r="AP630" s="66"/>
      <c r="AR630" s="114">
        <v>1000000</v>
      </c>
      <c r="AS630" s="66"/>
      <c r="AU630" s="114">
        <v>1000000</v>
      </c>
      <c r="AV630" s="66"/>
      <c r="AX630" s="114">
        <v>1000000</v>
      </c>
      <c r="AY630" s="66"/>
    </row>
    <row r="631" spans="2:51">
      <c r="B631" s="65" t="str">
        <f t="shared" ref="B631:C637" si="698">B630</f>
        <v>평가관리_입수정보</v>
      </c>
      <c r="C631" s="65" t="str">
        <f t="shared" si="698"/>
        <v>인스트루먼트정보</v>
      </c>
      <c r="D631" s="65" t="s">
        <v>505</v>
      </c>
      <c r="E631" s="65">
        <f t="shared" si="675"/>
        <v>20</v>
      </c>
      <c r="F631" s="66"/>
      <c r="G631" s="66" t="s">
        <v>13</v>
      </c>
      <c r="H631" s="42" t="s">
        <v>1993</v>
      </c>
      <c r="I631" s="66"/>
      <c r="J631" s="65" t="str">
        <f t="shared" si="676"/>
        <v>숫자_25,8</v>
      </c>
      <c r="K631" s="114"/>
      <c r="L631" s="67"/>
      <c r="M631" s="65" t="str">
        <f t="shared" si="686"/>
        <v>ZRP_BASE_INST</v>
      </c>
      <c r="N631" s="65" t="str">
        <f t="shared" si="677"/>
        <v>인스트루먼트정보</v>
      </c>
      <c r="O631" s="27">
        <f t="shared" si="660"/>
        <v>20</v>
      </c>
      <c r="P631" s="65" t="s">
        <v>1104</v>
      </c>
      <c r="Q631" s="65" t="str">
        <f t="shared" si="683"/>
        <v>환율</v>
      </c>
      <c r="R631" s="65" t="str">
        <f t="shared" si="678"/>
        <v>number(25,8)</v>
      </c>
      <c r="S631" s="66" t="str">
        <f t="shared" si="696"/>
        <v/>
      </c>
      <c r="T631" s="66" t="str">
        <f t="shared" si="697"/>
        <v/>
      </c>
      <c r="U631" s="68" t="str">
        <f t="shared" si="662"/>
        <v>25,8</v>
      </c>
      <c r="V631" s="65"/>
      <c r="W631" s="5" t="s">
        <v>291</v>
      </c>
      <c r="X631" s="5" t="str">
        <f t="shared" si="684"/>
        <v>BASE_DT,POSI_FG,POSI_ID</v>
      </c>
      <c r="Y631" s="6" t="s">
        <v>291</v>
      </c>
      <c r="Z631" s="37" t="str">
        <f t="shared" si="679"/>
        <v xml:space="preserve">  FX_RATE number(25,8) NULL,</v>
      </c>
      <c r="AA631" s="37" t="s">
        <v>291</v>
      </c>
      <c r="AB631" s="5" t="str">
        <f t="shared" si="695"/>
        <v/>
      </c>
      <c r="AC631" s="37" t="s">
        <v>291</v>
      </c>
      <c r="AD631" s="37" t="str">
        <f t="shared" si="680"/>
        <v>COMMENT ON COLUMN ZRP_BASE_INST.FX_RATE IS '환율';</v>
      </c>
      <c r="AE631" s="37" t="s">
        <v>291</v>
      </c>
      <c r="AF631" s="40" t="str">
        <f t="shared" si="681"/>
        <v>ALTER TABLE ZRP_BASE_INST ADD FX_RATE number(25,8) NULL;</v>
      </c>
      <c r="AG631" s="6" t="s">
        <v>291</v>
      </c>
      <c r="AI631" s="114">
        <v>45834</v>
      </c>
      <c r="AJ631" s="114"/>
      <c r="AK631" s="92"/>
      <c r="AL631" s="114">
        <v>47827</v>
      </c>
      <c r="AM631" s="66"/>
    </row>
    <row r="632" spans="2:51">
      <c r="B632" s="65" t="str">
        <f t="shared" si="698"/>
        <v>평가관리_입수정보</v>
      </c>
      <c r="C632" s="65" t="str">
        <f t="shared" si="698"/>
        <v>인스트루먼트정보</v>
      </c>
      <c r="D632" s="65" t="s">
        <v>7295</v>
      </c>
      <c r="E632" s="65">
        <f t="shared" si="675"/>
        <v>21</v>
      </c>
      <c r="F632" s="66"/>
      <c r="G632" s="66" t="s">
        <v>13</v>
      </c>
      <c r="H632" s="42" t="s">
        <v>1993</v>
      </c>
      <c r="I632" s="66"/>
      <c r="J632" s="65" t="str">
        <f t="shared" ref="J632" si="699">IF(G632="", "", G632&amp;IF(G632="날짜", "", "_"&amp;H632))</f>
        <v>숫자_25,8</v>
      </c>
      <c r="K632" s="114"/>
      <c r="L632" s="67"/>
      <c r="M632" s="65" t="str">
        <f t="shared" si="686"/>
        <v>ZRP_BASE_INST</v>
      </c>
      <c r="N632" s="65" t="str">
        <f t="shared" ref="N632" si="700">C632</f>
        <v>인스트루먼트정보</v>
      </c>
      <c r="O632" s="27">
        <f t="shared" si="660"/>
        <v>21</v>
      </c>
      <c r="P632" s="65" t="s">
        <v>7296</v>
      </c>
      <c r="Q632" s="65" t="str">
        <f t="shared" ref="Q632" si="701">D632</f>
        <v>주식베타</v>
      </c>
      <c r="R632" s="65" t="str">
        <f t="shared" ref="R632" si="702">IF(G632="문자", "varchar2(" &amp; H632 &amp; ")", IF(G632="숫자", "number(" &amp; SUBSTITUTE(H632, ".", ",") &amp;")", IF(G632="날짜", "timestamp", "")))</f>
        <v>number(25,8)</v>
      </c>
      <c r="S632" s="66" t="str">
        <f t="shared" ref="S632" si="703">IF(F632="O", "Y", "")</f>
        <v/>
      </c>
      <c r="T632" s="66" t="str">
        <f t="shared" ref="T632" si="704">IF(I632="M", "Y", "")</f>
        <v/>
      </c>
      <c r="U632" s="68" t="str">
        <f t="shared" si="662"/>
        <v>25,8</v>
      </c>
      <c r="V632" s="65"/>
      <c r="W632" s="5" t="s">
        <v>291</v>
      </c>
      <c r="X632" s="5" t="str">
        <f t="shared" si="684"/>
        <v>BASE_DT,POSI_FG,POSI_ID</v>
      </c>
      <c r="Y632" s="6" t="s">
        <v>291</v>
      </c>
      <c r="Z632" s="37" t="str">
        <f t="shared" si="679"/>
        <v xml:space="preserve">  STOCK_BETA number(25,8) NULL,</v>
      </c>
      <c r="AA632" s="37" t="s">
        <v>291</v>
      </c>
      <c r="AB632" s="5" t="str">
        <f t="shared" si="695"/>
        <v/>
      </c>
      <c r="AC632" s="37" t="s">
        <v>291</v>
      </c>
      <c r="AD632" s="37" t="str">
        <f t="shared" si="680"/>
        <v>COMMENT ON COLUMN ZRP_BASE_INST.STOCK_BETA IS '주식베타';</v>
      </c>
      <c r="AE632" s="37" t="s">
        <v>291</v>
      </c>
      <c r="AF632" s="40" t="str">
        <f t="shared" si="681"/>
        <v>ALTER TABLE ZRP_BASE_INST ADD STOCK_BETA number(25,8) NULL;</v>
      </c>
      <c r="AG632" s="6" t="s">
        <v>291</v>
      </c>
      <c r="AI632" s="114">
        <v>45834</v>
      </c>
      <c r="AJ632" s="114"/>
      <c r="AK632" s="92"/>
      <c r="AL632" s="114">
        <v>47827</v>
      </c>
      <c r="AM632" s="66"/>
    </row>
    <row r="633" spans="2:51">
      <c r="B633" s="65" t="str">
        <f>B631</f>
        <v>평가관리_입수정보</v>
      </c>
      <c r="C633" s="65" t="str">
        <f>C631</f>
        <v>인스트루먼트정보</v>
      </c>
      <c r="D633" s="65" t="s">
        <v>6840</v>
      </c>
      <c r="E633" s="65">
        <f t="shared" si="675"/>
        <v>22</v>
      </c>
      <c r="F633" s="66"/>
      <c r="G633" s="66" t="s">
        <v>13</v>
      </c>
      <c r="H633" s="42">
        <v>2</v>
      </c>
      <c r="I633" s="66"/>
      <c r="J633" s="65" t="str">
        <f>IF(G633="", "", G633&amp;IF(G633="날짜", "", "_"&amp;H633))</f>
        <v>숫자_2</v>
      </c>
      <c r="K633" s="114"/>
      <c r="L633" s="67"/>
      <c r="M633" s="65" t="str">
        <f t="shared" si="686"/>
        <v>ZRP_BASE_INST</v>
      </c>
      <c r="N633" s="65" t="str">
        <f>C633</f>
        <v>인스트루먼트정보</v>
      </c>
      <c r="O633" s="27">
        <f t="shared" si="660"/>
        <v>22</v>
      </c>
      <c r="P633" s="65" t="s">
        <v>2081</v>
      </c>
      <c r="Q633" s="65" t="str">
        <f t="shared" si="683"/>
        <v>기초인덱스갯수</v>
      </c>
      <c r="R633" s="65" t="str">
        <f t="shared" si="678"/>
        <v>number(2)</v>
      </c>
      <c r="S633" s="66" t="str">
        <f>IF(F633="O", "Y", "")</f>
        <v/>
      </c>
      <c r="T633" s="66" t="str">
        <f>IF(I633="M", "Y", "")</f>
        <v/>
      </c>
      <c r="U633" s="68">
        <f t="shared" si="662"/>
        <v>2</v>
      </c>
      <c r="V633" s="65"/>
      <c r="W633" s="5" t="s">
        <v>291</v>
      </c>
      <c r="X633" s="5" t="str">
        <f t="shared" si="684"/>
        <v>BASE_DT,POSI_FG,POSI_ID</v>
      </c>
      <c r="Y633" s="6" t="s">
        <v>291</v>
      </c>
      <c r="Z633" s="37" t="str">
        <f t="shared" si="679"/>
        <v xml:space="preserve">  UNDER_CNT number(2) NULL,</v>
      </c>
      <c r="AA633" s="37" t="s">
        <v>291</v>
      </c>
      <c r="AB633" s="5" t="str">
        <f t="shared" si="695"/>
        <v/>
      </c>
      <c r="AC633" s="37" t="s">
        <v>291</v>
      </c>
      <c r="AD633" s="37" t="str">
        <f t="shared" si="680"/>
        <v>COMMENT ON COLUMN ZRP_BASE_INST.UNDER_CNT IS '기초인덱스갯수';</v>
      </c>
      <c r="AE633" s="37" t="s">
        <v>291</v>
      </c>
      <c r="AF633" s="40" t="str">
        <f t="shared" si="681"/>
        <v>ALTER TABLE ZRP_BASE_INST ADD UNDER_CNT number(2) NULL;</v>
      </c>
      <c r="AG633" s="6" t="s">
        <v>291</v>
      </c>
      <c r="AI633" s="114">
        <v>1532.578</v>
      </c>
      <c r="AJ633" s="114"/>
      <c r="AK633" s="92"/>
      <c r="AL633" s="114"/>
      <c r="AM633" s="66"/>
    </row>
    <row r="634" spans="2:51">
      <c r="B634" s="65" t="str">
        <f t="shared" si="698"/>
        <v>평가관리_입수정보</v>
      </c>
      <c r="C634" s="65" t="str">
        <f t="shared" si="698"/>
        <v>인스트루먼트정보</v>
      </c>
      <c r="D634" s="65" t="s">
        <v>6841</v>
      </c>
      <c r="E634" s="65">
        <f t="shared" si="675"/>
        <v>23</v>
      </c>
      <c r="F634" s="66"/>
      <c r="G634" s="66" t="s">
        <v>12</v>
      </c>
      <c r="H634" s="42">
        <v>300</v>
      </c>
      <c r="I634" s="66"/>
      <c r="J634" s="65" t="str">
        <f>IF(G634="", "", G634&amp;IF(G634="날짜", "", "_"&amp;H634))</f>
        <v>문자_300</v>
      </c>
      <c r="K634" s="114"/>
      <c r="L634" s="67"/>
      <c r="M634" s="65" t="str">
        <f t="shared" si="686"/>
        <v>ZRP_BASE_INST</v>
      </c>
      <c r="N634" s="65" t="str">
        <f>C634</f>
        <v>인스트루먼트정보</v>
      </c>
      <c r="O634" s="27">
        <f t="shared" si="660"/>
        <v>23</v>
      </c>
      <c r="P634" s="65" t="s">
        <v>4697</v>
      </c>
      <c r="Q634" s="65" t="str">
        <f t="shared" si="683"/>
        <v>기초자산</v>
      </c>
      <c r="R634" s="65" t="str">
        <f t="shared" si="678"/>
        <v>varchar2(300)</v>
      </c>
      <c r="S634" s="66" t="str">
        <f>IF(F634="O", "Y", "")</f>
        <v/>
      </c>
      <c r="T634" s="66" t="str">
        <f>IF(I634="M", "Y", "")</f>
        <v/>
      </c>
      <c r="U634" s="68">
        <f t="shared" si="662"/>
        <v>300</v>
      </c>
      <c r="V634" s="65"/>
      <c r="W634" s="5" t="s">
        <v>291</v>
      </c>
      <c r="X634" s="5" t="str">
        <f t="shared" si="684"/>
        <v>BASE_DT,POSI_FG,POSI_ID</v>
      </c>
      <c r="Y634" s="6" t="s">
        <v>291</v>
      </c>
      <c r="Z634" s="37" t="str">
        <f t="shared" si="679"/>
        <v xml:space="preserve">  UNDER_ASSET varchar2(300) NULL,</v>
      </c>
      <c r="AA634" s="37" t="s">
        <v>291</v>
      </c>
      <c r="AB634" s="5" t="str">
        <f t="shared" si="695"/>
        <v/>
      </c>
      <c r="AC634" s="37" t="s">
        <v>291</v>
      </c>
      <c r="AD634" s="37" t="str">
        <f t="shared" si="680"/>
        <v>COMMENT ON COLUMN ZRP_BASE_INST.UNDER_ASSET IS '기초자산';</v>
      </c>
      <c r="AE634" s="37" t="s">
        <v>291</v>
      </c>
      <c r="AF634" s="40" t="str">
        <f t="shared" si="681"/>
        <v>ALTER TABLE ZRP_BASE_INST ADD UNDER_ASSET varchar2(300) NULL;</v>
      </c>
      <c r="AG634" s="6" t="s">
        <v>291</v>
      </c>
      <c r="AI634" s="114" t="s">
        <v>6045</v>
      </c>
      <c r="AJ634" s="114"/>
      <c r="AK634" s="92"/>
      <c r="AL634" s="114"/>
      <c r="AM634" s="66"/>
    </row>
    <row r="635" spans="2:51">
      <c r="B635" s="65" t="str">
        <f t="shared" si="698"/>
        <v>평가관리_입수정보</v>
      </c>
      <c r="C635" s="65" t="str">
        <f t="shared" si="698"/>
        <v>인스트루먼트정보</v>
      </c>
      <c r="D635" s="65" t="s">
        <v>4980</v>
      </c>
      <c r="E635" s="65">
        <f t="shared" si="675"/>
        <v>24</v>
      </c>
      <c r="F635" s="66"/>
      <c r="G635" s="66" t="s">
        <v>12</v>
      </c>
      <c r="H635" s="42">
        <v>3</v>
      </c>
      <c r="I635" s="66"/>
      <c r="J635" s="65" t="str">
        <f t="shared" si="676"/>
        <v>문자_3</v>
      </c>
      <c r="K635" s="114"/>
      <c r="L635" s="67"/>
      <c r="M635" s="65" t="str">
        <f t="shared" si="686"/>
        <v>ZRP_BASE_INST</v>
      </c>
      <c r="N635" s="65" t="str">
        <f t="shared" ref="N635:N686" si="705">C635</f>
        <v>인스트루먼트정보</v>
      </c>
      <c r="O635" s="27">
        <f t="shared" si="660"/>
        <v>24</v>
      </c>
      <c r="P635" s="65" t="s">
        <v>4812</v>
      </c>
      <c r="Q635" s="65" t="str">
        <f t="shared" si="683"/>
        <v>기초자산통화</v>
      </c>
      <c r="R635" s="65" t="str">
        <f t="shared" si="678"/>
        <v>varchar2(3)</v>
      </c>
      <c r="S635" s="66" t="str">
        <f t="shared" si="696"/>
        <v/>
      </c>
      <c r="T635" s="66" t="str">
        <f t="shared" si="697"/>
        <v/>
      </c>
      <c r="U635" s="68">
        <f t="shared" si="662"/>
        <v>3</v>
      </c>
      <c r="V635" s="65"/>
      <c r="W635" s="5" t="s">
        <v>291</v>
      </c>
      <c r="X635" s="5" t="str">
        <f t="shared" si="684"/>
        <v>BASE_DT,POSI_FG,POSI_ID</v>
      </c>
      <c r="Y635" s="6" t="s">
        <v>291</v>
      </c>
      <c r="Z635" s="37" t="str">
        <f t="shared" si="679"/>
        <v xml:space="preserve">  UNDER_CCY varchar2(3) NULL,</v>
      </c>
      <c r="AA635" s="37" t="s">
        <v>291</v>
      </c>
      <c r="AB635" s="5" t="str">
        <f t="shared" si="695"/>
        <v/>
      </c>
      <c r="AC635" s="37" t="s">
        <v>291</v>
      </c>
      <c r="AD635" s="37" t="str">
        <f t="shared" si="680"/>
        <v>COMMENT ON COLUMN ZRP_BASE_INST.UNDER_CCY IS '기초자산통화';</v>
      </c>
      <c r="AE635" s="37" t="s">
        <v>291</v>
      </c>
      <c r="AF635" s="40" t="str">
        <f t="shared" si="681"/>
        <v>ALTER TABLE ZRP_BASE_INST ADD UNDER_CCY varchar2(3) NULL;</v>
      </c>
      <c r="AG635" s="6" t="s">
        <v>291</v>
      </c>
      <c r="AI635" s="114">
        <v>30000</v>
      </c>
      <c r="AJ635" s="114"/>
      <c r="AK635" s="92"/>
      <c r="AL635" s="114"/>
      <c r="AM635" s="66"/>
    </row>
    <row r="636" spans="2:51">
      <c r="B636" s="65" t="str">
        <f t="shared" si="698"/>
        <v>평가관리_입수정보</v>
      </c>
      <c r="C636" s="65" t="str">
        <f t="shared" si="698"/>
        <v>인스트루먼트정보</v>
      </c>
      <c r="D636" s="65" t="s">
        <v>6842</v>
      </c>
      <c r="E636" s="65">
        <f t="shared" si="675"/>
        <v>25</v>
      </c>
      <c r="F636" s="66"/>
      <c r="G636" s="66" t="s">
        <v>13</v>
      </c>
      <c r="H636" s="42" t="s">
        <v>1991</v>
      </c>
      <c r="I636" s="66"/>
      <c r="J636" s="65" t="str">
        <f t="shared" si="676"/>
        <v>숫자_25,5</v>
      </c>
      <c r="K636" s="114"/>
      <c r="L636" s="67"/>
      <c r="M636" s="65" t="str">
        <f t="shared" si="686"/>
        <v>ZRP_BASE_INST</v>
      </c>
      <c r="N636" s="65" t="str">
        <f t="shared" si="705"/>
        <v>인스트루먼트정보</v>
      </c>
      <c r="O636" s="27">
        <f t="shared" si="660"/>
        <v>25</v>
      </c>
      <c r="P636" s="65" t="s">
        <v>6846</v>
      </c>
      <c r="Q636" s="65" t="str">
        <f t="shared" si="683"/>
        <v>기초자산명목금액</v>
      </c>
      <c r="R636" s="65" t="str">
        <f t="shared" si="678"/>
        <v>number(25,5)</v>
      </c>
      <c r="S636" s="66" t="str">
        <f t="shared" si="696"/>
        <v/>
      </c>
      <c r="T636" s="66" t="str">
        <f t="shared" si="697"/>
        <v/>
      </c>
      <c r="U636" s="68" t="str">
        <f t="shared" si="662"/>
        <v>25,5</v>
      </c>
      <c r="V636" s="65"/>
      <c r="W636" s="5" t="s">
        <v>291</v>
      </c>
      <c r="X636" s="5" t="str">
        <f t="shared" si="684"/>
        <v>BASE_DT,POSI_FG,POSI_ID</v>
      </c>
      <c r="Y636" s="6" t="s">
        <v>291</v>
      </c>
      <c r="Z636" s="37" t="str">
        <f t="shared" si="679"/>
        <v xml:space="preserve">  UNDER_NOTI_AMT number(25,5) NULL,</v>
      </c>
      <c r="AA636" s="37" t="s">
        <v>291</v>
      </c>
      <c r="AB636" s="5" t="str">
        <f t="shared" si="695"/>
        <v/>
      </c>
      <c r="AC636" s="37" t="s">
        <v>291</v>
      </c>
      <c r="AD636" s="37" t="str">
        <f t="shared" si="680"/>
        <v>COMMENT ON COLUMN ZRP_BASE_INST.UNDER_NOTI_AMT IS '기초자산명목금액';</v>
      </c>
      <c r="AE636" s="37" t="s">
        <v>291</v>
      </c>
      <c r="AF636" s="40" t="str">
        <f t="shared" si="681"/>
        <v>ALTER TABLE ZRP_BASE_INST ADD UNDER_NOTI_AMT number(25,5) NULL;</v>
      </c>
      <c r="AG636" s="6" t="s">
        <v>291</v>
      </c>
      <c r="AI636" s="114">
        <v>3</v>
      </c>
      <c r="AJ636" s="114"/>
      <c r="AK636" s="92"/>
      <c r="AL636" s="114"/>
      <c r="AM636" s="66"/>
    </row>
    <row r="637" spans="2:51">
      <c r="B637" s="65" t="str">
        <f t="shared" si="698"/>
        <v>평가관리_입수정보</v>
      </c>
      <c r="C637" s="65" t="str">
        <f t="shared" si="698"/>
        <v>인스트루먼트정보</v>
      </c>
      <c r="D637" s="65" t="s">
        <v>6843</v>
      </c>
      <c r="E637" s="65">
        <f t="shared" si="675"/>
        <v>26</v>
      </c>
      <c r="F637" s="66"/>
      <c r="G637" s="66" t="s">
        <v>12</v>
      </c>
      <c r="H637" s="42">
        <v>8</v>
      </c>
      <c r="I637" s="66"/>
      <c r="J637" s="65" t="str">
        <f t="shared" si="676"/>
        <v>문자_8</v>
      </c>
      <c r="K637" s="114"/>
      <c r="L637" s="67"/>
      <c r="M637" s="65" t="str">
        <f t="shared" si="686"/>
        <v>ZRP_BASE_INST</v>
      </c>
      <c r="N637" s="65" t="str">
        <f t="shared" si="705"/>
        <v>인스트루먼트정보</v>
      </c>
      <c r="O637" s="27">
        <f t="shared" si="660"/>
        <v>26</v>
      </c>
      <c r="P637" s="65" t="s">
        <v>7149</v>
      </c>
      <c r="Q637" s="65" t="str">
        <f t="shared" si="683"/>
        <v>기초자산명목금액지급일</v>
      </c>
      <c r="R637" s="65" t="str">
        <f t="shared" si="678"/>
        <v>varchar2(8)</v>
      </c>
      <c r="S637" s="66" t="str">
        <f t="shared" si="696"/>
        <v/>
      </c>
      <c r="T637" s="66" t="str">
        <f t="shared" si="697"/>
        <v/>
      </c>
      <c r="U637" s="68">
        <f t="shared" si="662"/>
        <v>8</v>
      </c>
      <c r="V637" s="65"/>
      <c r="W637" s="5" t="s">
        <v>291</v>
      </c>
      <c r="X637" s="5" t="str">
        <f t="shared" si="684"/>
        <v>BASE_DT,POSI_FG,POSI_ID</v>
      </c>
      <c r="Y637" s="6" t="s">
        <v>291</v>
      </c>
      <c r="Z637" s="37" t="str">
        <f t="shared" si="679"/>
        <v xml:space="preserve">  UNDER_PAY_DT varchar2(8) NULL,</v>
      </c>
      <c r="AA637" s="37" t="s">
        <v>291</v>
      </c>
      <c r="AB637" s="5" t="str">
        <f t="shared" si="695"/>
        <v/>
      </c>
      <c r="AC637" s="37" t="s">
        <v>291</v>
      </c>
      <c r="AD637" s="37" t="str">
        <f t="shared" si="680"/>
        <v>COMMENT ON COLUMN ZRP_BASE_INST.UNDER_PAY_DT IS '기초자산명목금액지급일';</v>
      </c>
      <c r="AE637" s="37" t="s">
        <v>291</v>
      </c>
      <c r="AF637" s="40" t="str">
        <f t="shared" si="681"/>
        <v>ALTER TABLE ZRP_BASE_INST ADD UNDER_PAY_DT varchar2(8) NULL;</v>
      </c>
      <c r="AG637" s="6" t="s">
        <v>291</v>
      </c>
      <c r="AI637" s="114" t="s">
        <v>5245</v>
      </c>
      <c r="AJ637" s="114"/>
      <c r="AK637" s="92"/>
      <c r="AL637" s="114"/>
      <c r="AM637" s="66"/>
    </row>
    <row r="638" spans="2:51">
      <c r="B638" s="65" t="str">
        <f t="shared" ref="B638:C638" si="706">B637</f>
        <v>평가관리_입수정보</v>
      </c>
      <c r="C638" s="65" t="str">
        <f t="shared" si="706"/>
        <v>인스트루먼트정보</v>
      </c>
      <c r="D638" s="359" t="s">
        <v>7164</v>
      </c>
      <c r="E638" s="65">
        <f t="shared" si="675"/>
        <v>27</v>
      </c>
      <c r="F638" s="263"/>
      <c r="G638" s="263" t="s">
        <v>13</v>
      </c>
      <c r="H638" s="360">
        <v>2</v>
      </c>
      <c r="I638" s="263"/>
      <c r="J638" s="359" t="str">
        <f t="shared" si="676"/>
        <v>숫자_2</v>
      </c>
      <c r="K638" s="381"/>
      <c r="L638" s="361"/>
      <c r="M638" s="65" t="str">
        <f t="shared" si="686"/>
        <v>ZRP_BASE_INST</v>
      </c>
      <c r="N638" s="359" t="str">
        <f t="shared" si="705"/>
        <v>인스트루먼트정보</v>
      </c>
      <c r="O638" s="27">
        <f t="shared" si="660"/>
        <v>27</v>
      </c>
      <c r="P638" s="359" t="s">
        <v>7151</v>
      </c>
      <c r="Q638" s="359" t="str">
        <f t="shared" si="683"/>
        <v>기초자산금리확정일수</v>
      </c>
      <c r="R638" s="359" t="str">
        <f t="shared" si="678"/>
        <v>number(2)</v>
      </c>
      <c r="S638" s="263"/>
      <c r="T638" s="263"/>
      <c r="U638" s="362">
        <f t="shared" si="662"/>
        <v>2</v>
      </c>
      <c r="V638" s="359" t="s">
        <v>7142</v>
      </c>
      <c r="X638" s="5" t="str">
        <f t="shared" si="684"/>
        <v>BASE_DT,POSI_FG,POSI_ID</v>
      </c>
      <c r="Y638" s="6" t="s">
        <v>291</v>
      </c>
      <c r="Z638" s="37" t="str">
        <f t="shared" si="679"/>
        <v xml:space="preserve">  UNDER_FIXING_DAYS number(2) NULL,</v>
      </c>
      <c r="AA638" s="37" t="s">
        <v>291</v>
      </c>
      <c r="AB638" s="5" t="str">
        <f t="shared" si="695"/>
        <v/>
      </c>
      <c r="AC638" s="37" t="s">
        <v>291</v>
      </c>
      <c r="AD638" s="37" t="str">
        <f t="shared" si="680"/>
        <v>COMMENT ON COLUMN ZRP_BASE_INST.UNDER_FIXING_DAYS IS '기초자산금리확정일수';</v>
      </c>
      <c r="AE638" s="37" t="s">
        <v>291</v>
      </c>
      <c r="AF638" s="40" t="str">
        <f t="shared" si="681"/>
        <v>ALTER TABLE ZRP_BASE_INST ADD UNDER_FIXING_DAYS number(2) NULL;</v>
      </c>
      <c r="AG638" s="6"/>
      <c r="AI638" s="114"/>
      <c r="AJ638" s="114"/>
      <c r="AK638" s="92"/>
      <c r="AL638" s="114"/>
      <c r="AM638" s="66"/>
    </row>
    <row r="639" spans="2:51">
      <c r="B639" s="65" t="str">
        <f t="shared" ref="B639:C639" si="707">B638</f>
        <v>평가관리_입수정보</v>
      </c>
      <c r="C639" s="65" t="str">
        <f t="shared" si="707"/>
        <v>인스트루먼트정보</v>
      </c>
      <c r="D639" s="359" t="s">
        <v>7372</v>
      </c>
      <c r="E639" s="65">
        <f t="shared" si="675"/>
        <v>28</v>
      </c>
      <c r="F639" s="263"/>
      <c r="G639" s="263" t="s">
        <v>7137</v>
      </c>
      <c r="H639" s="360">
        <v>2</v>
      </c>
      <c r="I639" s="263"/>
      <c r="J639" s="359" t="str">
        <f t="shared" si="676"/>
        <v>숫자_2</v>
      </c>
      <c r="K639" s="381" t="s">
        <v>7379</v>
      </c>
      <c r="L639" s="361"/>
      <c r="M639" s="65" t="str">
        <f t="shared" si="686"/>
        <v>ZRP_BASE_INST</v>
      </c>
      <c r="N639" s="359" t="str">
        <f t="shared" si="705"/>
        <v>인스트루먼트정보</v>
      </c>
      <c r="O639" s="27">
        <f t="shared" si="660"/>
        <v>28</v>
      </c>
      <c r="P639" s="359" t="s">
        <v>7377</v>
      </c>
      <c r="Q639" s="359" t="str">
        <f t="shared" si="683"/>
        <v>기초자산휴일조정방식달력코드</v>
      </c>
      <c r="R639" s="359" t="str">
        <f t="shared" si="678"/>
        <v>number(2)</v>
      </c>
      <c r="S639" s="263"/>
      <c r="T639" s="263"/>
      <c r="U639" s="362">
        <f t="shared" si="662"/>
        <v>2</v>
      </c>
      <c r="V639" s="359" t="s">
        <v>7142</v>
      </c>
      <c r="X639" s="5" t="str">
        <f t="shared" si="684"/>
        <v>BASE_DT,POSI_FG,POSI_ID</v>
      </c>
      <c r="Y639" s="6" t="s">
        <v>291</v>
      </c>
      <c r="Z639" s="37" t="str">
        <f t="shared" si="679"/>
        <v xml:space="preserve">  UNDER_BDAY_CALEN_CD number(2) NULL,</v>
      </c>
      <c r="AA639" s="37" t="s">
        <v>291</v>
      </c>
      <c r="AB639" s="5" t="str">
        <f t="shared" si="695"/>
        <v/>
      </c>
      <c r="AC639" s="37" t="s">
        <v>291</v>
      </c>
      <c r="AD639" s="37" t="str">
        <f t="shared" si="680"/>
        <v>COMMENT ON COLUMN ZRP_BASE_INST.UNDER_BDAY_CALEN_CD IS '기초자산휴일조정방식달력코드 : &lt;참고&gt;GlossaryCode - Calendar';</v>
      </c>
      <c r="AE639" s="37" t="s">
        <v>291</v>
      </c>
      <c r="AF639" s="40" t="str">
        <f t="shared" si="681"/>
        <v>ALTER TABLE ZRP_BASE_INST ADD UNDER_BDAY_CALEN_CD number(2) NULL;</v>
      </c>
      <c r="AG639" s="6"/>
      <c r="AI639" s="114"/>
      <c r="AJ639" s="114"/>
      <c r="AK639" s="92"/>
      <c r="AL639" s="114"/>
      <c r="AM639" s="66"/>
    </row>
    <row r="640" spans="2:51">
      <c r="B640" s="65" t="str">
        <f t="shared" ref="B640:C640" si="708">B639</f>
        <v>평가관리_입수정보</v>
      </c>
      <c r="C640" s="65" t="str">
        <f t="shared" si="708"/>
        <v>인스트루먼트정보</v>
      </c>
      <c r="D640" s="359" t="s">
        <v>7369</v>
      </c>
      <c r="E640" s="65">
        <f t="shared" si="675"/>
        <v>29</v>
      </c>
      <c r="F640" s="263"/>
      <c r="G640" s="263" t="s">
        <v>7137</v>
      </c>
      <c r="H640" s="360">
        <v>1</v>
      </c>
      <c r="I640" s="263"/>
      <c r="J640" s="359" t="str">
        <f t="shared" si="676"/>
        <v>숫자_1</v>
      </c>
      <c r="K640" s="381" t="s">
        <v>7381</v>
      </c>
      <c r="L640" s="361"/>
      <c r="M640" s="65" t="str">
        <f t="shared" si="686"/>
        <v>ZRP_BASE_INST</v>
      </c>
      <c r="N640" s="359" t="str">
        <f t="shared" si="705"/>
        <v>인스트루먼트정보</v>
      </c>
      <c r="O640" s="27">
        <f t="shared" si="660"/>
        <v>29</v>
      </c>
      <c r="P640" s="359" t="s">
        <v>7374</v>
      </c>
      <c r="Q640" s="359" t="str">
        <f>D640</f>
        <v>기초자산휴일조정방식코드</v>
      </c>
      <c r="R640" s="359" t="str">
        <f t="shared" si="678"/>
        <v>number(1)</v>
      </c>
      <c r="S640" s="263"/>
      <c r="T640" s="263"/>
      <c r="U640" s="362">
        <f t="shared" si="662"/>
        <v>1</v>
      </c>
      <c r="V640" s="359" t="s">
        <v>7142</v>
      </c>
      <c r="X640" s="5" t="str">
        <f t="shared" si="684"/>
        <v>BASE_DT,POSI_FG,POSI_ID</v>
      </c>
      <c r="Y640" s="6" t="s">
        <v>291</v>
      </c>
      <c r="Z640" s="37" t="str">
        <f t="shared" si="679"/>
        <v xml:space="preserve">  UNDER_BDAY_RULE_CD number(1) NULL,</v>
      </c>
      <c r="AA640" s="37" t="s">
        <v>291</v>
      </c>
      <c r="AB640" s="5" t="str">
        <f t="shared" si="695"/>
        <v/>
      </c>
      <c r="AC640" s="37" t="s">
        <v>291</v>
      </c>
      <c r="AD640" s="37" t="str">
        <f t="shared" si="680"/>
        <v>COMMENT ON COLUMN ZRP_BASE_INST.UNDER_BDAY_RULE_CD IS '기초자산휴일조정방식코드 : &lt;참고&gt;GlossaryCode - BusinessDayConvention';</v>
      </c>
      <c r="AE640" s="37" t="s">
        <v>291</v>
      </c>
      <c r="AF640" s="40" t="str">
        <f t="shared" si="681"/>
        <v>ALTER TABLE ZRP_BASE_INST ADD UNDER_BDAY_RULE_CD number(1) NULL;</v>
      </c>
      <c r="AG640" s="6"/>
      <c r="AI640" s="114"/>
      <c r="AJ640" s="114"/>
      <c r="AK640" s="92"/>
      <c r="AL640" s="114"/>
      <c r="AM640" s="66"/>
    </row>
    <row r="641" spans="1:39">
      <c r="B641" s="65" t="str">
        <f t="shared" ref="B641:C641" si="709">B640</f>
        <v>평가관리_입수정보</v>
      </c>
      <c r="C641" s="65" t="str">
        <f t="shared" si="709"/>
        <v>인스트루먼트정보</v>
      </c>
      <c r="D641" s="359" t="s">
        <v>7370</v>
      </c>
      <c r="E641" s="65">
        <f t="shared" si="675"/>
        <v>30</v>
      </c>
      <c r="F641" s="263"/>
      <c r="G641" s="263" t="s">
        <v>7137</v>
      </c>
      <c r="H641" s="360">
        <v>1</v>
      </c>
      <c r="I641" s="263"/>
      <c r="J641" s="359"/>
      <c r="K641" s="251" t="s">
        <v>7382</v>
      </c>
      <c r="L641" s="361"/>
      <c r="M641" s="65" t="str">
        <f t="shared" si="686"/>
        <v>ZRP_BASE_INST</v>
      </c>
      <c r="N641" s="359" t="str">
        <f t="shared" ref="N641" si="710">C641</f>
        <v>인스트루먼트정보</v>
      </c>
      <c r="O641" s="27">
        <f t="shared" si="660"/>
        <v>30</v>
      </c>
      <c r="P641" s="359" t="s">
        <v>7152</v>
      </c>
      <c r="Q641" s="359" t="str">
        <f t="shared" si="683"/>
        <v>기초자산월말여부코드</v>
      </c>
      <c r="R641" s="359" t="str">
        <f t="shared" si="678"/>
        <v>number(1)</v>
      </c>
      <c r="S641" s="263"/>
      <c r="T641" s="263"/>
      <c r="U641" s="362">
        <f t="shared" si="662"/>
        <v>1</v>
      </c>
      <c r="V641" s="359" t="s">
        <v>7142</v>
      </c>
      <c r="X641" s="5" t="str">
        <f t="shared" si="684"/>
        <v>BASE_DT,POSI_FG,POSI_ID</v>
      </c>
      <c r="Y641" s="6" t="s">
        <v>291</v>
      </c>
      <c r="Z641" s="37" t="str">
        <f t="shared" si="679"/>
        <v xml:space="preserve">  UNDER_EOM_CD number(1) NULL,</v>
      </c>
      <c r="AA641" s="37" t="s">
        <v>291</v>
      </c>
      <c r="AB641" s="5" t="str">
        <f t="shared" si="695"/>
        <v/>
      </c>
      <c r="AC641" s="37" t="s">
        <v>291</v>
      </c>
      <c r="AD641" s="37" t="str">
        <f t="shared" si="680"/>
        <v>COMMENT ON COLUMN ZRP_BASE_INST.UNDER_EOM_CD IS '기초자산월말여부코드 : 정의 필요';</v>
      </c>
      <c r="AE641" s="37" t="s">
        <v>291</v>
      </c>
      <c r="AF641" s="40" t="str">
        <f t="shared" si="681"/>
        <v>ALTER TABLE ZRP_BASE_INST ADD UNDER_EOM_CD number(1) NULL;</v>
      </c>
      <c r="AG641" s="6"/>
      <c r="AI641" s="114"/>
      <c r="AJ641" s="114"/>
      <c r="AK641" s="92"/>
      <c r="AL641" s="114"/>
      <c r="AM641" s="66"/>
    </row>
    <row r="642" spans="1:39">
      <c r="B642" s="65" t="str">
        <f t="shared" ref="B642:C643" si="711">B641</f>
        <v>평가관리_입수정보</v>
      </c>
      <c r="C642" s="65" t="str">
        <f t="shared" si="711"/>
        <v>인스트루먼트정보</v>
      </c>
      <c r="D642" s="65" t="s">
        <v>6844</v>
      </c>
      <c r="E642" s="65">
        <f t="shared" si="675"/>
        <v>31</v>
      </c>
      <c r="F642" s="66"/>
      <c r="G642" s="66" t="s">
        <v>12</v>
      </c>
      <c r="H642" s="42">
        <v>30</v>
      </c>
      <c r="I642" s="66"/>
      <c r="J642" s="65" t="str">
        <f t="shared" si="676"/>
        <v>문자_30</v>
      </c>
      <c r="K642" s="114"/>
      <c r="L642" s="67"/>
      <c r="M642" s="65" t="str">
        <f t="shared" si="686"/>
        <v>ZRP_BASE_INST</v>
      </c>
      <c r="N642" s="65" t="str">
        <f t="shared" si="705"/>
        <v>인스트루먼트정보</v>
      </c>
      <c r="O642" s="27">
        <f t="shared" si="660"/>
        <v>31</v>
      </c>
      <c r="P642" s="65" t="s">
        <v>6847</v>
      </c>
      <c r="Q642" s="65" t="str">
        <f t="shared" si="683"/>
        <v>기초자산할인커브ID</v>
      </c>
      <c r="R642" s="65" t="str">
        <f t="shared" si="678"/>
        <v>varchar2(30)</v>
      </c>
      <c r="S642" s="66" t="str">
        <f t="shared" si="696"/>
        <v/>
      </c>
      <c r="T642" s="66" t="str">
        <f t="shared" si="697"/>
        <v/>
      </c>
      <c r="U642" s="68">
        <f t="shared" si="662"/>
        <v>30</v>
      </c>
      <c r="V642" s="359"/>
      <c r="W642" s="5" t="s">
        <v>291</v>
      </c>
      <c r="X642" s="5" t="str">
        <f t="shared" si="684"/>
        <v>BASE_DT,POSI_FG,POSI_ID</v>
      </c>
      <c r="Y642" s="6" t="s">
        <v>291</v>
      </c>
      <c r="Z642" s="37" t="str">
        <f t="shared" si="679"/>
        <v xml:space="preserve">  CURVE_IR_UNDER_DC varchar2(30) NULL,</v>
      </c>
      <c r="AA642" s="37" t="s">
        <v>291</v>
      </c>
      <c r="AB642" s="5" t="str">
        <f t="shared" si="695"/>
        <v/>
      </c>
      <c r="AC642" s="37" t="s">
        <v>291</v>
      </c>
      <c r="AD642" s="37" t="str">
        <f t="shared" si="680"/>
        <v>COMMENT ON COLUMN ZRP_BASE_INST.CURVE_IR_UNDER_DC IS '기초자산할인커브ID';</v>
      </c>
      <c r="AE642" s="37" t="s">
        <v>291</v>
      </c>
      <c r="AF642" s="40" t="str">
        <f t="shared" si="681"/>
        <v>ALTER TABLE ZRP_BASE_INST ADD CURVE_IR_UNDER_DC varchar2(30) NULL;</v>
      </c>
      <c r="AG642" s="6" t="s">
        <v>291</v>
      </c>
      <c r="AI642" s="114">
        <v>45273000</v>
      </c>
      <c r="AJ642" s="114"/>
      <c r="AK642" s="92"/>
      <c r="AL642" s="114"/>
      <c r="AM642" s="66"/>
    </row>
    <row r="643" spans="1:39">
      <c r="B643" s="65" t="str">
        <f t="shared" si="711"/>
        <v>평가관리_입수정보</v>
      </c>
      <c r="C643" s="65" t="str">
        <f t="shared" si="711"/>
        <v>인스트루먼트정보</v>
      </c>
      <c r="D643" s="65" t="s">
        <v>7410</v>
      </c>
      <c r="E643" s="65">
        <f t="shared" si="675"/>
        <v>32</v>
      </c>
      <c r="F643" s="66"/>
      <c r="G643" s="66" t="s">
        <v>12</v>
      </c>
      <c r="H643" s="42">
        <v>30</v>
      </c>
      <c r="I643" s="66"/>
      <c r="J643" s="65" t="str">
        <f t="shared" ref="J643" si="712">IF(G643="", "", G643&amp;IF(G643="날짜", "", "_"&amp;H643))</f>
        <v>문자_30</v>
      </c>
      <c r="K643" s="114"/>
      <c r="L643" s="67"/>
      <c r="M643" s="65" t="str">
        <f t="shared" si="686"/>
        <v>ZRP_BASE_INST</v>
      </c>
      <c r="N643" s="65" t="str">
        <f t="shared" ref="N643" si="713">C643</f>
        <v>인스트루먼트정보</v>
      </c>
      <c r="O643" s="27">
        <f t="shared" si="660"/>
        <v>32</v>
      </c>
      <c r="P643" s="65" t="s">
        <v>7409</v>
      </c>
      <c r="Q643" s="65" t="str">
        <f>D643</f>
        <v>기초자산인덱스커브ID</v>
      </c>
      <c r="R643" s="65" t="str">
        <f t="shared" ref="R643" si="714">IF(G643="문자", "varchar2(" &amp; H643 &amp; ")", IF(G643="숫자", "number(" &amp; SUBSTITUTE(H643, ".", ",") &amp;")", IF(G643="날짜", "timestamp", "")))</f>
        <v>varchar2(30)</v>
      </c>
      <c r="S643" s="66" t="str">
        <f t="shared" ref="S643" si="715">IF(F643="O", "Y", "")</f>
        <v/>
      </c>
      <c r="T643" s="66" t="str">
        <f t="shared" ref="T643" si="716">IF(I643="M", "Y", "")</f>
        <v/>
      </c>
      <c r="U643" s="68">
        <f t="shared" si="662"/>
        <v>30</v>
      </c>
      <c r="V643" s="359" t="s">
        <v>7142</v>
      </c>
      <c r="W643" s="5" t="s">
        <v>291</v>
      </c>
      <c r="X643" s="5" t="str">
        <f t="shared" ref="X643" si="717">IF(P643="","",IF(P642="",P643,X642&amp;IF(S643="Y",","&amp;P643,"")))</f>
        <v>BASE_DT,POSI_FG,POSI_ID</v>
      </c>
      <c r="Y643" s="6" t="s">
        <v>291</v>
      </c>
      <c r="Z643" s="37" t="str">
        <f t="shared" si="679"/>
        <v xml:space="preserve">  CURVE_IR_UNDER_IDX varchar2(30) NULL,</v>
      </c>
      <c r="AA643" s="37" t="s">
        <v>291</v>
      </c>
      <c r="AB643" s="5" t="str">
        <f t="shared" ref="AB643" si="718">IF(P643="","DROP TABLE "&amp;M643&amp;";","")</f>
        <v/>
      </c>
      <c r="AC643" s="37" t="s">
        <v>291</v>
      </c>
      <c r="AD643" s="37" t="str">
        <f t="shared" si="680"/>
        <v>COMMENT ON COLUMN ZRP_BASE_INST.CURVE_IR_UNDER_IDX IS '기초자산인덱스커브ID';</v>
      </c>
      <c r="AE643" s="37" t="s">
        <v>291</v>
      </c>
      <c r="AF643" s="40" t="str">
        <f t="shared" ref="AF643" si="719">IF( OR(Q643="", S643&lt;&gt;""), "", "ALTER TABLE " &amp; M643 &amp; " ADD " &amp; P643 &amp; " " &amp; R643 &amp; " NULL;")</f>
        <v>ALTER TABLE ZRP_BASE_INST ADD CURVE_IR_UNDER_IDX varchar2(30) NULL;</v>
      </c>
      <c r="AG643" s="6" t="s">
        <v>291</v>
      </c>
      <c r="AI643" s="114">
        <v>45273000</v>
      </c>
      <c r="AJ643" s="114"/>
      <c r="AK643" s="92"/>
      <c r="AL643" s="114"/>
      <c r="AM643" s="66"/>
    </row>
    <row r="644" spans="1:39">
      <c r="B644" s="65" t="str">
        <f t="shared" ref="B644:C644" si="720">B642</f>
        <v>평가관리_입수정보</v>
      </c>
      <c r="C644" s="65" t="str">
        <f t="shared" si="720"/>
        <v>인스트루먼트정보</v>
      </c>
      <c r="D644" s="359" t="s">
        <v>7139</v>
      </c>
      <c r="E644" s="65">
        <f t="shared" si="675"/>
        <v>33</v>
      </c>
      <c r="F644" s="263"/>
      <c r="G644" s="263" t="s">
        <v>7137</v>
      </c>
      <c r="H644" s="360">
        <v>1</v>
      </c>
      <c r="I644" s="263"/>
      <c r="J644" s="359" t="str">
        <f t="shared" si="676"/>
        <v>숫자_1</v>
      </c>
      <c r="K644" s="381"/>
      <c r="L644" s="361"/>
      <c r="M644" s="65" t="str">
        <f>M642</f>
        <v>ZRP_BASE_INST</v>
      </c>
      <c r="N644" s="359" t="str">
        <f t="shared" si="705"/>
        <v>인스트루먼트정보</v>
      </c>
      <c r="O644" s="27">
        <f t="shared" si="660"/>
        <v>33</v>
      </c>
      <c r="P644" s="359" t="s">
        <v>7138</v>
      </c>
      <c r="Q644" s="359" t="str">
        <f t="shared" si="683"/>
        <v>할인커브동일여부</v>
      </c>
      <c r="R644" s="359" t="str">
        <f t="shared" si="678"/>
        <v>number(1)</v>
      </c>
      <c r="S644" s="263"/>
      <c r="T644" s="263"/>
      <c r="U644" s="68">
        <f t="shared" si="662"/>
        <v>1</v>
      </c>
      <c r="V644" s="359" t="s">
        <v>7142</v>
      </c>
      <c r="X644" s="5" t="str">
        <f>IF(P644="","",IF(P642="",P644,X642&amp;IF(S644="Y",","&amp;P644,"")))</f>
        <v>BASE_DT,POSI_FG,POSI_ID</v>
      </c>
      <c r="Y644" s="6" t="s">
        <v>291</v>
      </c>
      <c r="Z644" s="37" t="str">
        <f t="shared" si="679"/>
        <v xml:space="preserve">  CURVE_DC_EQUAL_YN number(1) NULL,</v>
      </c>
      <c r="AA644" s="37" t="s">
        <v>291</v>
      </c>
      <c r="AB644" s="5" t="str">
        <f t="shared" si="695"/>
        <v/>
      </c>
      <c r="AC644" s="37" t="s">
        <v>291</v>
      </c>
      <c r="AD644" s="37" t="str">
        <f t="shared" si="680"/>
        <v>COMMENT ON COLUMN ZRP_BASE_INST.CURVE_DC_EQUAL_YN IS '할인커브동일여부';</v>
      </c>
      <c r="AE644" s="37" t="s">
        <v>291</v>
      </c>
      <c r="AF644" s="40" t="str">
        <f t="shared" si="681"/>
        <v>ALTER TABLE ZRP_BASE_INST ADD CURVE_DC_EQUAL_YN number(1) NULL;</v>
      </c>
      <c r="AG644" s="6"/>
      <c r="AI644" s="114"/>
      <c r="AJ644" s="114"/>
      <c r="AK644" s="92"/>
      <c r="AL644" s="114"/>
      <c r="AM644" s="66"/>
    </row>
    <row r="645" spans="1:39">
      <c r="B645" s="65" t="str">
        <f t="shared" ref="B645:C645" si="721">B644</f>
        <v>평가관리_입수정보</v>
      </c>
      <c r="C645" s="65" t="str">
        <f t="shared" si="721"/>
        <v>인스트루먼트정보</v>
      </c>
      <c r="D645" s="65" t="s">
        <v>6728</v>
      </c>
      <c r="E645" s="65">
        <f t="shared" si="675"/>
        <v>34</v>
      </c>
      <c r="F645" s="66"/>
      <c r="G645" s="66" t="s">
        <v>13</v>
      </c>
      <c r="H645" s="42">
        <v>1</v>
      </c>
      <c r="I645" s="66"/>
      <c r="J645" s="65" t="str">
        <f t="shared" si="676"/>
        <v>숫자_1</v>
      </c>
      <c r="K645" s="117" t="s">
        <v>7299</v>
      </c>
      <c r="L645" s="67"/>
      <c r="M645" s="65" t="str">
        <f t="shared" si="686"/>
        <v>ZRP_BASE_INST</v>
      </c>
      <c r="N645" s="65" t="str">
        <f t="shared" si="705"/>
        <v>인스트루먼트정보</v>
      </c>
      <c r="O645" s="27">
        <f t="shared" si="660"/>
        <v>34</v>
      </c>
      <c r="P645" s="65" t="s">
        <v>4501</v>
      </c>
      <c r="Q645" s="65" t="str">
        <f t="shared" si="683"/>
        <v>매입매도구분</v>
      </c>
      <c r="R645" s="65" t="str">
        <f t="shared" si="678"/>
        <v>number(1)</v>
      </c>
      <c r="S645" s="66" t="str">
        <f t="shared" si="696"/>
        <v/>
      </c>
      <c r="T645" s="66" t="str">
        <f t="shared" si="697"/>
        <v/>
      </c>
      <c r="U645" s="68">
        <f t="shared" si="662"/>
        <v>1</v>
      </c>
      <c r="V645" s="65"/>
      <c r="W645" s="5" t="s">
        <v>291</v>
      </c>
      <c r="X645" s="5" t="str">
        <f t="shared" si="684"/>
        <v>BASE_DT,POSI_FG,POSI_ID</v>
      </c>
      <c r="Y645" s="6" t="s">
        <v>291</v>
      </c>
      <c r="Z645" s="37" t="str">
        <f t="shared" si="679"/>
        <v xml:space="preserve">  DEAL_KIND number(1) NULL,</v>
      </c>
      <c r="AA645" s="37" t="s">
        <v>291</v>
      </c>
      <c r="AB645" s="5" t="str">
        <f t="shared" si="695"/>
        <v/>
      </c>
      <c r="AC645" s="37" t="s">
        <v>291</v>
      </c>
      <c r="AD645" s="37" t="str">
        <f t="shared" si="680"/>
        <v>COMMENT ON COLUMN ZRP_BASE_INST.DEAL_KIND IS '매입매도구분 : -1:매도, 1:매입';</v>
      </c>
      <c r="AE645" s="37" t="s">
        <v>291</v>
      </c>
      <c r="AF645" s="40" t="str">
        <f t="shared" si="681"/>
        <v>ALTER TABLE ZRP_BASE_INST ADD DEAL_KIND number(1) NULL;</v>
      </c>
      <c r="AG645" s="6" t="s">
        <v>291</v>
      </c>
      <c r="AI645" s="114">
        <v>3</v>
      </c>
      <c r="AJ645" s="114"/>
      <c r="AK645" s="92"/>
      <c r="AL645" s="114"/>
      <c r="AM645" s="66"/>
    </row>
    <row r="646" spans="1:39">
      <c r="B646" s="65" t="str">
        <f>B651</f>
        <v>평가관리_입수정보</v>
      </c>
      <c r="C646" s="65" t="str">
        <f>C651</f>
        <v>인스트루먼트정보</v>
      </c>
      <c r="D646" s="65" t="s">
        <v>1106</v>
      </c>
      <c r="E646" s="65">
        <f t="shared" si="675"/>
        <v>35</v>
      </c>
      <c r="F646" s="66"/>
      <c r="G646" s="66" t="s">
        <v>12</v>
      </c>
      <c r="H646" s="42">
        <v>8</v>
      </c>
      <c r="I646" s="66"/>
      <c r="J646" s="65" t="str">
        <f t="shared" si="676"/>
        <v>문자_8</v>
      </c>
      <c r="K646" s="114"/>
      <c r="L646" s="67"/>
      <c r="M646" s="65" t="str">
        <f>M651</f>
        <v>ZRP_BASE_INST</v>
      </c>
      <c r="N646" s="65" t="str">
        <f t="shared" si="705"/>
        <v>인스트루먼트정보</v>
      </c>
      <c r="O646" s="27">
        <f t="shared" si="660"/>
        <v>35</v>
      </c>
      <c r="P646" s="65" t="s">
        <v>1107</v>
      </c>
      <c r="Q646" s="65" t="str">
        <f t="shared" si="683"/>
        <v>발행일</v>
      </c>
      <c r="R646" s="65" t="str">
        <f t="shared" si="678"/>
        <v>varchar2(8)</v>
      </c>
      <c r="S646" s="66" t="str">
        <f t="shared" si="696"/>
        <v/>
      </c>
      <c r="T646" s="66" t="str">
        <f t="shared" si="697"/>
        <v/>
      </c>
      <c r="U646" s="68">
        <f t="shared" ref="U646:U709" si="722">IF(Q646="", SUMIFS(U:U,M:M,M646,Q:Q,"&lt;&gt;"&amp;Q646), IF(OR(R646="float",R646="datetime"),8,H646))</f>
        <v>8</v>
      </c>
      <c r="V646" s="65"/>
      <c r="W646" s="5" t="s">
        <v>291</v>
      </c>
      <c r="X646" s="5" t="str">
        <f>IF(P646="","",IF(P651="",P646,X651&amp;IF(S646="Y",","&amp;P646,"")))</f>
        <v>BASE_DT,POSI_FG,POSI_ID</v>
      </c>
      <c r="Y646" s="6" t="s">
        <v>291</v>
      </c>
      <c r="Z646" s="37" t="str">
        <f t="shared" si="679"/>
        <v xml:space="preserve">  ISSU_DT varchar2(8) NULL,</v>
      </c>
      <c r="AA646" s="37" t="s">
        <v>291</v>
      </c>
      <c r="AB646" s="5" t="str">
        <f t="shared" si="695"/>
        <v/>
      </c>
      <c r="AC646" s="37" t="s">
        <v>291</v>
      </c>
      <c r="AD646" s="37" t="str">
        <f t="shared" si="680"/>
        <v>COMMENT ON COLUMN ZRP_BASE_INST.ISSU_DT IS '발행일';</v>
      </c>
      <c r="AE646" s="37" t="s">
        <v>291</v>
      </c>
      <c r="AF646" s="40" t="str">
        <f t="shared" si="681"/>
        <v>ALTER TABLE ZRP_BASE_INST ADD ISSU_DT varchar2(8) NULL;</v>
      </c>
      <c r="AG646" s="6" t="s">
        <v>291</v>
      </c>
      <c r="AI646" s="114">
        <v>0</v>
      </c>
      <c r="AJ646" s="114"/>
      <c r="AK646" s="92"/>
      <c r="AL646" s="114"/>
      <c r="AM646" s="66"/>
    </row>
    <row r="647" spans="1:39">
      <c r="B647" s="65" t="str">
        <f t="shared" ref="B647:C647" si="723">B646</f>
        <v>평가관리_입수정보</v>
      </c>
      <c r="C647" s="65" t="str">
        <f t="shared" si="723"/>
        <v>인스트루먼트정보</v>
      </c>
      <c r="D647" s="65" t="s">
        <v>1108</v>
      </c>
      <c r="E647" s="65">
        <f t="shared" si="675"/>
        <v>36</v>
      </c>
      <c r="F647" s="66"/>
      <c r="G647" s="66" t="s">
        <v>13</v>
      </c>
      <c r="H647" s="42" t="s">
        <v>1993</v>
      </c>
      <c r="I647" s="66"/>
      <c r="J647" s="65" t="str">
        <f t="shared" si="676"/>
        <v>숫자_25,8</v>
      </c>
      <c r="K647" s="114"/>
      <c r="L647" s="67"/>
      <c r="M647" s="65" t="str">
        <f t="shared" si="686"/>
        <v>ZRP_BASE_INST</v>
      </c>
      <c r="N647" s="65" t="str">
        <f t="shared" si="705"/>
        <v>인스트루먼트정보</v>
      </c>
      <c r="O647" s="27">
        <f t="shared" si="660"/>
        <v>36</v>
      </c>
      <c r="P647" s="65" t="s">
        <v>1109</v>
      </c>
      <c r="Q647" s="65" t="str">
        <f t="shared" si="683"/>
        <v>쿠폰금리</v>
      </c>
      <c r="R647" s="65" t="str">
        <f t="shared" si="678"/>
        <v>number(25,8)</v>
      </c>
      <c r="S647" s="66" t="str">
        <f t="shared" si="696"/>
        <v/>
      </c>
      <c r="T647" s="66" t="str">
        <f t="shared" si="697"/>
        <v/>
      </c>
      <c r="U647" s="68" t="str">
        <f t="shared" si="722"/>
        <v>25,8</v>
      </c>
      <c r="V647" s="65"/>
      <c r="W647" s="5" t="s">
        <v>291</v>
      </c>
      <c r="X647" s="5" t="str">
        <f t="shared" si="684"/>
        <v>BASE_DT,POSI_FG,POSI_ID</v>
      </c>
      <c r="Y647" s="6" t="s">
        <v>291</v>
      </c>
      <c r="Z647" s="37" t="str">
        <f t="shared" si="679"/>
        <v xml:space="preserve">  COUP_RATE number(25,8) NULL,</v>
      </c>
      <c r="AA647" s="37" t="s">
        <v>291</v>
      </c>
      <c r="AB647" s="5" t="str">
        <f t="shared" si="695"/>
        <v/>
      </c>
      <c r="AC647" s="37" t="s">
        <v>291</v>
      </c>
      <c r="AD647" s="37" t="str">
        <f t="shared" si="680"/>
        <v>COMMENT ON COLUMN ZRP_BASE_INST.COUP_RATE IS '쿠폰금리';</v>
      </c>
      <c r="AE647" s="37" t="s">
        <v>291</v>
      </c>
      <c r="AF647" s="40" t="str">
        <f t="shared" si="681"/>
        <v>ALTER TABLE ZRP_BASE_INST ADD COUP_RATE number(25,8) NULL;</v>
      </c>
      <c r="AG647" s="6" t="s">
        <v>291</v>
      </c>
      <c r="AI647" s="114"/>
      <c r="AJ647" s="114"/>
      <c r="AK647" s="92"/>
      <c r="AL647" s="114">
        <v>0</v>
      </c>
      <c r="AM647" s="66"/>
    </row>
    <row r="648" spans="1:39">
      <c r="B648" s="65" t="str">
        <f>B647</f>
        <v>평가관리_입수정보</v>
      </c>
      <c r="C648" s="65" t="str">
        <f>C647</f>
        <v>인스트루먼트정보</v>
      </c>
      <c r="D648" s="65" t="s">
        <v>7367</v>
      </c>
      <c r="E648" s="65">
        <f t="shared" si="675"/>
        <v>37</v>
      </c>
      <c r="F648" s="66"/>
      <c r="G648" s="66" t="s">
        <v>13</v>
      </c>
      <c r="H648" s="42">
        <v>2</v>
      </c>
      <c r="I648" s="66"/>
      <c r="J648" s="65" t="str">
        <f t="shared" si="676"/>
        <v>숫자_2</v>
      </c>
      <c r="K648" s="114" t="s">
        <v>1105</v>
      </c>
      <c r="L648" s="67"/>
      <c r="M648" s="65" t="str">
        <f>M647</f>
        <v>ZRP_BASE_INST</v>
      </c>
      <c r="N648" s="65" t="str">
        <f t="shared" si="705"/>
        <v>인스트루먼트정보</v>
      </c>
      <c r="O648" s="27">
        <f t="shared" si="660"/>
        <v>37</v>
      </c>
      <c r="P648" s="65" t="s">
        <v>1110</v>
      </c>
      <c r="Q648" s="65" t="str">
        <f>D648</f>
        <v>쿠폰표면금리일수산출방식코드</v>
      </c>
      <c r="R648" s="65" t="str">
        <f t="shared" si="678"/>
        <v>number(2)</v>
      </c>
      <c r="S648" s="66" t="str">
        <f t="shared" si="696"/>
        <v/>
      </c>
      <c r="T648" s="66" t="str">
        <f t="shared" si="697"/>
        <v/>
      </c>
      <c r="U648" s="68">
        <f t="shared" si="722"/>
        <v>2</v>
      </c>
      <c r="V648" s="65"/>
      <c r="W648" s="5" t="s">
        <v>291</v>
      </c>
      <c r="X648" s="5" t="str">
        <f>IF(P648="","",IF(P647="",P648,X647&amp;IF(S648="Y",","&amp;P648,"")))</f>
        <v>BASE_DT,POSI_FG,POSI_ID</v>
      </c>
      <c r="Y648" s="6" t="s">
        <v>291</v>
      </c>
      <c r="Z648" s="37" t="str">
        <f t="shared" si="679"/>
        <v xml:space="preserve">  COUP_DCB_CD number(2) NULL,</v>
      </c>
      <c r="AA648" s="37" t="s">
        <v>291</v>
      </c>
      <c r="AB648" s="5" t="str">
        <f t="shared" si="695"/>
        <v/>
      </c>
      <c r="AC648" s="37" t="s">
        <v>291</v>
      </c>
      <c r="AD648" s="37" t="str">
        <f t="shared" si="680"/>
        <v>COMMENT ON COLUMN ZRP_BASE_INST.COUP_DCB_CD IS '쿠폰표면금리일수산출방식코드 : &lt;참고&gt;GlossaryCode - DayCounter';</v>
      </c>
      <c r="AE648" s="37" t="s">
        <v>291</v>
      </c>
      <c r="AF648" s="40" t="str">
        <f t="shared" si="681"/>
        <v>ALTER TABLE ZRP_BASE_INST ADD COUP_DCB_CD number(2) NULL;</v>
      </c>
      <c r="AG648" s="6" t="s">
        <v>291</v>
      </c>
      <c r="AI648" s="114"/>
      <c r="AJ648" s="114"/>
      <c r="AK648" s="92"/>
      <c r="AL648" s="114">
        <v>6000000000</v>
      </c>
      <c r="AM648" s="66"/>
    </row>
    <row r="649" spans="1:39">
      <c r="B649" s="65" t="str">
        <f>B648</f>
        <v>평가관리_입수정보</v>
      </c>
      <c r="C649" s="65" t="str">
        <f>C648</f>
        <v>인스트루먼트정보</v>
      </c>
      <c r="D649" s="65" t="s">
        <v>7375</v>
      </c>
      <c r="E649" s="65">
        <f t="shared" si="675"/>
        <v>38</v>
      </c>
      <c r="F649" s="66"/>
      <c r="G649" s="66" t="s">
        <v>13</v>
      </c>
      <c r="H649" s="42">
        <v>2</v>
      </c>
      <c r="I649" s="66"/>
      <c r="J649" s="65" t="str">
        <f>IF(G649="", "", G649&amp;IF(G649="날짜", "", "_"&amp;H649))</f>
        <v>숫자_2</v>
      </c>
      <c r="K649" s="114" t="s">
        <v>7379</v>
      </c>
      <c r="L649" s="67"/>
      <c r="M649" s="65" t="str">
        <f>M648</f>
        <v>ZRP_BASE_INST</v>
      </c>
      <c r="N649" s="65" t="str">
        <f>C649</f>
        <v>인스트루먼트정보</v>
      </c>
      <c r="O649" s="27">
        <f t="shared" si="660"/>
        <v>38</v>
      </c>
      <c r="P649" s="65" t="s">
        <v>7376</v>
      </c>
      <c r="Q649" s="65" t="str">
        <f>D649</f>
        <v>휴일조정방식달력코드</v>
      </c>
      <c r="R649" s="65" t="str">
        <f>IF(G649="문자", "varchar2(" &amp; H649 &amp; ")", IF(G649="숫자", "number(" &amp; SUBSTITUTE(H649, ".", ",") &amp;")", IF(G649="날짜", "timestamp", "")))</f>
        <v>number(2)</v>
      </c>
      <c r="S649" s="66" t="str">
        <f>IF(F649="O", "Y", "")</f>
        <v/>
      </c>
      <c r="T649" s="66" t="str">
        <f>IF(I649="M", "Y", "")</f>
        <v/>
      </c>
      <c r="U649" s="68">
        <f t="shared" si="722"/>
        <v>2</v>
      </c>
      <c r="V649" s="65"/>
      <c r="W649" s="5" t="s">
        <v>291</v>
      </c>
      <c r="X649" s="5" t="str">
        <f>IF(P649="","",IF(P648="",P649,X648&amp;IF(S649="Y",","&amp;P649,"")))</f>
        <v>BASE_DT,POSI_FG,POSI_ID</v>
      </c>
      <c r="Y649" s="6" t="s">
        <v>291</v>
      </c>
      <c r="Z649" s="37" t="str">
        <f t="shared" si="679"/>
        <v xml:space="preserve">  BDAY_CALEN_CD number(2) NULL,</v>
      </c>
      <c r="AA649" s="37" t="s">
        <v>291</v>
      </c>
      <c r="AB649" s="5" t="str">
        <f>IF(P649="","DROP TABLE "&amp;M649&amp;";","")</f>
        <v/>
      </c>
      <c r="AC649" s="37" t="s">
        <v>291</v>
      </c>
      <c r="AD649" s="37" t="str">
        <f t="shared" si="680"/>
        <v>COMMENT ON COLUMN ZRP_BASE_INST.BDAY_CALEN_CD IS '휴일조정방식달력코드 : &lt;참고&gt;GlossaryCode - Calendar';</v>
      </c>
      <c r="AE649" s="37" t="s">
        <v>291</v>
      </c>
      <c r="AF649" s="40" t="str">
        <f t="shared" si="681"/>
        <v>ALTER TABLE ZRP_BASE_INST ADD BDAY_CALEN_CD number(2) NULL;</v>
      </c>
      <c r="AG649" s="6" t="s">
        <v>291</v>
      </c>
      <c r="AI649" s="114"/>
      <c r="AJ649" s="114"/>
      <c r="AK649" s="92"/>
      <c r="AL649" s="114">
        <v>1.4999999999999999E-2</v>
      </c>
      <c r="AM649" s="66"/>
    </row>
    <row r="650" spans="1:39">
      <c r="B650" s="65" t="str">
        <f>B645</f>
        <v>평가관리_입수정보</v>
      </c>
      <c r="C650" s="65" t="str">
        <f>C645</f>
        <v>인스트루먼트정보</v>
      </c>
      <c r="D650" s="65" t="s">
        <v>7378</v>
      </c>
      <c r="E650" s="65">
        <f t="shared" si="675"/>
        <v>39</v>
      </c>
      <c r="F650" s="66"/>
      <c r="G650" s="66" t="s">
        <v>6870</v>
      </c>
      <c r="H650" s="42">
        <v>1</v>
      </c>
      <c r="I650" s="66"/>
      <c r="J650" s="65" t="str">
        <f>IF(G650="", "", G650&amp;IF(G650="날짜", "", "_"&amp;H650))</f>
        <v>숫자_1</v>
      </c>
      <c r="K650" s="114" t="s">
        <v>7381</v>
      </c>
      <c r="L650" s="67"/>
      <c r="M650" s="65" t="str">
        <f>M645</f>
        <v>ZRP_BASE_INST</v>
      </c>
      <c r="N650" s="65" t="str">
        <f>C650</f>
        <v>인스트루먼트정보</v>
      </c>
      <c r="O650" s="27">
        <f t="shared" si="660"/>
        <v>39</v>
      </c>
      <c r="P650" s="65" t="s">
        <v>7373</v>
      </c>
      <c r="Q650" s="65" t="str">
        <f>D650</f>
        <v>휴일조정방식코드</v>
      </c>
      <c r="R650" s="65" t="str">
        <f>IF(G650="문자", "varchar2(" &amp; H650 &amp; ")", IF(G650="숫자", "number(" &amp; SUBSTITUTE(H650, ".", ",") &amp;")", IF(G650="날짜", "timestamp", "")))</f>
        <v>number(1)</v>
      </c>
      <c r="S650" s="66" t="str">
        <f>IF(F650="O", "Y", "")</f>
        <v/>
      </c>
      <c r="T650" s="66"/>
      <c r="U650" s="68">
        <f t="shared" si="722"/>
        <v>1</v>
      </c>
      <c r="V650" s="263"/>
      <c r="X650" s="5" t="str">
        <f>IF(P650="","",IF(P645="",P650,X645&amp;IF(S650="Y",","&amp;P650,"")))</f>
        <v>BASE_DT,POSI_FG,POSI_ID</v>
      </c>
      <c r="Y650" s="6" t="s">
        <v>291</v>
      </c>
      <c r="Z650" s="37" t="str">
        <f t="shared" si="679"/>
        <v xml:space="preserve">  BDAY_RULE_CD number(1) NULL,</v>
      </c>
      <c r="AA650" s="37" t="s">
        <v>291</v>
      </c>
      <c r="AB650" s="5" t="str">
        <f>IF(P650="","DROP TABLE "&amp;M650&amp;";","")</f>
        <v/>
      </c>
      <c r="AC650" s="37" t="s">
        <v>291</v>
      </c>
      <c r="AD650" s="37" t="str">
        <f t="shared" si="680"/>
        <v>COMMENT ON COLUMN ZRP_BASE_INST.BDAY_RULE_CD IS '휴일조정방식코드 : &lt;참고&gt;GlossaryCode - BusinessDayConvention';</v>
      </c>
      <c r="AE650" s="37" t="s">
        <v>291</v>
      </c>
      <c r="AF650" s="40" t="str">
        <f t="shared" si="681"/>
        <v>ALTER TABLE ZRP_BASE_INST ADD BDAY_RULE_CD number(1) NULL;</v>
      </c>
      <c r="AG650" s="6"/>
      <c r="AI650" s="114"/>
      <c r="AJ650" s="114"/>
      <c r="AK650" s="92"/>
      <c r="AL650" s="114"/>
      <c r="AM650" s="66"/>
    </row>
    <row r="651" spans="1:39">
      <c r="B651" s="65" t="str">
        <f>B650</f>
        <v>평가관리_입수정보</v>
      </c>
      <c r="C651" s="65" t="str">
        <f>C650</f>
        <v>인스트루먼트정보</v>
      </c>
      <c r="D651" s="65" t="s">
        <v>7150</v>
      </c>
      <c r="E651" s="65">
        <f t="shared" si="675"/>
        <v>40</v>
      </c>
      <c r="F651" s="66"/>
      <c r="G651" s="66" t="s">
        <v>13</v>
      </c>
      <c r="H651" s="42">
        <v>2</v>
      </c>
      <c r="I651" s="66"/>
      <c r="J651" s="65" t="str">
        <f>IF(G651="", "", G651&amp;IF(G651="날짜", "", "_"&amp;H651))</f>
        <v>숫자_2</v>
      </c>
      <c r="K651" s="114"/>
      <c r="L651" s="67"/>
      <c r="M651" s="65" t="str">
        <f>M650</f>
        <v>ZRP_BASE_INST</v>
      </c>
      <c r="N651" s="65" t="str">
        <f>C651</f>
        <v>인스트루먼트정보</v>
      </c>
      <c r="O651" s="27">
        <f t="shared" si="660"/>
        <v>40</v>
      </c>
      <c r="P651" s="65" t="s">
        <v>6869</v>
      </c>
      <c r="Q651" s="65" t="str">
        <f>D651</f>
        <v>지급일지연일수</v>
      </c>
      <c r="R651" s="65" t="str">
        <f>IF(G651="문자", "varchar2(" &amp; H651 &amp; ")", IF(G651="숫자", "number(" &amp; SUBSTITUTE(H651, ".", ",") &amp;")", IF(G651="날짜", "timestamp", "")))</f>
        <v>number(2)</v>
      </c>
      <c r="S651" s="66" t="str">
        <f>IF(F651="O", "Y", "")</f>
        <v/>
      </c>
      <c r="T651" s="66" t="str">
        <f>IF(I651="M", "Y", "")</f>
        <v/>
      </c>
      <c r="U651" s="68">
        <f t="shared" si="722"/>
        <v>2</v>
      </c>
      <c r="V651" s="263"/>
      <c r="W651" s="5" t="s">
        <v>291</v>
      </c>
      <c r="X651" s="5" t="str">
        <f>IF(P651="","",IF(P650="",P651,X650&amp;IF(S651="Y",","&amp;P651,"")))</f>
        <v>BASE_DT,POSI_FG,POSI_ID</v>
      </c>
      <c r="Y651" s="6" t="s">
        <v>291</v>
      </c>
      <c r="Z651" s="37" t="str">
        <f t="shared" si="679"/>
        <v xml:space="preserve">  PMT_DLY_DAYS number(2) NULL,</v>
      </c>
      <c r="AA651" s="37" t="s">
        <v>291</v>
      </c>
      <c r="AB651" s="5" t="str">
        <f>IF(P651="","DROP TABLE "&amp;M651&amp;";","")</f>
        <v/>
      </c>
      <c r="AC651" s="37" t="s">
        <v>291</v>
      </c>
      <c r="AD651" s="37" t="str">
        <f t="shared" si="680"/>
        <v>COMMENT ON COLUMN ZRP_BASE_INST.PMT_DLY_DAYS IS '지급일지연일수';</v>
      </c>
      <c r="AE651" s="37" t="s">
        <v>291</v>
      </c>
      <c r="AF651" s="40" t="str">
        <f t="shared" si="681"/>
        <v>ALTER TABLE ZRP_BASE_INST ADD PMT_DLY_DAYS number(2) NULL;</v>
      </c>
      <c r="AG651" s="6" t="s">
        <v>291</v>
      </c>
      <c r="AI651" s="114" t="s">
        <v>5246</v>
      </c>
      <c r="AJ651" s="114"/>
      <c r="AK651" s="92"/>
      <c r="AL651" s="114"/>
      <c r="AM651" s="66"/>
    </row>
    <row r="652" spans="1:39">
      <c r="B652" s="65" t="str">
        <f>B649</f>
        <v>평가관리_입수정보</v>
      </c>
      <c r="C652" s="65" t="str">
        <f>C649</f>
        <v>인스트루먼트정보</v>
      </c>
      <c r="D652" s="65" t="s">
        <v>6845</v>
      </c>
      <c r="E652" s="65">
        <f t="shared" si="675"/>
        <v>41</v>
      </c>
      <c r="F652" s="66"/>
      <c r="G652" s="66" t="s">
        <v>13</v>
      </c>
      <c r="H652" s="42">
        <v>2</v>
      </c>
      <c r="I652" s="66"/>
      <c r="J652" s="65" t="str">
        <f t="shared" si="676"/>
        <v>숫자_2</v>
      </c>
      <c r="K652" s="114" t="s">
        <v>7380</v>
      </c>
      <c r="L652" s="67"/>
      <c r="M652" s="65" t="str">
        <f>M649</f>
        <v>ZRP_BASE_INST</v>
      </c>
      <c r="N652" s="65" t="str">
        <f t="shared" si="705"/>
        <v>인스트루먼트정보</v>
      </c>
      <c r="O652" s="27">
        <f t="shared" si="660"/>
        <v>41</v>
      </c>
      <c r="P652" s="65" t="s">
        <v>7368</v>
      </c>
      <c r="Q652" s="65" t="str">
        <f t="shared" si="683"/>
        <v>쿠폰지급주기코드</v>
      </c>
      <c r="R652" s="65" t="str">
        <f t="shared" si="678"/>
        <v>number(2)</v>
      </c>
      <c r="S652" s="66" t="str">
        <f t="shared" si="696"/>
        <v/>
      </c>
      <c r="T652" s="66" t="str">
        <f t="shared" si="697"/>
        <v/>
      </c>
      <c r="U652" s="68">
        <f t="shared" si="722"/>
        <v>2</v>
      </c>
      <c r="V652" s="65"/>
      <c r="W652" s="5" t="s">
        <v>291</v>
      </c>
      <c r="X652" s="5" t="str">
        <f>IF(P652="","",IF(P649="",P652,X649&amp;IF(S652="Y",","&amp;P652,"")))</f>
        <v>BASE_DT,POSI_FG,POSI_ID</v>
      </c>
      <c r="Y652" s="6" t="s">
        <v>291</v>
      </c>
      <c r="Z652" s="37" t="str">
        <f t="shared" si="679"/>
        <v xml:space="preserve">  COUP_TERM_CD number(2) NULL,</v>
      </c>
      <c r="AA652" s="37" t="s">
        <v>291</v>
      </c>
      <c r="AB652" s="5" t="str">
        <f t="shared" si="695"/>
        <v/>
      </c>
      <c r="AC652" s="37" t="s">
        <v>291</v>
      </c>
      <c r="AD652" s="37" t="str">
        <f t="shared" si="680"/>
        <v>COMMENT ON COLUMN ZRP_BASE_INST.COUP_TERM_CD IS '쿠폰지급주기코드 : &lt;참고&gt;GlossaryCode - Frequency';</v>
      </c>
      <c r="AE652" s="37" t="s">
        <v>291</v>
      </c>
      <c r="AF652" s="40" t="str">
        <f t="shared" si="681"/>
        <v>ALTER TABLE ZRP_BASE_INST ADD COUP_TERM_CD number(2) NULL;</v>
      </c>
      <c r="AG652" s="6" t="s">
        <v>291</v>
      </c>
      <c r="AI652" s="114"/>
      <c r="AJ652" s="114"/>
      <c r="AK652" s="92"/>
      <c r="AL652" s="114">
        <v>5</v>
      </c>
      <c r="AM652" s="66"/>
    </row>
    <row r="653" spans="1:39">
      <c r="B653" s="65" t="str">
        <f t="shared" ref="B653:C653" si="724">B652</f>
        <v>평가관리_입수정보</v>
      </c>
      <c r="C653" s="65" t="str">
        <f t="shared" si="724"/>
        <v>인스트루먼트정보</v>
      </c>
      <c r="D653" s="65" t="s">
        <v>7371</v>
      </c>
      <c r="E653" s="65">
        <f t="shared" si="675"/>
        <v>42</v>
      </c>
      <c r="F653" s="66"/>
      <c r="G653" s="66" t="s">
        <v>13</v>
      </c>
      <c r="H653" s="42">
        <v>1</v>
      </c>
      <c r="I653" s="66"/>
      <c r="J653" s="65" t="str">
        <f t="shared" si="676"/>
        <v>숫자_1</v>
      </c>
      <c r="K653" s="251" t="s">
        <v>7383</v>
      </c>
      <c r="L653" s="67"/>
      <c r="M653" s="65" t="str">
        <f t="shared" si="686"/>
        <v>ZRP_BASE_INST</v>
      </c>
      <c r="N653" s="65" t="str">
        <f t="shared" si="705"/>
        <v>인스트루먼트정보</v>
      </c>
      <c r="O653" s="27">
        <f t="shared" si="660"/>
        <v>42</v>
      </c>
      <c r="P653" s="65" t="s">
        <v>6871</v>
      </c>
      <c r="Q653" s="65" t="str">
        <f>D653</f>
        <v>쿠폰이자생성방식코드</v>
      </c>
      <c r="R653" s="65" t="str">
        <f t="shared" si="678"/>
        <v>number(1)</v>
      </c>
      <c r="S653" s="66"/>
      <c r="T653" s="66"/>
      <c r="U653" s="68">
        <f t="shared" si="722"/>
        <v>1</v>
      </c>
      <c r="V653" s="65"/>
      <c r="X653" s="5" t="str">
        <f t="shared" si="684"/>
        <v>BASE_DT,POSI_FG,POSI_ID</v>
      </c>
      <c r="Y653" s="6" t="s">
        <v>291</v>
      </c>
      <c r="Z653" s="37" t="str">
        <f t="shared" si="679"/>
        <v xml:space="preserve">  COUP_GEN_METH_CD number(1) NULL,</v>
      </c>
      <c r="AA653" s="37" t="s">
        <v>291</v>
      </c>
      <c r="AB653" s="5" t="str">
        <f t="shared" si="695"/>
        <v/>
      </c>
      <c r="AC653" s="37" t="s">
        <v>291</v>
      </c>
      <c r="AD653" s="37" t="str">
        <f t="shared" si="680"/>
        <v>COMMENT ON COLUMN ZRP_BASE_INST.COUP_GEN_METH_CD IS '쿠폰이자생성방식코드 : 정의 필요';</v>
      </c>
      <c r="AE653" s="37" t="s">
        <v>291</v>
      </c>
      <c r="AF653" s="40" t="str">
        <f t="shared" si="681"/>
        <v>ALTER TABLE ZRP_BASE_INST ADD COUP_GEN_METH_CD number(1) NULL;</v>
      </c>
      <c r="AG653" s="6"/>
      <c r="AI653" s="114"/>
      <c r="AJ653" s="114"/>
      <c r="AK653" s="92"/>
      <c r="AL653" s="114"/>
      <c r="AM653" s="66"/>
    </row>
    <row r="654" spans="1:39">
      <c r="B654" s="65" t="str">
        <f t="shared" ref="B654:C654" si="725">B653</f>
        <v>평가관리_입수정보</v>
      </c>
      <c r="C654" s="65" t="str">
        <f t="shared" si="725"/>
        <v>인스트루먼트정보</v>
      </c>
      <c r="D654" s="65" t="s">
        <v>1111</v>
      </c>
      <c r="E654" s="65">
        <f t="shared" si="675"/>
        <v>43</v>
      </c>
      <c r="F654" s="66"/>
      <c r="G654" s="66" t="s">
        <v>12</v>
      </c>
      <c r="H654" s="42">
        <v>30</v>
      </c>
      <c r="I654" s="66"/>
      <c r="J654" s="65" t="str">
        <f t="shared" si="676"/>
        <v>문자_30</v>
      </c>
      <c r="K654" s="114"/>
      <c r="L654" s="67"/>
      <c r="M654" s="65" t="str">
        <f t="shared" si="686"/>
        <v>ZRP_BASE_INST</v>
      </c>
      <c r="N654" s="65" t="str">
        <f t="shared" si="705"/>
        <v>인스트루먼트정보</v>
      </c>
      <c r="O654" s="27">
        <f t="shared" si="660"/>
        <v>43</v>
      </c>
      <c r="P654" s="65" t="s">
        <v>1112</v>
      </c>
      <c r="Q654" s="65" t="str">
        <f t="shared" si="683"/>
        <v>쿠폰스케쥴ID</v>
      </c>
      <c r="R654" s="65" t="str">
        <f t="shared" si="678"/>
        <v>varchar2(30)</v>
      </c>
      <c r="S654" s="66" t="str">
        <f t="shared" si="696"/>
        <v/>
      </c>
      <c r="T654" s="66" t="str">
        <f t="shared" si="697"/>
        <v/>
      </c>
      <c r="U654" s="68">
        <f t="shared" si="722"/>
        <v>30</v>
      </c>
      <c r="V654" s="65"/>
      <c r="W654" s="5" t="s">
        <v>291</v>
      </c>
      <c r="X654" s="5" t="str">
        <f t="shared" si="684"/>
        <v>BASE_DT,POSI_FG,POSI_ID</v>
      </c>
      <c r="Y654" s="6" t="s">
        <v>291</v>
      </c>
      <c r="Z654" s="37" t="str">
        <f t="shared" si="679"/>
        <v xml:space="preserve">  COUP_SCH_ID varchar2(30) NULL,</v>
      </c>
      <c r="AA654" s="37" t="s">
        <v>291</v>
      </c>
      <c r="AB654" s="5" t="str">
        <f t="shared" si="695"/>
        <v/>
      </c>
      <c r="AC654" s="37" t="s">
        <v>291</v>
      </c>
      <c r="AD654" s="37" t="str">
        <f t="shared" si="680"/>
        <v>COMMENT ON COLUMN ZRP_BASE_INST.COUP_SCH_ID IS '쿠폰스케쥴ID';</v>
      </c>
      <c r="AE654" s="37" t="s">
        <v>291</v>
      </c>
      <c r="AF654" s="40" t="str">
        <f t="shared" si="681"/>
        <v>ALTER TABLE ZRP_BASE_INST ADD COUP_SCH_ID varchar2(30) NULL;</v>
      </c>
      <c r="AG654" s="6" t="s">
        <v>291</v>
      </c>
      <c r="AI654" s="114"/>
      <c r="AJ654" s="114"/>
      <c r="AK654" s="92"/>
      <c r="AL654" s="114" t="s">
        <v>6094</v>
      </c>
      <c r="AM654" s="66"/>
    </row>
    <row r="655" spans="1:39" ht="12.75" customHeight="1">
      <c r="B655" s="65" t="str">
        <f>B660</f>
        <v>평가관리_입수정보</v>
      </c>
      <c r="C655" s="65" t="str">
        <f>C660</f>
        <v>인스트루먼트정보</v>
      </c>
      <c r="D655" s="65" t="s">
        <v>1114</v>
      </c>
      <c r="E655" s="65">
        <f t="shared" si="675"/>
        <v>44</v>
      </c>
      <c r="F655" s="66"/>
      <c r="G655" s="66" t="s">
        <v>13</v>
      </c>
      <c r="H655" s="42" t="s">
        <v>1990</v>
      </c>
      <c r="I655" s="66"/>
      <c r="J655" s="65" t="str">
        <f t="shared" si="676"/>
        <v>숫자_10,5</v>
      </c>
      <c r="K655" s="114"/>
      <c r="L655" s="67"/>
      <c r="M655" s="65" t="str">
        <f>M660</f>
        <v>ZRP_BASE_INST</v>
      </c>
      <c r="N655" s="65" t="str">
        <f t="shared" si="705"/>
        <v>인스트루먼트정보</v>
      </c>
      <c r="O655" s="27">
        <f t="shared" ref="O655:O686" si="726">IF(P655="","", IF(P654="",1,O654+1))</f>
        <v>44</v>
      </c>
      <c r="P655" s="65" t="s">
        <v>1115</v>
      </c>
      <c r="Q655" s="65" t="str">
        <f t="shared" si="683"/>
        <v>스프레드</v>
      </c>
      <c r="R655" s="65" t="str">
        <f t="shared" si="678"/>
        <v>number(10,5)</v>
      </c>
      <c r="S655" s="66" t="str">
        <f t="shared" si="696"/>
        <v/>
      </c>
      <c r="T655" s="66" t="str">
        <f t="shared" si="697"/>
        <v/>
      </c>
      <c r="U655" s="68" t="str">
        <f t="shared" si="722"/>
        <v>10,5</v>
      </c>
      <c r="V655" s="65"/>
      <c r="W655" s="5" t="s">
        <v>291</v>
      </c>
      <c r="X655" s="5" t="str">
        <f>IF(P655="","",IF(P660="",P655,X660&amp;IF(S655="Y",","&amp;P655,"")))</f>
        <v>BASE_DT,POSI_FG,POSI_ID</v>
      </c>
      <c r="Y655" s="6" t="s">
        <v>291</v>
      </c>
      <c r="Z655" s="37" t="str">
        <f t="shared" si="679"/>
        <v xml:space="preserve">  SPREAD number(10,5) NULL,</v>
      </c>
      <c r="AA655" s="37" t="s">
        <v>291</v>
      </c>
      <c r="AB655" s="5" t="str">
        <f t="shared" si="695"/>
        <v/>
      </c>
      <c r="AC655" s="37" t="s">
        <v>291</v>
      </c>
      <c r="AD655" s="37" t="str">
        <f t="shared" si="680"/>
        <v>COMMENT ON COLUMN ZRP_BASE_INST.SPREAD IS '스프레드';</v>
      </c>
      <c r="AE655" s="37" t="s">
        <v>291</v>
      </c>
      <c r="AF655" s="40" t="str">
        <f t="shared" si="681"/>
        <v>ALTER TABLE ZRP_BASE_INST ADD SPREAD number(10,5) NULL;</v>
      </c>
      <c r="AG655" s="6" t="s">
        <v>291</v>
      </c>
      <c r="AI655" s="114">
        <v>45657</v>
      </c>
      <c r="AJ655" s="114"/>
      <c r="AK655" s="92"/>
      <c r="AL655" s="114">
        <v>45657</v>
      </c>
      <c r="AM655" s="66"/>
    </row>
    <row r="656" spans="1:39" ht="12.75" customHeight="1">
      <c r="A656" s="363"/>
      <c r="B656" s="65" t="str">
        <f t="shared" ref="B656:C656" si="727">B655</f>
        <v>평가관리_입수정보</v>
      </c>
      <c r="C656" s="65" t="str">
        <f t="shared" si="727"/>
        <v>인스트루먼트정보</v>
      </c>
      <c r="D656" s="359" t="s">
        <v>7140</v>
      </c>
      <c r="E656" s="65">
        <f t="shared" si="675"/>
        <v>45</v>
      </c>
      <c r="F656" s="263"/>
      <c r="G656" s="263" t="s">
        <v>7137</v>
      </c>
      <c r="H656" s="360">
        <v>2</v>
      </c>
      <c r="I656" s="263"/>
      <c r="J656" s="359" t="str">
        <f t="shared" si="676"/>
        <v>숫자_2</v>
      </c>
      <c r="K656" s="381"/>
      <c r="L656" s="361"/>
      <c r="M656" s="65" t="str">
        <f t="shared" si="686"/>
        <v>ZRP_BASE_INST</v>
      </c>
      <c r="N656" s="359" t="str">
        <f t="shared" si="705"/>
        <v>인스트루먼트정보</v>
      </c>
      <c r="O656" s="27">
        <f t="shared" si="726"/>
        <v>45</v>
      </c>
      <c r="P656" s="359" t="s">
        <v>7141</v>
      </c>
      <c r="Q656" s="359" t="str">
        <f t="shared" si="683"/>
        <v>금리확정일수</v>
      </c>
      <c r="R656" s="359" t="str">
        <f t="shared" si="678"/>
        <v>number(2)</v>
      </c>
      <c r="S656" s="263"/>
      <c r="T656" s="263"/>
      <c r="U656" s="68">
        <f t="shared" si="722"/>
        <v>2</v>
      </c>
      <c r="V656" s="359" t="s">
        <v>7142</v>
      </c>
      <c r="X656" s="5" t="str">
        <f t="shared" si="684"/>
        <v>BASE_DT,POSI_FG,POSI_ID</v>
      </c>
      <c r="Y656" s="6" t="s">
        <v>291</v>
      </c>
      <c r="Z656" s="37" t="str">
        <f t="shared" si="679"/>
        <v xml:space="preserve">  FIXING_DAYS number(2) NULL,</v>
      </c>
      <c r="AA656" s="37" t="s">
        <v>291</v>
      </c>
      <c r="AB656" s="5" t="str">
        <f t="shared" si="695"/>
        <v/>
      </c>
      <c r="AC656" s="37" t="s">
        <v>291</v>
      </c>
      <c r="AD656" s="37" t="str">
        <f t="shared" si="680"/>
        <v>COMMENT ON COLUMN ZRP_BASE_INST.FIXING_DAYS IS '금리확정일수';</v>
      </c>
      <c r="AE656" s="37" t="s">
        <v>291</v>
      </c>
      <c r="AF656" s="40" t="str">
        <f t="shared" si="681"/>
        <v>ALTER TABLE ZRP_BASE_INST ADD FIXING_DAYS number(2) NULL;</v>
      </c>
      <c r="AG656" s="6"/>
      <c r="AI656" s="114" t="s">
        <v>7172</v>
      </c>
      <c r="AJ656" s="114"/>
      <c r="AK656" s="92"/>
      <c r="AL656" s="114"/>
      <c r="AM656" s="66"/>
    </row>
    <row r="657" spans="1:51" ht="12.75" customHeight="1">
      <c r="A657" s="363"/>
      <c r="B657" s="65" t="str">
        <f t="shared" ref="B657:C657" si="728">B656</f>
        <v>평가관리_입수정보</v>
      </c>
      <c r="C657" s="65" t="str">
        <f t="shared" si="728"/>
        <v>인스트루먼트정보</v>
      </c>
      <c r="D657" s="359" t="s">
        <v>7143</v>
      </c>
      <c r="E657" s="65">
        <f t="shared" si="675"/>
        <v>46</v>
      </c>
      <c r="F657" s="263"/>
      <c r="G657" s="263" t="s">
        <v>7137</v>
      </c>
      <c r="H657" s="360" t="s">
        <v>7153</v>
      </c>
      <c r="I657" s="263"/>
      <c r="J657" s="359" t="str">
        <f t="shared" si="676"/>
        <v>숫자_6,2</v>
      </c>
      <c r="K657" s="381"/>
      <c r="L657" s="361"/>
      <c r="M657" s="65" t="str">
        <f t="shared" si="686"/>
        <v>ZRP_BASE_INST</v>
      </c>
      <c r="N657" s="359" t="str">
        <f t="shared" si="705"/>
        <v>인스트루먼트정보</v>
      </c>
      <c r="O657" s="27">
        <f t="shared" si="726"/>
        <v>46</v>
      </c>
      <c r="P657" s="359" t="s">
        <v>7146</v>
      </c>
      <c r="Q657" s="359" t="str">
        <f t="shared" si="683"/>
        <v>참여율</v>
      </c>
      <c r="R657" s="359" t="str">
        <f t="shared" si="678"/>
        <v>number(6,2)</v>
      </c>
      <c r="S657" s="263"/>
      <c r="T657" s="263"/>
      <c r="U657" s="68" t="str">
        <f t="shared" si="722"/>
        <v>6,2</v>
      </c>
      <c r="V657" s="359" t="s">
        <v>7142</v>
      </c>
      <c r="X657" s="5" t="str">
        <f t="shared" si="684"/>
        <v>BASE_DT,POSI_FG,POSI_ID</v>
      </c>
      <c r="Y657" s="6" t="s">
        <v>291</v>
      </c>
      <c r="Z657" s="37" t="str">
        <f t="shared" si="679"/>
        <v xml:space="preserve">  GEARING number(6,2) NULL,</v>
      </c>
      <c r="AA657" s="37" t="s">
        <v>291</v>
      </c>
      <c r="AB657" s="5" t="str">
        <f t="shared" si="695"/>
        <v/>
      </c>
      <c r="AC657" s="37" t="s">
        <v>291</v>
      </c>
      <c r="AD657" s="37" t="str">
        <f t="shared" si="680"/>
        <v>COMMENT ON COLUMN ZRP_BASE_INST.GEARING IS '참여율';</v>
      </c>
      <c r="AE657" s="37" t="s">
        <v>291</v>
      </c>
      <c r="AF657" s="40" t="str">
        <f t="shared" si="681"/>
        <v>ALTER TABLE ZRP_BASE_INST ADD GEARING number(6,2) NULL;</v>
      </c>
      <c r="AG657" s="6"/>
      <c r="AI657" s="114" t="s">
        <v>7172</v>
      </c>
      <c r="AJ657" s="114"/>
      <c r="AK657" s="92"/>
      <c r="AL657" s="114"/>
      <c r="AM657" s="66"/>
    </row>
    <row r="658" spans="1:51" ht="12.75" customHeight="1">
      <c r="A658" s="363"/>
      <c r="B658" s="65" t="str">
        <f t="shared" ref="B658:C658" si="729">B657</f>
        <v>평가관리_입수정보</v>
      </c>
      <c r="C658" s="65" t="str">
        <f t="shared" si="729"/>
        <v>인스트루먼트정보</v>
      </c>
      <c r="D658" s="359" t="s">
        <v>7144</v>
      </c>
      <c r="E658" s="65">
        <f t="shared" si="675"/>
        <v>47</v>
      </c>
      <c r="F658" s="263"/>
      <c r="G658" s="263" t="s">
        <v>7137</v>
      </c>
      <c r="H658" s="360" t="s">
        <v>1990</v>
      </c>
      <c r="I658" s="263"/>
      <c r="J658" s="359" t="str">
        <f t="shared" si="676"/>
        <v>숫자_10,5</v>
      </c>
      <c r="K658" s="381"/>
      <c r="L658" s="361"/>
      <c r="M658" s="65" t="str">
        <f t="shared" si="686"/>
        <v>ZRP_BASE_INST</v>
      </c>
      <c r="N658" s="359" t="str">
        <f t="shared" si="705"/>
        <v>인스트루먼트정보</v>
      </c>
      <c r="O658" s="27">
        <f t="shared" si="726"/>
        <v>47</v>
      </c>
      <c r="P658" s="359" t="s">
        <v>7147</v>
      </c>
      <c r="Q658" s="359" t="str">
        <f t="shared" si="683"/>
        <v>직전확정금리</v>
      </c>
      <c r="R658" s="359" t="str">
        <f t="shared" si="678"/>
        <v>number(10,5)</v>
      </c>
      <c r="S658" s="263"/>
      <c r="T658" s="263"/>
      <c r="U658" s="68" t="str">
        <f t="shared" si="722"/>
        <v>10,5</v>
      </c>
      <c r="V658" s="359" t="s">
        <v>7142</v>
      </c>
      <c r="X658" s="5" t="str">
        <f t="shared" si="684"/>
        <v>BASE_DT,POSI_FG,POSI_ID</v>
      </c>
      <c r="Y658" s="6" t="s">
        <v>291</v>
      </c>
      <c r="Z658" s="37" t="str">
        <f t="shared" si="679"/>
        <v xml:space="preserve">  LAST_RESET_RATE number(10,5) NULL,</v>
      </c>
      <c r="AA658" s="37" t="s">
        <v>291</v>
      </c>
      <c r="AB658" s="5" t="str">
        <f t="shared" si="695"/>
        <v/>
      </c>
      <c r="AC658" s="37" t="s">
        <v>291</v>
      </c>
      <c r="AD658" s="37" t="str">
        <f t="shared" si="680"/>
        <v>COMMENT ON COLUMN ZRP_BASE_INST.LAST_RESET_RATE IS '직전확정금리';</v>
      </c>
      <c r="AE658" s="37" t="s">
        <v>291</v>
      </c>
      <c r="AF658" s="40" t="str">
        <f t="shared" si="681"/>
        <v>ALTER TABLE ZRP_BASE_INST ADD LAST_RESET_RATE number(10,5) NULL;</v>
      </c>
      <c r="AG658" s="6"/>
      <c r="AI658" s="114" t="s">
        <v>7172</v>
      </c>
      <c r="AJ658" s="114"/>
      <c r="AK658" s="92"/>
      <c r="AL658" s="114"/>
      <c r="AM658" s="66"/>
    </row>
    <row r="659" spans="1:51" ht="12.75" customHeight="1">
      <c r="A659" s="363"/>
      <c r="B659" s="65" t="str">
        <f>B658</f>
        <v>평가관리_입수정보</v>
      </c>
      <c r="C659" s="65" t="str">
        <f>C658</f>
        <v>인스트루먼트정보</v>
      </c>
      <c r="D659" s="359" t="s">
        <v>7145</v>
      </c>
      <c r="E659" s="65">
        <f t="shared" si="675"/>
        <v>48</v>
      </c>
      <c r="F659" s="263"/>
      <c r="G659" s="263" t="s">
        <v>7137</v>
      </c>
      <c r="H659" s="360" t="s">
        <v>1990</v>
      </c>
      <c r="I659" s="263"/>
      <c r="J659" s="359" t="str">
        <f t="shared" si="676"/>
        <v>숫자_10,5</v>
      </c>
      <c r="K659" s="381"/>
      <c r="L659" s="361"/>
      <c r="M659" s="65" t="str">
        <f>M658</f>
        <v>ZRP_BASE_INST</v>
      </c>
      <c r="N659" s="359" t="str">
        <f t="shared" si="705"/>
        <v>인스트루먼트정보</v>
      </c>
      <c r="O659" s="27">
        <f t="shared" si="726"/>
        <v>48</v>
      </c>
      <c r="P659" s="359" t="s">
        <v>7148</v>
      </c>
      <c r="Q659" s="359" t="str">
        <f t="shared" si="683"/>
        <v>차기확정금리</v>
      </c>
      <c r="R659" s="359" t="str">
        <f t="shared" si="678"/>
        <v>number(10,5)</v>
      </c>
      <c r="S659" s="263"/>
      <c r="T659" s="263"/>
      <c r="U659" s="68" t="str">
        <f t="shared" si="722"/>
        <v>10,5</v>
      </c>
      <c r="V659" s="359" t="s">
        <v>7142</v>
      </c>
      <c r="X659" s="5" t="str">
        <f>IF(P659="","",IF(P658="",P659,X658&amp;IF(S659="Y",","&amp;P659,"")))</f>
        <v>BASE_DT,POSI_FG,POSI_ID</v>
      </c>
      <c r="Y659" s="6" t="s">
        <v>291</v>
      </c>
      <c r="Z659" s="37" t="str">
        <f t="shared" si="679"/>
        <v xml:space="preserve">  NEXT_RESET_RATE number(10,5) NULL,</v>
      </c>
      <c r="AA659" s="37" t="s">
        <v>291</v>
      </c>
      <c r="AB659" s="5" t="str">
        <f t="shared" si="695"/>
        <v/>
      </c>
      <c r="AC659" s="37" t="s">
        <v>291</v>
      </c>
      <c r="AD659" s="37" t="str">
        <f t="shared" si="680"/>
        <v>COMMENT ON COLUMN ZRP_BASE_INST.NEXT_RESET_RATE IS '차기확정금리';</v>
      </c>
      <c r="AE659" s="37" t="s">
        <v>291</v>
      </c>
      <c r="AF659" s="40" t="str">
        <f t="shared" si="681"/>
        <v>ALTER TABLE ZRP_BASE_INST ADD NEXT_RESET_RATE number(10,5) NULL;</v>
      </c>
      <c r="AG659" s="6"/>
      <c r="AI659" s="114" t="s">
        <v>7172</v>
      </c>
      <c r="AJ659" s="114"/>
      <c r="AK659" s="92"/>
      <c r="AL659" s="114"/>
      <c r="AM659" s="66"/>
    </row>
    <row r="660" spans="1:51">
      <c r="B660" s="65" t="str">
        <f>B654</f>
        <v>평가관리_입수정보</v>
      </c>
      <c r="C660" s="65" t="str">
        <f>C654</f>
        <v>인스트루먼트정보</v>
      </c>
      <c r="D660" s="65" t="s">
        <v>1113</v>
      </c>
      <c r="E660" s="65">
        <f t="shared" si="675"/>
        <v>49</v>
      </c>
      <c r="F660" s="66"/>
      <c r="G660" s="66" t="s">
        <v>12</v>
      </c>
      <c r="H660" s="42">
        <v>30</v>
      </c>
      <c r="I660" s="66"/>
      <c r="J660" s="65" t="str">
        <f>IF(G660="", "", G660&amp;IF(G660="날짜", "", "_"&amp;H660))</f>
        <v>문자_30</v>
      </c>
      <c r="K660" s="114"/>
      <c r="L660" s="67"/>
      <c r="M660" s="65" t="str">
        <f>M654</f>
        <v>ZRP_BASE_INST</v>
      </c>
      <c r="N660" s="65" t="str">
        <f>C660</f>
        <v>인스트루먼트정보</v>
      </c>
      <c r="O660" s="27">
        <f t="shared" si="726"/>
        <v>49</v>
      </c>
      <c r="P660" s="65" t="s">
        <v>2256</v>
      </c>
      <c r="Q660" s="65" t="str">
        <f>D660</f>
        <v>무위험금리커브ID</v>
      </c>
      <c r="R660" s="65" t="str">
        <f>IF(G660="문자", "varchar2(" &amp; H660 &amp; ")", IF(G660="숫자", "number(" &amp; SUBSTITUTE(H660, ".", ",") &amp;")", IF(G660="날짜", "timestamp", "")))</f>
        <v>varchar2(30)</v>
      </c>
      <c r="S660" s="66" t="str">
        <f>IF(F660="O", "Y", "")</f>
        <v/>
      </c>
      <c r="T660" s="66" t="str">
        <f>IF(I660="M", "Y", "")</f>
        <v/>
      </c>
      <c r="U660" s="68">
        <f t="shared" si="722"/>
        <v>30</v>
      </c>
      <c r="V660" s="65"/>
      <c r="W660" s="5" t="s">
        <v>291</v>
      </c>
      <c r="X660" s="5" t="str">
        <f>IF(P660="","",IF(P654="",P660,X654&amp;IF(S660="Y",","&amp;P660,"")))</f>
        <v>BASE_DT,POSI_FG,POSI_ID</v>
      </c>
      <c r="Y660" s="6" t="s">
        <v>291</v>
      </c>
      <c r="Z660" s="37" t="str">
        <f t="shared" si="679"/>
        <v xml:space="preserve">  CURVE_IR_ZERO varchar2(30) NULL,</v>
      </c>
      <c r="AA660" s="37" t="s">
        <v>291</v>
      </c>
      <c r="AB660" s="5" t="str">
        <f>IF(P660="","DROP TABLE "&amp;M660&amp;";","")</f>
        <v/>
      </c>
      <c r="AC660" s="37" t="s">
        <v>291</v>
      </c>
      <c r="AD660" s="37" t="str">
        <f t="shared" si="680"/>
        <v>COMMENT ON COLUMN ZRP_BASE_INST.CURVE_IR_ZERO IS '무위험금리커브ID';</v>
      </c>
      <c r="AE660" s="37" t="s">
        <v>291</v>
      </c>
      <c r="AF660" s="40" t="str">
        <f>IF( OR(Q660="", S660&lt;&gt;""), "", "ALTER TABLE " &amp; M660 &amp; " ADD " &amp; P660 &amp; " " &amp; R660 &amp; " NULL;")</f>
        <v>ALTER TABLE ZRP_BASE_INST ADD CURVE_IR_ZERO varchar2(30) NULL;</v>
      </c>
      <c r="AG660" s="6" t="s">
        <v>291</v>
      </c>
      <c r="AI660" s="114"/>
      <c r="AJ660" s="114"/>
      <c r="AK660" s="92"/>
      <c r="AL660" s="114" t="s">
        <v>5247</v>
      </c>
      <c r="AM660" s="66"/>
    </row>
    <row r="661" spans="1:51">
      <c r="B661" s="65" t="str">
        <f t="shared" ref="B661:C661" si="730">B659</f>
        <v>평가관리_입수정보</v>
      </c>
      <c r="C661" s="65" t="str">
        <f t="shared" si="730"/>
        <v>인스트루먼트정보</v>
      </c>
      <c r="D661" s="65" t="s">
        <v>4566</v>
      </c>
      <c r="E661" s="65">
        <f t="shared" si="675"/>
        <v>50</v>
      </c>
      <c r="F661" s="66"/>
      <c r="G661" s="66" t="s">
        <v>12</v>
      </c>
      <c r="H661" s="42">
        <v>30</v>
      </c>
      <c r="I661" s="66"/>
      <c r="J661" s="65" t="str">
        <f t="shared" si="676"/>
        <v>문자_30</v>
      </c>
      <c r="K661" s="114"/>
      <c r="L661" s="67"/>
      <c r="M661" s="65" t="str">
        <f>M659</f>
        <v>ZRP_BASE_INST</v>
      </c>
      <c r="N661" s="65" t="str">
        <f t="shared" si="705"/>
        <v>인스트루먼트정보</v>
      </c>
      <c r="O661" s="27">
        <f t="shared" si="726"/>
        <v>50</v>
      </c>
      <c r="P661" s="65" t="s">
        <v>2257</v>
      </c>
      <c r="Q661" s="65" t="str">
        <f t="shared" si="683"/>
        <v>환율커브ID</v>
      </c>
      <c r="R661" s="65" t="str">
        <f t="shared" si="678"/>
        <v>varchar2(30)</v>
      </c>
      <c r="S661" s="66" t="str">
        <f t="shared" si="696"/>
        <v/>
      </c>
      <c r="T661" s="66" t="str">
        <f t="shared" si="697"/>
        <v/>
      </c>
      <c r="U661" s="68">
        <f t="shared" si="722"/>
        <v>30</v>
      </c>
      <c r="V661" s="65"/>
      <c r="W661" s="5" t="s">
        <v>291</v>
      </c>
      <c r="X661" s="5" t="str">
        <f>IF(P661="","",IF(P659="",P661,X659&amp;IF(S661="Y",","&amp;P661,"")))</f>
        <v>BASE_DT,POSI_FG,POSI_ID</v>
      </c>
      <c r="Y661" s="6" t="s">
        <v>291</v>
      </c>
      <c r="Z661" s="37" t="str">
        <f t="shared" si="679"/>
        <v xml:space="preserve">  CURVE_FX_VAL varchar2(30) NULL,</v>
      </c>
      <c r="AA661" s="37" t="s">
        <v>291</v>
      </c>
      <c r="AB661" s="5" t="str">
        <f t="shared" si="695"/>
        <v/>
      </c>
      <c r="AC661" s="37" t="s">
        <v>291</v>
      </c>
      <c r="AD661" s="37" t="str">
        <f t="shared" si="680"/>
        <v>COMMENT ON COLUMN ZRP_BASE_INST.CURVE_FX_VAL IS '환율커브ID';</v>
      </c>
      <c r="AE661" s="37" t="s">
        <v>291</v>
      </c>
      <c r="AF661" s="40" t="str">
        <f t="shared" si="681"/>
        <v>ALTER TABLE ZRP_BASE_INST ADD CURVE_FX_VAL varchar2(30) NULL;</v>
      </c>
      <c r="AG661" s="6" t="s">
        <v>291</v>
      </c>
      <c r="AI661" s="114">
        <v>1</v>
      </c>
      <c r="AJ661" s="66"/>
      <c r="AL661" s="114">
        <v>100</v>
      </c>
      <c r="AM661" s="66"/>
      <c r="AO661" s="114">
        <v>100</v>
      </c>
      <c r="AP661" s="66"/>
      <c r="AR661" s="114">
        <v>100</v>
      </c>
      <c r="AS661" s="66"/>
      <c r="AU661" s="114">
        <v>100</v>
      </c>
      <c r="AV661" s="66"/>
      <c r="AX661" s="114">
        <v>100</v>
      </c>
      <c r="AY661" s="66"/>
    </row>
    <row r="662" spans="1:51">
      <c r="B662" s="65" t="str">
        <f t="shared" ref="B662:C662" si="731">B661</f>
        <v>평가관리_입수정보</v>
      </c>
      <c r="C662" s="65" t="str">
        <f t="shared" si="731"/>
        <v>인스트루먼트정보</v>
      </c>
      <c r="D662" s="65" t="s">
        <v>4567</v>
      </c>
      <c r="E662" s="65">
        <f t="shared" si="675"/>
        <v>51</v>
      </c>
      <c r="F662" s="66"/>
      <c r="G662" s="66" t="s">
        <v>12</v>
      </c>
      <c r="H662" s="42">
        <v>30</v>
      </c>
      <c r="I662" s="66"/>
      <c r="J662" s="65" t="str">
        <f t="shared" si="676"/>
        <v>문자_30</v>
      </c>
      <c r="K662" s="114"/>
      <c r="L662" s="67"/>
      <c r="M662" s="65" t="str">
        <f t="shared" si="686"/>
        <v>ZRP_BASE_INST</v>
      </c>
      <c r="N662" s="65" t="str">
        <f t="shared" si="705"/>
        <v>인스트루먼트정보</v>
      </c>
      <c r="O662" s="27">
        <f t="shared" si="726"/>
        <v>51</v>
      </c>
      <c r="P662" s="65" t="s">
        <v>2258</v>
      </c>
      <c r="Q662" s="65" t="str">
        <f t="shared" si="683"/>
        <v>주식커브ID</v>
      </c>
      <c r="R662" s="65" t="str">
        <f t="shared" si="678"/>
        <v>varchar2(30)</v>
      </c>
      <c r="S662" s="66" t="str">
        <f t="shared" si="696"/>
        <v/>
      </c>
      <c r="T662" s="66" t="str">
        <f t="shared" si="697"/>
        <v/>
      </c>
      <c r="U662" s="68">
        <f t="shared" si="722"/>
        <v>30</v>
      </c>
      <c r="V662" s="65"/>
      <c r="W662" s="5" t="s">
        <v>291</v>
      </c>
      <c r="X662" s="5" t="str">
        <f t="shared" si="684"/>
        <v>BASE_DT,POSI_FG,POSI_ID</v>
      </c>
      <c r="Y662" s="6" t="s">
        <v>291</v>
      </c>
      <c r="Z662" s="37" t="str">
        <f t="shared" si="679"/>
        <v xml:space="preserve">  CURVE_EQ_SPOT varchar2(30) NULL,</v>
      </c>
      <c r="AA662" s="37" t="s">
        <v>291</v>
      </c>
      <c r="AB662" s="5" t="str">
        <f t="shared" si="695"/>
        <v/>
      </c>
      <c r="AC662" s="37" t="s">
        <v>291</v>
      </c>
      <c r="AD662" s="37" t="str">
        <f t="shared" si="680"/>
        <v>COMMENT ON COLUMN ZRP_BASE_INST.CURVE_EQ_SPOT IS '주식커브ID';</v>
      </c>
      <c r="AE662" s="37" t="s">
        <v>291</v>
      </c>
      <c r="AF662" s="40" t="str">
        <f t="shared" si="681"/>
        <v>ALTER TABLE ZRP_BASE_INST ADD CURVE_EQ_SPOT varchar2(30) NULL;</v>
      </c>
      <c r="AG662" s="6" t="s">
        <v>291</v>
      </c>
      <c r="AI662" s="114">
        <v>143000</v>
      </c>
      <c r="AJ662" s="66"/>
      <c r="AL662" s="114">
        <v>1000000</v>
      </c>
      <c r="AM662" s="66"/>
      <c r="AO662" s="114">
        <v>1000000</v>
      </c>
      <c r="AP662" s="66"/>
      <c r="AR662" s="114">
        <v>1000000</v>
      </c>
      <c r="AS662" s="66"/>
      <c r="AU662" s="114">
        <v>1000000</v>
      </c>
      <c r="AV662" s="66"/>
      <c r="AX662" s="114">
        <v>1000000</v>
      </c>
      <c r="AY662" s="66"/>
    </row>
    <row r="663" spans="1:51">
      <c r="B663" s="65" t="str">
        <f t="shared" ref="B663:C663" si="732">B662</f>
        <v>평가관리_입수정보</v>
      </c>
      <c r="C663" s="65" t="str">
        <f t="shared" si="732"/>
        <v>인스트루먼트정보</v>
      </c>
      <c r="D663" s="65" t="s">
        <v>6177</v>
      </c>
      <c r="E663" s="65">
        <f t="shared" si="675"/>
        <v>52</v>
      </c>
      <c r="F663" s="66"/>
      <c r="G663" s="66" t="s">
        <v>12</v>
      </c>
      <c r="H663" s="42">
        <v>30</v>
      </c>
      <c r="I663" s="66"/>
      <c r="J663" s="65" t="str">
        <f t="shared" si="676"/>
        <v>문자_30</v>
      </c>
      <c r="K663" s="114"/>
      <c r="L663" s="67"/>
      <c r="M663" s="65" t="str">
        <f t="shared" si="686"/>
        <v>ZRP_BASE_INST</v>
      </c>
      <c r="N663" s="65" t="str">
        <f t="shared" si="705"/>
        <v>인스트루먼트정보</v>
      </c>
      <c r="O663" s="27">
        <f t="shared" si="726"/>
        <v>52</v>
      </c>
      <c r="P663" s="65" t="s">
        <v>6178</v>
      </c>
      <c r="Q663" s="65" t="str">
        <f t="shared" si="683"/>
        <v>상품커브ID</v>
      </c>
      <c r="R663" s="65" t="str">
        <f t="shared" si="678"/>
        <v>varchar2(30)</v>
      </c>
      <c r="S663" s="66" t="str">
        <f t="shared" si="696"/>
        <v/>
      </c>
      <c r="T663" s="66" t="str">
        <f t="shared" si="697"/>
        <v/>
      </c>
      <c r="U663" s="68">
        <f t="shared" si="722"/>
        <v>30</v>
      </c>
      <c r="V663" s="65"/>
      <c r="W663" s="5" t="s">
        <v>291</v>
      </c>
      <c r="X663" s="5" t="str">
        <f t="shared" si="684"/>
        <v>BASE_DT,POSI_FG,POSI_ID</v>
      </c>
      <c r="Y663" s="6" t="s">
        <v>291</v>
      </c>
      <c r="Z663" s="37" t="str">
        <f t="shared" si="679"/>
        <v xml:space="preserve">  CURVE_CM_SPOT varchar2(30) NULL,</v>
      </c>
      <c r="AA663" s="37" t="s">
        <v>291</v>
      </c>
      <c r="AB663" s="5" t="str">
        <f t="shared" si="695"/>
        <v/>
      </c>
      <c r="AC663" s="37" t="s">
        <v>291</v>
      </c>
      <c r="AD663" s="37" t="str">
        <f t="shared" si="680"/>
        <v>COMMENT ON COLUMN ZRP_BASE_INST.CURVE_CM_SPOT IS '상품커브ID';</v>
      </c>
      <c r="AE663" s="37" t="s">
        <v>291</v>
      </c>
      <c r="AF663" s="40" t="str">
        <f t="shared" si="681"/>
        <v>ALTER TABLE ZRP_BASE_INST ADD CURVE_CM_SPOT varchar2(30) NULL;</v>
      </c>
      <c r="AG663" s="6" t="s">
        <v>291</v>
      </c>
      <c r="AI663" s="114" t="s">
        <v>1301</v>
      </c>
      <c r="AJ663" s="66"/>
      <c r="AL663" s="114" t="s">
        <v>1298</v>
      </c>
      <c r="AM663" s="66"/>
      <c r="AO663" s="114" t="s">
        <v>1298</v>
      </c>
      <c r="AP663" s="66"/>
      <c r="AR663" s="114" t="s">
        <v>1298</v>
      </c>
      <c r="AS663" s="66"/>
      <c r="AU663" s="114" t="s">
        <v>1298</v>
      </c>
      <c r="AV663" s="66"/>
      <c r="AX663" s="114" t="s">
        <v>1298</v>
      </c>
      <c r="AY663" s="66"/>
    </row>
    <row r="664" spans="1:51">
      <c r="B664" s="65" t="str">
        <f t="shared" ref="B664:C664" si="733">B663</f>
        <v>평가관리_입수정보</v>
      </c>
      <c r="C664" s="65" t="str">
        <f t="shared" si="733"/>
        <v>인스트루먼트정보</v>
      </c>
      <c r="D664" s="65" t="s">
        <v>870</v>
      </c>
      <c r="E664" s="65">
        <f t="shared" si="675"/>
        <v>53</v>
      </c>
      <c r="F664" s="66"/>
      <c r="G664" s="66" t="s">
        <v>12</v>
      </c>
      <c r="H664" s="42">
        <v>30</v>
      </c>
      <c r="I664" s="66"/>
      <c r="J664" s="65" t="str">
        <f t="shared" si="676"/>
        <v>문자_30</v>
      </c>
      <c r="K664" s="114"/>
      <c r="L664" s="67"/>
      <c r="M664" s="65" t="str">
        <f t="shared" si="686"/>
        <v>ZRP_BASE_INST</v>
      </c>
      <c r="N664" s="65" t="str">
        <f t="shared" si="705"/>
        <v>인스트루먼트정보</v>
      </c>
      <c r="O664" s="27">
        <f t="shared" si="726"/>
        <v>53</v>
      </c>
      <c r="P664" s="65" t="s">
        <v>2259</v>
      </c>
      <c r="Q664" s="65" t="str">
        <f t="shared" si="683"/>
        <v>변동성커브ID</v>
      </c>
      <c r="R664" s="65" t="str">
        <f t="shared" si="678"/>
        <v>varchar2(30)</v>
      </c>
      <c r="S664" s="66" t="str">
        <f t="shared" si="696"/>
        <v/>
      </c>
      <c r="T664" s="66" t="str">
        <f t="shared" si="697"/>
        <v/>
      </c>
      <c r="U664" s="68">
        <f t="shared" si="722"/>
        <v>30</v>
      </c>
      <c r="V664" s="65"/>
      <c r="W664" s="5" t="s">
        <v>291</v>
      </c>
      <c r="X664" s="5" t="str">
        <f t="shared" si="684"/>
        <v>BASE_DT,POSI_FG,POSI_ID</v>
      </c>
      <c r="Y664" s="6" t="s">
        <v>291</v>
      </c>
      <c r="Z664" s="37" t="str">
        <f t="shared" si="679"/>
        <v xml:space="preserve">  CURVE_VL_VOL varchar2(30) NULL,</v>
      </c>
      <c r="AA664" s="37" t="s">
        <v>291</v>
      </c>
      <c r="AB664" s="5" t="str">
        <f t="shared" si="695"/>
        <v/>
      </c>
      <c r="AC664" s="37" t="s">
        <v>291</v>
      </c>
      <c r="AD664" s="37" t="str">
        <f t="shared" si="680"/>
        <v>COMMENT ON COLUMN ZRP_BASE_INST.CURVE_VL_VOL IS '변동성커브ID';</v>
      </c>
      <c r="AE664" s="37" t="s">
        <v>291</v>
      </c>
      <c r="AF664" s="40" t="str">
        <f t="shared" si="681"/>
        <v>ALTER TABLE ZRP_BASE_INST ADD CURVE_VL_VOL varchar2(30) NULL;</v>
      </c>
      <c r="AG664" s="6" t="s">
        <v>291</v>
      </c>
      <c r="AI664" s="114" t="s">
        <v>1301</v>
      </c>
      <c r="AJ664" s="66"/>
      <c r="AL664" s="114" t="s">
        <v>4286</v>
      </c>
      <c r="AM664" s="66"/>
      <c r="AO664" s="114" t="s">
        <v>1298</v>
      </c>
      <c r="AP664" s="66"/>
      <c r="AR664" s="114" t="s">
        <v>1298</v>
      </c>
      <c r="AS664" s="66"/>
      <c r="AU664" s="114" t="s">
        <v>1298</v>
      </c>
      <c r="AV664" s="66"/>
      <c r="AX664" s="114" t="s">
        <v>1298</v>
      </c>
      <c r="AY664" s="66"/>
    </row>
    <row r="665" spans="1:51">
      <c r="B665" s="65" t="str">
        <f t="shared" ref="B665:C665" si="734">B664</f>
        <v>평가관리_입수정보</v>
      </c>
      <c r="C665" s="65" t="str">
        <f t="shared" si="734"/>
        <v>인스트루먼트정보</v>
      </c>
      <c r="D665" s="65" t="s">
        <v>6205</v>
      </c>
      <c r="E665" s="65">
        <f t="shared" si="675"/>
        <v>54</v>
      </c>
      <c r="F665" s="66"/>
      <c r="G665" s="66" t="s">
        <v>12</v>
      </c>
      <c r="H665" s="42">
        <v>30</v>
      </c>
      <c r="I665" s="66"/>
      <c r="J665" s="65" t="str">
        <f t="shared" si="676"/>
        <v>문자_30</v>
      </c>
      <c r="K665" s="114"/>
      <c r="L665" s="67"/>
      <c r="M665" s="65" t="str">
        <f t="shared" si="686"/>
        <v>ZRP_BASE_INST</v>
      </c>
      <c r="N665" s="65" t="str">
        <f t="shared" si="705"/>
        <v>인스트루먼트정보</v>
      </c>
      <c r="O665" s="27">
        <f t="shared" si="726"/>
        <v>54</v>
      </c>
      <c r="P665" s="65" t="s">
        <v>2255</v>
      </c>
      <c r="Q665" s="65" t="str">
        <f t="shared" si="683"/>
        <v>CSR금리커브ID</v>
      </c>
      <c r="R665" s="65" t="str">
        <f t="shared" si="678"/>
        <v>varchar2(30)</v>
      </c>
      <c r="S665" s="66" t="str">
        <f t="shared" si="696"/>
        <v/>
      </c>
      <c r="T665" s="66" t="str">
        <f t="shared" si="697"/>
        <v/>
      </c>
      <c r="U665" s="68">
        <f t="shared" si="722"/>
        <v>30</v>
      </c>
      <c r="V665" s="65"/>
      <c r="W665" s="5" t="s">
        <v>291</v>
      </c>
      <c r="X665" s="5" t="str">
        <f t="shared" si="684"/>
        <v>BASE_DT,POSI_FG,POSI_ID</v>
      </c>
      <c r="Y665" s="6" t="s">
        <v>291</v>
      </c>
      <c r="Z665" s="37" t="str">
        <f t="shared" si="679"/>
        <v xml:space="preserve">  CURVE_IR_CSR varchar2(30) NULL,</v>
      </c>
      <c r="AA665" s="37" t="s">
        <v>291</v>
      </c>
      <c r="AB665" s="5" t="str">
        <f t="shared" si="695"/>
        <v/>
      </c>
      <c r="AC665" s="37" t="s">
        <v>291</v>
      </c>
      <c r="AD665" s="37" t="str">
        <f t="shared" si="680"/>
        <v>COMMENT ON COLUMN ZRP_BASE_INST.CURVE_IR_CSR IS 'CSR금리커브ID';</v>
      </c>
      <c r="AE665" s="37" t="s">
        <v>291</v>
      </c>
      <c r="AF665" s="40" t="str">
        <f t="shared" si="681"/>
        <v>ALTER TABLE ZRP_BASE_INST ADD CURVE_IR_CSR varchar2(30) NULL;</v>
      </c>
      <c r="AG665" s="6" t="s">
        <v>291</v>
      </c>
      <c r="AI665" s="114"/>
      <c r="AJ665" s="66"/>
      <c r="AL665" s="114"/>
      <c r="AM665" s="66"/>
      <c r="AO665" s="114"/>
      <c r="AP665" s="66"/>
      <c r="AR665" s="114"/>
      <c r="AS665" s="66"/>
      <c r="AU665" s="114"/>
      <c r="AV665" s="66"/>
      <c r="AX665" s="114"/>
      <c r="AY665" s="66"/>
    </row>
    <row r="666" spans="1:51">
      <c r="B666" s="65" t="str">
        <f t="shared" ref="B666:C666" si="735">B665</f>
        <v>평가관리_입수정보</v>
      </c>
      <c r="C666" s="65" t="str">
        <f t="shared" si="735"/>
        <v>인스트루먼트정보</v>
      </c>
      <c r="D666" s="365" t="s">
        <v>7156</v>
      </c>
      <c r="E666" s="65">
        <f t="shared" si="675"/>
        <v>55</v>
      </c>
      <c r="F666" s="366"/>
      <c r="G666" s="366" t="s">
        <v>1156</v>
      </c>
      <c r="H666" s="367" t="s">
        <v>6448</v>
      </c>
      <c r="I666" s="366"/>
      <c r="J666" s="365" t="str">
        <f t="shared" si="676"/>
        <v>숫자_6,4</v>
      </c>
      <c r="K666" s="382"/>
      <c r="L666" s="368"/>
      <c r="M666" s="65" t="str">
        <f t="shared" si="686"/>
        <v>ZRP_BASE_INST</v>
      </c>
      <c r="N666" s="365" t="str">
        <f t="shared" si="705"/>
        <v>인스트루먼트정보</v>
      </c>
      <c r="O666" s="27">
        <f t="shared" si="726"/>
        <v>55</v>
      </c>
      <c r="P666" s="365" t="s">
        <v>7154</v>
      </c>
      <c r="Q666" s="365" t="str">
        <f t="shared" si="683"/>
        <v>CSR CVR위험가중치</v>
      </c>
      <c r="R666" s="365" t="str">
        <f t="shared" si="678"/>
        <v>number(6,4)</v>
      </c>
      <c r="S666" s="366" t="str">
        <f t="shared" si="696"/>
        <v/>
      </c>
      <c r="T666" s="366" t="str">
        <f t="shared" si="697"/>
        <v/>
      </c>
      <c r="U666" s="369" t="str">
        <f t="shared" si="722"/>
        <v>6,4</v>
      </c>
      <c r="V666" s="365" t="s">
        <v>7160</v>
      </c>
      <c r="W666" s="5" t="s">
        <v>291</v>
      </c>
      <c r="X666" s="5" t="str">
        <f t="shared" si="684"/>
        <v>BASE_DT,POSI_FG,POSI_ID</v>
      </c>
      <c r="Y666" s="6" t="s">
        <v>291</v>
      </c>
      <c r="Z666" s="37" t="str">
        <f t="shared" si="679"/>
        <v xml:space="preserve">  CSR_CVR_SHOCK number(6,4) NULL,</v>
      </c>
      <c r="AA666" s="37" t="s">
        <v>291</v>
      </c>
      <c r="AB666" s="5" t="str">
        <f t="shared" si="695"/>
        <v/>
      </c>
      <c r="AC666" s="37" t="s">
        <v>291</v>
      </c>
      <c r="AD666" s="37" t="str">
        <f t="shared" si="680"/>
        <v>COMMENT ON COLUMN ZRP_BASE_INST.CSR_CVR_SHOCK IS 'CSR CVR위험가중치';</v>
      </c>
      <c r="AE666" s="37" t="s">
        <v>291</v>
      </c>
      <c r="AF666" s="40" t="str">
        <f t="shared" si="681"/>
        <v>ALTER TABLE ZRP_BASE_INST ADD CSR_CVR_SHOCK number(6,4) NULL;</v>
      </c>
      <c r="AG666" s="6" t="s">
        <v>291</v>
      </c>
      <c r="AI666" s="114">
        <v>143000</v>
      </c>
      <c r="AJ666" s="66"/>
      <c r="AL666" s="114">
        <v>100</v>
      </c>
      <c r="AM666" s="66"/>
      <c r="AO666" s="114">
        <v>100</v>
      </c>
      <c r="AP666" s="66"/>
      <c r="AR666" s="114">
        <v>100</v>
      </c>
      <c r="AS666" s="66"/>
      <c r="AU666" s="114">
        <v>100</v>
      </c>
      <c r="AV666" s="66"/>
      <c r="AX666" s="114">
        <v>100</v>
      </c>
      <c r="AY666" s="66"/>
    </row>
    <row r="667" spans="1:51">
      <c r="B667" s="65" t="str">
        <f t="shared" ref="B667:C667" si="736">B666</f>
        <v>평가관리_입수정보</v>
      </c>
      <c r="C667" s="65" t="str">
        <f t="shared" si="736"/>
        <v>인스트루먼트정보</v>
      </c>
      <c r="D667" s="365" t="s">
        <v>7157</v>
      </c>
      <c r="E667" s="65">
        <f t="shared" si="675"/>
        <v>56</v>
      </c>
      <c r="F667" s="366"/>
      <c r="G667" s="366" t="s">
        <v>1156</v>
      </c>
      <c r="H667" s="367" t="s">
        <v>6448</v>
      </c>
      <c r="I667" s="366"/>
      <c r="J667" s="365" t="str">
        <f t="shared" si="676"/>
        <v>숫자_6,4</v>
      </c>
      <c r="K667" s="382"/>
      <c r="L667" s="368"/>
      <c r="M667" s="65" t="str">
        <f t="shared" si="686"/>
        <v>ZRP_BASE_INST</v>
      </c>
      <c r="N667" s="365" t="str">
        <f t="shared" si="705"/>
        <v>인스트루먼트정보</v>
      </c>
      <c r="O667" s="27">
        <f t="shared" si="726"/>
        <v>56</v>
      </c>
      <c r="P667" s="365" t="s">
        <v>7155</v>
      </c>
      <c r="Q667" s="365" t="str">
        <f t="shared" si="683"/>
        <v>GIRR CVR위험가중치</v>
      </c>
      <c r="R667" s="365" t="str">
        <f t="shared" si="678"/>
        <v>number(6,4)</v>
      </c>
      <c r="S667" s="366" t="str">
        <f t="shared" si="696"/>
        <v/>
      </c>
      <c r="T667" s="366" t="str">
        <f t="shared" si="697"/>
        <v/>
      </c>
      <c r="U667" s="369" t="str">
        <f t="shared" si="722"/>
        <v>6,4</v>
      </c>
      <c r="V667" s="365" t="s">
        <v>7160</v>
      </c>
      <c r="W667" s="5" t="s">
        <v>291</v>
      </c>
      <c r="X667" s="5" t="str">
        <f t="shared" si="684"/>
        <v>BASE_DT,POSI_FG,POSI_ID</v>
      </c>
      <c r="Y667" s="6" t="s">
        <v>291</v>
      </c>
      <c r="Z667" s="37" t="str">
        <f t="shared" si="679"/>
        <v xml:space="preserve">  GIRR_CVR_SHOCK number(6,4) NULL,</v>
      </c>
      <c r="AA667" s="37" t="s">
        <v>291</v>
      </c>
      <c r="AB667" s="5" t="str">
        <f t="shared" si="695"/>
        <v/>
      </c>
      <c r="AC667" s="37" t="s">
        <v>291</v>
      </c>
      <c r="AD667" s="37" t="str">
        <f t="shared" si="680"/>
        <v>COMMENT ON COLUMN ZRP_BASE_INST.GIRR_CVR_SHOCK IS 'GIRR CVR위험가중치';</v>
      </c>
      <c r="AE667" s="37" t="s">
        <v>291</v>
      </c>
      <c r="AF667" s="40" t="str">
        <f t="shared" si="681"/>
        <v>ALTER TABLE ZRP_BASE_INST ADD GIRR_CVR_SHOCK number(6,4) NULL;</v>
      </c>
      <c r="AG667" s="6" t="s">
        <v>291</v>
      </c>
      <c r="AI667" s="114">
        <v>143000</v>
      </c>
      <c r="AJ667" s="66"/>
      <c r="AL667" s="114">
        <v>1000000</v>
      </c>
      <c r="AM667" s="66"/>
      <c r="AO667" s="114">
        <v>1000000</v>
      </c>
      <c r="AP667" s="66"/>
      <c r="AR667" s="114">
        <v>1000000</v>
      </c>
      <c r="AS667" s="66"/>
      <c r="AU667" s="114">
        <v>1000000</v>
      </c>
      <c r="AV667" s="66"/>
      <c r="AX667" s="114">
        <v>1000000</v>
      </c>
      <c r="AY667" s="66"/>
    </row>
    <row r="668" spans="1:51">
      <c r="B668" s="65" t="str">
        <f t="shared" ref="B668:C668" si="737">B667</f>
        <v>평가관리_입수정보</v>
      </c>
      <c r="C668" s="65" t="str">
        <f t="shared" si="737"/>
        <v>인스트루먼트정보</v>
      </c>
      <c r="D668" s="365" t="s">
        <v>7158</v>
      </c>
      <c r="E668" s="65">
        <f t="shared" si="675"/>
        <v>57</v>
      </c>
      <c r="F668" s="366"/>
      <c r="G668" s="366" t="s">
        <v>1156</v>
      </c>
      <c r="H668" s="367" t="s">
        <v>6448</v>
      </c>
      <c r="I668" s="366"/>
      <c r="J668" s="365" t="str">
        <f t="shared" si="676"/>
        <v>숫자_6,4</v>
      </c>
      <c r="K668" s="382"/>
      <c r="L668" s="368"/>
      <c r="M668" s="65" t="str">
        <f t="shared" si="686"/>
        <v>ZRP_BASE_INST</v>
      </c>
      <c r="N668" s="365" t="str">
        <f t="shared" ref="N668" si="738">C668</f>
        <v>인스트루먼트정보</v>
      </c>
      <c r="O668" s="27">
        <f t="shared" si="726"/>
        <v>57</v>
      </c>
      <c r="P668" s="365" t="s">
        <v>7159</v>
      </c>
      <c r="Q668" s="365" t="str">
        <f t="shared" si="683"/>
        <v>종목 CVR위험가중치</v>
      </c>
      <c r="R668" s="365" t="str">
        <f t="shared" si="678"/>
        <v>number(6,4)</v>
      </c>
      <c r="S668" s="366"/>
      <c r="T668" s="366"/>
      <c r="U668" s="369" t="str">
        <f t="shared" si="722"/>
        <v>6,4</v>
      </c>
      <c r="V668" s="365" t="s">
        <v>7160</v>
      </c>
      <c r="X668" s="5" t="str">
        <f t="shared" si="684"/>
        <v>BASE_DT,POSI_FG,POSI_ID</v>
      </c>
      <c r="Y668" s="6" t="s">
        <v>291</v>
      </c>
      <c r="Z668" s="37" t="str">
        <f t="shared" si="679"/>
        <v xml:space="preserve">  PROD_CVR_SHOCK number(6,4) NULL,</v>
      </c>
      <c r="AA668" s="37" t="s">
        <v>291</v>
      </c>
      <c r="AB668" s="5" t="str">
        <f t="shared" si="695"/>
        <v/>
      </c>
      <c r="AC668" s="37" t="s">
        <v>291</v>
      </c>
      <c r="AD668" s="37" t="str">
        <f t="shared" si="680"/>
        <v>COMMENT ON COLUMN ZRP_BASE_INST.PROD_CVR_SHOCK IS '종목 CVR위험가중치';</v>
      </c>
      <c r="AE668" s="37" t="s">
        <v>291</v>
      </c>
      <c r="AF668" s="40" t="str">
        <f t="shared" si="681"/>
        <v>ALTER TABLE ZRP_BASE_INST ADD PROD_CVR_SHOCK number(6,4) NULL;</v>
      </c>
      <c r="AG668" s="6"/>
      <c r="AI668" s="114" t="s">
        <v>7172</v>
      </c>
      <c r="AJ668" s="66"/>
      <c r="AL668" s="114"/>
      <c r="AM668" s="66"/>
      <c r="AO668" s="128"/>
      <c r="AP668" s="364"/>
      <c r="AR668" s="128"/>
      <c r="AS668" s="364"/>
      <c r="AU668" s="128"/>
      <c r="AV668" s="364"/>
      <c r="AX668" s="128"/>
      <c r="AY668" s="364"/>
    </row>
    <row r="669" spans="1:51">
      <c r="B669" s="65" t="str">
        <f>B668</f>
        <v>평가관리_입수정보</v>
      </c>
      <c r="C669" s="65" t="str">
        <f>C668</f>
        <v>인스트루먼트정보</v>
      </c>
      <c r="D669" s="65" t="s">
        <v>6179</v>
      </c>
      <c r="E669" s="65">
        <f t="shared" si="675"/>
        <v>58</v>
      </c>
      <c r="F669" s="66"/>
      <c r="G669" s="66" t="s">
        <v>12</v>
      </c>
      <c r="H669" s="42">
        <v>20</v>
      </c>
      <c r="I669" s="66"/>
      <c r="J669" s="65" t="str">
        <f>IF(G669="", "", G669&amp;IF(G669="날짜", "", "_"&amp;H669))</f>
        <v>문자_20</v>
      </c>
      <c r="K669" s="114" t="s">
        <v>6196</v>
      </c>
      <c r="L669" s="67"/>
      <c r="M669" s="65" t="str">
        <f>M668</f>
        <v>ZRP_BASE_INST</v>
      </c>
      <c r="N669" s="65" t="str">
        <f>C669</f>
        <v>인스트루먼트정보</v>
      </c>
      <c r="O669" s="27">
        <f t="shared" si="726"/>
        <v>58</v>
      </c>
      <c r="P669" s="65" t="s">
        <v>6199</v>
      </c>
      <c r="Q669" s="65" t="str">
        <f>D669</f>
        <v>버킷ID</v>
      </c>
      <c r="R669" s="65" t="str">
        <f>IF(G669="문자", "varchar2(" &amp; H669 &amp; ")", IF(G669="숫자", "number(" &amp; SUBSTITUTE(H669, ".", ",") &amp;")", IF(G669="날짜", "timestamp", "")))</f>
        <v>varchar2(20)</v>
      </c>
      <c r="S669" s="66" t="str">
        <f>IF(F669="O", "Y", "")</f>
        <v/>
      </c>
      <c r="T669" s="66" t="str">
        <f>IF(I669="M", "Y", "")</f>
        <v/>
      </c>
      <c r="U669" s="68">
        <f t="shared" si="722"/>
        <v>20</v>
      </c>
      <c r="V669" s="65"/>
      <c r="W669" s="5" t="s">
        <v>291</v>
      </c>
      <c r="X669" s="5" t="str">
        <f>IF(P669="","",IF(P668="",P669,X668&amp;IF(S669="Y",","&amp;P669,"")))</f>
        <v>BASE_DT,POSI_FG,POSI_ID</v>
      </c>
      <c r="Y669" s="6" t="s">
        <v>291</v>
      </c>
      <c r="Z669" s="37" t="str">
        <f t="shared" si="679"/>
        <v xml:space="preserve">  BUCKET varchar2(20) NULL,</v>
      </c>
      <c r="AA669" s="37" t="s">
        <v>291</v>
      </c>
      <c r="AB669" s="5" t="str">
        <f>IF(P669="","DROP TABLE "&amp;M669&amp;";","")</f>
        <v/>
      </c>
      <c r="AC669" s="37" t="s">
        <v>291</v>
      </c>
      <c r="AD669" s="37" t="str">
        <f t="shared" si="680"/>
        <v>COMMENT ON COLUMN ZRP_BASE_INST.BUCKET IS '버킷ID : CSR/EQ/CM에 사용';</v>
      </c>
      <c r="AE669" s="37" t="s">
        <v>291</v>
      </c>
      <c r="AF669" s="40" t="str">
        <f>IF( OR(Q669="", S669&lt;&gt;""), "", "ALTER TABLE " &amp; M669 &amp; " ADD " &amp; P669 &amp; " " &amp; R669 &amp; " NULL;")</f>
        <v>ALTER TABLE ZRP_BASE_INST ADD BUCKET varchar2(20) NULL;</v>
      </c>
      <c r="AG669" s="6" t="s">
        <v>291</v>
      </c>
      <c r="AI669" s="114">
        <v>1532.578</v>
      </c>
      <c r="AJ669" s="114"/>
      <c r="AK669" s="92"/>
      <c r="AL669" s="114"/>
      <c r="AM669" s="66"/>
    </row>
    <row r="670" spans="1:51">
      <c r="B670" s="65" t="str">
        <f>B669</f>
        <v>평가관리_입수정보</v>
      </c>
      <c r="C670" s="65" t="str">
        <f>C669</f>
        <v>인스트루먼트정보</v>
      </c>
      <c r="D670" s="65" t="s">
        <v>1304</v>
      </c>
      <c r="E670" s="65">
        <f t="shared" si="675"/>
        <v>59</v>
      </c>
      <c r="F670" s="66"/>
      <c r="G670" s="66" t="s">
        <v>12</v>
      </c>
      <c r="H670" s="42">
        <v>20</v>
      </c>
      <c r="I670" s="66"/>
      <c r="J670" s="65" t="str">
        <f t="shared" si="676"/>
        <v>문자_20</v>
      </c>
      <c r="K670" s="114" t="s">
        <v>6197</v>
      </c>
      <c r="L670" s="67"/>
      <c r="M670" s="65" t="str">
        <f>M669</f>
        <v>ZRP_BASE_INST</v>
      </c>
      <c r="N670" s="65" t="str">
        <f t="shared" si="705"/>
        <v>인스트루먼트정보</v>
      </c>
      <c r="O670" s="27">
        <f t="shared" si="726"/>
        <v>59</v>
      </c>
      <c r="P670" s="65" t="s">
        <v>1305</v>
      </c>
      <c r="Q670" s="65" t="str">
        <f t="shared" si="683"/>
        <v>발행인ID</v>
      </c>
      <c r="R670" s="65" t="str">
        <f t="shared" si="678"/>
        <v>varchar2(20)</v>
      </c>
      <c r="S670" s="66" t="str">
        <f t="shared" si="696"/>
        <v/>
      </c>
      <c r="T670" s="66" t="str">
        <f t="shared" si="697"/>
        <v/>
      </c>
      <c r="U670" s="68">
        <f t="shared" si="722"/>
        <v>20</v>
      </c>
      <c r="V670" s="65"/>
      <c r="W670" s="5" t="s">
        <v>291</v>
      </c>
      <c r="X670" s="5" t="str">
        <f>IF(P670="","",IF(P669="",P670,X669&amp;IF(S670="Y",","&amp;P670,"")))</f>
        <v>BASE_DT,POSI_FG,POSI_ID</v>
      </c>
      <c r="Y670" s="6" t="s">
        <v>291</v>
      </c>
      <c r="Z670" s="37" t="str">
        <f t="shared" si="679"/>
        <v xml:space="preserve">  ISSU_ID varchar2(20) NULL,</v>
      </c>
      <c r="AA670" s="37" t="s">
        <v>291</v>
      </c>
      <c r="AB670" s="5" t="str">
        <f t="shared" si="695"/>
        <v/>
      </c>
      <c r="AC670" s="37" t="s">
        <v>291</v>
      </c>
      <c r="AD670" s="37" t="str">
        <f t="shared" si="680"/>
        <v>COMMENT ON COLUMN ZRP_BASE_INST.ISSU_ID IS '발행인ID : CSR/DRC-nSec에 사용';</v>
      </c>
      <c r="AE670" s="37" t="s">
        <v>291</v>
      </c>
      <c r="AF670" s="40" t="str">
        <f t="shared" ref="AF670:AF686" si="739">IF( OR(Q670="", S670&lt;&gt;""), "", "ALTER TABLE " &amp; M670 &amp; " ADD " &amp; P670 &amp; " " &amp; R670 &amp; " NULL;")</f>
        <v>ALTER TABLE ZRP_BASE_INST ADD ISSU_ID varchar2(20) NULL;</v>
      </c>
      <c r="AG670" s="6" t="s">
        <v>291</v>
      </c>
      <c r="AI670" s="114" t="s">
        <v>6045</v>
      </c>
      <c r="AJ670" s="114"/>
      <c r="AK670" s="92"/>
      <c r="AL670" s="114"/>
      <c r="AM670" s="66"/>
    </row>
    <row r="671" spans="1:51">
      <c r="B671" s="65" t="str">
        <f t="shared" ref="B671:C671" si="740">B670</f>
        <v>평가관리_입수정보</v>
      </c>
      <c r="C671" s="65" t="str">
        <f t="shared" si="740"/>
        <v>인스트루먼트정보</v>
      </c>
      <c r="D671" s="65" t="s">
        <v>6204</v>
      </c>
      <c r="E671" s="65">
        <f t="shared" si="675"/>
        <v>60</v>
      </c>
      <c r="F671" s="66"/>
      <c r="G671" s="66" t="s">
        <v>12</v>
      </c>
      <c r="H671" s="42">
        <v>5</v>
      </c>
      <c r="I671" s="66"/>
      <c r="J671" s="65" t="str">
        <f t="shared" si="676"/>
        <v>문자_5</v>
      </c>
      <c r="K671" s="114" t="s">
        <v>6197</v>
      </c>
      <c r="L671" s="67"/>
      <c r="M671" s="65" t="str">
        <f t="shared" si="686"/>
        <v>ZRP_BASE_INST</v>
      </c>
      <c r="N671" s="65" t="str">
        <f t="shared" si="705"/>
        <v>인스트루먼트정보</v>
      </c>
      <c r="O671" s="27">
        <f t="shared" si="726"/>
        <v>60</v>
      </c>
      <c r="P671" s="65" t="s">
        <v>6206</v>
      </c>
      <c r="Q671" s="65" t="str">
        <f t="shared" si="683"/>
        <v>발행인등급</v>
      </c>
      <c r="R671" s="65" t="str">
        <f t="shared" si="678"/>
        <v>varchar2(5)</v>
      </c>
      <c r="S671" s="66" t="str">
        <f t="shared" si="696"/>
        <v/>
      </c>
      <c r="T671" s="66" t="str">
        <f t="shared" si="697"/>
        <v/>
      </c>
      <c r="U671" s="68">
        <f t="shared" si="722"/>
        <v>5</v>
      </c>
      <c r="V671" s="65"/>
      <c r="W671" s="5" t="s">
        <v>291</v>
      </c>
      <c r="X671" s="5" t="str">
        <f t="shared" si="684"/>
        <v>BASE_DT,POSI_FG,POSI_ID</v>
      </c>
      <c r="Y671" s="6" t="s">
        <v>291</v>
      </c>
      <c r="Z671" s="37" t="str">
        <f t="shared" si="679"/>
        <v xml:space="preserve">  ISSU_CRD_CD varchar2(5) NULL,</v>
      </c>
      <c r="AA671" s="37" t="s">
        <v>291</v>
      </c>
      <c r="AB671" s="5" t="str">
        <f t="shared" si="695"/>
        <v/>
      </c>
      <c r="AC671" s="37" t="s">
        <v>291</v>
      </c>
      <c r="AD671" s="37" t="str">
        <f t="shared" si="680"/>
        <v>COMMENT ON COLUMN ZRP_BASE_INST.ISSU_CRD_CD IS '발행인등급 : CSR/DRC-nSec에 사용';</v>
      </c>
      <c r="AE671" s="37" t="s">
        <v>291</v>
      </c>
      <c r="AF671" s="40" t="str">
        <f t="shared" si="739"/>
        <v>ALTER TABLE ZRP_BASE_INST ADD ISSU_CRD_CD varchar2(5) NULL;</v>
      </c>
      <c r="AG671" s="6" t="s">
        <v>291</v>
      </c>
      <c r="AI671" s="114">
        <v>30000</v>
      </c>
      <c r="AJ671" s="114"/>
      <c r="AK671" s="92"/>
      <c r="AL671" s="114"/>
      <c r="AM671" s="66"/>
    </row>
    <row r="672" spans="1:51">
      <c r="B672" s="65" t="str">
        <f t="shared" ref="B672:C672" si="741">B671</f>
        <v>평가관리_입수정보</v>
      </c>
      <c r="C672" s="65" t="str">
        <f t="shared" si="741"/>
        <v>인스트루먼트정보</v>
      </c>
      <c r="D672" s="65" t="s">
        <v>1265</v>
      </c>
      <c r="E672" s="65">
        <f t="shared" si="675"/>
        <v>61</v>
      </c>
      <c r="F672" s="66"/>
      <c r="G672" s="66" t="s">
        <v>12</v>
      </c>
      <c r="H672" s="42">
        <v>5</v>
      </c>
      <c r="I672" s="66"/>
      <c r="J672" s="65" t="str">
        <f t="shared" si="676"/>
        <v>문자_5</v>
      </c>
      <c r="K672" s="114" t="s">
        <v>6197</v>
      </c>
      <c r="L672" s="67"/>
      <c r="M672" s="65" t="str">
        <f t="shared" si="686"/>
        <v>ZRP_BASE_INST</v>
      </c>
      <c r="N672" s="65" t="str">
        <f t="shared" si="705"/>
        <v>인스트루먼트정보</v>
      </c>
      <c r="O672" s="27">
        <f t="shared" si="726"/>
        <v>61</v>
      </c>
      <c r="P672" s="65" t="s">
        <v>6386</v>
      </c>
      <c r="Q672" s="65" t="str">
        <f t="shared" si="683"/>
        <v>채권등급</v>
      </c>
      <c r="R672" s="65" t="str">
        <f t="shared" si="678"/>
        <v>varchar2(5)</v>
      </c>
      <c r="S672" s="66" t="str">
        <f t="shared" si="696"/>
        <v/>
      </c>
      <c r="T672" s="66" t="str">
        <f t="shared" si="697"/>
        <v/>
      </c>
      <c r="U672" s="68">
        <f t="shared" si="722"/>
        <v>5</v>
      </c>
      <c r="V672" s="65"/>
      <c r="W672" s="5" t="s">
        <v>291</v>
      </c>
      <c r="X672" s="5" t="str">
        <f t="shared" si="684"/>
        <v>BASE_DT,POSI_FG,POSI_ID</v>
      </c>
      <c r="Y672" s="6" t="s">
        <v>291</v>
      </c>
      <c r="Z672" s="37" t="str">
        <f t="shared" si="679"/>
        <v xml:space="preserve">  BOND_CRD_CD varchar2(5) NULL,</v>
      </c>
      <c r="AA672" s="37" t="s">
        <v>291</v>
      </c>
      <c r="AB672" s="5" t="str">
        <f t="shared" si="695"/>
        <v/>
      </c>
      <c r="AC672" s="37" t="s">
        <v>291</v>
      </c>
      <c r="AD672" s="37" t="str">
        <f t="shared" si="680"/>
        <v>COMMENT ON COLUMN ZRP_BASE_INST.BOND_CRD_CD IS '채권등급 : CSR/DRC-nSec에 사용';</v>
      </c>
      <c r="AE672" s="37" t="s">
        <v>291</v>
      </c>
      <c r="AF672" s="40" t="str">
        <f t="shared" si="739"/>
        <v>ALTER TABLE ZRP_BASE_INST ADD BOND_CRD_CD varchar2(5) NULL;</v>
      </c>
      <c r="AG672" s="6" t="s">
        <v>291</v>
      </c>
      <c r="AI672" s="114">
        <v>3</v>
      </c>
      <c r="AJ672" s="114"/>
      <c r="AK672" s="92"/>
      <c r="AL672" s="114"/>
      <c r="AM672" s="66"/>
    </row>
    <row r="673" spans="2:41">
      <c r="B673" s="65" t="str">
        <f t="shared" ref="B673:C673" si="742">B672</f>
        <v>평가관리_입수정보</v>
      </c>
      <c r="C673" s="65" t="str">
        <f t="shared" si="742"/>
        <v>인스트루먼트정보</v>
      </c>
      <c r="D673" s="65" t="s">
        <v>1353</v>
      </c>
      <c r="E673" s="65">
        <f t="shared" si="675"/>
        <v>62</v>
      </c>
      <c r="F673" s="66"/>
      <c r="G673" s="66" t="s">
        <v>13</v>
      </c>
      <c r="H673" s="42">
        <v>1</v>
      </c>
      <c r="I673" s="66"/>
      <c r="J673" s="65" t="str">
        <f t="shared" si="676"/>
        <v>숫자_1</v>
      </c>
      <c r="K673" s="114" t="s">
        <v>6197</v>
      </c>
      <c r="L673" s="67"/>
      <c r="M673" s="65" t="str">
        <f t="shared" si="686"/>
        <v>ZRP_BASE_INST</v>
      </c>
      <c r="N673" s="65" t="str">
        <f t="shared" si="705"/>
        <v>인스트루먼트정보</v>
      </c>
      <c r="O673" s="27">
        <f t="shared" si="726"/>
        <v>62</v>
      </c>
      <c r="P673" s="65" t="s">
        <v>4731</v>
      </c>
      <c r="Q673" s="65" t="str">
        <f t="shared" si="683"/>
        <v>상환순위</v>
      </c>
      <c r="R673" s="65" t="str">
        <f t="shared" si="678"/>
        <v>number(1)</v>
      </c>
      <c r="S673" s="66" t="str">
        <f t="shared" si="696"/>
        <v/>
      </c>
      <c r="T673" s="66" t="str">
        <f t="shared" si="697"/>
        <v/>
      </c>
      <c r="U673" s="68">
        <f t="shared" si="722"/>
        <v>1</v>
      </c>
      <c r="V673" s="65"/>
      <c r="W673" s="5" t="s">
        <v>291</v>
      </c>
      <c r="X673" s="5" t="str">
        <f t="shared" si="684"/>
        <v>BASE_DT,POSI_FG,POSI_ID</v>
      </c>
      <c r="Y673" s="6" t="s">
        <v>291</v>
      </c>
      <c r="Z673" s="37" t="str">
        <f t="shared" si="679"/>
        <v xml:space="preserve">  REPAY_RANK number(1) NULL,</v>
      </c>
      <c r="AA673" s="37" t="s">
        <v>291</v>
      </c>
      <c r="AB673" s="5" t="str">
        <f t="shared" si="695"/>
        <v/>
      </c>
      <c r="AC673" s="37" t="s">
        <v>291</v>
      </c>
      <c r="AD673" s="37" t="str">
        <f t="shared" si="680"/>
        <v>COMMENT ON COLUMN ZRP_BASE_INST.REPAY_RANK IS '상환순위 : CSR/DRC-nSec에 사용';</v>
      </c>
      <c r="AE673" s="37" t="s">
        <v>291</v>
      </c>
      <c r="AF673" s="40" t="str">
        <f t="shared" si="739"/>
        <v>ALTER TABLE ZRP_BASE_INST ADD REPAY_RANK number(1) NULL;</v>
      </c>
      <c r="AG673" s="6" t="s">
        <v>291</v>
      </c>
      <c r="AI673" s="114" t="s">
        <v>5245</v>
      </c>
      <c r="AJ673" s="114"/>
      <c r="AK673" s="92"/>
      <c r="AL673" s="114"/>
      <c r="AM673" s="66"/>
    </row>
    <row r="674" spans="2:41">
      <c r="B674" s="65" t="str">
        <f>B618</f>
        <v>평가관리_입수정보</v>
      </c>
      <c r="C674" s="65" t="str">
        <f>C618</f>
        <v>인스트루먼트정보</v>
      </c>
      <c r="D674" s="65" t="s">
        <v>6192</v>
      </c>
      <c r="E674" s="65">
        <f t="shared" ref="E674:E686" si="743">IF(G674="","",IF(G673="",1,E673+1))</f>
        <v>63</v>
      </c>
      <c r="F674" s="66"/>
      <c r="G674" s="66" t="s">
        <v>12</v>
      </c>
      <c r="H674" s="42">
        <v>2</v>
      </c>
      <c r="I674" s="66"/>
      <c r="J674" s="65" t="str">
        <f t="shared" si="676"/>
        <v>문자_2</v>
      </c>
      <c r="K674" s="114" t="s">
        <v>6191</v>
      </c>
      <c r="L674" s="67"/>
      <c r="M674" s="65" t="str">
        <f t="shared" si="686"/>
        <v>ZRP_BASE_INST</v>
      </c>
      <c r="N674" s="65" t="str">
        <f t="shared" si="705"/>
        <v>인스트루먼트정보</v>
      </c>
      <c r="O674" s="27">
        <f t="shared" si="726"/>
        <v>63</v>
      </c>
      <c r="P674" s="65" t="s">
        <v>7406</v>
      </c>
      <c r="Q674" s="65" t="str">
        <f t="shared" si="683"/>
        <v>GIRR금리유형</v>
      </c>
      <c r="R674" s="65" t="str">
        <f t="shared" si="678"/>
        <v>varchar2(2)</v>
      </c>
      <c r="S674" s="66" t="str">
        <f t="shared" si="696"/>
        <v/>
      </c>
      <c r="T674" s="66" t="str">
        <f t="shared" si="697"/>
        <v/>
      </c>
      <c r="U674" s="68">
        <f t="shared" si="722"/>
        <v>2</v>
      </c>
      <c r="V674" s="65"/>
      <c r="W674" s="5" t="s">
        <v>291</v>
      </c>
      <c r="X674" s="5" t="str">
        <f t="shared" si="684"/>
        <v>BASE_DT,POSI_FG,POSI_ID</v>
      </c>
      <c r="Y674" s="6" t="s">
        <v>291</v>
      </c>
      <c r="Z674" s="37" t="str">
        <f t="shared" si="679"/>
        <v xml:space="preserve">  GIRR_CURV_FG varchar2(2) NULL,</v>
      </c>
      <c r="AA674" s="37" t="s">
        <v>291</v>
      </c>
      <c r="AB674" s="5" t="str">
        <f t="shared" si="695"/>
        <v/>
      </c>
      <c r="AC674" s="37" t="s">
        <v>291</v>
      </c>
      <c r="AD674" s="37" t="str">
        <f t="shared" si="680"/>
        <v>COMMENT ON COLUMN ZRP_BASE_INST.GIRR_CURV_FG IS 'GIRR금리유형 : IR/IF/BS';</v>
      </c>
      <c r="AE674" s="37" t="s">
        <v>291</v>
      </c>
      <c r="AF674" s="40" t="str">
        <f t="shared" si="739"/>
        <v>ALTER TABLE ZRP_BASE_INST ADD GIRR_CURV_FG varchar2(2) NULL;</v>
      </c>
      <c r="AG674" s="6" t="s">
        <v>291</v>
      </c>
      <c r="AI674" s="114">
        <v>45273000</v>
      </c>
      <c r="AJ674" s="114"/>
      <c r="AK674" s="92"/>
      <c r="AL674" s="114"/>
      <c r="AM674" s="66"/>
    </row>
    <row r="675" spans="2:41">
      <c r="B675" s="65" t="str">
        <f t="shared" ref="B675:C675" si="744">B674</f>
        <v>평가관리_입수정보</v>
      </c>
      <c r="C675" s="65" t="str">
        <f t="shared" si="744"/>
        <v>인스트루먼트정보</v>
      </c>
      <c r="D675" s="65" t="s">
        <v>6190</v>
      </c>
      <c r="E675" s="65">
        <f t="shared" si="743"/>
        <v>64</v>
      </c>
      <c r="F675" s="66"/>
      <c r="G675" s="66" t="s">
        <v>12</v>
      </c>
      <c r="H675" s="42">
        <v>2</v>
      </c>
      <c r="I675" s="66"/>
      <c r="J675" s="65" t="str">
        <f t="shared" si="676"/>
        <v>문자_2</v>
      </c>
      <c r="K675" s="114" t="s">
        <v>6129</v>
      </c>
      <c r="L675" s="67"/>
      <c r="M675" s="65" t="str">
        <f t="shared" si="686"/>
        <v>ZRP_BASE_INST</v>
      </c>
      <c r="N675" s="65" t="str">
        <f t="shared" si="705"/>
        <v>인스트루먼트정보</v>
      </c>
      <c r="O675" s="27">
        <f t="shared" si="726"/>
        <v>64</v>
      </c>
      <c r="P675" s="65" t="s">
        <v>7407</v>
      </c>
      <c r="Q675" s="65" t="str">
        <f t="shared" si="683"/>
        <v>CSR채권유형</v>
      </c>
      <c r="R675" s="65" t="str">
        <f t="shared" si="678"/>
        <v>varchar2(2)</v>
      </c>
      <c r="S675" s="66" t="str">
        <f t="shared" si="696"/>
        <v/>
      </c>
      <c r="T675" s="66" t="str">
        <f t="shared" si="697"/>
        <v/>
      </c>
      <c r="U675" s="68">
        <f t="shared" si="722"/>
        <v>2</v>
      </c>
      <c r="V675" s="65"/>
      <c r="W675" s="5" t="s">
        <v>291</v>
      </c>
      <c r="X675" s="5" t="str">
        <f t="shared" si="684"/>
        <v>BASE_DT,POSI_FG,POSI_ID</v>
      </c>
      <c r="Y675" s="6" t="s">
        <v>291</v>
      </c>
      <c r="Z675" s="37" t="str">
        <f t="shared" ref="Z675:Z686" si="745">IF(P675="", "CREATE TABLE " &amp; M675 &amp; "(", "  " &amp;P675 &amp; " " &amp;R675 &amp; IF(P675="TMSTAMP", " DEFAULT CURRENT_TIMESTAMP ", "")&amp; IF(S675="Y"," NOT NULL,", " NULL,") &amp; IF(P676="", "CONSTRAINT PK_" &amp; M675 &amp; " PRIMARY KEY ( " &amp; X675 &amp; ") );", "") )</f>
        <v xml:space="preserve">  CSR_CURV_FG varchar2(2) NULL,</v>
      </c>
      <c r="AA675" s="37" t="s">
        <v>291</v>
      </c>
      <c r="AB675" s="5" t="str">
        <f t="shared" si="695"/>
        <v/>
      </c>
      <c r="AC675" s="37" t="s">
        <v>291</v>
      </c>
      <c r="AD675" s="37" t="str">
        <f t="shared" ref="AD675:AD686" si="746">IF(P675&lt;&gt;"", "COMMENT ON COLUMN " &amp; M675 &amp; "." &amp; P675 &amp; " IS '" &amp; D675 &amp; IF(K675&lt;&gt;"", " : " &amp;K675, "") &amp; "';", IF(N675&lt;&gt;"","COMMENT ON TABLE " &amp;M675&amp;" IS '"&amp;N675&amp;"';",""))</f>
        <v>COMMENT ON COLUMN ZRP_BASE_INST.CSR_CURV_FG IS 'CSR채권유형 : BD/CR';</v>
      </c>
      <c r="AE675" s="37" t="s">
        <v>291</v>
      </c>
      <c r="AF675" s="40" t="str">
        <f t="shared" si="739"/>
        <v>ALTER TABLE ZRP_BASE_INST ADD CSR_CURV_FG varchar2(2) NULL;</v>
      </c>
      <c r="AG675" s="6" t="s">
        <v>291</v>
      </c>
      <c r="AI675" s="114">
        <v>3</v>
      </c>
      <c r="AJ675" s="114"/>
      <c r="AK675" s="92"/>
      <c r="AL675" s="114"/>
      <c r="AM675" s="66"/>
    </row>
    <row r="676" spans="2:41">
      <c r="B676" s="65" t="str">
        <f t="shared" ref="B676:C676" si="747">B675</f>
        <v>평가관리_입수정보</v>
      </c>
      <c r="C676" s="65" t="str">
        <f t="shared" si="747"/>
        <v>인스트루먼트정보</v>
      </c>
      <c r="D676" s="65" t="s">
        <v>6166</v>
      </c>
      <c r="E676" s="65">
        <f t="shared" si="743"/>
        <v>65</v>
      </c>
      <c r="F676" s="66"/>
      <c r="G676" s="66" t="s">
        <v>12</v>
      </c>
      <c r="H676" s="42">
        <v>4</v>
      </c>
      <c r="I676" s="66"/>
      <c r="J676" s="65" t="str">
        <f t="shared" si="676"/>
        <v>문자_4</v>
      </c>
      <c r="K676" s="114" t="s">
        <v>4814</v>
      </c>
      <c r="L676" s="67"/>
      <c r="M676" s="65" t="str">
        <f t="shared" si="686"/>
        <v>ZRP_BASE_INST</v>
      </c>
      <c r="N676" s="65" t="str">
        <f t="shared" si="705"/>
        <v>인스트루먼트정보</v>
      </c>
      <c r="O676" s="27">
        <f t="shared" si="726"/>
        <v>65</v>
      </c>
      <c r="P676" s="65" t="s">
        <v>4779</v>
      </c>
      <c r="Q676" s="65" t="str">
        <f t="shared" si="683"/>
        <v>EQ유형</v>
      </c>
      <c r="R676" s="65" t="str">
        <f t="shared" si="678"/>
        <v>varchar2(4)</v>
      </c>
      <c r="S676" s="66" t="str">
        <f t="shared" si="696"/>
        <v/>
      </c>
      <c r="T676" s="66" t="str">
        <f t="shared" si="697"/>
        <v/>
      </c>
      <c r="U676" s="68">
        <f t="shared" si="722"/>
        <v>4</v>
      </c>
      <c r="V676" s="65"/>
      <c r="W676" s="5" t="s">
        <v>291</v>
      </c>
      <c r="X676" s="5" t="str">
        <f t="shared" si="684"/>
        <v>BASE_DT,POSI_FG,POSI_ID</v>
      </c>
      <c r="Y676" s="6" t="s">
        <v>291</v>
      </c>
      <c r="Z676" s="37" t="str">
        <f t="shared" si="745"/>
        <v xml:space="preserve">  EQ_TYPE varchar2(4) NULL,</v>
      </c>
      <c r="AA676" s="37" t="s">
        <v>291</v>
      </c>
      <c r="AB676" s="5" t="str">
        <f t="shared" si="695"/>
        <v/>
      </c>
      <c r="AC676" s="37" t="s">
        <v>291</v>
      </c>
      <c r="AD676" s="37" t="str">
        <f t="shared" si="746"/>
        <v>COMMENT ON COLUMN ZRP_BASE_INST.EQ_TYPE IS 'EQ유형 : SPOT/REPO';</v>
      </c>
      <c r="AE676" s="37" t="s">
        <v>291</v>
      </c>
      <c r="AF676" s="40" t="str">
        <f t="shared" si="739"/>
        <v>ALTER TABLE ZRP_BASE_INST ADD EQ_TYPE varchar2(4) NULL;</v>
      </c>
      <c r="AG676" s="6" t="s">
        <v>291</v>
      </c>
      <c r="AI676" s="114" t="s">
        <v>5246</v>
      </c>
      <c r="AJ676" s="114"/>
      <c r="AK676" s="92"/>
      <c r="AL676" s="114"/>
      <c r="AM676" s="66"/>
    </row>
    <row r="677" spans="2:41">
      <c r="B677" s="65" t="str">
        <f t="shared" ref="B677:C677" si="748">B676</f>
        <v>평가관리_입수정보</v>
      </c>
      <c r="C677" s="65" t="str">
        <f t="shared" si="748"/>
        <v>인스트루먼트정보</v>
      </c>
      <c r="D677" s="65" t="s">
        <v>6193</v>
      </c>
      <c r="E677" s="65">
        <f t="shared" si="743"/>
        <v>66</v>
      </c>
      <c r="F677" s="66"/>
      <c r="G677" s="66" t="s">
        <v>12</v>
      </c>
      <c r="H677" s="42">
        <v>10</v>
      </c>
      <c r="I677" s="66"/>
      <c r="J677" s="65" t="str">
        <f t="shared" si="676"/>
        <v>문자_10</v>
      </c>
      <c r="K677" s="114" t="s">
        <v>6194</v>
      </c>
      <c r="L677" s="67"/>
      <c r="M677" s="65" t="str">
        <f t="shared" si="686"/>
        <v>ZRP_BASE_INST</v>
      </c>
      <c r="N677" s="65" t="str">
        <f t="shared" si="705"/>
        <v>인스트루먼트정보</v>
      </c>
      <c r="O677" s="27">
        <f t="shared" si="726"/>
        <v>66</v>
      </c>
      <c r="P677" s="65" t="s">
        <v>1261</v>
      </c>
      <c r="Q677" s="65" t="str">
        <f t="shared" si="683"/>
        <v>CM지역</v>
      </c>
      <c r="R677" s="65" t="str">
        <f t="shared" si="678"/>
        <v>varchar2(10)</v>
      </c>
      <c r="S677" s="66" t="str">
        <f t="shared" si="696"/>
        <v/>
      </c>
      <c r="T677" s="66" t="str">
        <f t="shared" si="697"/>
        <v/>
      </c>
      <c r="U677" s="68">
        <f t="shared" si="722"/>
        <v>10</v>
      </c>
      <c r="V677" s="65"/>
      <c r="W677" s="5" t="s">
        <v>291</v>
      </c>
      <c r="X677" s="5" t="str">
        <f t="shared" ref="X677:X686" si="749">IF(P677="","",IF(P676="",P677,X676&amp;IF(S677="Y",","&amp;P677,"")))</f>
        <v>BASE_DT,POSI_FG,POSI_ID</v>
      </c>
      <c r="Y677" s="6" t="s">
        <v>291</v>
      </c>
      <c r="Z677" s="37" t="str">
        <f t="shared" si="745"/>
        <v xml:space="preserve">  CM_LOCA varchar2(10) NULL,</v>
      </c>
      <c r="AA677" s="37" t="s">
        <v>291</v>
      </c>
      <c r="AB677" s="5" t="str">
        <f t="shared" si="695"/>
        <v/>
      </c>
      <c r="AC677" s="37" t="s">
        <v>291</v>
      </c>
      <c r="AD677" s="37" t="str">
        <f t="shared" si="746"/>
        <v>COMMENT ON COLUMN ZRP_BASE_INST.CM_LOCA IS 'CM지역 : NY..';</v>
      </c>
      <c r="AE677" s="37" t="s">
        <v>291</v>
      </c>
      <c r="AF677" s="40" t="str">
        <f t="shared" si="739"/>
        <v>ALTER TABLE ZRP_BASE_INST ADD CM_LOCA varchar2(10) NULL;</v>
      </c>
      <c r="AG677" s="6" t="s">
        <v>291</v>
      </c>
      <c r="AI677" s="114">
        <v>0</v>
      </c>
      <c r="AJ677" s="114"/>
      <c r="AK677" s="92"/>
      <c r="AL677" s="114"/>
      <c r="AM677" s="66"/>
    </row>
    <row r="678" spans="2:41">
      <c r="B678" s="65" t="str">
        <f>B677</f>
        <v>평가관리_입수정보</v>
      </c>
      <c r="C678" s="65" t="str">
        <f>C677</f>
        <v>인스트루먼트정보</v>
      </c>
      <c r="D678" s="65" t="s">
        <v>6180</v>
      </c>
      <c r="E678" s="65">
        <f t="shared" si="743"/>
        <v>67</v>
      </c>
      <c r="F678" s="66"/>
      <c r="G678" s="66" t="s">
        <v>12</v>
      </c>
      <c r="H678" s="42">
        <v>20</v>
      </c>
      <c r="I678" s="66"/>
      <c r="J678" s="65" t="str">
        <f>IF(G678="", "", G678&amp;IF(G678="날짜", "", "_"&amp;H678))</f>
        <v>문자_20</v>
      </c>
      <c r="K678" s="114" t="s">
        <v>6116</v>
      </c>
      <c r="L678" s="67"/>
      <c r="M678" s="65" t="str">
        <f>M677</f>
        <v>ZRP_BASE_INST</v>
      </c>
      <c r="N678" s="65" t="str">
        <f t="shared" si="705"/>
        <v>인스트루먼트정보</v>
      </c>
      <c r="O678" s="27">
        <f t="shared" si="726"/>
        <v>67</v>
      </c>
      <c r="P678" s="65" t="s">
        <v>1313</v>
      </c>
      <c r="Q678" s="65" t="str">
        <f t="shared" si="683"/>
        <v>부도버킷ID</v>
      </c>
      <c r="R678" s="65" t="str">
        <f t="shared" si="678"/>
        <v>varchar2(20)</v>
      </c>
      <c r="S678" s="66" t="str">
        <f>IF(F678="O", "Y", "")</f>
        <v/>
      </c>
      <c r="T678" s="66" t="str">
        <f>IF(I678="M", "Y", "")</f>
        <v/>
      </c>
      <c r="U678" s="68">
        <f t="shared" si="722"/>
        <v>20</v>
      </c>
      <c r="V678" s="65"/>
      <c r="W678" s="5" t="s">
        <v>291</v>
      </c>
      <c r="X678" s="5" t="str">
        <f>IF(P678="","",IF(P677="",P678,X677&amp;IF(S678="Y",","&amp;P678,"")))</f>
        <v>BASE_DT,POSI_FG,POSI_ID</v>
      </c>
      <c r="Y678" s="6" t="s">
        <v>291</v>
      </c>
      <c r="Z678" s="37" t="str">
        <f t="shared" si="745"/>
        <v xml:space="preserve">  DRC_BUCKET varchar2(20) NULL,</v>
      </c>
      <c r="AA678" s="37" t="s">
        <v>291</v>
      </c>
      <c r="AB678" s="5" t="str">
        <f t="shared" si="695"/>
        <v/>
      </c>
      <c r="AC678" s="37" t="s">
        <v>291</v>
      </c>
      <c r="AD678" s="37" t="str">
        <f t="shared" si="746"/>
        <v>COMMENT ON COLUMN ZRP_BASE_INST.DRC_BUCKET IS '부도버킷ID : DRC';</v>
      </c>
      <c r="AE678" s="37" t="s">
        <v>291</v>
      </c>
      <c r="AF678" s="40" t="str">
        <f t="shared" si="739"/>
        <v>ALTER TABLE ZRP_BASE_INST ADD DRC_BUCKET varchar2(20) NULL;</v>
      </c>
      <c r="AG678" s="6" t="s">
        <v>291</v>
      </c>
      <c r="AI678" s="114"/>
      <c r="AJ678" s="114"/>
      <c r="AK678" s="92"/>
      <c r="AL678" s="114">
        <v>0</v>
      </c>
      <c r="AM678" s="66"/>
    </row>
    <row r="679" spans="2:41">
      <c r="B679" s="65" t="str">
        <f>B678</f>
        <v>평가관리_입수정보</v>
      </c>
      <c r="C679" s="65" t="str">
        <f>C678</f>
        <v>인스트루먼트정보</v>
      </c>
      <c r="D679" s="65" t="s">
        <v>6181</v>
      </c>
      <c r="E679" s="65">
        <f t="shared" si="743"/>
        <v>68</v>
      </c>
      <c r="F679" s="66"/>
      <c r="G679" s="66" t="s">
        <v>12</v>
      </c>
      <c r="H679" s="42">
        <v>20</v>
      </c>
      <c r="I679" s="66"/>
      <c r="J679" s="65" t="str">
        <f t="shared" si="676"/>
        <v>문자_20</v>
      </c>
      <c r="K679" s="114" t="s">
        <v>6116</v>
      </c>
      <c r="L679" s="67"/>
      <c r="M679" s="65" t="str">
        <f>M678</f>
        <v>ZRP_BASE_INST</v>
      </c>
      <c r="N679" s="65" t="str">
        <f t="shared" si="705"/>
        <v>인스트루먼트정보</v>
      </c>
      <c r="O679" s="27">
        <f t="shared" si="726"/>
        <v>68</v>
      </c>
      <c r="P679" s="65" t="s">
        <v>6202</v>
      </c>
      <c r="Q679" s="65" t="str">
        <f t="shared" si="683"/>
        <v>부도위험요소ID</v>
      </c>
      <c r="R679" s="65" t="str">
        <f t="shared" si="678"/>
        <v>varchar2(20)</v>
      </c>
      <c r="S679" s="66" t="str">
        <f t="shared" si="696"/>
        <v/>
      </c>
      <c r="T679" s="66" t="str">
        <f t="shared" si="697"/>
        <v/>
      </c>
      <c r="U679" s="68">
        <f t="shared" si="722"/>
        <v>20</v>
      </c>
      <c r="V679" s="65"/>
      <c r="W679" s="5" t="s">
        <v>291</v>
      </c>
      <c r="X679" s="5" t="str">
        <f>IF(P679="","",IF(P678="",P679,X678&amp;IF(S679="Y",","&amp;P679,"")))</f>
        <v>BASE_DT,POSI_FG,POSI_ID</v>
      </c>
      <c r="Y679" s="6" t="s">
        <v>291</v>
      </c>
      <c r="Z679" s="37" t="str">
        <f t="shared" si="745"/>
        <v xml:space="preserve">  DRC_FACTOR varchar2(20) NULL,</v>
      </c>
      <c r="AA679" s="37" t="s">
        <v>291</v>
      </c>
      <c r="AB679" s="5" t="str">
        <f t="shared" si="695"/>
        <v/>
      </c>
      <c r="AC679" s="37" t="s">
        <v>291</v>
      </c>
      <c r="AD679" s="37" t="str">
        <f t="shared" si="746"/>
        <v>COMMENT ON COLUMN ZRP_BASE_INST.DRC_FACTOR IS '부도위험요소ID : DRC';</v>
      </c>
      <c r="AE679" s="37" t="s">
        <v>291</v>
      </c>
      <c r="AF679" s="40" t="str">
        <f t="shared" si="739"/>
        <v>ALTER TABLE ZRP_BASE_INST ADD DRC_FACTOR varchar2(20) NULL;</v>
      </c>
      <c r="AG679" s="6" t="s">
        <v>291</v>
      </c>
      <c r="AI679" s="114"/>
      <c r="AJ679" s="114"/>
      <c r="AK679" s="92"/>
      <c r="AL679" s="114">
        <v>6000000000</v>
      </c>
      <c r="AM679" s="66"/>
    </row>
    <row r="680" spans="2:41">
      <c r="B680" s="65" t="str">
        <f t="shared" ref="B680:C680" si="750">B679</f>
        <v>평가관리_입수정보</v>
      </c>
      <c r="C680" s="65" t="str">
        <f t="shared" si="750"/>
        <v>인스트루먼트정보</v>
      </c>
      <c r="D680" s="65" t="s">
        <v>6198</v>
      </c>
      <c r="E680" s="65">
        <f t="shared" si="743"/>
        <v>69</v>
      </c>
      <c r="F680" s="66"/>
      <c r="G680" s="66" t="s">
        <v>13</v>
      </c>
      <c r="H680" s="42" t="s">
        <v>2007</v>
      </c>
      <c r="I680" s="66"/>
      <c r="J680" s="65" t="str">
        <f t="shared" si="676"/>
        <v>숫자_5,2</v>
      </c>
      <c r="K680" s="114"/>
      <c r="L680" s="67"/>
      <c r="M680" s="65" t="str">
        <f t="shared" ref="M680:M686" si="751">M679</f>
        <v>ZRP_BASE_INST</v>
      </c>
      <c r="N680" s="65" t="str">
        <f t="shared" si="705"/>
        <v>인스트루먼트정보</v>
      </c>
      <c r="O680" s="27">
        <f t="shared" si="726"/>
        <v>69</v>
      </c>
      <c r="P680" s="65" t="s">
        <v>6203</v>
      </c>
      <c r="Q680" s="65" t="str">
        <f t="shared" si="683"/>
        <v>유동화위험가중치</v>
      </c>
      <c r="R680" s="65" t="str">
        <f t="shared" si="678"/>
        <v>number(5,2)</v>
      </c>
      <c r="S680" s="66" t="str">
        <f t="shared" si="696"/>
        <v/>
      </c>
      <c r="T680" s="66" t="str">
        <f t="shared" si="697"/>
        <v/>
      </c>
      <c r="U680" s="68" t="str">
        <f t="shared" si="722"/>
        <v>5,2</v>
      </c>
      <c r="V680" s="65"/>
      <c r="W680" s="5" t="s">
        <v>291</v>
      </c>
      <c r="X680" s="5" t="str">
        <f t="shared" si="749"/>
        <v>BASE_DT,POSI_FG,POSI_ID</v>
      </c>
      <c r="Y680" s="6" t="s">
        <v>291</v>
      </c>
      <c r="Z680" s="37" t="str">
        <f t="shared" si="745"/>
        <v xml:space="preserve">  SEC_RW number(5,2) NULL,</v>
      </c>
      <c r="AA680" s="37" t="s">
        <v>291</v>
      </c>
      <c r="AB680" s="5" t="str">
        <f t="shared" si="695"/>
        <v/>
      </c>
      <c r="AC680" s="37" t="s">
        <v>291</v>
      </c>
      <c r="AD680" s="37" t="str">
        <f t="shared" si="746"/>
        <v>COMMENT ON COLUMN ZRP_BASE_INST.SEC_RW IS '유동화위험가중치';</v>
      </c>
      <c r="AE680" s="37" t="s">
        <v>291</v>
      </c>
      <c r="AF680" s="40" t="str">
        <f t="shared" si="739"/>
        <v>ALTER TABLE ZRP_BASE_INST ADD SEC_RW number(5,2) NULL;</v>
      </c>
      <c r="AG680" s="6" t="s">
        <v>291</v>
      </c>
      <c r="AI680" s="114"/>
      <c r="AJ680" s="114"/>
      <c r="AK680" s="92"/>
      <c r="AL680" s="114">
        <v>5</v>
      </c>
      <c r="AM680" s="66"/>
    </row>
    <row r="681" spans="2:41">
      <c r="B681" s="65" t="str">
        <f t="shared" ref="B681:C681" si="752">B680</f>
        <v>평가관리_입수정보</v>
      </c>
      <c r="C681" s="65" t="str">
        <f t="shared" si="752"/>
        <v>인스트루먼트정보</v>
      </c>
      <c r="D681" s="359" t="s">
        <v>7161</v>
      </c>
      <c r="E681" s="65">
        <f t="shared" si="743"/>
        <v>70</v>
      </c>
      <c r="F681" s="263"/>
      <c r="G681" s="263" t="s">
        <v>7162</v>
      </c>
      <c r="H681" s="360">
        <v>5</v>
      </c>
      <c r="I681" s="263"/>
      <c r="J681" s="359" t="str">
        <f t="shared" si="676"/>
        <v>문자_5</v>
      </c>
      <c r="K681" s="381"/>
      <c r="L681" s="361"/>
      <c r="M681" s="65" t="str">
        <f t="shared" si="751"/>
        <v>ZRP_BASE_INST</v>
      </c>
      <c r="N681" s="359" t="str">
        <f t="shared" si="705"/>
        <v>인스트루먼트정보</v>
      </c>
      <c r="O681" s="27">
        <f t="shared" si="726"/>
        <v>70</v>
      </c>
      <c r="P681" s="359" t="s">
        <v>7163</v>
      </c>
      <c r="Q681" s="359" t="str">
        <f t="shared" si="683"/>
        <v>증권유형</v>
      </c>
      <c r="R681" s="359" t="str">
        <f t="shared" si="678"/>
        <v>varchar2(5)</v>
      </c>
      <c r="S681" s="263"/>
      <c r="T681" s="263"/>
      <c r="U681" s="362">
        <f t="shared" si="722"/>
        <v>5</v>
      </c>
      <c r="V681" s="359" t="s">
        <v>7134</v>
      </c>
      <c r="X681" s="5" t="str">
        <f t="shared" si="749"/>
        <v>BASE_DT,POSI_FG,POSI_ID</v>
      </c>
      <c r="Y681" s="6" t="s">
        <v>291</v>
      </c>
      <c r="Z681" s="37" t="str">
        <f t="shared" si="745"/>
        <v xml:space="preserve">  SEC_TYPE varchar2(5) NULL,</v>
      </c>
      <c r="AA681" s="37" t="s">
        <v>291</v>
      </c>
      <c r="AB681" s="5" t="str">
        <f t="shared" si="695"/>
        <v/>
      </c>
      <c r="AC681" s="37" t="s">
        <v>291</v>
      </c>
      <c r="AD681" s="37" t="str">
        <f t="shared" si="746"/>
        <v>COMMENT ON COLUMN ZRP_BASE_INST.SEC_TYPE IS '증권유형';</v>
      </c>
      <c r="AE681" s="37" t="s">
        <v>291</v>
      </c>
      <c r="AF681" s="40" t="str">
        <f t="shared" si="739"/>
        <v>ALTER TABLE ZRP_BASE_INST ADD SEC_TYPE varchar2(5) NULL;</v>
      </c>
      <c r="AG681" s="6"/>
      <c r="AI681" s="114"/>
      <c r="AJ681" s="114"/>
      <c r="AK681" s="92"/>
      <c r="AL681" s="114"/>
      <c r="AM681" s="66"/>
    </row>
    <row r="682" spans="2:41">
      <c r="B682" s="65" t="str">
        <f t="shared" ref="B682:C682" si="753">B681</f>
        <v>평가관리_입수정보</v>
      </c>
      <c r="C682" s="65" t="str">
        <f t="shared" si="753"/>
        <v>인스트루먼트정보</v>
      </c>
      <c r="D682" s="359" t="s">
        <v>7165</v>
      </c>
      <c r="E682" s="65">
        <f t="shared" si="743"/>
        <v>71</v>
      </c>
      <c r="F682" s="263"/>
      <c r="G682" s="263" t="s">
        <v>7137</v>
      </c>
      <c r="H682" s="360">
        <v>1</v>
      </c>
      <c r="I682" s="263"/>
      <c r="J682" s="359" t="str">
        <f t="shared" si="676"/>
        <v>숫자_1</v>
      </c>
      <c r="K682" s="381" t="s">
        <v>7173</v>
      </c>
      <c r="L682" s="361"/>
      <c r="M682" s="65" t="str">
        <f t="shared" si="751"/>
        <v>ZRP_BASE_INST</v>
      </c>
      <c r="N682" s="359" t="str">
        <f t="shared" si="705"/>
        <v>인스트루먼트정보</v>
      </c>
      <c r="O682" s="27">
        <f t="shared" si="726"/>
        <v>71</v>
      </c>
      <c r="P682" s="359" t="s">
        <v>7166</v>
      </c>
      <c r="Q682" s="359" t="str">
        <f t="shared" si="683"/>
        <v>환율델타여부</v>
      </c>
      <c r="R682" s="359" t="str">
        <f t="shared" si="678"/>
        <v>number(1)</v>
      </c>
      <c r="S682" s="263"/>
      <c r="T682" s="263"/>
      <c r="U682" s="362">
        <f t="shared" si="722"/>
        <v>1</v>
      </c>
      <c r="V682" s="359" t="s">
        <v>7134</v>
      </c>
      <c r="X682" s="5" t="str">
        <f t="shared" si="749"/>
        <v>BASE_DT,POSI_FG,POSI_ID</v>
      </c>
      <c r="Y682" s="6" t="s">
        <v>291</v>
      </c>
      <c r="Z682" s="37" t="str">
        <f t="shared" si="745"/>
        <v xml:space="preserve">  FX_DELTA_YN number(1) NULL,</v>
      </c>
      <c r="AA682" s="37" t="s">
        <v>291</v>
      </c>
      <c r="AB682" s="5" t="str">
        <f t="shared" si="695"/>
        <v/>
      </c>
      <c r="AC682" s="37" t="s">
        <v>291</v>
      </c>
      <c r="AD682" s="37" t="str">
        <f t="shared" si="746"/>
        <v>COMMENT ON COLUMN ZRP_BASE_INST.FX_DELTA_YN IS '환율델타여부 : 0:N,1:Y';</v>
      </c>
      <c r="AE682" s="37" t="s">
        <v>291</v>
      </c>
      <c r="AF682" s="40" t="str">
        <f t="shared" si="739"/>
        <v>ALTER TABLE ZRP_BASE_INST ADD FX_DELTA_YN number(1) NULL;</v>
      </c>
      <c r="AG682" s="6"/>
      <c r="AI682" s="114"/>
      <c r="AJ682" s="114"/>
      <c r="AK682" s="92"/>
      <c r="AL682" s="114"/>
      <c r="AM682" s="66"/>
    </row>
    <row r="683" spans="2:41">
      <c r="B683" s="65" t="str">
        <f t="shared" ref="B683:C683" si="754">B682</f>
        <v>평가관리_입수정보</v>
      </c>
      <c r="C683" s="65" t="str">
        <f t="shared" si="754"/>
        <v>인스트루먼트정보</v>
      </c>
      <c r="D683" s="359" t="s">
        <v>7167</v>
      </c>
      <c r="E683" s="65">
        <f t="shared" si="743"/>
        <v>72</v>
      </c>
      <c r="F683" s="263"/>
      <c r="G683" s="263" t="s">
        <v>7137</v>
      </c>
      <c r="H683" s="360" t="s">
        <v>7171</v>
      </c>
      <c r="I683" s="263"/>
      <c r="J683" s="359" t="str">
        <f t="shared" si="676"/>
        <v>숫자_3,2</v>
      </c>
      <c r="K683" s="381"/>
      <c r="L683" s="361"/>
      <c r="M683" s="65" t="str">
        <f t="shared" si="751"/>
        <v>ZRP_BASE_INST</v>
      </c>
      <c r="N683" s="359" t="str">
        <f t="shared" si="705"/>
        <v>인스트루먼트정보</v>
      </c>
      <c r="O683" s="27">
        <f t="shared" si="726"/>
        <v>72</v>
      </c>
      <c r="P683" s="359" t="s">
        <v>7168</v>
      </c>
      <c r="Q683" s="359" t="str">
        <f t="shared" si="683"/>
        <v>부도손실율</v>
      </c>
      <c r="R683" s="359" t="str">
        <f t="shared" si="678"/>
        <v>number(3,2)</v>
      </c>
      <c r="S683" s="263"/>
      <c r="T683" s="263"/>
      <c r="U683" s="362" t="str">
        <f t="shared" si="722"/>
        <v>3,2</v>
      </c>
      <c r="V683" s="359" t="s">
        <v>7134</v>
      </c>
      <c r="X683" s="5" t="str">
        <f t="shared" si="749"/>
        <v>BASE_DT,POSI_FG,POSI_ID</v>
      </c>
      <c r="Y683" s="6" t="s">
        <v>291</v>
      </c>
      <c r="Z683" s="37" t="str">
        <f t="shared" si="745"/>
        <v xml:space="preserve">  LGD number(3,2) NULL,</v>
      </c>
      <c r="AA683" s="37" t="s">
        <v>291</v>
      </c>
      <c r="AB683" s="5" t="str">
        <f t="shared" si="695"/>
        <v/>
      </c>
      <c r="AC683" s="37" t="s">
        <v>291</v>
      </c>
      <c r="AD683" s="37" t="str">
        <f t="shared" si="746"/>
        <v>COMMENT ON COLUMN ZRP_BASE_INST.LGD IS '부도손실율';</v>
      </c>
      <c r="AE683" s="37" t="s">
        <v>291</v>
      </c>
      <c r="AF683" s="40" t="str">
        <f t="shared" si="739"/>
        <v>ALTER TABLE ZRP_BASE_INST ADD LGD number(3,2) NULL;</v>
      </c>
      <c r="AG683" s="6"/>
      <c r="AI683" s="114"/>
      <c r="AJ683" s="114"/>
      <c r="AK683" s="92"/>
      <c r="AL683" s="114"/>
      <c r="AM683" s="66"/>
    </row>
    <row r="684" spans="2:41">
      <c r="B684" s="65" t="str">
        <f t="shared" ref="B684:C684" si="755">B683</f>
        <v>평가관리_입수정보</v>
      </c>
      <c r="C684" s="65" t="str">
        <f t="shared" si="755"/>
        <v>인스트루먼트정보</v>
      </c>
      <c r="D684" s="359" t="s">
        <v>7170</v>
      </c>
      <c r="E684" s="65">
        <f t="shared" si="743"/>
        <v>73</v>
      </c>
      <c r="F684" s="263"/>
      <c r="G684" s="263" t="s">
        <v>7137</v>
      </c>
      <c r="H684" s="360">
        <v>1</v>
      </c>
      <c r="I684" s="263"/>
      <c r="J684" s="359" t="str">
        <f t="shared" si="676"/>
        <v>숫자_1</v>
      </c>
      <c r="K684" s="381"/>
      <c r="L684" s="361"/>
      <c r="M684" s="65" t="str">
        <f t="shared" si="751"/>
        <v>ZRP_BASE_INST</v>
      </c>
      <c r="N684" s="359" t="str">
        <f t="shared" si="705"/>
        <v>인스트루먼트정보</v>
      </c>
      <c r="O684" s="27">
        <f t="shared" si="726"/>
        <v>73</v>
      </c>
      <c r="P684" s="359" t="s">
        <v>7169</v>
      </c>
      <c r="Q684" s="359" t="str">
        <f t="shared" si="683"/>
        <v>JTD산출구분코드</v>
      </c>
      <c r="R684" s="359" t="str">
        <f t="shared" si="678"/>
        <v>number(1)</v>
      </c>
      <c r="S684" s="263"/>
      <c r="T684" s="263"/>
      <c r="U684" s="362">
        <f t="shared" si="722"/>
        <v>1</v>
      </c>
      <c r="V684" s="359" t="s">
        <v>7134</v>
      </c>
      <c r="X684" s="5" t="str">
        <f t="shared" si="749"/>
        <v>BASE_DT,POSI_FG,POSI_ID</v>
      </c>
      <c r="Y684" s="6" t="s">
        <v>291</v>
      </c>
      <c r="Z684" s="37" t="str">
        <f t="shared" si="745"/>
        <v xml:space="preserve">  JTD_CMP_CD number(1) NULL,</v>
      </c>
      <c r="AA684" s="37" t="s">
        <v>291</v>
      </c>
      <c r="AB684" s="5" t="str">
        <f t="shared" si="695"/>
        <v/>
      </c>
      <c r="AC684" s="37" t="s">
        <v>291</v>
      </c>
      <c r="AD684" s="37" t="str">
        <f t="shared" si="746"/>
        <v>COMMENT ON COLUMN ZRP_BASE_INST.JTD_CMP_CD IS 'JTD산출구분코드';</v>
      </c>
      <c r="AE684" s="37" t="s">
        <v>291</v>
      </c>
      <c r="AF684" s="40" t="str">
        <f t="shared" si="739"/>
        <v>ALTER TABLE ZRP_BASE_INST ADD JTD_CMP_CD number(1) NULL;</v>
      </c>
      <c r="AG684" s="6"/>
      <c r="AI684" s="114"/>
      <c r="AJ684" s="114"/>
      <c r="AK684" s="92"/>
      <c r="AL684" s="114"/>
      <c r="AM684" s="66"/>
    </row>
    <row r="685" spans="2:41">
      <c r="B685" s="65" t="str">
        <f t="shared" ref="B685:C685" si="756">B684</f>
        <v>평가관리_입수정보</v>
      </c>
      <c r="C685" s="65" t="str">
        <f t="shared" si="756"/>
        <v>인스트루먼트정보</v>
      </c>
      <c r="D685" s="65" t="s">
        <v>6805</v>
      </c>
      <c r="E685" s="65">
        <f t="shared" si="743"/>
        <v>74</v>
      </c>
      <c r="F685" s="66"/>
      <c r="G685" s="66" t="s">
        <v>13</v>
      </c>
      <c r="H685" s="42" t="s">
        <v>2006</v>
      </c>
      <c r="I685" s="66"/>
      <c r="J685" s="65" t="str">
        <f t="shared" si="676"/>
        <v>숫자_19,8</v>
      </c>
      <c r="K685" s="114"/>
      <c r="L685" s="67"/>
      <c r="M685" s="65" t="str">
        <f t="shared" si="751"/>
        <v>ZRP_BASE_INST</v>
      </c>
      <c r="N685" s="65" t="str">
        <f t="shared" si="705"/>
        <v>인스트루먼트정보</v>
      </c>
      <c r="O685" s="27">
        <f t="shared" si="726"/>
        <v>74</v>
      </c>
      <c r="P685" s="65" t="s">
        <v>6804</v>
      </c>
      <c r="Q685" s="65" t="str">
        <f t="shared" si="683"/>
        <v>SpreadOverYield</v>
      </c>
      <c r="R685" s="65" t="str">
        <f t="shared" si="678"/>
        <v>number(19,8)</v>
      </c>
      <c r="S685" s="66" t="str">
        <f t="shared" si="696"/>
        <v/>
      </c>
      <c r="T685" s="66" t="str">
        <f t="shared" si="697"/>
        <v/>
      </c>
      <c r="U685" s="68" t="str">
        <f t="shared" si="722"/>
        <v>19,8</v>
      </c>
      <c r="V685" s="65"/>
      <c r="W685" s="5" t="s">
        <v>291</v>
      </c>
      <c r="X685" s="5" t="str">
        <f t="shared" si="749"/>
        <v>BASE_DT,POSI_FG,POSI_ID</v>
      </c>
      <c r="Y685" s="6" t="s">
        <v>291</v>
      </c>
      <c r="Z685" s="37" t="str">
        <f t="shared" si="745"/>
        <v xml:space="preserve">  SOY number(19,8) NULL,</v>
      </c>
      <c r="AA685" s="37" t="s">
        <v>291</v>
      </c>
      <c r="AB685" s="5" t="str">
        <f t="shared" si="695"/>
        <v/>
      </c>
      <c r="AC685" s="37" t="s">
        <v>291</v>
      </c>
      <c r="AD685" s="37" t="str">
        <f t="shared" si="746"/>
        <v>COMMENT ON COLUMN ZRP_BASE_INST.SOY IS 'SpreadOverYield';</v>
      </c>
      <c r="AE685" s="37" t="s">
        <v>291</v>
      </c>
      <c r="AF685" s="40" t="str">
        <f t="shared" si="739"/>
        <v>ALTER TABLE ZRP_BASE_INST ADD SOY number(19,8) NULL;</v>
      </c>
      <c r="AG685" s="6" t="s">
        <v>291</v>
      </c>
      <c r="AI685" s="114"/>
      <c r="AJ685" s="114"/>
      <c r="AK685" s="92"/>
      <c r="AL685" s="114" t="s">
        <v>6094</v>
      </c>
      <c r="AM685" s="66"/>
    </row>
    <row r="686" spans="2:41">
      <c r="B686" s="65" t="str">
        <f t="shared" ref="B686:C686" si="757">B685</f>
        <v>평가관리_입수정보</v>
      </c>
      <c r="C686" s="65" t="str">
        <f t="shared" si="757"/>
        <v>인스트루먼트정보</v>
      </c>
      <c r="D686" s="65" t="s">
        <v>818</v>
      </c>
      <c r="E686" s="65">
        <f t="shared" si="743"/>
        <v>75</v>
      </c>
      <c r="F686" s="66"/>
      <c r="G686" s="66" t="s">
        <v>12</v>
      </c>
      <c r="H686" s="42">
        <v>20</v>
      </c>
      <c r="I686" s="66"/>
      <c r="J686" s="65" t="str">
        <f t="shared" ref="J686" si="758">IF(G686="", "", G686&amp;IF(G686="날짜", "", "_"&amp;H686))</f>
        <v>문자_20</v>
      </c>
      <c r="K686" s="114"/>
      <c r="L686" s="67"/>
      <c r="M686" s="65" t="str">
        <f t="shared" si="751"/>
        <v>ZRP_BASE_INST</v>
      </c>
      <c r="N686" s="65" t="str">
        <f t="shared" si="705"/>
        <v>인스트루먼트정보</v>
      </c>
      <c r="O686" s="27">
        <f t="shared" si="726"/>
        <v>75</v>
      </c>
      <c r="P686" s="65" t="s">
        <v>832</v>
      </c>
      <c r="Q686" s="65" t="str">
        <f t="shared" si="683"/>
        <v>매핑ID</v>
      </c>
      <c r="R686" s="65" t="str">
        <f t="shared" ref="R686" si="759">IF(G686="문자", "varchar2(" &amp; H686 &amp; ")", IF(G686="숫자", "number(" &amp; SUBSTITUTE(H686, ".", ",") &amp;")", IF(G686="날짜", "timestamp", "")))</f>
        <v>varchar2(20)</v>
      </c>
      <c r="S686" s="66" t="str">
        <f t="shared" si="696"/>
        <v/>
      </c>
      <c r="T686" s="66" t="str">
        <f t="shared" si="697"/>
        <v/>
      </c>
      <c r="U686" s="68">
        <f t="shared" si="722"/>
        <v>20</v>
      </c>
      <c r="V686" s="65"/>
      <c r="W686" s="5" t="s">
        <v>291</v>
      </c>
      <c r="X686" s="5" t="str">
        <f t="shared" si="749"/>
        <v>BASE_DT,POSI_FG,POSI_ID</v>
      </c>
      <c r="Y686" s="6" t="s">
        <v>291</v>
      </c>
      <c r="Z686" s="37" t="str">
        <f t="shared" si="745"/>
        <v xml:space="preserve">  MAP_ID varchar2(20) NULL,CONSTRAINT PK_ZRP_BASE_INST PRIMARY KEY ( BASE_DT,POSI_FG,POSI_ID) );</v>
      </c>
      <c r="AA686" s="37" t="s">
        <v>291</v>
      </c>
      <c r="AB686" s="5" t="str">
        <f t="shared" si="695"/>
        <v/>
      </c>
      <c r="AC686" s="37" t="s">
        <v>291</v>
      </c>
      <c r="AD686" s="37" t="str">
        <f t="shared" si="746"/>
        <v>COMMENT ON COLUMN ZRP_BASE_INST.MAP_ID IS '매핑ID';</v>
      </c>
      <c r="AE686" s="37" t="s">
        <v>291</v>
      </c>
      <c r="AF686" s="40" t="str">
        <f t="shared" si="739"/>
        <v>ALTER TABLE ZRP_BASE_INST ADD MAP_ID varchar2(20) NULL;</v>
      </c>
      <c r="AG686" s="6" t="s">
        <v>291</v>
      </c>
      <c r="AI686" s="114"/>
      <c r="AJ686" s="114"/>
      <c r="AK686" s="92"/>
      <c r="AL686" s="114" t="s">
        <v>5247</v>
      </c>
      <c r="AM686" s="66"/>
    </row>
    <row r="687" spans="2:41" s="6" customFormat="1" hidden="1">
      <c r="B687" s="65" t="s">
        <v>1074</v>
      </c>
      <c r="C687" s="65" t="s">
        <v>974</v>
      </c>
      <c r="D687" s="65" t="str">
        <f>VLOOKUP(M687,엔티티목록!I:O,7,FALSE)</f>
        <v>포지션 포트폴리오 및 수량정보</v>
      </c>
      <c r="E687" s="65" t="str">
        <f t="shared" ref="E687:E740" si="760">IF(G687="","",IF(G686="",1,E686+1))</f>
        <v/>
      </c>
      <c r="F687" s="66"/>
      <c r="G687" s="66"/>
      <c r="H687" s="42">
        <f>SUMIFS(H:H,C:C,C687,B:B,B687, G:G,"&lt;&gt;"&amp;G687)</f>
        <v>564</v>
      </c>
      <c r="I687" s="66"/>
      <c r="J687" s="65" t="str">
        <f t="shared" ref="J687:J976" si="761">IF(G687="", "", G687&amp;IF(G687="날짜", "", "_"&amp;H687))</f>
        <v/>
      </c>
      <c r="K687" s="103"/>
      <c r="L687" s="67"/>
      <c r="M687" s="65" t="s">
        <v>783</v>
      </c>
      <c r="N687" s="65" t="str">
        <f t="shared" ref="N687:N749" si="762">C687</f>
        <v>포지션정보</v>
      </c>
      <c r="O687" s="27" t="str">
        <f t="shared" ref="O687:O717" si="763">IF(P687="","", IF(P686="",1,O686+1))</f>
        <v/>
      </c>
      <c r="P687" s="65"/>
      <c r="Q687" s="65"/>
      <c r="R687" s="65" t="str">
        <f t="shared" ref="R687:R976" si="764">IF(G687="문자", "varchar2(" &amp; H687 &amp; ")", IF(G687="숫자", "number(" &amp; SUBSTITUTE(H687, ".", ",") &amp;")", IF(G687="날짜", "timestamp", "")))</f>
        <v/>
      </c>
      <c r="S687" s="66"/>
      <c r="T687" s="66"/>
      <c r="U687" s="68">
        <f t="shared" si="722"/>
        <v>564</v>
      </c>
      <c r="V687" s="65"/>
      <c r="W687" s="5" t="s">
        <v>291</v>
      </c>
      <c r="X687" s="5" t="str">
        <f t="shared" ref="X687" si="765">IF(P687="","",IF(P686="",P687,X686&amp;IF(S687="Y",","&amp;P687,"")))</f>
        <v/>
      </c>
      <c r="Y687" s="6" t="s">
        <v>291</v>
      </c>
      <c r="Z687" s="37" t="str">
        <f t="shared" ref="Z687" si="766">IF(P687="", "CREATE TABLE " &amp; M687 &amp; "(", "  " &amp;P687 &amp; " " &amp;R687 &amp; IF(P687="TMSTAMP", " DEFAULT CURRENT_TIMESTAMP ", "")&amp; IF(S687="Y"," NOT NULL,", " NULL,") &amp; IF(P688="", "CONSTRAINT PK_" &amp; M687 &amp; " PRIMARY KEY ( " &amp; X687 &amp; ") );", "") )</f>
        <v>CREATE TABLE ZRP_BASE_POSI(</v>
      </c>
      <c r="AA687" s="37" t="s">
        <v>291</v>
      </c>
      <c r="AB687" s="5" t="str">
        <f t="shared" ref="AB687" si="767">IF(P687="","DROP TABLE "&amp;M687&amp;";","")</f>
        <v>DROP TABLE ZRP_BASE_POSI;</v>
      </c>
      <c r="AC687" s="37" t="s">
        <v>291</v>
      </c>
      <c r="AD687" s="37" t="str">
        <f t="shared" ref="AD687" si="768">IF(P687&lt;&gt;"", "COMMENT ON COLUMN " &amp; M687 &amp; "." &amp; P687 &amp; " IS '" &amp; D687 &amp; IF(K687&lt;&gt;"", " : " &amp;K687, "") &amp; "';", IF(N687&lt;&gt;"","COMMENT ON TABLE " &amp;M687&amp;" IS '"&amp;N687&amp;"';",""))</f>
        <v>COMMENT ON TABLE ZRP_BASE_POSI IS '포지션정보';</v>
      </c>
      <c r="AE687" s="37" t="s">
        <v>291</v>
      </c>
      <c r="AF687" s="40" t="str">
        <f t="shared" ref="AF687:AF691" si="769">IF( OR(Q687="", S687&lt;&gt;""), "", "ALTER TABLE " &amp; M687 &amp; " ADD " &amp; P687 &amp; " " &amp; R687 &amp; " NULL;")</f>
        <v/>
      </c>
      <c r="AG687" s="6" t="s">
        <v>291</v>
      </c>
      <c r="AI687" s="114"/>
      <c r="AJ687" s="114"/>
      <c r="AK687" s="188"/>
      <c r="AL687" s="5"/>
      <c r="AM687" s="5"/>
      <c r="AN687" s="5"/>
      <c r="AO687" s="5"/>
    </row>
    <row r="688" spans="2:41" hidden="1">
      <c r="B688" s="65" t="str">
        <f t="shared" ref="B688:C688" si="770">B687</f>
        <v>평가관리_입수정보</v>
      </c>
      <c r="C688" s="65" t="str">
        <f t="shared" si="770"/>
        <v>포지션정보</v>
      </c>
      <c r="D688" s="65" t="s">
        <v>1100</v>
      </c>
      <c r="E688" s="65">
        <f t="shared" si="760"/>
        <v>1</v>
      </c>
      <c r="F688" s="66" t="s">
        <v>1980</v>
      </c>
      <c r="G688" s="66" t="s">
        <v>274</v>
      </c>
      <c r="H688" s="42">
        <v>8</v>
      </c>
      <c r="I688" s="66" t="s">
        <v>36</v>
      </c>
      <c r="J688" s="65" t="str">
        <f t="shared" si="761"/>
        <v>문자_8</v>
      </c>
      <c r="K688" s="103"/>
      <c r="L688" s="67"/>
      <c r="M688" s="65" t="str">
        <f>M687</f>
        <v>ZRP_BASE_POSI</v>
      </c>
      <c r="N688" s="65" t="str">
        <f t="shared" si="762"/>
        <v>포지션정보</v>
      </c>
      <c r="O688" s="27">
        <f t="shared" si="763"/>
        <v>1</v>
      </c>
      <c r="P688" s="65" t="s">
        <v>65</v>
      </c>
      <c r="Q688" s="65" t="str">
        <f t="shared" ref="Q688:Q714" si="771">D688</f>
        <v>기준일</v>
      </c>
      <c r="R688" s="65" t="str">
        <f t="shared" si="764"/>
        <v>varchar2(8)</v>
      </c>
      <c r="S688" s="66" t="s">
        <v>759</v>
      </c>
      <c r="T688" s="66" t="str">
        <f>IF(I688="M", "Y", "")</f>
        <v>Y</v>
      </c>
      <c r="U688" s="68">
        <f t="shared" si="722"/>
        <v>8</v>
      </c>
      <c r="V688" s="65"/>
      <c r="W688" s="5" t="s">
        <v>291</v>
      </c>
      <c r="X688" s="5" t="str">
        <f t="shared" ref="X688:X716" si="772">IF(P688="","",IF(P687="",P688,X687&amp;IF(S688="Y",","&amp;P688,"")))</f>
        <v>BASE_DT</v>
      </c>
      <c r="Y688" s="6" t="s">
        <v>291</v>
      </c>
      <c r="Z688" s="37" t="str">
        <f t="shared" ref="Z688:Z716" si="773">IF(P688="", "CREATE TABLE " &amp; M688 &amp; "(", "  " &amp;P688 &amp; " " &amp;R688 &amp; IF(P688="TMSTAMP", " DEFAULT CURRENT_TIMESTAMP ", "")&amp; IF(S688="Y"," NOT NULL,", " NULL,") &amp; IF(P689="", "CONSTRAINT PK_" &amp; M688 &amp; " PRIMARY KEY ( " &amp; X688 &amp; ") );", "") )</f>
        <v xml:space="preserve">  BASE_DT varchar2(8) NOT NULL,</v>
      </c>
      <c r="AA688" s="37" t="s">
        <v>291</v>
      </c>
      <c r="AB688" s="5" t="str">
        <f t="shared" ref="AB688:AB716" si="774">IF(P688="","DROP TABLE "&amp;M688&amp;";","")</f>
        <v/>
      </c>
      <c r="AC688" s="37" t="s">
        <v>291</v>
      </c>
      <c r="AD688" s="37" t="str">
        <f t="shared" ref="AD688:AD716" si="775">IF(P688&lt;&gt;"", "COMMENT ON COLUMN " &amp; M688 &amp; "." &amp; P688 &amp; " IS '" &amp; D688 &amp; IF(K688&lt;&gt;"", " : " &amp;K688, "") &amp; "';", IF(N688&lt;&gt;"","COMMENT ON TABLE " &amp;M688&amp;" IS '"&amp;N688&amp;"';",""))</f>
        <v>COMMENT ON COLUMN ZRP_BASE_POSI.BASE_DT IS '기준일';</v>
      </c>
      <c r="AE688" s="37" t="s">
        <v>291</v>
      </c>
      <c r="AF688" s="40" t="str">
        <f t="shared" si="769"/>
        <v/>
      </c>
      <c r="AG688" s="6" t="s">
        <v>291</v>
      </c>
      <c r="AI688" s="114" t="s">
        <v>6095</v>
      </c>
      <c r="AJ688" s="114"/>
      <c r="AK688" s="92"/>
    </row>
    <row r="689" spans="2:51" hidden="1">
      <c r="B689" s="65" t="str">
        <f t="shared" ref="B689:C689" si="776">B688</f>
        <v>평가관리_입수정보</v>
      </c>
      <c r="C689" s="65" t="str">
        <f t="shared" si="776"/>
        <v>포지션정보</v>
      </c>
      <c r="D689" s="65" t="s">
        <v>6069</v>
      </c>
      <c r="E689" s="65">
        <f t="shared" si="760"/>
        <v>2</v>
      </c>
      <c r="F689" s="66" t="s">
        <v>1980</v>
      </c>
      <c r="G689" s="66" t="s">
        <v>274</v>
      </c>
      <c r="H689" s="42">
        <v>10</v>
      </c>
      <c r="I689" s="66" t="s">
        <v>36</v>
      </c>
      <c r="J689" s="65" t="str">
        <f t="shared" si="761"/>
        <v>문자_10</v>
      </c>
      <c r="K689" s="103" t="s">
        <v>6848</v>
      </c>
      <c r="L689" s="67"/>
      <c r="M689" s="65" t="str">
        <f t="shared" ref="M689:M695" si="777">M688</f>
        <v>ZRP_BASE_POSI</v>
      </c>
      <c r="N689" s="65" t="str">
        <f t="shared" si="762"/>
        <v>포지션정보</v>
      </c>
      <c r="O689" s="27">
        <f t="shared" si="763"/>
        <v>2</v>
      </c>
      <c r="P689" s="65" t="s">
        <v>6849</v>
      </c>
      <c r="Q689" s="65" t="str">
        <f>D689</f>
        <v>포지션구분</v>
      </c>
      <c r="R689" s="65" t="str">
        <f t="shared" si="764"/>
        <v>varchar2(10)</v>
      </c>
      <c r="S689" s="66" t="s">
        <v>759</v>
      </c>
      <c r="T689" s="66" t="str">
        <f>IF(I689="M", "Y", "")</f>
        <v>Y</v>
      </c>
      <c r="U689" s="68">
        <f t="shared" si="722"/>
        <v>10</v>
      </c>
      <c r="V689" s="65"/>
      <c r="W689" s="5" t="s">
        <v>291</v>
      </c>
      <c r="X689" s="5" t="str">
        <f t="shared" si="772"/>
        <v>BASE_DT,POSI_FG</v>
      </c>
      <c r="Y689" s="6" t="s">
        <v>291</v>
      </c>
      <c r="Z689" s="37" t="str">
        <f t="shared" si="773"/>
        <v xml:space="preserve">  POSI_FG varchar2(10) NOT NULL,</v>
      </c>
      <c r="AA689" s="37" t="s">
        <v>291</v>
      </c>
      <c r="AB689" s="5" t="str">
        <f t="shared" si="774"/>
        <v/>
      </c>
      <c r="AC689" s="37" t="s">
        <v>291</v>
      </c>
      <c r="AD689" s="37" t="str">
        <f t="shared" si="775"/>
        <v>COMMENT ON COLUMN ZRP_BASE_POSI.POSI_FG IS '포지션구분 : D,M, U01..';</v>
      </c>
      <c r="AE689" s="37" t="s">
        <v>291</v>
      </c>
      <c r="AF689" s="40" t="str">
        <f t="shared" si="769"/>
        <v/>
      </c>
      <c r="AG689" s="6" t="s">
        <v>291</v>
      </c>
      <c r="AI689" s="114" t="s">
        <v>5147</v>
      </c>
      <c r="AJ689" s="66"/>
      <c r="AL689" s="114" t="s">
        <v>5147</v>
      </c>
      <c r="AM689" s="66"/>
      <c r="AO689" s="114" t="s">
        <v>5147</v>
      </c>
      <c r="AP689" s="66"/>
      <c r="AR689" s="114" t="s">
        <v>5147</v>
      </c>
      <c r="AS689" s="66"/>
      <c r="AU689" s="114" t="s">
        <v>5147</v>
      </c>
      <c r="AV689" s="66"/>
      <c r="AX689" s="114" t="s">
        <v>5147</v>
      </c>
      <c r="AY689" s="66"/>
    </row>
    <row r="690" spans="2:51" hidden="1">
      <c r="B690" s="65" t="str">
        <f t="shared" ref="B690:C690" si="778">B689</f>
        <v>평가관리_입수정보</v>
      </c>
      <c r="C690" s="65" t="str">
        <f t="shared" si="778"/>
        <v>포지션정보</v>
      </c>
      <c r="D690" s="65" t="s">
        <v>33</v>
      </c>
      <c r="E690" s="65">
        <f t="shared" si="760"/>
        <v>3</v>
      </c>
      <c r="F690" s="66" t="s">
        <v>1980</v>
      </c>
      <c r="G690" s="66" t="s">
        <v>274</v>
      </c>
      <c r="H690" s="42">
        <v>60</v>
      </c>
      <c r="I690" s="66" t="s">
        <v>36</v>
      </c>
      <c r="J690" s="65" t="str">
        <f t="shared" si="761"/>
        <v>문자_60</v>
      </c>
      <c r="K690" s="103"/>
      <c r="L690" s="67"/>
      <c r="M690" s="65" t="str">
        <f t="shared" si="777"/>
        <v>ZRP_BASE_POSI</v>
      </c>
      <c r="N690" s="65" t="str">
        <f t="shared" si="762"/>
        <v>포지션정보</v>
      </c>
      <c r="O690" s="27">
        <f t="shared" si="763"/>
        <v>3</v>
      </c>
      <c r="P690" s="65" t="s">
        <v>738</v>
      </c>
      <c r="Q690" s="65" t="str">
        <f t="shared" si="771"/>
        <v>포지션ID</v>
      </c>
      <c r="R690" s="65" t="str">
        <f t="shared" si="764"/>
        <v>varchar2(60)</v>
      </c>
      <c r="S690" s="66" t="s">
        <v>759</v>
      </c>
      <c r="T690" s="66" t="str">
        <f>IF(I690="M", "Y", "")</f>
        <v>Y</v>
      </c>
      <c r="U690" s="68">
        <f t="shared" si="722"/>
        <v>60</v>
      </c>
      <c r="V690" s="65"/>
      <c r="W690" s="5" t="s">
        <v>291</v>
      </c>
      <c r="X690" s="5" t="str">
        <f t="shared" si="772"/>
        <v>BASE_DT,POSI_FG,POSI_ID</v>
      </c>
      <c r="Y690" s="6" t="s">
        <v>291</v>
      </c>
      <c r="Z690" s="37" t="str">
        <f t="shared" si="773"/>
        <v xml:space="preserve">  POSI_ID varchar2(60) NOT NULL,</v>
      </c>
      <c r="AA690" s="37" t="s">
        <v>291</v>
      </c>
      <c r="AB690" s="5" t="str">
        <f t="shared" si="774"/>
        <v/>
      </c>
      <c r="AC690" s="37" t="s">
        <v>291</v>
      </c>
      <c r="AD690" s="37" t="str">
        <f t="shared" si="775"/>
        <v>COMMENT ON COLUMN ZRP_BASE_POSI.POSI_ID IS '포지션ID';</v>
      </c>
      <c r="AE690" s="37" t="s">
        <v>291</v>
      </c>
      <c r="AF690" s="40" t="str">
        <f t="shared" si="769"/>
        <v/>
      </c>
      <c r="AG690" s="6" t="s">
        <v>291</v>
      </c>
      <c r="AI690" s="114">
        <v>20241231</v>
      </c>
      <c r="AJ690" s="114"/>
      <c r="AK690" s="92"/>
    </row>
    <row r="691" spans="2:51" hidden="1">
      <c r="B691" s="65" t="str">
        <f t="shared" ref="B691:C691" si="779">B690</f>
        <v>평가관리_입수정보</v>
      </c>
      <c r="C691" s="65" t="str">
        <f t="shared" si="779"/>
        <v>포지션정보</v>
      </c>
      <c r="D691" s="65" t="s">
        <v>1153</v>
      </c>
      <c r="E691" s="65">
        <f t="shared" si="760"/>
        <v>4</v>
      </c>
      <c r="F691" s="66"/>
      <c r="G691" s="66" t="s">
        <v>274</v>
      </c>
      <c r="H691" s="42">
        <v>20</v>
      </c>
      <c r="I691" s="66"/>
      <c r="J691" s="65" t="str">
        <f t="shared" si="761"/>
        <v>문자_20</v>
      </c>
      <c r="K691" s="103"/>
      <c r="L691" s="67"/>
      <c r="M691" s="65" t="str">
        <f t="shared" si="777"/>
        <v>ZRP_BASE_POSI</v>
      </c>
      <c r="N691" s="65" t="str">
        <f t="shared" si="762"/>
        <v>포지션정보</v>
      </c>
      <c r="O691" s="27">
        <f t="shared" si="763"/>
        <v>4</v>
      </c>
      <c r="P691" s="65" t="s">
        <v>46</v>
      </c>
      <c r="Q691" s="65" t="str">
        <f t="shared" si="771"/>
        <v>최종작업자</v>
      </c>
      <c r="R691" s="65" t="str">
        <f t="shared" si="764"/>
        <v>varchar2(20)</v>
      </c>
      <c r="S691" s="66"/>
      <c r="T691" s="66"/>
      <c r="U691" s="68">
        <f t="shared" si="722"/>
        <v>20</v>
      </c>
      <c r="V691" s="65"/>
      <c r="W691" s="5" t="s">
        <v>291</v>
      </c>
      <c r="X691" s="5" t="str">
        <f t="shared" si="772"/>
        <v>BASE_DT,POSI_FG,POSI_ID</v>
      </c>
      <c r="Y691" s="6" t="s">
        <v>291</v>
      </c>
      <c r="Z691" s="37" t="str">
        <f t="shared" si="773"/>
        <v xml:space="preserve">  LASTID varchar2(20) NULL,</v>
      </c>
      <c r="AA691" s="37" t="s">
        <v>291</v>
      </c>
      <c r="AB691" s="5" t="str">
        <f t="shared" si="774"/>
        <v/>
      </c>
      <c r="AC691" s="37" t="s">
        <v>291</v>
      </c>
      <c r="AD691" s="37" t="str">
        <f t="shared" si="775"/>
        <v>COMMENT ON COLUMN ZRP_BASE_POSI.LASTID IS '최종작업자';</v>
      </c>
      <c r="AE691" s="37" t="s">
        <v>291</v>
      </c>
      <c r="AF691" s="40" t="str">
        <f t="shared" si="769"/>
        <v>ALTER TABLE ZRP_BASE_POSI ADD LASTID varchar2(20) NULL;</v>
      </c>
      <c r="AG691" s="6" t="s">
        <v>291</v>
      </c>
      <c r="AI691" s="114" t="s">
        <v>6092</v>
      </c>
      <c r="AJ691" s="114"/>
      <c r="AK691" s="92"/>
    </row>
    <row r="692" spans="2:51" hidden="1">
      <c r="B692" s="65" t="str">
        <f t="shared" ref="B692:B715" si="780">B691</f>
        <v>평가관리_입수정보</v>
      </c>
      <c r="C692" s="65" t="str">
        <f t="shared" ref="C692:C715" si="781">C691</f>
        <v>포지션정보</v>
      </c>
      <c r="D692" s="65" t="s">
        <v>286</v>
      </c>
      <c r="E692" s="65">
        <f t="shared" si="760"/>
        <v>5</v>
      </c>
      <c r="F692" s="66"/>
      <c r="G692" s="66" t="s">
        <v>1154</v>
      </c>
      <c r="H692" s="42">
        <v>8</v>
      </c>
      <c r="I692" s="66" t="s">
        <v>36</v>
      </c>
      <c r="J692" s="65" t="str">
        <f t="shared" si="761"/>
        <v>날짜</v>
      </c>
      <c r="K692" s="103"/>
      <c r="L692" s="67"/>
      <c r="M692" s="65" t="str">
        <f t="shared" si="777"/>
        <v>ZRP_BASE_POSI</v>
      </c>
      <c r="N692" s="65" t="str">
        <f t="shared" si="762"/>
        <v>포지션정보</v>
      </c>
      <c r="O692" s="27">
        <f t="shared" si="763"/>
        <v>5</v>
      </c>
      <c r="P692" s="65" t="s">
        <v>47</v>
      </c>
      <c r="Q692" s="65" t="str">
        <f t="shared" si="771"/>
        <v>최종작업시스템일시</v>
      </c>
      <c r="R692" s="65" t="str">
        <f t="shared" si="764"/>
        <v>timestamp</v>
      </c>
      <c r="S692" s="66"/>
      <c r="T692" s="66"/>
      <c r="U692" s="68">
        <f t="shared" si="722"/>
        <v>8</v>
      </c>
      <c r="V692" s="65"/>
      <c r="W692" s="5" t="s">
        <v>291</v>
      </c>
      <c r="X692" s="5" t="str">
        <f t="shared" si="772"/>
        <v>BASE_DT,POSI_FG,POSI_ID</v>
      </c>
      <c r="Y692" s="6" t="s">
        <v>291</v>
      </c>
      <c r="Z692" s="37" t="str">
        <f t="shared" si="773"/>
        <v xml:space="preserve">  TMSTAMP timestamp DEFAULT CURRENT_TIMESTAMP  NULL,</v>
      </c>
      <c r="AA692" s="37" t="s">
        <v>291</v>
      </c>
      <c r="AB692" s="5" t="str">
        <f t="shared" si="774"/>
        <v/>
      </c>
      <c r="AC692" s="37" t="s">
        <v>291</v>
      </c>
      <c r="AD692" s="37" t="str">
        <f t="shared" si="775"/>
        <v>COMMENT ON COLUMN ZRP_BASE_POSI.TMSTAMP IS '최종작업시스템일시';</v>
      </c>
      <c r="AE692" s="37" t="s">
        <v>291</v>
      </c>
      <c r="AF692" s="40" t="str">
        <f t="shared" ref="AF692:AF716" si="782">IF( OR(Q692="", S692&lt;&gt;""), "", "ALTER TABLE " &amp; M692 &amp; " ADD " &amp; P692 &amp; " " &amp; R692 &amp; " NULL;")</f>
        <v>ALTER TABLE ZRP_BASE_POSI ADD TMSTAMP timestamp NULL;</v>
      </c>
      <c r="AG692" s="6" t="s">
        <v>291</v>
      </c>
      <c r="AI692" s="114"/>
      <c r="AJ692" s="66"/>
    </row>
    <row r="693" spans="2:51" hidden="1">
      <c r="B693" s="65" t="str">
        <f t="shared" si="780"/>
        <v>평가관리_입수정보</v>
      </c>
      <c r="C693" s="65" t="str">
        <f t="shared" si="781"/>
        <v>포지션정보</v>
      </c>
      <c r="D693" s="65" t="s">
        <v>1236</v>
      </c>
      <c r="E693" s="65">
        <f t="shared" si="760"/>
        <v>6</v>
      </c>
      <c r="F693" s="66"/>
      <c r="G693" s="66" t="s">
        <v>12</v>
      </c>
      <c r="H693" s="42">
        <v>20</v>
      </c>
      <c r="I693" s="66"/>
      <c r="J693" s="65" t="str">
        <f t="shared" si="761"/>
        <v>문자_20</v>
      </c>
      <c r="K693" s="103" t="s">
        <v>6749</v>
      </c>
      <c r="L693" s="67"/>
      <c r="M693" s="65" t="str">
        <f t="shared" si="777"/>
        <v>ZRP_BASE_POSI</v>
      </c>
      <c r="N693" s="65" t="str">
        <f t="shared" si="762"/>
        <v>포지션정보</v>
      </c>
      <c r="O693" s="27">
        <f t="shared" si="763"/>
        <v>6</v>
      </c>
      <c r="P693" s="65" t="s">
        <v>1189</v>
      </c>
      <c r="Q693" s="65" t="str">
        <f t="shared" si="771"/>
        <v>포트폴리오1</v>
      </c>
      <c r="R693" s="65" t="str">
        <f t="shared" si="764"/>
        <v>varchar2(20)</v>
      </c>
      <c r="S693" s="66"/>
      <c r="T693" s="66"/>
      <c r="U693" s="68">
        <f t="shared" si="722"/>
        <v>20</v>
      </c>
      <c r="V693" s="103" t="s">
        <v>6749</v>
      </c>
      <c r="W693" s="5" t="s">
        <v>291</v>
      </c>
      <c r="X693" s="5" t="str">
        <f t="shared" si="772"/>
        <v>BASE_DT,POSI_FG,POSI_ID</v>
      </c>
      <c r="Y693" s="6" t="s">
        <v>291</v>
      </c>
      <c r="Z693" s="37" t="str">
        <f t="shared" si="773"/>
        <v xml:space="preserve">  GRP01 varchar2(20) NULL,</v>
      </c>
      <c r="AA693" s="37" t="s">
        <v>291</v>
      </c>
      <c r="AB693" s="5" t="str">
        <f t="shared" si="774"/>
        <v/>
      </c>
      <c r="AC693" s="37" t="s">
        <v>291</v>
      </c>
      <c r="AD693" s="37" t="str">
        <f t="shared" si="775"/>
        <v>COMMENT ON COLUMN ZRP_BASE_POSI.GRP01 IS '포트폴리오1 : 본지점';</v>
      </c>
      <c r="AE693" s="37" t="s">
        <v>291</v>
      </c>
      <c r="AF693" s="40" t="str">
        <f t="shared" si="782"/>
        <v>ALTER TABLE ZRP_BASE_POSI ADD GRP01 varchar2(20) NULL;</v>
      </c>
      <c r="AG693" s="6" t="s">
        <v>291</v>
      </c>
      <c r="AI693" s="114"/>
      <c r="AJ693" s="66"/>
    </row>
    <row r="694" spans="2:51" hidden="1">
      <c r="B694" s="65" t="str">
        <f t="shared" si="780"/>
        <v>평가관리_입수정보</v>
      </c>
      <c r="C694" s="65" t="str">
        <f t="shared" si="781"/>
        <v>포지션정보</v>
      </c>
      <c r="D694" s="65" t="s">
        <v>1239</v>
      </c>
      <c r="E694" s="65">
        <f t="shared" si="760"/>
        <v>7</v>
      </c>
      <c r="F694" s="66"/>
      <c r="G694" s="66" t="s">
        <v>274</v>
      </c>
      <c r="H694" s="42">
        <v>20</v>
      </c>
      <c r="I694" s="66"/>
      <c r="J694" s="65" t="str">
        <f t="shared" si="761"/>
        <v>문자_20</v>
      </c>
      <c r="K694" s="103" t="s">
        <v>1237</v>
      </c>
      <c r="L694" s="67"/>
      <c r="M694" s="65" t="str">
        <f t="shared" si="777"/>
        <v>ZRP_BASE_POSI</v>
      </c>
      <c r="N694" s="65" t="str">
        <f t="shared" si="762"/>
        <v>포지션정보</v>
      </c>
      <c r="O694" s="27">
        <f t="shared" si="763"/>
        <v>7</v>
      </c>
      <c r="P694" s="65" t="s">
        <v>118</v>
      </c>
      <c r="Q694" s="65" t="str">
        <f t="shared" si="771"/>
        <v>포트폴리오2</v>
      </c>
      <c r="R694" s="65" t="str">
        <f t="shared" si="764"/>
        <v>varchar2(20)</v>
      </c>
      <c r="S694" s="66"/>
      <c r="T694" s="66"/>
      <c r="U694" s="68">
        <f t="shared" si="722"/>
        <v>20</v>
      </c>
      <c r="V694" s="103" t="s">
        <v>1237</v>
      </c>
      <c r="W694" s="5" t="s">
        <v>291</v>
      </c>
      <c r="X694" s="5" t="str">
        <f t="shared" si="772"/>
        <v>BASE_DT,POSI_FG,POSI_ID</v>
      </c>
      <c r="Y694" s="6" t="s">
        <v>291</v>
      </c>
      <c r="Z694" s="37" t="str">
        <f t="shared" si="773"/>
        <v xml:space="preserve">  GRP02 varchar2(20) NULL,</v>
      </c>
      <c r="AA694" s="37" t="s">
        <v>291</v>
      </c>
      <c r="AB694" s="5" t="str">
        <f t="shared" si="774"/>
        <v/>
      </c>
      <c r="AC694" s="37" t="s">
        <v>291</v>
      </c>
      <c r="AD694" s="37" t="str">
        <f t="shared" si="775"/>
        <v>COMMENT ON COLUMN ZRP_BASE_POSI.GRP02 IS '포트폴리오2 : 본부';</v>
      </c>
      <c r="AE694" s="37" t="s">
        <v>291</v>
      </c>
      <c r="AF694" s="40" t="str">
        <f t="shared" si="782"/>
        <v>ALTER TABLE ZRP_BASE_POSI ADD GRP02 varchar2(20) NULL;</v>
      </c>
      <c r="AG694" s="6" t="s">
        <v>291</v>
      </c>
      <c r="AI694" s="114"/>
      <c r="AJ694" s="66"/>
    </row>
    <row r="695" spans="2:51" hidden="1">
      <c r="B695" s="65" t="str">
        <f t="shared" si="780"/>
        <v>평가관리_입수정보</v>
      </c>
      <c r="C695" s="65" t="str">
        <f t="shared" si="781"/>
        <v>포지션정보</v>
      </c>
      <c r="D695" s="65" t="s">
        <v>248</v>
      </c>
      <c r="E695" s="65">
        <f t="shared" si="760"/>
        <v>8</v>
      </c>
      <c r="F695" s="66"/>
      <c r="G695" s="66" t="s">
        <v>274</v>
      </c>
      <c r="H695" s="42">
        <v>20</v>
      </c>
      <c r="I695" s="66"/>
      <c r="J695" s="65" t="str">
        <f t="shared" si="761"/>
        <v>문자_20</v>
      </c>
      <c r="K695" s="103" t="s">
        <v>1240</v>
      </c>
      <c r="L695" s="67"/>
      <c r="M695" s="65" t="str">
        <f t="shared" si="777"/>
        <v>ZRP_BASE_POSI</v>
      </c>
      <c r="N695" s="65" t="str">
        <f t="shared" si="762"/>
        <v>포지션정보</v>
      </c>
      <c r="O695" s="27">
        <f t="shared" si="763"/>
        <v>8</v>
      </c>
      <c r="P695" s="65" t="s">
        <v>119</v>
      </c>
      <c r="Q695" s="65" t="str">
        <f t="shared" si="771"/>
        <v>포트폴리오3</v>
      </c>
      <c r="R695" s="65" t="str">
        <f t="shared" si="764"/>
        <v>varchar2(20)</v>
      </c>
      <c r="S695" s="66"/>
      <c r="T695" s="66"/>
      <c r="U695" s="68">
        <f t="shared" si="722"/>
        <v>20</v>
      </c>
      <c r="V695" s="103" t="s">
        <v>1240</v>
      </c>
      <c r="W695" s="5" t="s">
        <v>291</v>
      </c>
      <c r="X695" s="5" t="str">
        <f t="shared" si="772"/>
        <v>BASE_DT,POSI_FG,POSI_ID</v>
      </c>
      <c r="Y695" s="6" t="s">
        <v>291</v>
      </c>
      <c r="Z695" s="37" t="str">
        <f t="shared" si="773"/>
        <v xml:space="preserve">  GRP03 varchar2(20) NULL,</v>
      </c>
      <c r="AA695" s="37" t="s">
        <v>291</v>
      </c>
      <c r="AB695" s="5" t="str">
        <f t="shared" si="774"/>
        <v/>
      </c>
      <c r="AC695" s="37" t="s">
        <v>291</v>
      </c>
      <c r="AD695" s="37" t="str">
        <f t="shared" si="775"/>
        <v>COMMENT ON COLUMN ZRP_BASE_POSI.GRP03 IS '포트폴리오3 : 부점';</v>
      </c>
      <c r="AE695" s="37" t="s">
        <v>291</v>
      </c>
      <c r="AF695" s="40" t="str">
        <f t="shared" si="782"/>
        <v>ALTER TABLE ZRP_BASE_POSI ADD GRP03 varchar2(20) NULL;</v>
      </c>
      <c r="AG695" s="6" t="s">
        <v>291</v>
      </c>
      <c r="AI695" s="114"/>
      <c r="AJ695" s="66"/>
    </row>
    <row r="696" spans="2:51" ht="25.5" hidden="1">
      <c r="B696" s="65" t="str">
        <f t="shared" si="780"/>
        <v>평가관리_입수정보</v>
      </c>
      <c r="C696" s="65" t="str">
        <f t="shared" si="781"/>
        <v>포지션정보</v>
      </c>
      <c r="D696" s="65" t="s">
        <v>249</v>
      </c>
      <c r="E696" s="65">
        <f t="shared" si="760"/>
        <v>9</v>
      </c>
      <c r="F696" s="66"/>
      <c r="G696" s="66" t="s">
        <v>274</v>
      </c>
      <c r="H696" s="42">
        <v>20</v>
      </c>
      <c r="I696" s="66"/>
      <c r="J696" s="65" t="str">
        <f t="shared" si="761"/>
        <v>문자_20</v>
      </c>
      <c r="K696" s="103" t="s">
        <v>6850</v>
      </c>
      <c r="L696" s="67"/>
      <c r="M696" s="65" t="str">
        <f t="shared" ref="M696:M715" si="783">M695</f>
        <v>ZRP_BASE_POSI</v>
      </c>
      <c r="N696" s="65" t="str">
        <f t="shared" si="762"/>
        <v>포지션정보</v>
      </c>
      <c r="O696" s="27">
        <f t="shared" si="763"/>
        <v>9</v>
      </c>
      <c r="P696" s="65" t="s">
        <v>120</v>
      </c>
      <c r="Q696" s="65" t="str">
        <f t="shared" si="771"/>
        <v>포트폴리오4</v>
      </c>
      <c r="R696" s="65" t="str">
        <f t="shared" si="764"/>
        <v>varchar2(20)</v>
      </c>
      <c r="S696" s="66"/>
      <c r="T696" s="66"/>
      <c r="U696" s="68">
        <f t="shared" si="722"/>
        <v>20</v>
      </c>
      <c r="V696" s="103" t="s">
        <v>6850</v>
      </c>
      <c r="W696" s="5" t="s">
        <v>291</v>
      </c>
      <c r="X696" s="5" t="str">
        <f t="shared" si="772"/>
        <v>BASE_DT,POSI_FG,POSI_ID</v>
      </c>
      <c r="Y696" s="6" t="s">
        <v>291</v>
      </c>
      <c r="Z696" s="37" t="str">
        <f t="shared" si="773"/>
        <v xml:space="preserve">  GRP04 varchar2(20) NULL,</v>
      </c>
      <c r="AA696" s="37" t="s">
        <v>291</v>
      </c>
      <c r="AB696" s="5" t="str">
        <f t="shared" si="774"/>
        <v/>
      </c>
      <c r="AC696" s="37" t="s">
        <v>291</v>
      </c>
      <c r="AD696" s="37" t="str">
        <f t="shared" si="775"/>
        <v>COMMENT ON COLUMN ZRP_BASE_POSI.GRP04 IS '포트폴리오4 : 트레이딩구분';</v>
      </c>
      <c r="AE696" s="37" t="s">
        <v>291</v>
      </c>
      <c r="AF696" s="40" t="str">
        <f t="shared" si="782"/>
        <v>ALTER TABLE ZRP_BASE_POSI ADD GRP04 varchar2(20) NULL;</v>
      </c>
      <c r="AG696" s="6" t="s">
        <v>291</v>
      </c>
      <c r="AI696" s="114"/>
      <c r="AJ696" s="66"/>
    </row>
    <row r="697" spans="2:51" hidden="1">
      <c r="B697" s="65" t="str">
        <f t="shared" si="780"/>
        <v>평가관리_입수정보</v>
      </c>
      <c r="C697" s="65" t="str">
        <f t="shared" si="781"/>
        <v>포지션정보</v>
      </c>
      <c r="D697" s="65" t="s">
        <v>250</v>
      </c>
      <c r="E697" s="65">
        <f t="shared" si="760"/>
        <v>10</v>
      </c>
      <c r="F697" s="66"/>
      <c r="G697" s="66" t="s">
        <v>274</v>
      </c>
      <c r="H697" s="42">
        <v>20</v>
      </c>
      <c r="I697" s="66"/>
      <c r="J697" s="65" t="str">
        <f t="shared" si="761"/>
        <v>문자_20</v>
      </c>
      <c r="K697" s="103" t="s">
        <v>6851</v>
      </c>
      <c r="L697" s="67"/>
      <c r="M697" s="65" t="str">
        <f t="shared" si="783"/>
        <v>ZRP_BASE_POSI</v>
      </c>
      <c r="N697" s="65" t="str">
        <f t="shared" si="762"/>
        <v>포지션정보</v>
      </c>
      <c r="O697" s="27">
        <f t="shared" si="763"/>
        <v>10</v>
      </c>
      <c r="P697" s="65" t="s">
        <v>121</v>
      </c>
      <c r="Q697" s="65" t="str">
        <f t="shared" si="771"/>
        <v>포트폴리오5</v>
      </c>
      <c r="R697" s="65" t="str">
        <f t="shared" si="764"/>
        <v>varchar2(20)</v>
      </c>
      <c r="S697" s="66"/>
      <c r="T697" s="66"/>
      <c r="U697" s="68">
        <f t="shared" si="722"/>
        <v>20</v>
      </c>
      <c r="V697" s="103" t="s">
        <v>6851</v>
      </c>
      <c r="W697" s="5" t="s">
        <v>291</v>
      </c>
      <c r="X697" s="5" t="str">
        <f t="shared" si="772"/>
        <v>BASE_DT,POSI_FG,POSI_ID</v>
      </c>
      <c r="Y697" s="6" t="s">
        <v>291</v>
      </c>
      <c r="Z697" s="37" t="str">
        <f t="shared" si="773"/>
        <v xml:space="preserve">  GRP05 varchar2(20) NULL,</v>
      </c>
      <c r="AA697" s="37" t="s">
        <v>291</v>
      </c>
      <c r="AB697" s="5" t="str">
        <f t="shared" si="774"/>
        <v/>
      </c>
      <c r="AC697" s="37" t="s">
        <v>291</v>
      </c>
      <c r="AD697" s="37" t="str">
        <f t="shared" si="775"/>
        <v>COMMENT ON COLUMN ZRP_BASE_POSI.GRP05 IS '포트폴리오5 : 원/외화';</v>
      </c>
      <c r="AE697" s="37" t="s">
        <v>291</v>
      </c>
      <c r="AF697" s="40" t="str">
        <f t="shared" si="782"/>
        <v>ALTER TABLE ZRP_BASE_POSI ADD GRP05 varchar2(20) NULL;</v>
      </c>
      <c r="AG697" s="6" t="s">
        <v>291</v>
      </c>
      <c r="AI697" s="114"/>
      <c r="AJ697" s="66"/>
    </row>
    <row r="698" spans="2:51" hidden="1">
      <c r="B698" s="65" t="str">
        <f t="shared" si="780"/>
        <v>평가관리_입수정보</v>
      </c>
      <c r="C698" s="65" t="str">
        <f t="shared" si="781"/>
        <v>포지션정보</v>
      </c>
      <c r="D698" s="65" t="s">
        <v>251</v>
      </c>
      <c r="E698" s="65">
        <f t="shared" si="760"/>
        <v>11</v>
      </c>
      <c r="F698" s="66"/>
      <c r="G698" s="66" t="s">
        <v>274</v>
      </c>
      <c r="H698" s="42">
        <v>20</v>
      </c>
      <c r="I698" s="66"/>
      <c r="J698" s="65" t="str">
        <f t="shared" si="761"/>
        <v>문자_20</v>
      </c>
      <c r="K698" s="103" t="s">
        <v>6852</v>
      </c>
      <c r="L698" s="67"/>
      <c r="M698" s="65" t="str">
        <f t="shared" si="783"/>
        <v>ZRP_BASE_POSI</v>
      </c>
      <c r="N698" s="65" t="str">
        <f t="shared" si="762"/>
        <v>포지션정보</v>
      </c>
      <c r="O698" s="27">
        <f t="shared" si="763"/>
        <v>11</v>
      </c>
      <c r="P698" s="65" t="s">
        <v>122</v>
      </c>
      <c r="Q698" s="65" t="str">
        <f t="shared" si="771"/>
        <v>포트폴리오6</v>
      </c>
      <c r="R698" s="65" t="str">
        <f t="shared" si="764"/>
        <v>varchar2(20)</v>
      </c>
      <c r="S698" s="66"/>
      <c r="T698" s="66"/>
      <c r="U698" s="68">
        <f t="shared" si="722"/>
        <v>20</v>
      </c>
      <c r="V698" s="103" t="s">
        <v>6852</v>
      </c>
      <c r="W698" s="5" t="s">
        <v>291</v>
      </c>
      <c r="X698" s="5" t="str">
        <f t="shared" si="772"/>
        <v>BASE_DT,POSI_FG,POSI_ID</v>
      </c>
      <c r="Y698" s="6" t="s">
        <v>291</v>
      </c>
      <c r="Z698" s="37" t="str">
        <f t="shared" si="773"/>
        <v xml:space="preserve">  GRP06 varchar2(20) NULL,</v>
      </c>
      <c r="AA698" s="37" t="s">
        <v>291</v>
      </c>
      <c r="AB698" s="5" t="str">
        <f t="shared" si="774"/>
        <v/>
      </c>
      <c r="AC698" s="37" t="s">
        <v>291</v>
      </c>
      <c r="AD698" s="37" t="str">
        <f t="shared" si="775"/>
        <v>COMMENT ON COLUMN ZRP_BASE_POSI.GRP06 IS '포트폴리오6 : 상품구분';</v>
      </c>
      <c r="AE698" s="37" t="s">
        <v>291</v>
      </c>
      <c r="AF698" s="40" t="str">
        <f t="shared" si="782"/>
        <v>ALTER TABLE ZRP_BASE_POSI ADD GRP06 varchar2(20) NULL;</v>
      </c>
      <c r="AG698" s="6" t="s">
        <v>291</v>
      </c>
      <c r="AI698" s="114"/>
      <c r="AJ698" s="66"/>
    </row>
    <row r="699" spans="2:51" hidden="1">
      <c r="B699" s="65" t="str">
        <f t="shared" si="780"/>
        <v>평가관리_입수정보</v>
      </c>
      <c r="C699" s="65" t="str">
        <f t="shared" si="781"/>
        <v>포지션정보</v>
      </c>
      <c r="D699" s="65" t="s">
        <v>252</v>
      </c>
      <c r="E699" s="65">
        <f t="shared" si="760"/>
        <v>12</v>
      </c>
      <c r="F699" s="66"/>
      <c r="G699" s="66" t="s">
        <v>274</v>
      </c>
      <c r="H699" s="42">
        <v>20</v>
      </c>
      <c r="I699" s="66"/>
      <c r="J699" s="65" t="str">
        <f t="shared" si="761"/>
        <v>문자_20</v>
      </c>
      <c r="K699" s="103"/>
      <c r="L699" s="67"/>
      <c r="M699" s="65" t="str">
        <f t="shared" si="783"/>
        <v>ZRP_BASE_POSI</v>
      </c>
      <c r="N699" s="65" t="str">
        <f t="shared" si="762"/>
        <v>포지션정보</v>
      </c>
      <c r="O699" s="27">
        <f t="shared" si="763"/>
        <v>12</v>
      </c>
      <c r="P699" s="65" t="s">
        <v>123</v>
      </c>
      <c r="Q699" s="65" t="str">
        <f t="shared" si="771"/>
        <v>포트폴리오7</v>
      </c>
      <c r="R699" s="65" t="str">
        <f t="shared" si="764"/>
        <v>varchar2(20)</v>
      </c>
      <c r="S699" s="66"/>
      <c r="T699" s="66"/>
      <c r="U699" s="68">
        <f t="shared" si="722"/>
        <v>20</v>
      </c>
      <c r="V699" s="65"/>
      <c r="W699" s="5" t="s">
        <v>291</v>
      </c>
      <c r="X699" s="5" t="str">
        <f t="shared" si="772"/>
        <v>BASE_DT,POSI_FG,POSI_ID</v>
      </c>
      <c r="Y699" s="6" t="s">
        <v>291</v>
      </c>
      <c r="Z699" s="37" t="str">
        <f t="shared" si="773"/>
        <v xml:space="preserve">  GRP07 varchar2(20) NULL,</v>
      </c>
      <c r="AA699" s="37" t="s">
        <v>291</v>
      </c>
      <c r="AB699" s="5" t="str">
        <f t="shared" si="774"/>
        <v/>
      </c>
      <c r="AC699" s="37" t="s">
        <v>291</v>
      </c>
      <c r="AD699" s="37" t="str">
        <f t="shared" si="775"/>
        <v>COMMENT ON COLUMN ZRP_BASE_POSI.GRP07 IS '포트폴리오7';</v>
      </c>
      <c r="AE699" s="37" t="s">
        <v>291</v>
      </c>
      <c r="AF699" s="40" t="str">
        <f t="shared" si="782"/>
        <v>ALTER TABLE ZRP_BASE_POSI ADD GRP07 varchar2(20) NULL;</v>
      </c>
      <c r="AG699" s="6" t="s">
        <v>291</v>
      </c>
      <c r="AI699" s="114"/>
      <c r="AJ699" s="66"/>
    </row>
    <row r="700" spans="2:51" hidden="1">
      <c r="B700" s="65" t="str">
        <f t="shared" si="780"/>
        <v>평가관리_입수정보</v>
      </c>
      <c r="C700" s="65" t="str">
        <f t="shared" si="781"/>
        <v>포지션정보</v>
      </c>
      <c r="D700" s="65" t="s">
        <v>253</v>
      </c>
      <c r="E700" s="65">
        <f t="shared" si="760"/>
        <v>13</v>
      </c>
      <c r="F700" s="66"/>
      <c r="G700" s="66" t="s">
        <v>274</v>
      </c>
      <c r="H700" s="42">
        <v>20</v>
      </c>
      <c r="I700" s="66"/>
      <c r="J700" s="65" t="str">
        <f t="shared" si="761"/>
        <v>문자_20</v>
      </c>
      <c r="K700" s="103"/>
      <c r="L700" s="67"/>
      <c r="M700" s="65" t="str">
        <f t="shared" si="783"/>
        <v>ZRP_BASE_POSI</v>
      </c>
      <c r="N700" s="65" t="str">
        <f t="shared" si="762"/>
        <v>포지션정보</v>
      </c>
      <c r="O700" s="27">
        <f t="shared" si="763"/>
        <v>13</v>
      </c>
      <c r="P700" s="65" t="s">
        <v>124</v>
      </c>
      <c r="Q700" s="65" t="str">
        <f t="shared" si="771"/>
        <v>포트폴리오8</v>
      </c>
      <c r="R700" s="65" t="str">
        <f t="shared" si="764"/>
        <v>varchar2(20)</v>
      </c>
      <c r="S700" s="66"/>
      <c r="T700" s="66"/>
      <c r="U700" s="68">
        <f t="shared" si="722"/>
        <v>20</v>
      </c>
      <c r="V700" s="65"/>
      <c r="W700" s="5" t="s">
        <v>291</v>
      </c>
      <c r="X700" s="5" t="str">
        <f t="shared" si="772"/>
        <v>BASE_DT,POSI_FG,POSI_ID</v>
      </c>
      <c r="Y700" s="6" t="s">
        <v>291</v>
      </c>
      <c r="Z700" s="37" t="str">
        <f t="shared" si="773"/>
        <v xml:space="preserve">  GRP08 varchar2(20) NULL,</v>
      </c>
      <c r="AA700" s="37" t="s">
        <v>291</v>
      </c>
      <c r="AB700" s="5" t="str">
        <f t="shared" si="774"/>
        <v/>
      </c>
      <c r="AC700" s="37" t="s">
        <v>291</v>
      </c>
      <c r="AD700" s="37" t="str">
        <f t="shared" si="775"/>
        <v>COMMENT ON COLUMN ZRP_BASE_POSI.GRP08 IS '포트폴리오8';</v>
      </c>
      <c r="AE700" s="37" t="s">
        <v>291</v>
      </c>
      <c r="AF700" s="40" t="str">
        <f t="shared" si="782"/>
        <v>ALTER TABLE ZRP_BASE_POSI ADD GRP08 varchar2(20) NULL;</v>
      </c>
      <c r="AG700" s="6" t="s">
        <v>291</v>
      </c>
      <c r="AI700" s="114"/>
      <c r="AJ700" s="66"/>
    </row>
    <row r="701" spans="2:51" hidden="1">
      <c r="B701" s="65" t="str">
        <f t="shared" si="780"/>
        <v>평가관리_입수정보</v>
      </c>
      <c r="C701" s="65" t="str">
        <f t="shared" si="781"/>
        <v>포지션정보</v>
      </c>
      <c r="D701" s="65" t="s">
        <v>254</v>
      </c>
      <c r="E701" s="65">
        <f t="shared" si="760"/>
        <v>14</v>
      </c>
      <c r="F701" s="66"/>
      <c r="G701" s="66" t="s">
        <v>274</v>
      </c>
      <c r="H701" s="42">
        <v>20</v>
      </c>
      <c r="I701" s="66"/>
      <c r="J701" s="65" t="str">
        <f t="shared" si="761"/>
        <v>문자_20</v>
      </c>
      <c r="K701" s="103"/>
      <c r="L701" s="67"/>
      <c r="M701" s="65" t="str">
        <f t="shared" si="783"/>
        <v>ZRP_BASE_POSI</v>
      </c>
      <c r="N701" s="65" t="str">
        <f t="shared" si="762"/>
        <v>포지션정보</v>
      </c>
      <c r="O701" s="27">
        <f t="shared" si="763"/>
        <v>14</v>
      </c>
      <c r="P701" s="65" t="s">
        <v>125</v>
      </c>
      <c r="Q701" s="65" t="str">
        <f t="shared" si="771"/>
        <v>포트폴리오9</v>
      </c>
      <c r="R701" s="65" t="str">
        <f t="shared" si="764"/>
        <v>varchar2(20)</v>
      </c>
      <c r="S701" s="66"/>
      <c r="T701" s="66"/>
      <c r="U701" s="68">
        <f t="shared" si="722"/>
        <v>20</v>
      </c>
      <c r="V701" s="65"/>
      <c r="W701" s="5" t="s">
        <v>291</v>
      </c>
      <c r="X701" s="5" t="str">
        <f t="shared" si="772"/>
        <v>BASE_DT,POSI_FG,POSI_ID</v>
      </c>
      <c r="Y701" s="6" t="s">
        <v>291</v>
      </c>
      <c r="Z701" s="37" t="str">
        <f t="shared" si="773"/>
        <v xml:space="preserve">  GRP09 varchar2(20) NULL,</v>
      </c>
      <c r="AA701" s="37" t="s">
        <v>291</v>
      </c>
      <c r="AB701" s="5" t="str">
        <f t="shared" si="774"/>
        <v/>
      </c>
      <c r="AC701" s="37" t="s">
        <v>291</v>
      </c>
      <c r="AD701" s="37" t="str">
        <f t="shared" si="775"/>
        <v>COMMENT ON COLUMN ZRP_BASE_POSI.GRP09 IS '포트폴리오9';</v>
      </c>
      <c r="AE701" s="37" t="s">
        <v>291</v>
      </c>
      <c r="AF701" s="40" t="str">
        <f t="shared" si="782"/>
        <v>ALTER TABLE ZRP_BASE_POSI ADD GRP09 varchar2(20) NULL;</v>
      </c>
      <c r="AG701" s="6" t="s">
        <v>291</v>
      </c>
      <c r="AI701" s="114"/>
      <c r="AJ701" s="66"/>
    </row>
    <row r="702" spans="2:51" hidden="1">
      <c r="B702" s="65" t="str">
        <f t="shared" si="780"/>
        <v>평가관리_입수정보</v>
      </c>
      <c r="C702" s="65" t="str">
        <f t="shared" si="781"/>
        <v>포지션정보</v>
      </c>
      <c r="D702" s="65" t="s">
        <v>1243</v>
      </c>
      <c r="E702" s="65">
        <f t="shared" si="760"/>
        <v>15</v>
      </c>
      <c r="F702" s="66"/>
      <c r="G702" s="66" t="s">
        <v>274</v>
      </c>
      <c r="H702" s="42">
        <v>20</v>
      </c>
      <c r="I702" s="66"/>
      <c r="J702" s="65" t="str">
        <f t="shared" si="761"/>
        <v>문자_20</v>
      </c>
      <c r="K702" s="103"/>
      <c r="L702" s="67"/>
      <c r="M702" s="65" t="str">
        <f t="shared" si="783"/>
        <v>ZRP_BASE_POSI</v>
      </c>
      <c r="N702" s="65" t="str">
        <f t="shared" si="762"/>
        <v>포지션정보</v>
      </c>
      <c r="O702" s="27">
        <f t="shared" si="763"/>
        <v>15</v>
      </c>
      <c r="P702" s="65" t="s">
        <v>126</v>
      </c>
      <c r="Q702" s="65" t="str">
        <f t="shared" si="771"/>
        <v>포트폴리오10</v>
      </c>
      <c r="R702" s="65" t="str">
        <f t="shared" si="764"/>
        <v>varchar2(20)</v>
      </c>
      <c r="S702" s="66"/>
      <c r="T702" s="66"/>
      <c r="U702" s="68">
        <f t="shared" si="722"/>
        <v>20</v>
      </c>
      <c r="V702" s="65"/>
      <c r="W702" s="5" t="s">
        <v>291</v>
      </c>
      <c r="X702" s="5" t="str">
        <f t="shared" si="772"/>
        <v>BASE_DT,POSI_FG,POSI_ID</v>
      </c>
      <c r="Y702" s="6" t="s">
        <v>291</v>
      </c>
      <c r="Z702" s="37" t="str">
        <f t="shared" si="773"/>
        <v xml:space="preserve">  GRP10 varchar2(20) NULL,</v>
      </c>
      <c r="AA702" s="37" t="s">
        <v>291</v>
      </c>
      <c r="AB702" s="5" t="str">
        <f t="shared" si="774"/>
        <v/>
      </c>
      <c r="AC702" s="37" t="s">
        <v>291</v>
      </c>
      <c r="AD702" s="37" t="str">
        <f t="shared" si="775"/>
        <v>COMMENT ON COLUMN ZRP_BASE_POSI.GRP10 IS '포트폴리오10';</v>
      </c>
      <c r="AE702" s="37" t="s">
        <v>291</v>
      </c>
      <c r="AF702" s="40" t="str">
        <f t="shared" si="782"/>
        <v>ALTER TABLE ZRP_BASE_POSI ADD GRP10 varchar2(20) NULL;</v>
      </c>
      <c r="AG702" s="6" t="s">
        <v>291</v>
      </c>
      <c r="AI702" s="114"/>
      <c r="AJ702" s="66"/>
    </row>
    <row r="703" spans="2:51" hidden="1">
      <c r="B703" s="65" t="str">
        <f t="shared" si="780"/>
        <v>평가관리_입수정보</v>
      </c>
      <c r="C703" s="65" t="str">
        <f t="shared" si="781"/>
        <v>포지션정보</v>
      </c>
      <c r="D703" s="65" t="s">
        <v>6099</v>
      </c>
      <c r="E703" s="65">
        <f t="shared" si="760"/>
        <v>16</v>
      </c>
      <c r="F703" s="66"/>
      <c r="G703" s="66" t="s">
        <v>274</v>
      </c>
      <c r="H703" s="42">
        <v>20</v>
      </c>
      <c r="I703" s="66"/>
      <c r="J703" s="65" t="str">
        <f t="shared" si="761"/>
        <v>문자_20</v>
      </c>
      <c r="K703" s="103"/>
      <c r="L703" s="67"/>
      <c r="M703" s="65" t="str">
        <f t="shared" si="783"/>
        <v>ZRP_BASE_POSI</v>
      </c>
      <c r="N703" s="65" t="str">
        <f t="shared" si="762"/>
        <v>포지션정보</v>
      </c>
      <c r="O703" s="27">
        <f t="shared" si="763"/>
        <v>16</v>
      </c>
      <c r="P703" s="65" t="s">
        <v>1680</v>
      </c>
      <c r="Q703" s="65" t="str">
        <f t="shared" si="771"/>
        <v>포트폴리오11</v>
      </c>
      <c r="R703" s="65" t="str">
        <f t="shared" si="764"/>
        <v>varchar2(20)</v>
      </c>
      <c r="S703" s="66"/>
      <c r="T703" s="66"/>
      <c r="U703" s="68">
        <f t="shared" si="722"/>
        <v>20</v>
      </c>
      <c r="V703" s="65"/>
      <c r="W703" s="5" t="s">
        <v>291</v>
      </c>
      <c r="X703" s="5" t="str">
        <f t="shared" si="772"/>
        <v>BASE_DT,POSI_FG,POSI_ID</v>
      </c>
      <c r="Y703" s="6" t="s">
        <v>291</v>
      </c>
      <c r="Z703" s="37" t="str">
        <f t="shared" si="773"/>
        <v xml:space="preserve">  GRP11 varchar2(20) NULL,</v>
      </c>
      <c r="AA703" s="37" t="s">
        <v>291</v>
      </c>
      <c r="AB703" s="5" t="str">
        <f t="shared" si="774"/>
        <v/>
      </c>
      <c r="AC703" s="37" t="s">
        <v>291</v>
      </c>
      <c r="AD703" s="37" t="str">
        <f t="shared" si="775"/>
        <v>COMMENT ON COLUMN ZRP_BASE_POSI.GRP11 IS '포트폴리오11';</v>
      </c>
      <c r="AE703" s="37" t="s">
        <v>291</v>
      </c>
      <c r="AF703" s="40" t="str">
        <f t="shared" si="782"/>
        <v>ALTER TABLE ZRP_BASE_POSI ADD GRP11 varchar2(20) NULL;</v>
      </c>
      <c r="AG703" s="6" t="s">
        <v>291</v>
      </c>
      <c r="AI703" s="114"/>
      <c r="AJ703" s="66"/>
    </row>
    <row r="704" spans="2:51" hidden="1">
      <c r="B704" s="65" t="str">
        <f t="shared" si="780"/>
        <v>평가관리_입수정보</v>
      </c>
      <c r="C704" s="65" t="str">
        <f t="shared" si="781"/>
        <v>포지션정보</v>
      </c>
      <c r="D704" s="65" t="s">
        <v>6100</v>
      </c>
      <c r="E704" s="65">
        <f t="shared" si="760"/>
        <v>17</v>
      </c>
      <c r="F704" s="66"/>
      <c r="G704" s="66" t="s">
        <v>274</v>
      </c>
      <c r="H704" s="42">
        <v>20</v>
      </c>
      <c r="I704" s="66"/>
      <c r="J704" s="65" t="str">
        <f t="shared" si="761"/>
        <v>문자_20</v>
      </c>
      <c r="K704" s="103"/>
      <c r="L704" s="67"/>
      <c r="M704" s="65" t="str">
        <f t="shared" si="783"/>
        <v>ZRP_BASE_POSI</v>
      </c>
      <c r="N704" s="65" t="str">
        <f t="shared" si="762"/>
        <v>포지션정보</v>
      </c>
      <c r="O704" s="27">
        <f t="shared" si="763"/>
        <v>17</v>
      </c>
      <c r="P704" s="65" t="s">
        <v>1682</v>
      </c>
      <c r="Q704" s="65" t="str">
        <f t="shared" si="771"/>
        <v>포트폴리오12</v>
      </c>
      <c r="R704" s="65" t="str">
        <f t="shared" si="764"/>
        <v>varchar2(20)</v>
      </c>
      <c r="S704" s="66"/>
      <c r="T704" s="66"/>
      <c r="U704" s="68">
        <f t="shared" si="722"/>
        <v>20</v>
      </c>
      <c r="V704" s="65"/>
      <c r="W704" s="5" t="s">
        <v>291</v>
      </c>
      <c r="X704" s="5" t="str">
        <f t="shared" si="772"/>
        <v>BASE_DT,POSI_FG,POSI_ID</v>
      </c>
      <c r="Y704" s="6" t="s">
        <v>291</v>
      </c>
      <c r="Z704" s="37" t="str">
        <f t="shared" si="773"/>
        <v xml:space="preserve">  GRP12 varchar2(20) NULL,</v>
      </c>
      <c r="AA704" s="37" t="s">
        <v>291</v>
      </c>
      <c r="AB704" s="5" t="str">
        <f t="shared" si="774"/>
        <v/>
      </c>
      <c r="AC704" s="37" t="s">
        <v>291</v>
      </c>
      <c r="AD704" s="37" t="str">
        <f t="shared" si="775"/>
        <v>COMMENT ON COLUMN ZRP_BASE_POSI.GRP12 IS '포트폴리오12';</v>
      </c>
      <c r="AE704" s="37" t="s">
        <v>291</v>
      </c>
      <c r="AF704" s="40" t="str">
        <f t="shared" si="782"/>
        <v>ALTER TABLE ZRP_BASE_POSI ADD GRP12 varchar2(20) NULL;</v>
      </c>
      <c r="AG704" s="6" t="s">
        <v>291</v>
      </c>
      <c r="AI704" s="114"/>
      <c r="AJ704" s="66"/>
    </row>
    <row r="705" spans="1:51" hidden="1">
      <c r="B705" s="65" t="str">
        <f t="shared" si="780"/>
        <v>평가관리_입수정보</v>
      </c>
      <c r="C705" s="65" t="str">
        <f t="shared" si="781"/>
        <v>포지션정보</v>
      </c>
      <c r="D705" s="65" t="s">
        <v>6101</v>
      </c>
      <c r="E705" s="65">
        <f t="shared" si="760"/>
        <v>18</v>
      </c>
      <c r="F705" s="66"/>
      <c r="G705" s="66" t="s">
        <v>274</v>
      </c>
      <c r="H705" s="42">
        <v>20</v>
      </c>
      <c r="I705" s="66"/>
      <c r="J705" s="65" t="str">
        <f t="shared" si="761"/>
        <v>문자_20</v>
      </c>
      <c r="K705" s="103"/>
      <c r="L705" s="67"/>
      <c r="M705" s="65" t="str">
        <f t="shared" si="783"/>
        <v>ZRP_BASE_POSI</v>
      </c>
      <c r="N705" s="65" t="str">
        <f t="shared" si="762"/>
        <v>포지션정보</v>
      </c>
      <c r="O705" s="27">
        <f t="shared" si="763"/>
        <v>18</v>
      </c>
      <c r="P705" s="65" t="s">
        <v>1684</v>
      </c>
      <c r="Q705" s="65" t="str">
        <f t="shared" si="771"/>
        <v>포트폴리오13</v>
      </c>
      <c r="R705" s="65" t="str">
        <f t="shared" si="764"/>
        <v>varchar2(20)</v>
      </c>
      <c r="S705" s="66"/>
      <c r="T705" s="66"/>
      <c r="U705" s="68">
        <f t="shared" si="722"/>
        <v>20</v>
      </c>
      <c r="V705" s="65"/>
      <c r="W705" s="5" t="s">
        <v>291</v>
      </c>
      <c r="X705" s="5" t="str">
        <f t="shared" si="772"/>
        <v>BASE_DT,POSI_FG,POSI_ID</v>
      </c>
      <c r="Y705" s="6" t="s">
        <v>291</v>
      </c>
      <c r="Z705" s="37" t="str">
        <f t="shared" si="773"/>
        <v xml:space="preserve">  GRP13 varchar2(20) NULL,</v>
      </c>
      <c r="AA705" s="37" t="s">
        <v>291</v>
      </c>
      <c r="AB705" s="5" t="str">
        <f t="shared" si="774"/>
        <v/>
      </c>
      <c r="AC705" s="37" t="s">
        <v>291</v>
      </c>
      <c r="AD705" s="37" t="str">
        <f t="shared" si="775"/>
        <v>COMMENT ON COLUMN ZRP_BASE_POSI.GRP13 IS '포트폴리오13';</v>
      </c>
      <c r="AE705" s="37" t="s">
        <v>291</v>
      </c>
      <c r="AF705" s="40" t="str">
        <f t="shared" si="782"/>
        <v>ALTER TABLE ZRP_BASE_POSI ADD GRP13 varchar2(20) NULL;</v>
      </c>
      <c r="AG705" s="6" t="s">
        <v>291</v>
      </c>
      <c r="AI705" s="114"/>
      <c r="AJ705" s="66"/>
    </row>
    <row r="706" spans="1:51" hidden="1">
      <c r="B706" s="65" t="str">
        <f t="shared" si="780"/>
        <v>평가관리_입수정보</v>
      </c>
      <c r="C706" s="65" t="str">
        <f t="shared" si="781"/>
        <v>포지션정보</v>
      </c>
      <c r="D706" s="65" t="s">
        <v>6102</v>
      </c>
      <c r="E706" s="65">
        <f t="shared" si="760"/>
        <v>19</v>
      </c>
      <c r="F706" s="66"/>
      <c r="G706" s="66" t="s">
        <v>274</v>
      </c>
      <c r="H706" s="42">
        <v>20</v>
      </c>
      <c r="I706" s="66"/>
      <c r="J706" s="65" t="str">
        <f t="shared" si="761"/>
        <v>문자_20</v>
      </c>
      <c r="K706" s="103"/>
      <c r="L706" s="67"/>
      <c r="M706" s="65" t="str">
        <f t="shared" si="783"/>
        <v>ZRP_BASE_POSI</v>
      </c>
      <c r="N706" s="65" t="str">
        <f t="shared" si="762"/>
        <v>포지션정보</v>
      </c>
      <c r="O706" s="27">
        <f t="shared" si="763"/>
        <v>19</v>
      </c>
      <c r="P706" s="65" t="s">
        <v>1686</v>
      </c>
      <c r="Q706" s="65" t="str">
        <f t="shared" si="771"/>
        <v>포트폴리오14</v>
      </c>
      <c r="R706" s="65" t="str">
        <f t="shared" si="764"/>
        <v>varchar2(20)</v>
      </c>
      <c r="S706" s="66"/>
      <c r="T706" s="66"/>
      <c r="U706" s="68">
        <f t="shared" si="722"/>
        <v>20</v>
      </c>
      <c r="V706" s="65"/>
      <c r="W706" s="5" t="s">
        <v>291</v>
      </c>
      <c r="X706" s="5" t="str">
        <f t="shared" si="772"/>
        <v>BASE_DT,POSI_FG,POSI_ID</v>
      </c>
      <c r="Y706" s="6" t="s">
        <v>291</v>
      </c>
      <c r="Z706" s="37" t="str">
        <f t="shared" si="773"/>
        <v xml:space="preserve">  GRP14 varchar2(20) NULL,</v>
      </c>
      <c r="AA706" s="37" t="s">
        <v>291</v>
      </c>
      <c r="AB706" s="5" t="str">
        <f t="shared" si="774"/>
        <v/>
      </c>
      <c r="AC706" s="37" t="s">
        <v>291</v>
      </c>
      <c r="AD706" s="37" t="str">
        <f t="shared" si="775"/>
        <v>COMMENT ON COLUMN ZRP_BASE_POSI.GRP14 IS '포트폴리오14';</v>
      </c>
      <c r="AE706" s="37" t="s">
        <v>291</v>
      </c>
      <c r="AF706" s="40" t="str">
        <f t="shared" si="782"/>
        <v>ALTER TABLE ZRP_BASE_POSI ADD GRP14 varchar2(20) NULL;</v>
      </c>
      <c r="AG706" s="6" t="s">
        <v>291</v>
      </c>
      <c r="AI706" s="114"/>
      <c r="AJ706" s="66"/>
    </row>
    <row r="707" spans="1:51" hidden="1">
      <c r="B707" s="65" t="str">
        <f t="shared" si="780"/>
        <v>평가관리_입수정보</v>
      </c>
      <c r="C707" s="65" t="str">
        <f t="shared" si="781"/>
        <v>포지션정보</v>
      </c>
      <c r="D707" s="65" t="s">
        <v>6103</v>
      </c>
      <c r="E707" s="65">
        <f t="shared" si="760"/>
        <v>20</v>
      </c>
      <c r="F707" s="66"/>
      <c r="G707" s="66" t="s">
        <v>274</v>
      </c>
      <c r="H707" s="42">
        <v>20</v>
      </c>
      <c r="I707" s="66"/>
      <c r="J707" s="65" t="str">
        <f t="shared" si="761"/>
        <v>문자_20</v>
      </c>
      <c r="K707" s="103"/>
      <c r="L707" s="67"/>
      <c r="M707" s="65" t="str">
        <f t="shared" si="783"/>
        <v>ZRP_BASE_POSI</v>
      </c>
      <c r="N707" s="65" t="str">
        <f t="shared" si="762"/>
        <v>포지션정보</v>
      </c>
      <c r="O707" s="27">
        <f t="shared" si="763"/>
        <v>20</v>
      </c>
      <c r="P707" s="65" t="s">
        <v>1688</v>
      </c>
      <c r="Q707" s="65" t="str">
        <f t="shared" si="771"/>
        <v>포트폴리오15</v>
      </c>
      <c r="R707" s="65" t="str">
        <f t="shared" si="764"/>
        <v>varchar2(20)</v>
      </c>
      <c r="S707" s="66"/>
      <c r="T707" s="66"/>
      <c r="U707" s="68">
        <f t="shared" si="722"/>
        <v>20</v>
      </c>
      <c r="V707" s="65"/>
      <c r="W707" s="5" t="s">
        <v>291</v>
      </c>
      <c r="X707" s="5" t="str">
        <f t="shared" si="772"/>
        <v>BASE_DT,POSI_FG,POSI_ID</v>
      </c>
      <c r="Y707" s="6" t="s">
        <v>291</v>
      </c>
      <c r="Z707" s="37" t="str">
        <f t="shared" si="773"/>
        <v xml:space="preserve">  GRP15 varchar2(20) NULL,</v>
      </c>
      <c r="AA707" s="37" t="s">
        <v>291</v>
      </c>
      <c r="AB707" s="5" t="str">
        <f t="shared" si="774"/>
        <v/>
      </c>
      <c r="AC707" s="37" t="s">
        <v>291</v>
      </c>
      <c r="AD707" s="37" t="str">
        <f t="shared" si="775"/>
        <v>COMMENT ON COLUMN ZRP_BASE_POSI.GRP15 IS '포트폴리오15';</v>
      </c>
      <c r="AE707" s="37" t="s">
        <v>291</v>
      </c>
      <c r="AF707" s="40" t="str">
        <f t="shared" si="782"/>
        <v>ALTER TABLE ZRP_BASE_POSI ADD GRP15 varchar2(20) NULL;</v>
      </c>
      <c r="AG707" s="6" t="s">
        <v>291</v>
      </c>
      <c r="AI707" s="114"/>
      <c r="AJ707" s="66"/>
    </row>
    <row r="708" spans="1:51" hidden="1">
      <c r="B708" s="65" t="str">
        <f t="shared" si="780"/>
        <v>평가관리_입수정보</v>
      </c>
      <c r="C708" s="65" t="str">
        <f t="shared" si="781"/>
        <v>포지션정보</v>
      </c>
      <c r="D708" s="65" t="s">
        <v>6104</v>
      </c>
      <c r="E708" s="65">
        <f t="shared" si="760"/>
        <v>21</v>
      </c>
      <c r="F708" s="66"/>
      <c r="G708" s="66" t="s">
        <v>274</v>
      </c>
      <c r="H708" s="42">
        <v>20</v>
      </c>
      <c r="I708" s="66"/>
      <c r="J708" s="65" t="str">
        <f t="shared" si="761"/>
        <v>문자_20</v>
      </c>
      <c r="K708" s="103"/>
      <c r="L708" s="67"/>
      <c r="M708" s="65" t="str">
        <f t="shared" si="783"/>
        <v>ZRP_BASE_POSI</v>
      </c>
      <c r="N708" s="65" t="str">
        <f t="shared" si="762"/>
        <v>포지션정보</v>
      </c>
      <c r="O708" s="27">
        <f t="shared" si="763"/>
        <v>21</v>
      </c>
      <c r="P708" s="65" t="s">
        <v>1690</v>
      </c>
      <c r="Q708" s="65" t="str">
        <f t="shared" si="771"/>
        <v>포트폴리오16</v>
      </c>
      <c r="R708" s="65" t="str">
        <f t="shared" si="764"/>
        <v>varchar2(20)</v>
      </c>
      <c r="S708" s="66"/>
      <c r="T708" s="66"/>
      <c r="U708" s="68">
        <f t="shared" si="722"/>
        <v>20</v>
      </c>
      <c r="V708" s="65"/>
      <c r="W708" s="5" t="s">
        <v>291</v>
      </c>
      <c r="X708" s="5" t="str">
        <f t="shared" si="772"/>
        <v>BASE_DT,POSI_FG,POSI_ID</v>
      </c>
      <c r="Y708" s="6" t="s">
        <v>291</v>
      </c>
      <c r="Z708" s="37" t="str">
        <f t="shared" si="773"/>
        <v xml:space="preserve">  GRP16 varchar2(20) NULL,</v>
      </c>
      <c r="AA708" s="37" t="s">
        <v>291</v>
      </c>
      <c r="AB708" s="5" t="str">
        <f t="shared" si="774"/>
        <v/>
      </c>
      <c r="AC708" s="37" t="s">
        <v>291</v>
      </c>
      <c r="AD708" s="37" t="str">
        <f t="shared" si="775"/>
        <v>COMMENT ON COLUMN ZRP_BASE_POSI.GRP16 IS '포트폴리오16';</v>
      </c>
      <c r="AE708" s="37" t="s">
        <v>291</v>
      </c>
      <c r="AF708" s="40" t="str">
        <f t="shared" si="782"/>
        <v>ALTER TABLE ZRP_BASE_POSI ADD GRP16 varchar2(20) NULL;</v>
      </c>
      <c r="AG708" s="6" t="s">
        <v>291</v>
      </c>
      <c r="AI708" s="114"/>
      <c r="AJ708" s="66"/>
    </row>
    <row r="709" spans="1:51" hidden="1">
      <c r="B709" s="65" t="str">
        <f t="shared" si="780"/>
        <v>평가관리_입수정보</v>
      </c>
      <c r="C709" s="65" t="str">
        <f t="shared" si="781"/>
        <v>포지션정보</v>
      </c>
      <c r="D709" s="65" t="s">
        <v>6105</v>
      </c>
      <c r="E709" s="65">
        <f t="shared" si="760"/>
        <v>22</v>
      </c>
      <c r="F709" s="66"/>
      <c r="G709" s="66" t="s">
        <v>274</v>
      </c>
      <c r="H709" s="42">
        <v>20</v>
      </c>
      <c r="I709" s="66"/>
      <c r="J709" s="65" t="str">
        <f t="shared" si="761"/>
        <v>문자_20</v>
      </c>
      <c r="K709" s="103"/>
      <c r="L709" s="67"/>
      <c r="M709" s="65" t="str">
        <f t="shared" si="783"/>
        <v>ZRP_BASE_POSI</v>
      </c>
      <c r="N709" s="65" t="str">
        <f t="shared" si="762"/>
        <v>포지션정보</v>
      </c>
      <c r="O709" s="27">
        <f t="shared" si="763"/>
        <v>22</v>
      </c>
      <c r="P709" s="65" t="s">
        <v>1692</v>
      </c>
      <c r="Q709" s="65" t="str">
        <f t="shared" si="771"/>
        <v>포트폴리오17</v>
      </c>
      <c r="R709" s="65" t="str">
        <f t="shared" si="764"/>
        <v>varchar2(20)</v>
      </c>
      <c r="S709" s="66"/>
      <c r="T709" s="66"/>
      <c r="U709" s="68">
        <f t="shared" si="722"/>
        <v>20</v>
      </c>
      <c r="V709" s="65"/>
      <c r="W709" s="5" t="s">
        <v>291</v>
      </c>
      <c r="X709" s="5" t="str">
        <f t="shared" si="772"/>
        <v>BASE_DT,POSI_FG,POSI_ID</v>
      </c>
      <c r="Y709" s="6" t="s">
        <v>291</v>
      </c>
      <c r="Z709" s="37" t="str">
        <f t="shared" si="773"/>
        <v xml:space="preserve">  GRP17 varchar2(20) NULL,</v>
      </c>
      <c r="AA709" s="37" t="s">
        <v>291</v>
      </c>
      <c r="AB709" s="5" t="str">
        <f t="shared" si="774"/>
        <v/>
      </c>
      <c r="AC709" s="37" t="s">
        <v>291</v>
      </c>
      <c r="AD709" s="37" t="str">
        <f t="shared" si="775"/>
        <v>COMMENT ON COLUMN ZRP_BASE_POSI.GRP17 IS '포트폴리오17';</v>
      </c>
      <c r="AE709" s="37" t="s">
        <v>291</v>
      </c>
      <c r="AF709" s="40" t="str">
        <f t="shared" si="782"/>
        <v>ALTER TABLE ZRP_BASE_POSI ADD GRP17 varchar2(20) NULL;</v>
      </c>
      <c r="AG709" s="6" t="s">
        <v>291</v>
      </c>
      <c r="AI709" s="114"/>
      <c r="AJ709" s="66"/>
    </row>
    <row r="710" spans="1:51" hidden="1">
      <c r="B710" s="65" t="str">
        <f t="shared" si="780"/>
        <v>평가관리_입수정보</v>
      </c>
      <c r="C710" s="65" t="str">
        <f t="shared" si="781"/>
        <v>포지션정보</v>
      </c>
      <c r="D710" s="65" t="s">
        <v>6106</v>
      </c>
      <c r="E710" s="65">
        <f t="shared" si="760"/>
        <v>23</v>
      </c>
      <c r="F710" s="66"/>
      <c r="G710" s="66" t="s">
        <v>274</v>
      </c>
      <c r="H710" s="42">
        <v>20</v>
      </c>
      <c r="I710" s="66"/>
      <c r="J710" s="65" t="str">
        <f t="shared" si="761"/>
        <v>문자_20</v>
      </c>
      <c r="K710" s="103"/>
      <c r="L710" s="67"/>
      <c r="M710" s="65" t="str">
        <f t="shared" si="783"/>
        <v>ZRP_BASE_POSI</v>
      </c>
      <c r="N710" s="65" t="str">
        <f t="shared" si="762"/>
        <v>포지션정보</v>
      </c>
      <c r="O710" s="27">
        <f t="shared" si="763"/>
        <v>23</v>
      </c>
      <c r="P710" s="65" t="s">
        <v>1694</v>
      </c>
      <c r="Q710" s="65" t="str">
        <f t="shared" si="771"/>
        <v>포트폴리오18</v>
      </c>
      <c r="R710" s="65" t="str">
        <f t="shared" si="764"/>
        <v>varchar2(20)</v>
      </c>
      <c r="S710" s="66"/>
      <c r="T710" s="66"/>
      <c r="U710" s="68">
        <f t="shared" ref="U710:U773" si="784">IF(Q710="", SUMIFS(U:U,M:M,M710,Q:Q,"&lt;&gt;"&amp;Q710), IF(OR(R710="float",R710="datetime"),8,H710))</f>
        <v>20</v>
      </c>
      <c r="V710" s="65"/>
      <c r="W710" s="5" t="s">
        <v>291</v>
      </c>
      <c r="X710" s="5" t="str">
        <f t="shared" si="772"/>
        <v>BASE_DT,POSI_FG,POSI_ID</v>
      </c>
      <c r="Y710" s="6" t="s">
        <v>291</v>
      </c>
      <c r="Z710" s="37" t="str">
        <f t="shared" si="773"/>
        <v xml:space="preserve">  GRP18 varchar2(20) NULL,</v>
      </c>
      <c r="AA710" s="37" t="s">
        <v>291</v>
      </c>
      <c r="AB710" s="5" t="str">
        <f t="shared" si="774"/>
        <v/>
      </c>
      <c r="AC710" s="37" t="s">
        <v>291</v>
      </c>
      <c r="AD710" s="37" t="str">
        <f t="shared" si="775"/>
        <v>COMMENT ON COLUMN ZRP_BASE_POSI.GRP18 IS '포트폴리오18';</v>
      </c>
      <c r="AE710" s="37" t="s">
        <v>291</v>
      </c>
      <c r="AF710" s="40" t="str">
        <f t="shared" si="782"/>
        <v>ALTER TABLE ZRP_BASE_POSI ADD GRP18 varchar2(20) NULL;</v>
      </c>
      <c r="AG710" s="6" t="s">
        <v>291</v>
      </c>
      <c r="AI710" s="114"/>
      <c r="AJ710" s="66"/>
    </row>
    <row r="711" spans="1:51" hidden="1">
      <c r="B711" s="65" t="str">
        <f t="shared" si="780"/>
        <v>평가관리_입수정보</v>
      </c>
      <c r="C711" s="65" t="str">
        <f t="shared" si="781"/>
        <v>포지션정보</v>
      </c>
      <c r="D711" s="65" t="s">
        <v>6107</v>
      </c>
      <c r="E711" s="65">
        <f t="shared" si="760"/>
        <v>24</v>
      </c>
      <c r="F711" s="66"/>
      <c r="G711" s="66" t="s">
        <v>274</v>
      </c>
      <c r="H711" s="42">
        <v>20</v>
      </c>
      <c r="I711" s="66"/>
      <c r="J711" s="65" t="str">
        <f t="shared" si="761"/>
        <v>문자_20</v>
      </c>
      <c r="K711" s="103"/>
      <c r="L711" s="67"/>
      <c r="M711" s="65" t="str">
        <f t="shared" si="783"/>
        <v>ZRP_BASE_POSI</v>
      </c>
      <c r="N711" s="65" t="str">
        <f t="shared" si="762"/>
        <v>포지션정보</v>
      </c>
      <c r="O711" s="27">
        <f t="shared" si="763"/>
        <v>24</v>
      </c>
      <c r="P711" s="65" t="s">
        <v>1696</v>
      </c>
      <c r="Q711" s="65" t="str">
        <f t="shared" si="771"/>
        <v>포트폴리오19</v>
      </c>
      <c r="R711" s="65" t="str">
        <f t="shared" si="764"/>
        <v>varchar2(20)</v>
      </c>
      <c r="S711" s="66"/>
      <c r="T711" s="66"/>
      <c r="U711" s="68">
        <f t="shared" si="784"/>
        <v>20</v>
      </c>
      <c r="V711" s="65"/>
      <c r="W711" s="5" t="s">
        <v>291</v>
      </c>
      <c r="X711" s="5" t="str">
        <f t="shared" si="772"/>
        <v>BASE_DT,POSI_FG,POSI_ID</v>
      </c>
      <c r="Y711" s="6" t="s">
        <v>291</v>
      </c>
      <c r="Z711" s="37" t="str">
        <f t="shared" si="773"/>
        <v xml:space="preserve">  GRP19 varchar2(20) NULL,</v>
      </c>
      <c r="AA711" s="37" t="s">
        <v>291</v>
      </c>
      <c r="AB711" s="5" t="str">
        <f t="shared" si="774"/>
        <v/>
      </c>
      <c r="AC711" s="37" t="s">
        <v>291</v>
      </c>
      <c r="AD711" s="37" t="str">
        <f t="shared" si="775"/>
        <v>COMMENT ON COLUMN ZRP_BASE_POSI.GRP19 IS '포트폴리오19';</v>
      </c>
      <c r="AE711" s="37" t="s">
        <v>291</v>
      </c>
      <c r="AF711" s="40" t="str">
        <f t="shared" si="782"/>
        <v>ALTER TABLE ZRP_BASE_POSI ADD GRP19 varchar2(20) NULL;</v>
      </c>
      <c r="AG711" s="6" t="s">
        <v>291</v>
      </c>
      <c r="AI711" s="114"/>
      <c r="AJ711" s="66"/>
    </row>
    <row r="712" spans="1:51" hidden="1">
      <c r="B712" s="65" t="str">
        <f t="shared" si="780"/>
        <v>평가관리_입수정보</v>
      </c>
      <c r="C712" s="65" t="str">
        <f t="shared" si="781"/>
        <v>포지션정보</v>
      </c>
      <c r="D712" s="65" t="s">
        <v>6108</v>
      </c>
      <c r="E712" s="65">
        <f t="shared" si="760"/>
        <v>25</v>
      </c>
      <c r="F712" s="66"/>
      <c r="G712" s="66" t="s">
        <v>274</v>
      </c>
      <c r="H712" s="42">
        <v>20</v>
      </c>
      <c r="I712" s="66"/>
      <c r="J712" s="65" t="str">
        <f t="shared" si="761"/>
        <v>문자_20</v>
      </c>
      <c r="K712" s="103"/>
      <c r="L712" s="67"/>
      <c r="M712" s="65" t="str">
        <f t="shared" si="783"/>
        <v>ZRP_BASE_POSI</v>
      </c>
      <c r="N712" s="65" t="str">
        <f t="shared" si="762"/>
        <v>포지션정보</v>
      </c>
      <c r="O712" s="27">
        <f t="shared" si="763"/>
        <v>25</v>
      </c>
      <c r="P712" s="65" t="s">
        <v>1698</v>
      </c>
      <c r="Q712" s="65" t="str">
        <f t="shared" si="771"/>
        <v>포트폴리오20</v>
      </c>
      <c r="R712" s="65" t="str">
        <f t="shared" si="764"/>
        <v>varchar2(20)</v>
      </c>
      <c r="S712" s="66"/>
      <c r="T712" s="66"/>
      <c r="U712" s="68">
        <f t="shared" si="784"/>
        <v>20</v>
      </c>
      <c r="V712" s="65"/>
      <c r="W712" s="5" t="s">
        <v>291</v>
      </c>
      <c r="X712" s="5" t="str">
        <f t="shared" si="772"/>
        <v>BASE_DT,POSI_FG,POSI_ID</v>
      </c>
      <c r="Y712" s="6" t="s">
        <v>291</v>
      </c>
      <c r="Z712" s="37" t="str">
        <f t="shared" si="773"/>
        <v xml:space="preserve">  GRP20 varchar2(20) NULL,</v>
      </c>
      <c r="AA712" s="37" t="s">
        <v>291</v>
      </c>
      <c r="AB712" s="5" t="str">
        <f t="shared" si="774"/>
        <v/>
      </c>
      <c r="AC712" s="37" t="s">
        <v>291</v>
      </c>
      <c r="AD712" s="37" t="str">
        <f t="shared" si="775"/>
        <v>COMMENT ON COLUMN ZRP_BASE_POSI.GRP20 IS '포트폴리오20';</v>
      </c>
      <c r="AE712" s="37" t="s">
        <v>291</v>
      </c>
      <c r="AF712" s="40" t="str">
        <f t="shared" si="782"/>
        <v>ALTER TABLE ZRP_BASE_POSI ADD GRP20 varchar2(20) NULL;</v>
      </c>
      <c r="AG712" s="6" t="s">
        <v>291</v>
      </c>
      <c r="AI712" s="114"/>
      <c r="AJ712" s="66"/>
    </row>
    <row r="713" spans="1:51" hidden="1">
      <c r="B713" s="65" t="str">
        <f t="shared" si="780"/>
        <v>평가관리_입수정보</v>
      </c>
      <c r="C713" s="65" t="str">
        <f t="shared" si="781"/>
        <v>포지션정보</v>
      </c>
      <c r="D713" s="65" t="s">
        <v>6110</v>
      </c>
      <c r="E713" s="65">
        <f t="shared" si="760"/>
        <v>26</v>
      </c>
      <c r="F713" s="66" t="s">
        <v>1980</v>
      </c>
      <c r="G713" s="66" t="s">
        <v>6111</v>
      </c>
      <c r="H713" s="42">
        <v>19</v>
      </c>
      <c r="I713" s="66"/>
      <c r="J713" s="65" t="str">
        <f t="shared" si="761"/>
        <v>숫자_19</v>
      </c>
      <c r="K713" s="103">
        <v>1</v>
      </c>
      <c r="L713" s="67"/>
      <c r="M713" s="65" t="str">
        <f t="shared" si="783"/>
        <v>ZRP_BASE_POSI</v>
      </c>
      <c r="N713" s="65" t="str">
        <f t="shared" si="762"/>
        <v>포지션정보</v>
      </c>
      <c r="O713" s="27">
        <f t="shared" si="763"/>
        <v>26</v>
      </c>
      <c r="P713" s="65" t="s">
        <v>6112</v>
      </c>
      <c r="Q713" s="65" t="str">
        <f t="shared" si="771"/>
        <v>포지션수량</v>
      </c>
      <c r="R713" s="65" t="str">
        <f t="shared" si="764"/>
        <v>number(19)</v>
      </c>
      <c r="S713" s="66"/>
      <c r="T713" s="66"/>
      <c r="U713" s="68">
        <f t="shared" si="784"/>
        <v>19</v>
      </c>
      <c r="V713" s="65"/>
      <c r="W713" s="5" t="s">
        <v>291</v>
      </c>
      <c r="X713" s="5" t="str">
        <f t="shared" si="772"/>
        <v>BASE_DT,POSI_FG,POSI_ID</v>
      </c>
      <c r="Y713" s="6" t="s">
        <v>291</v>
      </c>
      <c r="Z713" s="37" t="str">
        <f t="shared" si="773"/>
        <v xml:space="preserve">  POSI_QTY number(19) NULL,</v>
      </c>
      <c r="AA713" s="37" t="s">
        <v>291</v>
      </c>
      <c r="AB713" s="5" t="str">
        <f t="shared" si="774"/>
        <v/>
      </c>
      <c r="AC713" s="37" t="s">
        <v>291</v>
      </c>
      <c r="AD713" s="37" t="str">
        <f t="shared" si="775"/>
        <v>COMMENT ON COLUMN ZRP_BASE_POSI.POSI_QTY IS '포지션수량 : 1';</v>
      </c>
      <c r="AE713" s="37" t="s">
        <v>291</v>
      </c>
      <c r="AF713" s="40" t="str">
        <f t="shared" si="782"/>
        <v>ALTER TABLE ZRP_BASE_POSI ADD POSI_QTY number(19) NULL;</v>
      </c>
      <c r="AG713" s="6" t="s">
        <v>291</v>
      </c>
      <c r="AI713" s="114"/>
      <c r="AJ713" s="114"/>
      <c r="AK713" s="92"/>
    </row>
    <row r="714" spans="1:51" hidden="1">
      <c r="B714" s="65" t="str">
        <f t="shared" si="780"/>
        <v>평가관리_입수정보</v>
      </c>
      <c r="C714" s="65" t="str">
        <f t="shared" si="781"/>
        <v>포지션정보</v>
      </c>
      <c r="D714" s="65" t="s">
        <v>4995</v>
      </c>
      <c r="E714" s="65">
        <f t="shared" si="760"/>
        <v>27</v>
      </c>
      <c r="F714" s="66"/>
      <c r="G714" s="66" t="s">
        <v>13</v>
      </c>
      <c r="H714" s="42">
        <v>19</v>
      </c>
      <c r="I714" s="66"/>
      <c r="J714" s="65" t="str">
        <f t="shared" si="761"/>
        <v>숫자_19</v>
      </c>
      <c r="K714" s="103">
        <v>1</v>
      </c>
      <c r="L714" s="67"/>
      <c r="M714" s="65" t="str">
        <f t="shared" si="783"/>
        <v>ZRP_BASE_POSI</v>
      </c>
      <c r="N714" s="65" t="str">
        <f t="shared" si="762"/>
        <v>포지션정보</v>
      </c>
      <c r="O714" s="27">
        <f t="shared" si="763"/>
        <v>27</v>
      </c>
      <c r="P714" s="65" t="s">
        <v>4996</v>
      </c>
      <c r="Q714" s="65" t="str">
        <f t="shared" si="771"/>
        <v>계약크기</v>
      </c>
      <c r="R714" s="65" t="str">
        <f t="shared" si="764"/>
        <v>number(19)</v>
      </c>
      <c r="S714" s="66" t="str">
        <f>IF(F714="O", "Y", "")</f>
        <v/>
      </c>
      <c r="T714" s="66" t="str">
        <f>IF(I714="M", "Y", "")</f>
        <v/>
      </c>
      <c r="U714" s="68">
        <f t="shared" si="784"/>
        <v>19</v>
      </c>
      <c r="V714" s="65"/>
      <c r="W714" s="5" t="s">
        <v>291</v>
      </c>
      <c r="X714" s="5" t="str">
        <f t="shared" si="772"/>
        <v>BASE_DT,POSI_FG,POSI_ID</v>
      </c>
      <c r="Y714" s="6" t="s">
        <v>291</v>
      </c>
      <c r="Z714" s="37" t="str">
        <f t="shared" si="773"/>
        <v xml:space="preserve">  CONT_SIZE number(19) NULL,</v>
      </c>
      <c r="AA714" s="37" t="s">
        <v>291</v>
      </c>
      <c r="AB714" s="5" t="str">
        <f t="shared" si="774"/>
        <v/>
      </c>
      <c r="AC714" s="37" t="s">
        <v>291</v>
      </c>
      <c r="AD714" s="37" t="str">
        <f t="shared" si="775"/>
        <v>COMMENT ON COLUMN ZRP_BASE_POSI.CONT_SIZE IS '계약크기 : 1';</v>
      </c>
      <c r="AE714" s="37" t="s">
        <v>291</v>
      </c>
      <c r="AF714" s="40" t="str">
        <f t="shared" si="782"/>
        <v>ALTER TABLE ZRP_BASE_POSI ADD CONT_SIZE number(19) NULL;</v>
      </c>
      <c r="AG714" s="6" t="s">
        <v>291</v>
      </c>
      <c r="AI714" s="114"/>
      <c r="AJ714" s="114"/>
      <c r="AK714" s="92"/>
    </row>
    <row r="715" spans="1:51" hidden="1">
      <c r="B715" s="65" t="str">
        <f t="shared" si="780"/>
        <v>평가관리_입수정보</v>
      </c>
      <c r="C715" s="65" t="str">
        <f t="shared" si="781"/>
        <v>포지션정보</v>
      </c>
      <c r="D715" s="65" t="s">
        <v>818</v>
      </c>
      <c r="E715" s="65">
        <f t="shared" si="760"/>
        <v>28</v>
      </c>
      <c r="F715" s="66"/>
      <c r="G715" s="66" t="s">
        <v>12</v>
      </c>
      <c r="H715" s="42">
        <v>20</v>
      </c>
      <c r="I715" s="66"/>
      <c r="J715" s="65" t="str">
        <f t="shared" ref="J715" si="785">IF(G715="", "", G715&amp;IF(G715="날짜", "", "_"&amp;H715))</f>
        <v>문자_20</v>
      </c>
      <c r="K715" s="103"/>
      <c r="L715" s="67"/>
      <c r="M715" s="65" t="str">
        <f t="shared" si="783"/>
        <v>ZRP_BASE_POSI</v>
      </c>
      <c r="N715" s="65" t="str">
        <f t="shared" ref="N715" si="786">C715</f>
        <v>포지션정보</v>
      </c>
      <c r="O715" s="27">
        <f t="shared" si="763"/>
        <v>28</v>
      </c>
      <c r="P715" s="65" t="s">
        <v>832</v>
      </c>
      <c r="Q715" s="65" t="str">
        <f t="shared" ref="Q715" si="787">D715</f>
        <v>매핑ID</v>
      </c>
      <c r="R715" s="65" t="str">
        <f t="shared" ref="R715" si="788">IF(G715="문자", "varchar2(" &amp; H715 &amp; ")", IF(G715="숫자", "number(" &amp; SUBSTITUTE(H715, ".", ",") &amp;")", IF(G715="날짜", "timestamp", "")))</f>
        <v>varchar2(20)</v>
      </c>
      <c r="S715" s="66" t="str">
        <f t="shared" ref="S715" si="789">IF(F715="O", "Y", "")</f>
        <v/>
      </c>
      <c r="T715" s="66" t="str">
        <f t="shared" ref="T715" si="790">IF(I715="M", "Y", "")</f>
        <v/>
      </c>
      <c r="U715" s="68">
        <f t="shared" si="784"/>
        <v>20</v>
      </c>
      <c r="V715" s="65"/>
      <c r="W715" s="5" t="s">
        <v>291</v>
      </c>
      <c r="X715" s="5" t="str">
        <f t="shared" si="772"/>
        <v>BASE_DT,POSI_FG,POSI_ID</v>
      </c>
      <c r="Y715" s="6" t="s">
        <v>291</v>
      </c>
      <c r="Z715" s="37" t="str">
        <f t="shared" si="773"/>
        <v xml:space="preserve">  MAP_ID varchar2(20) NULL,CONSTRAINT PK_ZRP_BASE_POSI PRIMARY KEY ( BASE_DT,POSI_FG,POSI_ID) );</v>
      </c>
      <c r="AA715" s="37" t="s">
        <v>291</v>
      </c>
      <c r="AB715" s="5" t="str">
        <f t="shared" si="774"/>
        <v/>
      </c>
      <c r="AC715" s="37" t="s">
        <v>291</v>
      </c>
      <c r="AD715" s="37" t="str">
        <f t="shared" si="775"/>
        <v>COMMENT ON COLUMN ZRP_BASE_POSI.MAP_ID IS '매핑ID';</v>
      </c>
      <c r="AE715" s="37" t="s">
        <v>291</v>
      </c>
      <c r="AF715" s="40" t="str">
        <f t="shared" si="782"/>
        <v>ALTER TABLE ZRP_BASE_POSI ADD MAP_ID varchar2(20) NULL;</v>
      </c>
      <c r="AG715" s="6" t="s">
        <v>291</v>
      </c>
      <c r="AI715" s="114"/>
      <c r="AJ715" s="114"/>
      <c r="AK715" s="92"/>
    </row>
    <row r="716" spans="1:51" s="6" customFormat="1" hidden="1">
      <c r="B716" s="65" t="s">
        <v>1074</v>
      </c>
      <c r="C716" s="65" t="s">
        <v>1082</v>
      </c>
      <c r="D716" s="65" t="str">
        <f>VLOOKUP(M716,엔티티목록!I:O,7,FALSE)</f>
        <v>쿠폰 스케쥴 정보</v>
      </c>
      <c r="E716" s="65" t="str">
        <f t="shared" si="760"/>
        <v/>
      </c>
      <c r="F716" s="66"/>
      <c r="G716" s="66"/>
      <c r="H716" s="42">
        <f>SUMIFS(H:H,C:C,C716,B:B,B716, G:G,"&lt;&gt;"&amp;G716)</f>
        <v>205</v>
      </c>
      <c r="I716" s="66"/>
      <c r="J716" s="65" t="str">
        <f t="shared" si="761"/>
        <v/>
      </c>
      <c r="K716" s="103"/>
      <c r="L716" s="67"/>
      <c r="M716" s="65" t="s">
        <v>6434</v>
      </c>
      <c r="N716" s="65" t="str">
        <f t="shared" si="762"/>
        <v>스케쥴정보</v>
      </c>
      <c r="O716" s="27" t="str">
        <f t="shared" si="763"/>
        <v/>
      </c>
      <c r="P716" s="65"/>
      <c r="Q716" s="65"/>
      <c r="R716" s="65" t="str">
        <f t="shared" si="764"/>
        <v/>
      </c>
      <c r="S716" s="66"/>
      <c r="T716" s="66"/>
      <c r="U716" s="68">
        <f t="shared" si="784"/>
        <v>205</v>
      </c>
      <c r="V716" s="65"/>
      <c r="W716" s="5" t="s">
        <v>291</v>
      </c>
      <c r="X716" s="5" t="str">
        <f t="shared" si="772"/>
        <v/>
      </c>
      <c r="Y716" s="6" t="s">
        <v>291</v>
      </c>
      <c r="Z716" s="37" t="str">
        <f t="shared" si="773"/>
        <v>CREATE TABLE ZRP_BASE_COUP_SCHE(</v>
      </c>
      <c r="AA716" s="37" t="s">
        <v>291</v>
      </c>
      <c r="AB716" s="5" t="str">
        <f t="shared" si="774"/>
        <v>DROP TABLE ZRP_BASE_COUP_SCHE;</v>
      </c>
      <c r="AC716" s="37" t="s">
        <v>291</v>
      </c>
      <c r="AD716" s="37" t="str">
        <f t="shared" si="775"/>
        <v>COMMENT ON TABLE ZRP_BASE_COUP_SCHE IS '스케쥴정보';</v>
      </c>
      <c r="AE716" s="37" t="s">
        <v>291</v>
      </c>
      <c r="AF716" s="40" t="str">
        <f t="shared" si="782"/>
        <v/>
      </c>
      <c r="AG716" s="6" t="s">
        <v>291</v>
      </c>
      <c r="AI716" s="114"/>
      <c r="AJ716" s="66"/>
    </row>
    <row r="717" spans="1:51" hidden="1">
      <c r="B717" s="65" t="str">
        <f t="shared" ref="B717:C726" si="791">B716</f>
        <v>평가관리_입수정보</v>
      </c>
      <c r="C717" s="65" t="str">
        <f>C716</f>
        <v>스케쥴정보</v>
      </c>
      <c r="D717" s="65" t="s">
        <v>355</v>
      </c>
      <c r="E717" s="65">
        <f t="shared" si="760"/>
        <v>1</v>
      </c>
      <c r="F717" s="66" t="s">
        <v>1980</v>
      </c>
      <c r="G717" s="66" t="s">
        <v>274</v>
      </c>
      <c r="H717" s="42">
        <v>8</v>
      </c>
      <c r="I717" s="66" t="s">
        <v>36</v>
      </c>
      <c r="J717" s="65" t="str">
        <f t="shared" si="761"/>
        <v>문자_8</v>
      </c>
      <c r="K717" s="103"/>
      <c r="L717" s="67"/>
      <c r="M717" s="65" t="str">
        <f t="shared" ref="M717:M726" si="792">M716</f>
        <v>ZRP_BASE_COUP_SCHE</v>
      </c>
      <c r="N717" s="65" t="str">
        <f t="shared" si="762"/>
        <v>스케쥴정보</v>
      </c>
      <c r="O717" s="27">
        <f t="shared" si="763"/>
        <v>1</v>
      </c>
      <c r="P717" s="65" t="s">
        <v>65</v>
      </c>
      <c r="Q717" s="65" t="str">
        <f t="shared" ref="Q717:Q735" si="793">D717</f>
        <v>기준일자</v>
      </c>
      <c r="R717" s="65" t="str">
        <f t="shared" si="764"/>
        <v>varchar2(8)</v>
      </c>
      <c r="S717" s="66" t="s">
        <v>759</v>
      </c>
      <c r="T717" s="66" t="str">
        <f>IF(I717="M", "Y", "")</f>
        <v>Y</v>
      </c>
      <c r="U717" s="68">
        <f t="shared" si="784"/>
        <v>8</v>
      </c>
      <c r="V717" s="65"/>
      <c r="W717" s="5" t="s">
        <v>291</v>
      </c>
      <c r="X717" s="5" t="str">
        <f t="shared" ref="X717:X750" si="794">IF(P717="","",IF(P716="",P717,X716&amp;IF(S717="Y",","&amp;P717,"")))</f>
        <v>BASE_DT</v>
      </c>
      <c r="Y717" s="6" t="s">
        <v>291</v>
      </c>
      <c r="Z717" s="37" t="str">
        <f t="shared" ref="Z717:Z750" si="795">IF(P717="", "CREATE TABLE " &amp; M717 &amp; "(", "  " &amp;P717 &amp; " " &amp;R717 &amp; IF(P717="TMSTAMP", " DEFAULT CURRENT_TIMESTAMP ", "")&amp; IF(S717="Y"," NOT NULL,", " NULL,") &amp; IF(P718="", "CONSTRAINT PK_" &amp; M717 &amp; " PRIMARY KEY ( " &amp; X717 &amp; ") );", "") )</f>
        <v xml:space="preserve">  BASE_DT varchar2(8) NOT NULL,</v>
      </c>
      <c r="AA717" s="37" t="s">
        <v>291</v>
      </c>
      <c r="AB717" s="5" t="str">
        <f t="shared" ref="AB717:AB750" si="796">IF(P717="","DROP TABLE "&amp;M717&amp;";","")</f>
        <v/>
      </c>
      <c r="AC717" s="37" t="s">
        <v>291</v>
      </c>
      <c r="AD717" s="37" t="str">
        <f t="shared" ref="AD717:AD750" si="797">IF(P717&lt;&gt;"", "COMMENT ON COLUMN " &amp; M717 &amp; "." &amp; P717 &amp; " IS '" &amp; D717 &amp; IF(K717&lt;&gt;"", " : " &amp;K717, "") &amp; "';", IF(N717&lt;&gt;"","COMMENT ON TABLE " &amp;M717&amp;" IS '"&amp;N717&amp;"';",""))</f>
        <v>COMMENT ON COLUMN ZRP_BASE_COUP_SCHE.BASE_DT IS '기준일자';</v>
      </c>
      <c r="AE717" s="37" t="s">
        <v>291</v>
      </c>
      <c r="AF717" s="40" t="str">
        <f t="shared" ref="AF717:AF750" si="798">IF( OR(Q717="", S717&lt;&gt;""), "", "ALTER TABLE " &amp; M717 &amp; " ADD " &amp; P717 &amp; " " &amp; R717 &amp; " NULL;")</f>
        <v/>
      </c>
      <c r="AG717" s="6" t="s">
        <v>291</v>
      </c>
      <c r="AI717" s="114"/>
      <c r="AJ717" s="66"/>
    </row>
    <row r="718" spans="1:51" hidden="1">
      <c r="B718" s="65" t="str">
        <f t="shared" ref="B718:C718" si="799">B717</f>
        <v>평가관리_입수정보</v>
      </c>
      <c r="C718" s="65" t="str">
        <f t="shared" si="799"/>
        <v>스케쥴정보</v>
      </c>
      <c r="D718" s="65" t="s">
        <v>6069</v>
      </c>
      <c r="E718" s="65">
        <f t="shared" si="760"/>
        <v>2</v>
      </c>
      <c r="F718" s="66" t="s">
        <v>1980</v>
      </c>
      <c r="G718" s="66" t="s">
        <v>274</v>
      </c>
      <c r="H718" s="42">
        <v>10</v>
      </c>
      <c r="I718" s="66" t="s">
        <v>36</v>
      </c>
      <c r="J718" s="65" t="str">
        <f t="shared" ref="J718" si="800">IF(G718="", "", G718&amp;IF(G718="날짜", "", "_"&amp;H718))</f>
        <v>문자_10</v>
      </c>
      <c r="K718" s="103" t="s">
        <v>6848</v>
      </c>
      <c r="L718" s="67"/>
      <c r="M718" s="65" t="str">
        <f t="shared" si="792"/>
        <v>ZRP_BASE_COUP_SCHE</v>
      </c>
      <c r="N718" s="65" t="str">
        <f t="shared" ref="N718" si="801">C718</f>
        <v>스케쥴정보</v>
      </c>
      <c r="O718" s="27">
        <f t="shared" ref="O718:O785" si="802">IF(P718="","", IF(P717="",1,O717+1))</f>
        <v>2</v>
      </c>
      <c r="P718" s="65" t="s">
        <v>6849</v>
      </c>
      <c r="Q718" s="65" t="str">
        <f>D718</f>
        <v>포지션구분</v>
      </c>
      <c r="R718" s="65" t="str">
        <f t="shared" ref="R718" si="803">IF(G718="문자", "varchar2(" &amp; H718 &amp; ")", IF(G718="숫자", "number(" &amp; SUBSTITUTE(H718, ".", ",") &amp;")", IF(G718="날짜", "timestamp", "")))</f>
        <v>varchar2(10)</v>
      </c>
      <c r="S718" s="66" t="s">
        <v>759</v>
      </c>
      <c r="T718" s="66" t="str">
        <f>IF(I718="M", "Y", "")</f>
        <v>Y</v>
      </c>
      <c r="U718" s="68">
        <f t="shared" si="784"/>
        <v>10</v>
      </c>
      <c r="V718" s="65"/>
      <c r="W718" s="5" t="s">
        <v>291</v>
      </c>
      <c r="X718" s="5" t="str">
        <f t="shared" si="794"/>
        <v>BASE_DT,POSI_FG</v>
      </c>
      <c r="Y718" s="6" t="s">
        <v>291</v>
      </c>
      <c r="Z718" s="37" t="str">
        <f t="shared" si="795"/>
        <v xml:space="preserve">  POSI_FG varchar2(10) NOT NULL,</v>
      </c>
      <c r="AA718" s="37" t="s">
        <v>291</v>
      </c>
      <c r="AB718" s="5" t="str">
        <f t="shared" si="796"/>
        <v/>
      </c>
      <c r="AC718" s="37" t="s">
        <v>291</v>
      </c>
      <c r="AD718" s="37" t="str">
        <f t="shared" si="797"/>
        <v>COMMENT ON COLUMN ZRP_BASE_COUP_SCHE.POSI_FG IS '포지션구분 : D,M, U01..';</v>
      </c>
      <c r="AE718" s="37" t="s">
        <v>291</v>
      </c>
      <c r="AF718" s="40" t="str">
        <f t="shared" si="798"/>
        <v/>
      </c>
      <c r="AG718" s="6" t="s">
        <v>291</v>
      </c>
      <c r="AI718" s="114" t="s">
        <v>5147</v>
      </c>
      <c r="AJ718" s="66"/>
      <c r="AL718" s="114" t="s">
        <v>5147</v>
      </c>
      <c r="AM718" s="66"/>
      <c r="AO718" s="114" t="s">
        <v>5147</v>
      </c>
      <c r="AP718" s="66"/>
      <c r="AR718" s="114" t="s">
        <v>5147</v>
      </c>
      <c r="AS718" s="66"/>
      <c r="AU718" s="114" t="s">
        <v>5147</v>
      </c>
      <c r="AV718" s="66"/>
      <c r="AX718" s="114" t="s">
        <v>5147</v>
      </c>
      <c r="AY718" s="66"/>
    </row>
    <row r="719" spans="1:51" hidden="1">
      <c r="B719" s="65" t="str">
        <f t="shared" ref="B719:C719" si="804">B718</f>
        <v>평가관리_입수정보</v>
      </c>
      <c r="C719" s="65" t="str">
        <f t="shared" si="804"/>
        <v>스케쥴정보</v>
      </c>
      <c r="D719" s="65" t="s">
        <v>400</v>
      </c>
      <c r="E719" s="65">
        <f t="shared" si="760"/>
        <v>3</v>
      </c>
      <c r="F719" s="66" t="s">
        <v>1980</v>
      </c>
      <c r="G719" s="66" t="s">
        <v>274</v>
      </c>
      <c r="H719" s="42">
        <v>60</v>
      </c>
      <c r="I719" s="66" t="s">
        <v>36</v>
      </c>
      <c r="J719" s="65" t="str">
        <f t="shared" si="761"/>
        <v>문자_60</v>
      </c>
      <c r="K719" s="103"/>
      <c r="L719" s="67"/>
      <c r="M719" s="65" t="str">
        <f t="shared" si="792"/>
        <v>ZRP_BASE_COUP_SCHE</v>
      </c>
      <c r="N719" s="65" t="str">
        <f t="shared" si="762"/>
        <v>스케쥴정보</v>
      </c>
      <c r="O719" s="27">
        <f t="shared" si="802"/>
        <v>3</v>
      </c>
      <c r="P719" s="65" t="s">
        <v>107</v>
      </c>
      <c r="Q719" s="65" t="str">
        <f t="shared" si="793"/>
        <v>포지션ID</v>
      </c>
      <c r="R719" s="65" t="str">
        <f t="shared" si="764"/>
        <v>varchar2(60)</v>
      </c>
      <c r="S719" s="66" t="s">
        <v>759</v>
      </c>
      <c r="T719" s="66" t="str">
        <f>IF(I719="M", "Y", "")</f>
        <v>Y</v>
      </c>
      <c r="U719" s="68">
        <f t="shared" si="784"/>
        <v>60</v>
      </c>
      <c r="V719" s="65"/>
      <c r="W719" s="5" t="s">
        <v>291</v>
      </c>
      <c r="X719" s="5" t="str">
        <f t="shared" si="794"/>
        <v>BASE_DT,POSI_FG,POSI_ID</v>
      </c>
      <c r="Y719" s="6" t="s">
        <v>291</v>
      </c>
      <c r="Z719" s="37" t="str">
        <f t="shared" si="795"/>
        <v xml:space="preserve">  POSI_ID varchar2(60) NOT NULL,</v>
      </c>
      <c r="AA719" s="37" t="s">
        <v>291</v>
      </c>
      <c r="AB719" s="5" t="str">
        <f t="shared" si="796"/>
        <v/>
      </c>
      <c r="AC719" s="37" t="s">
        <v>291</v>
      </c>
      <c r="AD719" s="37" t="str">
        <f t="shared" si="797"/>
        <v>COMMENT ON COLUMN ZRP_BASE_COUP_SCHE.POSI_ID IS '포지션ID';</v>
      </c>
      <c r="AE719" s="37" t="s">
        <v>291</v>
      </c>
      <c r="AF719" s="40" t="str">
        <f t="shared" si="798"/>
        <v/>
      </c>
      <c r="AG719" s="6" t="s">
        <v>291</v>
      </c>
      <c r="AI719" s="114"/>
      <c r="AJ719" s="66"/>
    </row>
    <row r="720" spans="1:51" hidden="1">
      <c r="A720" s="5" t="s">
        <v>5084</v>
      </c>
      <c r="B720" s="65" t="str">
        <f t="shared" ref="B720:C720" si="805">B719</f>
        <v>평가관리_입수정보</v>
      </c>
      <c r="C720" s="65" t="str">
        <f t="shared" si="805"/>
        <v>스케쥴정보</v>
      </c>
      <c r="D720" s="65" t="s">
        <v>1111</v>
      </c>
      <c r="E720" s="65">
        <f t="shared" si="760"/>
        <v>4</v>
      </c>
      <c r="F720" s="66" t="s">
        <v>1980</v>
      </c>
      <c r="G720" s="66" t="s">
        <v>274</v>
      </c>
      <c r="H720" s="42">
        <v>30</v>
      </c>
      <c r="I720" s="66" t="s">
        <v>36</v>
      </c>
      <c r="J720" s="65" t="str">
        <f t="shared" si="761"/>
        <v>문자_30</v>
      </c>
      <c r="K720" s="103"/>
      <c r="L720" s="67"/>
      <c r="M720" s="65" t="str">
        <f t="shared" si="792"/>
        <v>ZRP_BASE_COUP_SCHE</v>
      </c>
      <c r="N720" s="65" t="str">
        <f t="shared" si="762"/>
        <v>스케쥴정보</v>
      </c>
      <c r="O720" s="27">
        <f t="shared" si="802"/>
        <v>4</v>
      </c>
      <c r="P720" s="65" t="s">
        <v>1112</v>
      </c>
      <c r="Q720" s="65" t="str">
        <f t="shared" si="793"/>
        <v>쿠폰스케쥴ID</v>
      </c>
      <c r="R720" s="65" t="str">
        <f t="shared" si="764"/>
        <v>varchar2(30)</v>
      </c>
      <c r="S720" s="66" t="s">
        <v>759</v>
      </c>
      <c r="T720" s="66" t="str">
        <f>IF(I720="M", "Y", "")</f>
        <v>Y</v>
      </c>
      <c r="U720" s="68">
        <f t="shared" si="784"/>
        <v>30</v>
      </c>
      <c r="V720" s="65"/>
      <c r="W720" s="5" t="s">
        <v>291</v>
      </c>
      <c r="X720" s="5" t="str">
        <f t="shared" si="794"/>
        <v>BASE_DT,POSI_FG,POSI_ID,COUP_SCH_ID</v>
      </c>
      <c r="Y720" s="6" t="s">
        <v>291</v>
      </c>
      <c r="Z720" s="37" t="str">
        <f t="shared" si="795"/>
        <v xml:space="preserve">  COUP_SCH_ID varchar2(30) NOT NULL,</v>
      </c>
      <c r="AA720" s="37" t="s">
        <v>291</v>
      </c>
      <c r="AB720" s="5" t="str">
        <f t="shared" si="796"/>
        <v/>
      </c>
      <c r="AC720" s="37" t="s">
        <v>291</v>
      </c>
      <c r="AD720" s="37" t="str">
        <f t="shared" si="797"/>
        <v>COMMENT ON COLUMN ZRP_BASE_COUP_SCHE.COUP_SCH_ID IS '쿠폰스케쥴ID';</v>
      </c>
      <c r="AE720" s="37" t="s">
        <v>291</v>
      </c>
      <c r="AF720" s="40" t="str">
        <f t="shared" si="798"/>
        <v/>
      </c>
      <c r="AG720" s="6" t="s">
        <v>291</v>
      </c>
      <c r="AI720" s="114"/>
      <c r="AJ720" s="66"/>
    </row>
    <row r="721" spans="2:36" hidden="1">
      <c r="B721" s="65" t="str">
        <f t="shared" ref="B721:C721" si="806">B720</f>
        <v>평가관리_입수정보</v>
      </c>
      <c r="C721" s="65" t="str">
        <f t="shared" si="806"/>
        <v>스케쥴정보</v>
      </c>
      <c r="D721" s="65" t="s">
        <v>1116</v>
      </c>
      <c r="E721" s="65">
        <f t="shared" si="760"/>
        <v>5</v>
      </c>
      <c r="F721" s="66" t="s">
        <v>1980</v>
      </c>
      <c r="G721" s="66" t="s">
        <v>13</v>
      </c>
      <c r="H721" s="42">
        <v>5</v>
      </c>
      <c r="I721" s="66" t="s">
        <v>36</v>
      </c>
      <c r="J721" s="65" t="str">
        <f t="shared" si="761"/>
        <v>숫자_5</v>
      </c>
      <c r="K721" s="103"/>
      <c r="L721" s="67"/>
      <c r="M721" s="65" t="str">
        <f t="shared" si="792"/>
        <v>ZRP_BASE_COUP_SCHE</v>
      </c>
      <c r="N721" s="65" t="str">
        <f t="shared" si="762"/>
        <v>스케쥴정보</v>
      </c>
      <c r="O721" s="27">
        <f t="shared" si="802"/>
        <v>5</v>
      </c>
      <c r="P721" s="65" t="s">
        <v>1117</v>
      </c>
      <c r="Q721" s="65" t="str">
        <f t="shared" si="793"/>
        <v>스케쥴순번</v>
      </c>
      <c r="R721" s="65" t="str">
        <f t="shared" si="764"/>
        <v>number(5)</v>
      </c>
      <c r="S721" s="66" t="s">
        <v>759</v>
      </c>
      <c r="T721" s="66" t="str">
        <f>IF(I721="M", "Y", "")</f>
        <v>Y</v>
      </c>
      <c r="U721" s="68">
        <f t="shared" si="784"/>
        <v>5</v>
      </c>
      <c r="V721" s="65"/>
      <c r="W721" s="5" t="s">
        <v>291</v>
      </c>
      <c r="X721" s="5" t="str">
        <f t="shared" si="794"/>
        <v>BASE_DT,POSI_FG,POSI_ID,COUP_SCH_ID,SCH_SEQ</v>
      </c>
      <c r="Y721" s="6" t="s">
        <v>291</v>
      </c>
      <c r="Z721" s="37" t="str">
        <f t="shared" si="795"/>
        <v xml:space="preserve">  SCH_SEQ number(5) NOT NULL,</v>
      </c>
      <c r="AA721" s="37" t="s">
        <v>291</v>
      </c>
      <c r="AB721" s="5" t="str">
        <f t="shared" si="796"/>
        <v/>
      </c>
      <c r="AC721" s="37" t="s">
        <v>291</v>
      </c>
      <c r="AD721" s="37" t="str">
        <f t="shared" si="797"/>
        <v>COMMENT ON COLUMN ZRP_BASE_COUP_SCHE.SCH_SEQ IS '스케쥴순번';</v>
      </c>
      <c r="AE721" s="37" t="s">
        <v>291</v>
      </c>
      <c r="AF721" s="40" t="str">
        <f t="shared" si="798"/>
        <v/>
      </c>
      <c r="AG721" s="6" t="s">
        <v>291</v>
      </c>
      <c r="AI721" s="114"/>
      <c r="AJ721" s="66"/>
    </row>
    <row r="722" spans="2:36" hidden="1">
      <c r="B722" s="65" t="str">
        <f t="shared" ref="B722:C722" si="807">B721</f>
        <v>평가관리_입수정보</v>
      </c>
      <c r="C722" s="65" t="str">
        <f t="shared" si="807"/>
        <v>스케쥴정보</v>
      </c>
      <c r="D722" s="65" t="s">
        <v>1153</v>
      </c>
      <c r="E722" s="65">
        <f t="shared" si="760"/>
        <v>6</v>
      </c>
      <c r="F722" s="66"/>
      <c r="G722" s="66" t="s">
        <v>274</v>
      </c>
      <c r="H722" s="42">
        <v>20</v>
      </c>
      <c r="I722" s="66"/>
      <c r="J722" s="65" t="str">
        <f t="shared" si="761"/>
        <v>문자_20</v>
      </c>
      <c r="K722" s="103"/>
      <c r="L722" s="67"/>
      <c r="M722" s="65" t="str">
        <f t="shared" si="792"/>
        <v>ZRP_BASE_COUP_SCHE</v>
      </c>
      <c r="N722" s="65" t="str">
        <f t="shared" si="762"/>
        <v>스케쥴정보</v>
      </c>
      <c r="O722" s="27">
        <f t="shared" si="802"/>
        <v>6</v>
      </c>
      <c r="P722" s="65" t="s">
        <v>46</v>
      </c>
      <c r="Q722" s="65" t="str">
        <f t="shared" si="793"/>
        <v>최종작업자</v>
      </c>
      <c r="R722" s="65" t="str">
        <f t="shared" si="764"/>
        <v>varchar2(20)</v>
      </c>
      <c r="S722" s="66"/>
      <c r="T722" s="66"/>
      <c r="U722" s="68">
        <f t="shared" si="784"/>
        <v>20</v>
      </c>
      <c r="V722" s="65"/>
      <c r="W722" s="5" t="s">
        <v>291</v>
      </c>
      <c r="X722" s="5" t="str">
        <f t="shared" si="794"/>
        <v>BASE_DT,POSI_FG,POSI_ID,COUP_SCH_ID,SCH_SEQ</v>
      </c>
      <c r="Y722" s="6" t="s">
        <v>291</v>
      </c>
      <c r="Z722" s="37" t="str">
        <f t="shared" si="795"/>
        <v xml:space="preserve">  LASTID varchar2(20) NULL,</v>
      </c>
      <c r="AA722" s="37" t="s">
        <v>291</v>
      </c>
      <c r="AB722" s="5" t="str">
        <f t="shared" si="796"/>
        <v/>
      </c>
      <c r="AC722" s="37" t="s">
        <v>291</v>
      </c>
      <c r="AD722" s="37" t="str">
        <f t="shared" si="797"/>
        <v>COMMENT ON COLUMN ZRP_BASE_COUP_SCHE.LASTID IS '최종작업자';</v>
      </c>
      <c r="AE722" s="37" t="s">
        <v>291</v>
      </c>
      <c r="AF722" s="40" t="str">
        <f t="shared" si="798"/>
        <v>ALTER TABLE ZRP_BASE_COUP_SCHE ADD LASTID varchar2(20) NULL;</v>
      </c>
      <c r="AG722" s="6" t="s">
        <v>291</v>
      </c>
      <c r="AI722" s="114"/>
      <c r="AJ722" s="66"/>
    </row>
    <row r="723" spans="2:36" hidden="1">
      <c r="B723" s="65" t="str">
        <f t="shared" ref="B723:C723" si="808">B722</f>
        <v>평가관리_입수정보</v>
      </c>
      <c r="C723" s="65" t="str">
        <f t="shared" si="808"/>
        <v>스케쥴정보</v>
      </c>
      <c r="D723" s="65" t="s">
        <v>286</v>
      </c>
      <c r="E723" s="65">
        <f t="shared" si="760"/>
        <v>7</v>
      </c>
      <c r="F723" s="66"/>
      <c r="G723" s="66" t="s">
        <v>1154</v>
      </c>
      <c r="H723" s="42">
        <v>8</v>
      </c>
      <c r="I723" s="66" t="s">
        <v>36</v>
      </c>
      <c r="J723" s="65" t="str">
        <f t="shared" si="761"/>
        <v>날짜</v>
      </c>
      <c r="K723" s="103"/>
      <c r="L723" s="67"/>
      <c r="M723" s="65" t="str">
        <f t="shared" si="792"/>
        <v>ZRP_BASE_COUP_SCHE</v>
      </c>
      <c r="N723" s="65" t="str">
        <f t="shared" si="762"/>
        <v>스케쥴정보</v>
      </c>
      <c r="O723" s="27">
        <f t="shared" si="802"/>
        <v>7</v>
      </c>
      <c r="P723" s="65" t="s">
        <v>47</v>
      </c>
      <c r="Q723" s="65" t="str">
        <f t="shared" si="793"/>
        <v>최종작업시스템일시</v>
      </c>
      <c r="R723" s="65" t="str">
        <f t="shared" si="764"/>
        <v>timestamp</v>
      </c>
      <c r="S723" s="66"/>
      <c r="T723" s="66"/>
      <c r="U723" s="68">
        <f t="shared" si="784"/>
        <v>8</v>
      </c>
      <c r="V723" s="65"/>
      <c r="W723" s="5" t="s">
        <v>291</v>
      </c>
      <c r="X723" s="5" t="str">
        <f t="shared" si="794"/>
        <v>BASE_DT,POSI_FG,POSI_ID,COUP_SCH_ID,SCH_SEQ</v>
      </c>
      <c r="Y723" s="6" t="s">
        <v>291</v>
      </c>
      <c r="Z723" s="37" t="str">
        <f t="shared" si="795"/>
        <v xml:space="preserve">  TMSTAMP timestamp DEFAULT CURRENT_TIMESTAMP  NULL,</v>
      </c>
      <c r="AA723" s="37" t="s">
        <v>291</v>
      </c>
      <c r="AB723" s="5" t="str">
        <f t="shared" si="796"/>
        <v/>
      </c>
      <c r="AC723" s="37" t="s">
        <v>291</v>
      </c>
      <c r="AD723" s="37" t="str">
        <f t="shared" si="797"/>
        <v>COMMENT ON COLUMN ZRP_BASE_COUP_SCHE.TMSTAMP IS '최종작업시스템일시';</v>
      </c>
      <c r="AE723" s="37" t="s">
        <v>291</v>
      </c>
      <c r="AF723" s="40" t="str">
        <f t="shared" si="798"/>
        <v>ALTER TABLE ZRP_BASE_COUP_SCHE ADD TMSTAMP timestamp NULL;</v>
      </c>
      <c r="AG723" s="6" t="s">
        <v>291</v>
      </c>
      <c r="AI723" s="114"/>
      <c r="AJ723" s="66"/>
    </row>
    <row r="724" spans="2:36" hidden="1">
      <c r="B724" s="65" t="str">
        <f t="shared" ref="B724:C724" si="809">B723</f>
        <v>평가관리_입수정보</v>
      </c>
      <c r="C724" s="65" t="str">
        <f t="shared" si="809"/>
        <v>스케쥴정보</v>
      </c>
      <c r="D724" s="65" t="s">
        <v>1118</v>
      </c>
      <c r="E724" s="65">
        <f t="shared" si="760"/>
        <v>8</v>
      </c>
      <c r="F724" s="66"/>
      <c r="G724" s="66" t="s">
        <v>12</v>
      </c>
      <c r="H724" s="42">
        <v>8</v>
      </c>
      <c r="I724" s="66"/>
      <c r="J724" s="65" t="str">
        <f t="shared" si="761"/>
        <v>문자_8</v>
      </c>
      <c r="K724" s="103"/>
      <c r="L724" s="67"/>
      <c r="M724" s="65" t="str">
        <f t="shared" si="792"/>
        <v>ZRP_BASE_COUP_SCHE</v>
      </c>
      <c r="N724" s="65" t="str">
        <f t="shared" si="762"/>
        <v>스케쥴정보</v>
      </c>
      <c r="O724" s="27">
        <f t="shared" si="802"/>
        <v>8</v>
      </c>
      <c r="P724" s="65" t="s">
        <v>1119</v>
      </c>
      <c r="Q724" s="65" t="str">
        <f t="shared" si="793"/>
        <v>지급일</v>
      </c>
      <c r="R724" s="65" t="str">
        <f t="shared" si="764"/>
        <v>varchar2(8)</v>
      </c>
      <c r="S724" s="66" t="str">
        <f>IF(F724="O", "Y", "")</f>
        <v/>
      </c>
      <c r="T724" s="66" t="str">
        <f>IF(I724="M", "Y", "")</f>
        <v/>
      </c>
      <c r="U724" s="68">
        <f t="shared" si="784"/>
        <v>8</v>
      </c>
      <c r="V724" s="65"/>
      <c r="W724" s="5" t="s">
        <v>291</v>
      </c>
      <c r="X724" s="5" t="str">
        <f t="shared" si="794"/>
        <v>BASE_DT,POSI_FG,POSI_ID,COUP_SCH_ID,SCH_SEQ</v>
      </c>
      <c r="Y724" s="6" t="s">
        <v>291</v>
      </c>
      <c r="Z724" s="37" t="str">
        <f t="shared" si="795"/>
        <v xml:space="preserve">  PAYMENT_DT varchar2(8) NULL,</v>
      </c>
      <c r="AA724" s="37" t="s">
        <v>291</v>
      </c>
      <c r="AB724" s="5" t="str">
        <f t="shared" si="796"/>
        <v/>
      </c>
      <c r="AC724" s="37" t="s">
        <v>291</v>
      </c>
      <c r="AD724" s="37" t="str">
        <f t="shared" si="797"/>
        <v>COMMENT ON COLUMN ZRP_BASE_COUP_SCHE.PAYMENT_DT IS '지급일';</v>
      </c>
      <c r="AE724" s="37" t="s">
        <v>291</v>
      </c>
      <c r="AF724" s="40" t="str">
        <f t="shared" si="798"/>
        <v>ALTER TABLE ZRP_BASE_COUP_SCHE ADD PAYMENT_DT varchar2(8) NULL;</v>
      </c>
      <c r="AG724" s="6" t="s">
        <v>291</v>
      </c>
      <c r="AI724" s="114"/>
      <c r="AJ724" s="66"/>
    </row>
    <row r="725" spans="2:36" hidden="1">
      <c r="B725" s="65" t="str">
        <f t="shared" ref="B725:C725" si="810">B724</f>
        <v>평가관리_입수정보</v>
      </c>
      <c r="C725" s="65" t="str">
        <f t="shared" si="810"/>
        <v>스케쥴정보</v>
      </c>
      <c r="D725" s="65" t="s">
        <v>1120</v>
      </c>
      <c r="E725" s="65">
        <f t="shared" si="760"/>
        <v>9</v>
      </c>
      <c r="F725" s="66"/>
      <c r="G725" s="66" t="s">
        <v>12</v>
      </c>
      <c r="H725" s="42">
        <v>8</v>
      </c>
      <c r="I725" s="66"/>
      <c r="J725" s="65" t="str">
        <f t="shared" si="761"/>
        <v>문자_8</v>
      </c>
      <c r="K725" s="103"/>
      <c r="L725" s="67"/>
      <c r="M725" s="65" t="str">
        <f t="shared" si="792"/>
        <v>ZRP_BASE_COUP_SCHE</v>
      </c>
      <c r="N725" s="65" t="str">
        <f t="shared" si="762"/>
        <v>스케쥴정보</v>
      </c>
      <c r="O725" s="27">
        <f t="shared" si="802"/>
        <v>9</v>
      </c>
      <c r="P725" s="65" t="s">
        <v>1121</v>
      </c>
      <c r="Q725" s="65" t="str">
        <f t="shared" si="793"/>
        <v>시작일</v>
      </c>
      <c r="R725" s="65" t="str">
        <f t="shared" si="764"/>
        <v>varchar2(8)</v>
      </c>
      <c r="S725" s="66" t="str">
        <f>IF(F725="O", "Y", "")</f>
        <v/>
      </c>
      <c r="T725" s="66" t="str">
        <f>IF(I725="M", "Y", "")</f>
        <v/>
      </c>
      <c r="U725" s="68">
        <f t="shared" si="784"/>
        <v>8</v>
      </c>
      <c r="V725" s="65"/>
      <c r="W725" s="5" t="s">
        <v>291</v>
      </c>
      <c r="X725" s="5" t="str">
        <f t="shared" si="794"/>
        <v>BASE_DT,POSI_FG,POSI_ID,COUP_SCH_ID,SCH_SEQ</v>
      </c>
      <c r="Y725" s="6" t="s">
        <v>291</v>
      </c>
      <c r="Z725" s="37" t="str">
        <f t="shared" si="795"/>
        <v xml:space="preserve">  START_DT varchar2(8) NULL,</v>
      </c>
      <c r="AA725" s="37" t="s">
        <v>291</v>
      </c>
      <c r="AB725" s="5" t="str">
        <f t="shared" si="796"/>
        <v/>
      </c>
      <c r="AC725" s="37" t="s">
        <v>291</v>
      </c>
      <c r="AD725" s="37" t="str">
        <f t="shared" si="797"/>
        <v>COMMENT ON COLUMN ZRP_BASE_COUP_SCHE.START_DT IS '시작일';</v>
      </c>
      <c r="AE725" s="37" t="s">
        <v>291</v>
      </c>
      <c r="AF725" s="40" t="str">
        <f t="shared" si="798"/>
        <v>ALTER TABLE ZRP_BASE_COUP_SCHE ADD START_DT varchar2(8) NULL;</v>
      </c>
      <c r="AG725" s="6" t="s">
        <v>291</v>
      </c>
      <c r="AI725" s="114"/>
      <c r="AJ725" s="66"/>
    </row>
    <row r="726" spans="2:36" hidden="1">
      <c r="B726" s="65" t="str">
        <f t="shared" si="791"/>
        <v>평가관리_입수정보</v>
      </c>
      <c r="C726" s="65" t="str">
        <f t="shared" si="791"/>
        <v>스케쥴정보</v>
      </c>
      <c r="D726" s="65" t="s">
        <v>1122</v>
      </c>
      <c r="E726" s="65">
        <f t="shared" si="760"/>
        <v>10</v>
      </c>
      <c r="F726" s="66"/>
      <c r="G726" s="66" t="s">
        <v>12</v>
      </c>
      <c r="H726" s="42">
        <v>8</v>
      </c>
      <c r="I726" s="66"/>
      <c r="J726" s="65" t="str">
        <f t="shared" si="761"/>
        <v>문자_8</v>
      </c>
      <c r="K726" s="103"/>
      <c r="L726" s="67"/>
      <c r="M726" s="65" t="str">
        <f t="shared" si="792"/>
        <v>ZRP_BASE_COUP_SCHE</v>
      </c>
      <c r="N726" s="65" t="str">
        <f t="shared" si="762"/>
        <v>스케쥴정보</v>
      </c>
      <c r="O726" s="27">
        <f t="shared" si="802"/>
        <v>10</v>
      </c>
      <c r="P726" s="65" t="s">
        <v>1123</v>
      </c>
      <c r="Q726" s="65" t="str">
        <f t="shared" si="793"/>
        <v>종료일</v>
      </c>
      <c r="R726" s="65" t="str">
        <f t="shared" si="764"/>
        <v>varchar2(8)</v>
      </c>
      <c r="S726" s="66" t="str">
        <f>IF(F726="O", "Y", "")</f>
        <v/>
      </c>
      <c r="T726" s="66" t="str">
        <f>IF(I726="M", "Y", "")</f>
        <v/>
      </c>
      <c r="U726" s="68">
        <f t="shared" si="784"/>
        <v>8</v>
      </c>
      <c r="V726" s="65"/>
      <c r="W726" s="5" t="s">
        <v>291</v>
      </c>
      <c r="X726" s="5" t="str">
        <f t="shared" si="794"/>
        <v>BASE_DT,POSI_FG,POSI_ID,COUP_SCH_ID,SCH_SEQ</v>
      </c>
      <c r="Y726" s="6" t="s">
        <v>291</v>
      </c>
      <c r="Z726" s="37" t="str">
        <f t="shared" si="795"/>
        <v xml:space="preserve">  END_DT varchar2(8) NULL,</v>
      </c>
      <c r="AA726" s="37" t="s">
        <v>291</v>
      </c>
      <c r="AB726" s="5" t="str">
        <f t="shared" si="796"/>
        <v/>
      </c>
      <c r="AC726" s="37" t="s">
        <v>291</v>
      </c>
      <c r="AD726" s="37" t="str">
        <f t="shared" si="797"/>
        <v>COMMENT ON COLUMN ZRP_BASE_COUP_SCHE.END_DT IS '종료일';</v>
      </c>
      <c r="AE726" s="37" t="s">
        <v>291</v>
      </c>
      <c r="AF726" s="40" t="str">
        <f t="shared" si="798"/>
        <v>ALTER TABLE ZRP_BASE_COUP_SCHE ADD END_DT varchar2(8) NULL;</v>
      </c>
      <c r="AG726" s="6" t="s">
        <v>291</v>
      </c>
      <c r="AI726" s="114"/>
      <c r="AJ726" s="66"/>
    </row>
    <row r="727" spans="2:36" hidden="1">
      <c r="B727" s="65" t="str">
        <f>B725</f>
        <v>평가관리_입수정보</v>
      </c>
      <c r="C727" s="65" t="str">
        <f>C725</f>
        <v>스케쥴정보</v>
      </c>
      <c r="D727" s="65" t="s">
        <v>4989</v>
      </c>
      <c r="E727" s="65">
        <f t="shared" si="760"/>
        <v>11</v>
      </c>
      <c r="F727" s="66"/>
      <c r="G727" s="66" t="s">
        <v>13</v>
      </c>
      <c r="H727" s="42" t="s">
        <v>6599</v>
      </c>
      <c r="I727" s="66"/>
      <c r="J727" s="65" t="str">
        <f t="shared" ref="J727:J732" si="811">IF(G727="", "", G727&amp;IF(G727="날짜", "", "_"&amp;H727))</f>
        <v>숫자_19,2</v>
      </c>
      <c r="K727" s="103"/>
      <c r="L727" s="67"/>
      <c r="M727" s="65" t="str">
        <f>M725</f>
        <v>ZRP_BASE_COUP_SCHE</v>
      </c>
      <c r="N727" s="65" t="str">
        <f t="shared" ref="N727:N732" si="812">C727</f>
        <v>스케쥴정보</v>
      </c>
      <c r="O727" s="27">
        <f t="shared" si="802"/>
        <v>11</v>
      </c>
      <c r="P727" s="65" t="s">
        <v>4990</v>
      </c>
      <c r="Q727" s="65" t="str">
        <f t="shared" ref="Q727:Q732" si="813">D727</f>
        <v>스케줄금액</v>
      </c>
      <c r="R727" s="65" t="str">
        <f t="shared" ref="R727:R732" si="814">IF(G727="문자", "varchar2(" &amp; H727 &amp; ")", IF(G727="숫자", "number(" &amp; SUBSTITUTE(H727, ".", ",") &amp;")", IF(G727="날짜", "timestamp", "")))</f>
        <v>number(19,2)</v>
      </c>
      <c r="S727" s="66"/>
      <c r="T727" s="66"/>
      <c r="U727" s="68" t="str">
        <f t="shared" si="784"/>
        <v>19,2</v>
      </c>
      <c r="V727" s="65"/>
      <c r="W727" s="5" t="s">
        <v>291</v>
      </c>
      <c r="X727" s="5" t="str">
        <f t="shared" si="794"/>
        <v>BASE_DT,POSI_FG,POSI_ID,COUP_SCH_ID,SCH_SEQ</v>
      </c>
      <c r="Y727" s="6" t="s">
        <v>291</v>
      </c>
      <c r="Z727" s="37" t="str">
        <f t="shared" si="795"/>
        <v xml:space="preserve">  SCHE_AMT number(19,2) NULL,</v>
      </c>
      <c r="AA727" s="37" t="s">
        <v>291</v>
      </c>
      <c r="AB727" s="5" t="str">
        <f t="shared" si="796"/>
        <v/>
      </c>
      <c r="AC727" s="37" t="s">
        <v>291</v>
      </c>
      <c r="AD727" s="37" t="str">
        <f t="shared" si="797"/>
        <v>COMMENT ON COLUMN ZRP_BASE_COUP_SCHE.SCHE_AMT IS '스케줄금액';</v>
      </c>
      <c r="AE727" s="37" t="s">
        <v>291</v>
      </c>
      <c r="AF727" s="40" t="str">
        <f t="shared" si="798"/>
        <v>ALTER TABLE ZRP_BASE_COUP_SCHE ADD SCHE_AMT number(19,2) NULL;</v>
      </c>
      <c r="AG727" s="6" t="s">
        <v>291</v>
      </c>
      <c r="AI727" s="114"/>
      <c r="AJ727" s="66"/>
    </row>
    <row r="728" spans="2:36" hidden="1">
      <c r="B728" s="65" t="str">
        <f t="shared" ref="B728:C732" si="815">B723</f>
        <v>평가관리_입수정보</v>
      </c>
      <c r="C728" s="65" t="str">
        <f t="shared" si="815"/>
        <v>스케쥴정보</v>
      </c>
      <c r="D728" s="65" t="s">
        <v>6589</v>
      </c>
      <c r="E728" s="65">
        <f t="shared" si="760"/>
        <v>12</v>
      </c>
      <c r="F728" s="66"/>
      <c r="G728" s="66" t="s">
        <v>13</v>
      </c>
      <c r="H728" s="42" t="s">
        <v>6598</v>
      </c>
      <c r="I728" s="66"/>
      <c r="J728" s="65" t="str">
        <f t="shared" si="811"/>
        <v>숫자_10,2</v>
      </c>
      <c r="K728" s="103"/>
      <c r="L728" s="67"/>
      <c r="M728" s="65" t="str">
        <f>M723</f>
        <v>ZRP_BASE_COUP_SCHE</v>
      </c>
      <c r="N728" s="65" t="str">
        <f t="shared" si="812"/>
        <v>스케쥴정보</v>
      </c>
      <c r="O728" s="27">
        <f t="shared" si="802"/>
        <v>12</v>
      </c>
      <c r="P728" s="65" t="s">
        <v>6594</v>
      </c>
      <c r="Q728" s="65" t="str">
        <f t="shared" si="813"/>
        <v>상한범위</v>
      </c>
      <c r="R728" s="65" t="str">
        <f t="shared" si="814"/>
        <v>number(10,2)</v>
      </c>
      <c r="S728" s="66"/>
      <c r="T728" s="66"/>
      <c r="U728" s="68" t="str">
        <f t="shared" si="784"/>
        <v>10,2</v>
      </c>
      <c r="V728" s="65"/>
      <c r="W728" s="5" t="s">
        <v>291</v>
      </c>
      <c r="X728" s="5" t="str">
        <f t="shared" si="794"/>
        <v>BASE_DT,POSI_FG,POSI_ID,COUP_SCH_ID,SCH_SEQ</v>
      </c>
      <c r="Y728" s="6" t="s">
        <v>291</v>
      </c>
      <c r="Z728" s="37" t="str">
        <f t="shared" si="795"/>
        <v xml:space="preserve">  UP_RANGE number(10,2) NULL,</v>
      </c>
      <c r="AA728" s="37" t="s">
        <v>291</v>
      </c>
      <c r="AB728" s="5" t="str">
        <f t="shared" si="796"/>
        <v/>
      </c>
      <c r="AC728" s="37" t="s">
        <v>291</v>
      </c>
      <c r="AD728" s="37" t="str">
        <f t="shared" si="797"/>
        <v>COMMENT ON COLUMN ZRP_BASE_COUP_SCHE.UP_RANGE IS '상한범위';</v>
      </c>
      <c r="AE728" s="37" t="s">
        <v>291</v>
      </c>
      <c r="AF728" s="40" t="str">
        <f t="shared" si="798"/>
        <v>ALTER TABLE ZRP_BASE_COUP_SCHE ADD UP_RANGE number(10,2) NULL;</v>
      </c>
      <c r="AG728" s="6" t="s">
        <v>291</v>
      </c>
      <c r="AI728" s="114"/>
      <c r="AJ728" s="66"/>
    </row>
    <row r="729" spans="2:36" hidden="1">
      <c r="B729" s="65" t="str">
        <f t="shared" si="815"/>
        <v>평가관리_입수정보</v>
      </c>
      <c r="C729" s="65" t="str">
        <f t="shared" si="815"/>
        <v>스케쥴정보</v>
      </c>
      <c r="D729" s="65" t="s">
        <v>6590</v>
      </c>
      <c r="E729" s="65">
        <f t="shared" si="760"/>
        <v>13</v>
      </c>
      <c r="F729" s="66"/>
      <c r="G729" s="66" t="s">
        <v>13</v>
      </c>
      <c r="H729" s="42" t="s">
        <v>6598</v>
      </c>
      <c r="I729" s="66"/>
      <c r="J729" s="65" t="str">
        <f t="shared" si="811"/>
        <v>숫자_10,2</v>
      </c>
      <c r="K729" s="103"/>
      <c r="L729" s="67"/>
      <c r="M729" s="65" t="str">
        <f>M724</f>
        <v>ZRP_BASE_COUP_SCHE</v>
      </c>
      <c r="N729" s="65" t="str">
        <f t="shared" si="812"/>
        <v>스케쥴정보</v>
      </c>
      <c r="O729" s="27">
        <f t="shared" si="802"/>
        <v>13</v>
      </c>
      <c r="P729" s="65" t="s">
        <v>6595</v>
      </c>
      <c r="Q729" s="65" t="str">
        <f t="shared" si="813"/>
        <v>하한범위</v>
      </c>
      <c r="R729" s="65" t="str">
        <f t="shared" si="814"/>
        <v>number(10,2)</v>
      </c>
      <c r="S729" s="66"/>
      <c r="T729" s="66"/>
      <c r="U729" s="68" t="str">
        <f t="shared" si="784"/>
        <v>10,2</v>
      </c>
      <c r="V729" s="65"/>
      <c r="W729" s="5" t="s">
        <v>291</v>
      </c>
      <c r="X729" s="5" t="str">
        <f t="shared" si="794"/>
        <v>BASE_DT,POSI_FG,POSI_ID,COUP_SCH_ID,SCH_SEQ</v>
      </c>
      <c r="Y729" s="6" t="s">
        <v>291</v>
      </c>
      <c r="Z729" s="37" t="str">
        <f t="shared" si="795"/>
        <v xml:space="preserve">  DN_RANGE number(10,2) NULL,</v>
      </c>
      <c r="AA729" s="37" t="s">
        <v>291</v>
      </c>
      <c r="AB729" s="5" t="str">
        <f t="shared" si="796"/>
        <v/>
      </c>
      <c r="AC729" s="37" t="s">
        <v>291</v>
      </c>
      <c r="AD729" s="37" t="str">
        <f t="shared" si="797"/>
        <v>COMMENT ON COLUMN ZRP_BASE_COUP_SCHE.DN_RANGE IS '하한범위';</v>
      </c>
      <c r="AE729" s="37" t="s">
        <v>291</v>
      </c>
      <c r="AF729" s="40" t="str">
        <f t="shared" si="798"/>
        <v>ALTER TABLE ZRP_BASE_COUP_SCHE ADD DN_RANGE number(10,2) NULL;</v>
      </c>
      <c r="AG729" s="6" t="s">
        <v>291</v>
      </c>
      <c r="AI729" s="114"/>
      <c r="AJ729" s="66"/>
    </row>
    <row r="730" spans="2:36" hidden="1">
      <c r="B730" s="65" t="str">
        <f t="shared" si="815"/>
        <v>평가관리_입수정보</v>
      </c>
      <c r="C730" s="65" t="str">
        <f t="shared" si="815"/>
        <v>스케쥴정보</v>
      </c>
      <c r="D730" s="65" t="s">
        <v>6591</v>
      </c>
      <c r="E730" s="65">
        <f t="shared" si="760"/>
        <v>14</v>
      </c>
      <c r="F730" s="66"/>
      <c r="G730" s="66" t="s">
        <v>13</v>
      </c>
      <c r="H730" s="42" t="s">
        <v>6598</v>
      </c>
      <c r="I730" s="66"/>
      <c r="J730" s="65" t="str">
        <f t="shared" si="811"/>
        <v>숫자_10,2</v>
      </c>
      <c r="K730" s="103"/>
      <c r="L730" s="67"/>
      <c r="M730" s="65" t="str">
        <f>M725</f>
        <v>ZRP_BASE_COUP_SCHE</v>
      </c>
      <c r="N730" s="65" t="str">
        <f t="shared" si="812"/>
        <v>스케쥴정보</v>
      </c>
      <c r="O730" s="27">
        <f t="shared" si="802"/>
        <v>14</v>
      </c>
      <c r="P730" s="65" t="s">
        <v>6596</v>
      </c>
      <c r="Q730" s="65" t="str">
        <f t="shared" si="813"/>
        <v>범위내적용값</v>
      </c>
      <c r="R730" s="65" t="str">
        <f t="shared" si="814"/>
        <v>number(10,2)</v>
      </c>
      <c r="S730" s="66"/>
      <c r="T730" s="66"/>
      <c r="U730" s="68" t="str">
        <f t="shared" si="784"/>
        <v>10,2</v>
      </c>
      <c r="V730" s="65"/>
      <c r="W730" s="5" t="s">
        <v>291</v>
      </c>
      <c r="X730" s="5" t="str">
        <f t="shared" si="794"/>
        <v>BASE_DT,POSI_FG,POSI_ID,COUP_SCH_ID,SCH_SEQ</v>
      </c>
      <c r="Y730" s="6" t="s">
        <v>291</v>
      </c>
      <c r="Z730" s="37" t="str">
        <f t="shared" si="795"/>
        <v xml:space="preserve">  IN_RG_RATE number(10,2) NULL,</v>
      </c>
      <c r="AA730" s="37" t="s">
        <v>291</v>
      </c>
      <c r="AB730" s="5" t="str">
        <f t="shared" si="796"/>
        <v/>
      </c>
      <c r="AC730" s="37" t="s">
        <v>291</v>
      </c>
      <c r="AD730" s="37" t="str">
        <f t="shared" si="797"/>
        <v>COMMENT ON COLUMN ZRP_BASE_COUP_SCHE.IN_RG_RATE IS '범위내적용값';</v>
      </c>
      <c r="AE730" s="37" t="s">
        <v>291</v>
      </c>
      <c r="AF730" s="40" t="str">
        <f t="shared" si="798"/>
        <v>ALTER TABLE ZRP_BASE_COUP_SCHE ADD IN_RG_RATE number(10,2) NULL;</v>
      </c>
      <c r="AG730" s="6" t="s">
        <v>291</v>
      </c>
      <c r="AI730" s="114"/>
      <c r="AJ730" s="66"/>
    </row>
    <row r="731" spans="2:36" hidden="1">
      <c r="B731" s="65" t="str">
        <f t="shared" si="815"/>
        <v>평가관리_입수정보</v>
      </c>
      <c r="C731" s="65" t="str">
        <f t="shared" si="815"/>
        <v>스케쥴정보</v>
      </c>
      <c r="D731" s="65" t="s">
        <v>6592</v>
      </c>
      <c r="E731" s="65">
        <f t="shared" si="760"/>
        <v>15</v>
      </c>
      <c r="F731" s="66"/>
      <c r="G731" s="66" t="s">
        <v>13</v>
      </c>
      <c r="H731" s="42" t="s">
        <v>6598</v>
      </c>
      <c r="I731" s="66"/>
      <c r="J731" s="65" t="str">
        <f t="shared" si="811"/>
        <v>숫자_10,2</v>
      </c>
      <c r="K731" s="103"/>
      <c r="L731" s="67"/>
      <c r="M731" s="65" t="str">
        <f>M726</f>
        <v>ZRP_BASE_COUP_SCHE</v>
      </c>
      <c r="N731" s="65" t="str">
        <f t="shared" si="812"/>
        <v>스케쥴정보</v>
      </c>
      <c r="O731" s="27">
        <f t="shared" si="802"/>
        <v>15</v>
      </c>
      <c r="P731" s="65" t="s">
        <v>6597</v>
      </c>
      <c r="Q731" s="65" t="str">
        <f t="shared" si="813"/>
        <v>범위외적용값</v>
      </c>
      <c r="R731" s="65" t="str">
        <f t="shared" si="814"/>
        <v>number(10,2)</v>
      </c>
      <c r="S731" s="66"/>
      <c r="T731" s="66"/>
      <c r="U731" s="68" t="str">
        <f t="shared" si="784"/>
        <v>10,2</v>
      </c>
      <c r="V731" s="65"/>
      <c r="W731" s="5" t="s">
        <v>291</v>
      </c>
      <c r="X731" s="5" t="str">
        <f t="shared" si="794"/>
        <v>BASE_DT,POSI_FG,POSI_ID,COUP_SCH_ID,SCH_SEQ</v>
      </c>
      <c r="Y731" s="6" t="s">
        <v>291</v>
      </c>
      <c r="Z731" s="37" t="str">
        <f t="shared" si="795"/>
        <v xml:space="preserve">  OUT_RG_RATE number(10,2) NULL,</v>
      </c>
      <c r="AA731" s="37" t="s">
        <v>291</v>
      </c>
      <c r="AB731" s="5" t="str">
        <f t="shared" si="796"/>
        <v/>
      </c>
      <c r="AC731" s="37" t="s">
        <v>291</v>
      </c>
      <c r="AD731" s="37" t="str">
        <f t="shared" si="797"/>
        <v>COMMENT ON COLUMN ZRP_BASE_COUP_SCHE.OUT_RG_RATE IS '범위외적용값';</v>
      </c>
      <c r="AE731" s="37" t="s">
        <v>291</v>
      </c>
      <c r="AF731" s="40" t="str">
        <f t="shared" si="798"/>
        <v>ALTER TABLE ZRP_BASE_COUP_SCHE ADD OUT_RG_RATE number(10,2) NULL;</v>
      </c>
      <c r="AG731" s="6" t="s">
        <v>291</v>
      </c>
      <c r="AI731" s="114"/>
      <c r="AJ731" s="66"/>
    </row>
    <row r="732" spans="2:36" hidden="1">
      <c r="B732" s="65" t="str">
        <f t="shared" si="815"/>
        <v>평가관리_입수정보</v>
      </c>
      <c r="C732" s="65" t="str">
        <f t="shared" si="815"/>
        <v>스케쥴정보</v>
      </c>
      <c r="D732" s="65" t="s">
        <v>6593</v>
      </c>
      <c r="E732" s="65">
        <f t="shared" si="760"/>
        <v>16</v>
      </c>
      <c r="F732" s="66"/>
      <c r="G732" s="66" t="s">
        <v>13</v>
      </c>
      <c r="H732" s="42" t="s">
        <v>6598</v>
      </c>
      <c r="I732" s="66"/>
      <c r="J732" s="65" t="str">
        <f t="shared" si="811"/>
        <v>숫자_10,2</v>
      </c>
      <c r="K732" s="103"/>
      <c r="L732" s="67"/>
      <c r="M732" s="65" t="str">
        <f>M727</f>
        <v>ZRP_BASE_COUP_SCHE</v>
      </c>
      <c r="N732" s="65" t="str">
        <f t="shared" si="812"/>
        <v>스케쥴정보</v>
      </c>
      <c r="O732" s="27">
        <f t="shared" si="802"/>
        <v>16</v>
      </c>
      <c r="P732" s="65" t="s">
        <v>4996</v>
      </c>
      <c r="Q732" s="65" t="str">
        <f t="shared" si="813"/>
        <v>행사가격</v>
      </c>
      <c r="R732" s="65" t="str">
        <f t="shared" si="814"/>
        <v>number(10,2)</v>
      </c>
      <c r="S732" s="66"/>
      <c r="T732" s="66"/>
      <c r="U732" s="68" t="str">
        <f t="shared" si="784"/>
        <v>10,2</v>
      </c>
      <c r="V732" s="65"/>
      <c r="W732" s="5" t="s">
        <v>291</v>
      </c>
      <c r="X732" s="5" t="str">
        <f t="shared" si="794"/>
        <v>BASE_DT,POSI_FG,POSI_ID,COUP_SCH_ID,SCH_SEQ</v>
      </c>
      <c r="Y732" s="6" t="s">
        <v>291</v>
      </c>
      <c r="Z732" s="37" t="str">
        <f t="shared" si="795"/>
        <v xml:space="preserve">  CONT_SIZE number(10,2) NULL,</v>
      </c>
      <c r="AA732" s="37" t="s">
        <v>291</v>
      </c>
      <c r="AB732" s="5" t="str">
        <f t="shared" si="796"/>
        <v/>
      </c>
      <c r="AC732" s="37" t="s">
        <v>291</v>
      </c>
      <c r="AD732" s="37" t="str">
        <f t="shared" si="797"/>
        <v>COMMENT ON COLUMN ZRP_BASE_COUP_SCHE.CONT_SIZE IS '행사가격';</v>
      </c>
      <c r="AE732" s="37" t="s">
        <v>291</v>
      </c>
      <c r="AF732" s="40" t="str">
        <f t="shared" si="798"/>
        <v>ALTER TABLE ZRP_BASE_COUP_SCHE ADD CONT_SIZE number(10,2) NULL;</v>
      </c>
      <c r="AG732" s="6" t="s">
        <v>291</v>
      </c>
      <c r="AI732" s="114"/>
      <c r="AJ732" s="66"/>
    </row>
    <row r="733" spans="2:36" hidden="1">
      <c r="B733" s="65" t="str">
        <f>B725</f>
        <v>평가관리_입수정보</v>
      </c>
      <c r="C733" s="65" t="str">
        <f>C725</f>
        <v>스케쥴정보</v>
      </c>
      <c r="D733" s="65" t="s">
        <v>4991</v>
      </c>
      <c r="E733" s="65">
        <f t="shared" si="760"/>
        <v>17</v>
      </c>
      <c r="F733" s="66"/>
      <c r="G733" s="66" t="s">
        <v>274</v>
      </c>
      <c r="H733" s="42">
        <v>20</v>
      </c>
      <c r="I733" s="66"/>
      <c r="J733" s="65" t="str">
        <f t="shared" ref="J733:J734" si="816">IF(G733="", "", G733&amp;IF(G733="날짜", "", "_"&amp;H733))</f>
        <v>문자_20</v>
      </c>
      <c r="K733" s="103"/>
      <c r="L733" s="67"/>
      <c r="M733" s="65" t="str">
        <f>M725</f>
        <v>ZRP_BASE_COUP_SCHE</v>
      </c>
      <c r="N733" s="65" t="str">
        <f t="shared" ref="N733:N734" si="817">C733</f>
        <v>스케쥴정보</v>
      </c>
      <c r="O733" s="27">
        <f t="shared" si="802"/>
        <v>17</v>
      </c>
      <c r="P733" s="65" t="s">
        <v>4993</v>
      </c>
      <c r="Q733" s="65" t="str">
        <f t="shared" ref="Q733:Q734" si="818">D733</f>
        <v>문자변수값</v>
      </c>
      <c r="R733" s="65" t="str">
        <f t="shared" ref="R733:R734" si="819">IF(G733="문자", "varchar2(" &amp; H733 &amp; ")", IF(G733="숫자", "number(" &amp; SUBSTITUTE(H733, ".", ",") &amp;")", IF(G733="날짜", "timestamp", "")))</f>
        <v>varchar2(20)</v>
      </c>
      <c r="S733" s="66"/>
      <c r="T733" s="66"/>
      <c r="U733" s="68">
        <f t="shared" si="784"/>
        <v>20</v>
      </c>
      <c r="V733" s="65"/>
      <c r="W733" s="5" t="s">
        <v>291</v>
      </c>
      <c r="X733" s="5" t="str">
        <f t="shared" si="794"/>
        <v>BASE_DT,POSI_FG,POSI_ID,COUP_SCH_ID,SCH_SEQ</v>
      </c>
      <c r="Y733" s="6" t="s">
        <v>291</v>
      </c>
      <c r="Z733" s="37" t="str">
        <f t="shared" si="795"/>
        <v xml:space="preserve">  SCHE_CVAL varchar2(20) NULL,</v>
      </c>
      <c r="AA733" s="37" t="s">
        <v>291</v>
      </c>
      <c r="AB733" s="5" t="str">
        <f t="shared" si="796"/>
        <v/>
      </c>
      <c r="AC733" s="37" t="s">
        <v>291</v>
      </c>
      <c r="AD733" s="37" t="str">
        <f t="shared" si="797"/>
        <v>COMMENT ON COLUMN ZRP_BASE_COUP_SCHE.SCHE_CVAL IS '문자변수값';</v>
      </c>
      <c r="AE733" s="37" t="s">
        <v>291</v>
      </c>
      <c r="AF733" s="40" t="str">
        <f t="shared" si="798"/>
        <v>ALTER TABLE ZRP_BASE_COUP_SCHE ADD SCHE_CVAL varchar2(20) NULL;</v>
      </c>
      <c r="AG733" s="6" t="s">
        <v>291</v>
      </c>
      <c r="AI733" s="114"/>
      <c r="AJ733" s="66"/>
    </row>
    <row r="734" spans="2:36" hidden="1">
      <c r="B734" s="65" t="str">
        <f t="shared" ref="B734:C735" si="820">B727</f>
        <v>평가관리_입수정보</v>
      </c>
      <c r="C734" s="65" t="str">
        <f t="shared" si="820"/>
        <v>스케쥴정보</v>
      </c>
      <c r="D734" s="65" t="s">
        <v>4992</v>
      </c>
      <c r="E734" s="65">
        <f t="shared" si="760"/>
        <v>18</v>
      </c>
      <c r="F734" s="66"/>
      <c r="G734" s="66" t="s">
        <v>13</v>
      </c>
      <c r="H734" s="42" t="s">
        <v>6600</v>
      </c>
      <c r="I734" s="66"/>
      <c r="J734" s="65" t="str">
        <f t="shared" si="816"/>
        <v>숫자_25,8</v>
      </c>
      <c r="K734" s="103"/>
      <c r="L734" s="67"/>
      <c r="M734" s="65" t="str">
        <f>M727</f>
        <v>ZRP_BASE_COUP_SCHE</v>
      </c>
      <c r="N734" s="65" t="str">
        <f t="shared" si="817"/>
        <v>스케쥴정보</v>
      </c>
      <c r="O734" s="27">
        <f t="shared" si="802"/>
        <v>18</v>
      </c>
      <c r="P734" s="65" t="s">
        <v>4994</v>
      </c>
      <c r="Q734" s="65" t="str">
        <f t="shared" si="818"/>
        <v>숫자변수값</v>
      </c>
      <c r="R734" s="65" t="str">
        <f t="shared" si="819"/>
        <v>number(25,8)</v>
      </c>
      <c r="S734" s="66"/>
      <c r="T734" s="66"/>
      <c r="U734" s="68" t="str">
        <f t="shared" si="784"/>
        <v>25,8</v>
      </c>
      <c r="V734" s="65"/>
      <c r="W734" s="5" t="s">
        <v>291</v>
      </c>
      <c r="X734" s="5" t="str">
        <f t="shared" si="794"/>
        <v>BASE_DT,POSI_FG,POSI_ID,COUP_SCH_ID,SCH_SEQ</v>
      </c>
      <c r="Y734" s="6" t="s">
        <v>291</v>
      </c>
      <c r="Z734" s="37" t="str">
        <f t="shared" si="795"/>
        <v xml:space="preserve">  SCHE_NVAL number(25,8) NULL,</v>
      </c>
      <c r="AA734" s="37" t="s">
        <v>291</v>
      </c>
      <c r="AB734" s="5" t="str">
        <f t="shared" si="796"/>
        <v/>
      </c>
      <c r="AC734" s="37" t="s">
        <v>291</v>
      </c>
      <c r="AD734" s="37" t="str">
        <f t="shared" si="797"/>
        <v>COMMENT ON COLUMN ZRP_BASE_COUP_SCHE.SCHE_NVAL IS '숫자변수값';</v>
      </c>
      <c r="AE734" s="37" t="s">
        <v>291</v>
      </c>
      <c r="AF734" s="40" t="str">
        <f t="shared" si="798"/>
        <v>ALTER TABLE ZRP_BASE_COUP_SCHE ADD SCHE_NVAL number(25,8) NULL;</v>
      </c>
      <c r="AG734" s="6" t="s">
        <v>291</v>
      </c>
      <c r="AI734" s="114"/>
      <c r="AJ734" s="66"/>
    </row>
    <row r="735" spans="2:36" hidden="1">
      <c r="B735" s="65" t="str">
        <f t="shared" si="820"/>
        <v>평가관리_입수정보</v>
      </c>
      <c r="C735" s="65" t="str">
        <f t="shared" si="820"/>
        <v>스케쥴정보</v>
      </c>
      <c r="D735" s="65" t="s">
        <v>818</v>
      </c>
      <c r="E735" s="65">
        <f t="shared" si="760"/>
        <v>19</v>
      </c>
      <c r="F735" s="66"/>
      <c r="G735" s="66" t="s">
        <v>12</v>
      </c>
      <c r="H735" s="42">
        <v>20</v>
      </c>
      <c r="I735" s="66"/>
      <c r="J735" s="65" t="str">
        <f t="shared" si="761"/>
        <v>문자_20</v>
      </c>
      <c r="K735" s="103"/>
      <c r="L735" s="67"/>
      <c r="M735" s="65" t="str">
        <f>M726</f>
        <v>ZRP_BASE_COUP_SCHE</v>
      </c>
      <c r="N735" s="65" t="str">
        <f t="shared" si="762"/>
        <v>스케쥴정보</v>
      </c>
      <c r="O735" s="27">
        <f t="shared" si="802"/>
        <v>19</v>
      </c>
      <c r="P735" s="65" t="s">
        <v>832</v>
      </c>
      <c r="Q735" s="65" t="str">
        <f t="shared" si="793"/>
        <v>매핑ID</v>
      </c>
      <c r="R735" s="65" t="str">
        <f t="shared" si="764"/>
        <v>varchar2(20)</v>
      </c>
      <c r="S735" s="66" t="str">
        <f>IF(F735="O", "Y", "")</f>
        <v/>
      </c>
      <c r="T735" s="66" t="str">
        <f>IF(I735="M", "Y", "")</f>
        <v/>
      </c>
      <c r="U735" s="68">
        <f t="shared" si="784"/>
        <v>20</v>
      </c>
      <c r="V735" s="65"/>
      <c r="W735" s="5" t="s">
        <v>291</v>
      </c>
      <c r="X735" s="5" t="str">
        <f t="shared" si="794"/>
        <v>BASE_DT,POSI_FG,POSI_ID,COUP_SCH_ID,SCH_SEQ</v>
      </c>
      <c r="Y735" s="6" t="s">
        <v>291</v>
      </c>
      <c r="Z735" s="37" t="str">
        <f t="shared" si="795"/>
        <v xml:space="preserve">  MAP_ID varchar2(20) NULL,CONSTRAINT PK_ZRP_BASE_COUP_SCHE PRIMARY KEY ( BASE_DT,POSI_FG,POSI_ID,COUP_SCH_ID,SCH_SEQ) );</v>
      </c>
      <c r="AA735" s="37" t="s">
        <v>291</v>
      </c>
      <c r="AB735" s="5" t="str">
        <f t="shared" si="796"/>
        <v/>
      </c>
      <c r="AC735" s="37" t="s">
        <v>291</v>
      </c>
      <c r="AD735" s="37" t="str">
        <f t="shared" si="797"/>
        <v>COMMENT ON COLUMN ZRP_BASE_COUP_SCHE.MAP_ID IS '매핑ID';</v>
      </c>
      <c r="AE735" s="37" t="s">
        <v>291</v>
      </c>
      <c r="AF735" s="40" t="str">
        <f t="shared" si="798"/>
        <v>ALTER TABLE ZRP_BASE_COUP_SCHE ADD MAP_ID varchar2(20) NULL;</v>
      </c>
      <c r="AG735" s="6" t="s">
        <v>291</v>
      </c>
      <c r="AI735" s="114"/>
      <c r="AJ735" s="66"/>
    </row>
    <row r="736" spans="2:36" s="6" customFormat="1" hidden="1">
      <c r="B736" s="65" t="s">
        <v>1074</v>
      </c>
      <c r="C736" s="65" t="s">
        <v>781</v>
      </c>
      <c r="D736" s="65" t="str">
        <f>VLOOKUP(M736,엔티티목록!I:O,7,FALSE)</f>
        <v>커브 정보</v>
      </c>
      <c r="E736" s="65" t="str">
        <f t="shared" si="760"/>
        <v/>
      </c>
      <c r="F736" s="66"/>
      <c r="G736" s="66"/>
      <c r="H736" s="42">
        <f>SUMIFS(H:H,C:C,C736,B:B,B736, G:G,"&lt;&gt;"&amp;G736)</f>
        <v>106</v>
      </c>
      <c r="I736" s="66"/>
      <c r="J736" s="65" t="str">
        <f t="shared" si="761"/>
        <v/>
      </c>
      <c r="K736" s="114"/>
      <c r="L736" s="67"/>
      <c r="M736" s="65" t="s">
        <v>6427</v>
      </c>
      <c r="N736" s="65" t="str">
        <f t="shared" si="762"/>
        <v>커브정보</v>
      </c>
      <c r="O736" s="27" t="str">
        <f t="shared" si="802"/>
        <v/>
      </c>
      <c r="P736" s="65"/>
      <c r="Q736" s="65"/>
      <c r="R736" s="65" t="str">
        <f t="shared" si="764"/>
        <v/>
      </c>
      <c r="S736" s="66"/>
      <c r="T736" s="66"/>
      <c r="U736" s="68">
        <f t="shared" si="784"/>
        <v>106</v>
      </c>
      <c r="V736" s="65"/>
      <c r="W736" s="5" t="s">
        <v>291</v>
      </c>
      <c r="X736" s="5" t="str">
        <f t="shared" si="794"/>
        <v/>
      </c>
      <c r="Y736" s="6" t="s">
        <v>291</v>
      </c>
      <c r="Z736" s="37" t="str">
        <f t="shared" si="795"/>
        <v>CREATE TABLE ZRP_BASE_CURV(</v>
      </c>
      <c r="AA736" s="37" t="s">
        <v>291</v>
      </c>
      <c r="AB736" s="5" t="str">
        <f t="shared" si="796"/>
        <v>DROP TABLE ZRP_BASE_CURV;</v>
      </c>
      <c r="AC736" s="37" t="s">
        <v>291</v>
      </c>
      <c r="AD736" s="37" t="str">
        <f t="shared" si="797"/>
        <v>COMMENT ON TABLE ZRP_BASE_CURV IS '커브정보';</v>
      </c>
      <c r="AE736" s="37" t="s">
        <v>291</v>
      </c>
      <c r="AF736" s="40" t="str">
        <f t="shared" si="798"/>
        <v/>
      </c>
      <c r="AG736" s="6" t="s">
        <v>291</v>
      </c>
      <c r="AI736" s="114"/>
      <c r="AJ736" s="66"/>
    </row>
    <row r="737" spans="1:36" hidden="1">
      <c r="B737" s="65" t="str">
        <f t="shared" ref="B737:C743" si="821">B736</f>
        <v>평가관리_입수정보</v>
      </c>
      <c r="C737" s="65" t="str">
        <f t="shared" si="821"/>
        <v>커브정보</v>
      </c>
      <c r="D737" s="65" t="s">
        <v>355</v>
      </c>
      <c r="E737" s="65">
        <f t="shared" si="760"/>
        <v>1</v>
      </c>
      <c r="F737" s="66" t="s">
        <v>1980</v>
      </c>
      <c r="G737" s="66" t="s">
        <v>274</v>
      </c>
      <c r="H737" s="42">
        <v>8</v>
      </c>
      <c r="I737" s="66" t="s">
        <v>36</v>
      </c>
      <c r="J737" s="65" t="str">
        <f t="shared" si="761"/>
        <v>문자_8</v>
      </c>
      <c r="K737" s="114"/>
      <c r="L737" s="67"/>
      <c r="M737" s="65" t="str">
        <f t="shared" ref="M737:M742" si="822">M736</f>
        <v>ZRP_BASE_CURV</v>
      </c>
      <c r="N737" s="65" t="str">
        <f t="shared" si="762"/>
        <v>커브정보</v>
      </c>
      <c r="O737" s="27">
        <f t="shared" si="802"/>
        <v>1</v>
      </c>
      <c r="P737" s="65" t="s">
        <v>65</v>
      </c>
      <c r="Q737" s="65" t="str">
        <f t="shared" ref="Q737:Q749" si="823">D737</f>
        <v>기준일자</v>
      </c>
      <c r="R737" s="65" t="str">
        <f t="shared" si="764"/>
        <v>varchar2(8)</v>
      </c>
      <c r="S737" s="66" t="s">
        <v>759</v>
      </c>
      <c r="T737" s="66" t="str">
        <f>IF(I737="M", "Y", "")</f>
        <v>Y</v>
      </c>
      <c r="U737" s="68">
        <f t="shared" si="784"/>
        <v>8</v>
      </c>
      <c r="V737" s="65"/>
      <c r="W737" s="5" t="s">
        <v>291</v>
      </c>
      <c r="X737" s="5" t="str">
        <f t="shared" si="794"/>
        <v>BASE_DT</v>
      </c>
      <c r="Y737" s="6" t="s">
        <v>291</v>
      </c>
      <c r="Z737" s="37" t="str">
        <f t="shared" si="795"/>
        <v xml:space="preserve">  BASE_DT varchar2(8) NOT NULL,</v>
      </c>
      <c r="AA737" s="37" t="s">
        <v>291</v>
      </c>
      <c r="AB737" s="5" t="str">
        <f t="shared" si="796"/>
        <v/>
      </c>
      <c r="AC737" s="37" t="s">
        <v>291</v>
      </c>
      <c r="AD737" s="37" t="str">
        <f t="shared" si="797"/>
        <v>COMMENT ON COLUMN ZRP_BASE_CURV.BASE_DT IS '기준일자';</v>
      </c>
      <c r="AE737" s="37" t="s">
        <v>291</v>
      </c>
      <c r="AF737" s="40" t="str">
        <f t="shared" si="798"/>
        <v/>
      </c>
      <c r="AG737" s="6" t="s">
        <v>291</v>
      </c>
      <c r="AI737" s="114"/>
      <c r="AJ737" s="66"/>
    </row>
    <row r="738" spans="1:36" hidden="1">
      <c r="B738" s="65" t="str">
        <f t="shared" si="821"/>
        <v>평가관리_입수정보</v>
      </c>
      <c r="C738" s="65" t="str">
        <f t="shared" si="821"/>
        <v>커브정보</v>
      </c>
      <c r="D738" s="65" t="s">
        <v>489</v>
      </c>
      <c r="E738" s="65">
        <f t="shared" si="760"/>
        <v>2</v>
      </c>
      <c r="F738" s="66" t="s">
        <v>1980</v>
      </c>
      <c r="G738" s="66" t="s">
        <v>274</v>
      </c>
      <c r="H738" s="42">
        <v>30</v>
      </c>
      <c r="I738" s="66" t="s">
        <v>36</v>
      </c>
      <c r="J738" s="65" t="str">
        <f t="shared" si="761"/>
        <v>문자_30</v>
      </c>
      <c r="K738" s="114"/>
      <c r="L738" s="67"/>
      <c r="M738" s="65" t="str">
        <f t="shared" si="822"/>
        <v>ZRP_BASE_CURV</v>
      </c>
      <c r="N738" s="65" t="str">
        <f t="shared" si="762"/>
        <v>커브정보</v>
      </c>
      <c r="O738" s="27">
        <f t="shared" si="802"/>
        <v>2</v>
      </c>
      <c r="P738" s="65" t="s">
        <v>6438</v>
      </c>
      <c r="Q738" s="65" t="str">
        <f t="shared" si="823"/>
        <v>커브ID</v>
      </c>
      <c r="R738" s="65" t="str">
        <f t="shared" si="764"/>
        <v>varchar2(30)</v>
      </c>
      <c r="S738" s="66" t="s">
        <v>759</v>
      </c>
      <c r="T738" s="66" t="str">
        <f>IF(I738="M", "Y", "")</f>
        <v>Y</v>
      </c>
      <c r="U738" s="68">
        <f t="shared" si="784"/>
        <v>30</v>
      </c>
      <c r="V738" s="65"/>
      <c r="W738" s="5" t="s">
        <v>291</v>
      </c>
      <c r="X738" s="5" t="str">
        <f t="shared" si="794"/>
        <v>BASE_DT,CURV_ID</v>
      </c>
      <c r="Y738" s="6" t="s">
        <v>291</v>
      </c>
      <c r="Z738" s="37" t="str">
        <f t="shared" si="795"/>
        <v xml:space="preserve">  CURV_ID varchar2(30) NOT NULL,</v>
      </c>
      <c r="AA738" s="37" t="s">
        <v>291</v>
      </c>
      <c r="AB738" s="5" t="str">
        <f t="shared" si="796"/>
        <v/>
      </c>
      <c r="AC738" s="37" t="s">
        <v>291</v>
      </c>
      <c r="AD738" s="37" t="str">
        <f t="shared" si="797"/>
        <v>COMMENT ON COLUMN ZRP_BASE_CURV.CURV_ID IS '커브ID';</v>
      </c>
      <c r="AE738" s="37" t="s">
        <v>291</v>
      </c>
      <c r="AF738" s="40" t="str">
        <f t="shared" si="798"/>
        <v/>
      </c>
      <c r="AG738" s="6" t="s">
        <v>291</v>
      </c>
      <c r="AI738" s="114"/>
      <c r="AJ738" s="66"/>
    </row>
    <row r="739" spans="1:36" hidden="1">
      <c r="A739" s="5" t="s">
        <v>5084</v>
      </c>
      <c r="B739" s="65" t="str">
        <f t="shared" si="821"/>
        <v>평가관리_입수정보</v>
      </c>
      <c r="C739" s="65" t="str">
        <f t="shared" si="821"/>
        <v>커브정보</v>
      </c>
      <c r="D739" s="65" t="s">
        <v>1125</v>
      </c>
      <c r="E739" s="65">
        <f t="shared" si="760"/>
        <v>3</v>
      </c>
      <c r="F739" s="66" t="s">
        <v>1980</v>
      </c>
      <c r="G739" s="66" t="s">
        <v>13</v>
      </c>
      <c r="H739" s="42">
        <v>5</v>
      </c>
      <c r="I739" s="66" t="s">
        <v>36</v>
      </c>
      <c r="J739" s="65" t="str">
        <f t="shared" si="761"/>
        <v>숫자_5</v>
      </c>
      <c r="K739" s="114" t="s">
        <v>7393</v>
      </c>
      <c r="L739" s="67"/>
      <c r="M739" s="65" t="str">
        <f t="shared" si="822"/>
        <v>ZRP_BASE_CURV</v>
      </c>
      <c r="N739" s="65" t="str">
        <f t="shared" si="762"/>
        <v>커브정보</v>
      </c>
      <c r="O739" s="27">
        <f t="shared" si="802"/>
        <v>3</v>
      </c>
      <c r="P739" s="65" t="s">
        <v>6425</v>
      </c>
      <c r="Q739" s="65" t="str">
        <f t="shared" si="823"/>
        <v>Expiry일수</v>
      </c>
      <c r="R739" s="65" t="str">
        <f t="shared" si="764"/>
        <v>number(5)</v>
      </c>
      <c r="S739" s="66" t="s">
        <v>759</v>
      </c>
      <c r="T739" s="66" t="str">
        <f>IF(I739="M", "Y", "")</f>
        <v>Y</v>
      </c>
      <c r="U739" s="68">
        <f t="shared" si="784"/>
        <v>5</v>
      </c>
      <c r="V739" s="65"/>
      <c r="W739" s="5" t="s">
        <v>291</v>
      </c>
      <c r="X739" s="5" t="str">
        <f t="shared" si="794"/>
        <v>BASE_DT,CURV_ID,TERM_X</v>
      </c>
      <c r="Y739" s="6" t="s">
        <v>291</v>
      </c>
      <c r="Z739" s="37" t="str">
        <f t="shared" si="795"/>
        <v xml:space="preserve">  TERM_X number(5) NOT NULL,</v>
      </c>
      <c r="AA739" s="37" t="s">
        <v>291</v>
      </c>
      <c r="AB739" s="5" t="str">
        <f t="shared" si="796"/>
        <v/>
      </c>
      <c r="AC739" s="37" t="s">
        <v>291</v>
      </c>
      <c r="AD739" s="37" t="str">
        <f t="shared" si="797"/>
        <v>COMMENT ON COLUMN ZRP_BASE_CURV.TERM_X IS 'Expiry일수 : 기본값 0';</v>
      </c>
      <c r="AE739" s="37" t="s">
        <v>291</v>
      </c>
      <c r="AF739" s="40" t="str">
        <f t="shared" si="798"/>
        <v/>
      </c>
      <c r="AG739" s="6" t="s">
        <v>291</v>
      </c>
      <c r="AI739" s="114"/>
      <c r="AJ739" s="66"/>
    </row>
    <row r="740" spans="1:36" hidden="1">
      <c r="A740" s="5" t="s">
        <v>5084</v>
      </c>
      <c r="B740" s="65" t="str">
        <f t="shared" si="821"/>
        <v>평가관리_입수정보</v>
      </c>
      <c r="C740" s="65" t="str">
        <f t="shared" si="821"/>
        <v>커브정보</v>
      </c>
      <c r="D740" s="65" t="s">
        <v>1126</v>
      </c>
      <c r="E740" s="65">
        <f t="shared" si="760"/>
        <v>4</v>
      </c>
      <c r="F740" s="66"/>
      <c r="G740" s="66" t="s">
        <v>13</v>
      </c>
      <c r="H740" s="42">
        <v>5</v>
      </c>
      <c r="I740" s="66" t="s">
        <v>36</v>
      </c>
      <c r="J740" s="65" t="str">
        <f t="shared" si="761"/>
        <v>숫자_5</v>
      </c>
      <c r="K740" s="114"/>
      <c r="L740" s="67"/>
      <c r="M740" s="65" t="str">
        <f t="shared" si="822"/>
        <v>ZRP_BASE_CURV</v>
      </c>
      <c r="N740" s="65" t="str">
        <f t="shared" si="762"/>
        <v>커브정보</v>
      </c>
      <c r="O740" s="27">
        <f t="shared" si="802"/>
        <v>4</v>
      </c>
      <c r="P740" s="65" t="s">
        <v>6426</v>
      </c>
      <c r="Q740" s="65" t="str">
        <f t="shared" si="823"/>
        <v>Tenor일수</v>
      </c>
      <c r="R740" s="65" t="str">
        <f t="shared" si="764"/>
        <v>number(5)</v>
      </c>
      <c r="S740" s="66" t="s">
        <v>759</v>
      </c>
      <c r="T740" s="66" t="str">
        <f>IF(I740="M", "Y", "")</f>
        <v>Y</v>
      </c>
      <c r="U740" s="68">
        <f t="shared" si="784"/>
        <v>5</v>
      </c>
      <c r="V740" s="65"/>
      <c r="W740" s="5" t="s">
        <v>291</v>
      </c>
      <c r="X740" s="5" t="str">
        <f t="shared" si="794"/>
        <v>BASE_DT,CURV_ID,TERM_X,TERM_Y</v>
      </c>
      <c r="Y740" s="6" t="s">
        <v>291</v>
      </c>
      <c r="Z740" s="37" t="str">
        <f t="shared" si="795"/>
        <v xml:space="preserve">  TERM_Y number(5) NOT NULL,</v>
      </c>
      <c r="AA740" s="37" t="s">
        <v>291</v>
      </c>
      <c r="AB740" s="5" t="str">
        <f t="shared" si="796"/>
        <v/>
      </c>
      <c r="AC740" s="37" t="s">
        <v>291</v>
      </c>
      <c r="AD740" s="37" t="str">
        <f t="shared" si="797"/>
        <v>COMMENT ON COLUMN ZRP_BASE_CURV.TERM_Y IS 'Tenor일수';</v>
      </c>
      <c r="AE740" s="37" t="s">
        <v>291</v>
      </c>
      <c r="AF740" s="40" t="str">
        <f t="shared" si="798"/>
        <v/>
      </c>
      <c r="AG740" s="6" t="s">
        <v>291</v>
      </c>
      <c r="AI740" s="114"/>
      <c r="AJ740" s="66"/>
    </row>
    <row r="741" spans="1:36" hidden="1">
      <c r="B741" s="65" t="str">
        <f t="shared" si="821"/>
        <v>평가관리_입수정보</v>
      </c>
      <c r="C741" s="65" t="str">
        <f t="shared" si="821"/>
        <v>커브정보</v>
      </c>
      <c r="D741" s="65" t="s">
        <v>1153</v>
      </c>
      <c r="E741" s="65">
        <f t="shared" ref="E741:E808" si="824">IF(G741="","",IF(G740="",1,E740+1))</f>
        <v>5</v>
      </c>
      <c r="F741" s="66"/>
      <c r="G741" s="66" t="s">
        <v>274</v>
      </c>
      <c r="H741" s="42">
        <v>20</v>
      </c>
      <c r="I741" s="66"/>
      <c r="J741" s="65" t="str">
        <f t="shared" si="761"/>
        <v>문자_20</v>
      </c>
      <c r="K741" s="114"/>
      <c r="L741" s="67"/>
      <c r="M741" s="65" t="str">
        <f t="shared" si="822"/>
        <v>ZRP_BASE_CURV</v>
      </c>
      <c r="N741" s="65" t="str">
        <f t="shared" si="762"/>
        <v>커브정보</v>
      </c>
      <c r="O741" s="27">
        <f t="shared" si="802"/>
        <v>5</v>
      </c>
      <c r="P741" s="65" t="s">
        <v>46</v>
      </c>
      <c r="Q741" s="65" t="str">
        <f t="shared" si="823"/>
        <v>최종작업자</v>
      </c>
      <c r="R741" s="65" t="str">
        <f t="shared" si="764"/>
        <v>varchar2(20)</v>
      </c>
      <c r="S741" s="66"/>
      <c r="T741" s="66"/>
      <c r="U741" s="68">
        <f t="shared" si="784"/>
        <v>20</v>
      </c>
      <c r="V741" s="65"/>
      <c r="W741" s="5" t="s">
        <v>291</v>
      </c>
      <c r="X741" s="5" t="str">
        <f t="shared" si="794"/>
        <v>BASE_DT,CURV_ID,TERM_X,TERM_Y</v>
      </c>
      <c r="Y741" s="6" t="s">
        <v>291</v>
      </c>
      <c r="Z741" s="37" t="str">
        <f t="shared" si="795"/>
        <v xml:space="preserve">  LASTID varchar2(20) NULL,</v>
      </c>
      <c r="AA741" s="37" t="s">
        <v>291</v>
      </c>
      <c r="AB741" s="5" t="str">
        <f t="shared" si="796"/>
        <v/>
      </c>
      <c r="AC741" s="37" t="s">
        <v>291</v>
      </c>
      <c r="AD741" s="37" t="str">
        <f t="shared" si="797"/>
        <v>COMMENT ON COLUMN ZRP_BASE_CURV.LASTID IS '최종작업자';</v>
      </c>
      <c r="AE741" s="37" t="s">
        <v>291</v>
      </c>
      <c r="AF741" s="40" t="str">
        <f t="shared" si="798"/>
        <v>ALTER TABLE ZRP_BASE_CURV ADD LASTID varchar2(20) NULL;</v>
      </c>
      <c r="AG741" s="6" t="s">
        <v>291</v>
      </c>
      <c r="AI741" s="114"/>
      <c r="AJ741" s="66"/>
    </row>
    <row r="742" spans="1:36" hidden="1">
      <c r="B742" s="65" t="str">
        <f t="shared" si="821"/>
        <v>평가관리_입수정보</v>
      </c>
      <c r="C742" s="65" t="str">
        <f t="shared" si="821"/>
        <v>커브정보</v>
      </c>
      <c r="D742" s="65" t="s">
        <v>286</v>
      </c>
      <c r="E742" s="65">
        <f t="shared" si="824"/>
        <v>6</v>
      </c>
      <c r="F742" s="66"/>
      <c r="G742" s="66" t="s">
        <v>1154</v>
      </c>
      <c r="H742" s="42">
        <v>8</v>
      </c>
      <c r="I742" s="66" t="s">
        <v>36</v>
      </c>
      <c r="J742" s="65" t="str">
        <f t="shared" si="761"/>
        <v>날짜</v>
      </c>
      <c r="K742" s="114"/>
      <c r="L742" s="67"/>
      <c r="M742" s="65" t="str">
        <f t="shared" si="822"/>
        <v>ZRP_BASE_CURV</v>
      </c>
      <c r="N742" s="65" t="str">
        <f t="shared" si="762"/>
        <v>커브정보</v>
      </c>
      <c r="O742" s="27">
        <f t="shared" si="802"/>
        <v>6</v>
      </c>
      <c r="P742" s="65" t="s">
        <v>47</v>
      </c>
      <c r="Q742" s="65" t="str">
        <f t="shared" si="823"/>
        <v>최종작업시스템일시</v>
      </c>
      <c r="R742" s="65" t="str">
        <f t="shared" si="764"/>
        <v>timestamp</v>
      </c>
      <c r="S742" s="66"/>
      <c r="T742" s="66"/>
      <c r="U742" s="68">
        <f t="shared" si="784"/>
        <v>8</v>
      </c>
      <c r="V742" s="65"/>
      <c r="W742" s="5" t="s">
        <v>291</v>
      </c>
      <c r="X742" s="5" t="str">
        <f t="shared" si="794"/>
        <v>BASE_DT,CURV_ID,TERM_X,TERM_Y</v>
      </c>
      <c r="Y742" s="6" t="s">
        <v>291</v>
      </c>
      <c r="Z742" s="37" t="str">
        <f t="shared" si="795"/>
        <v xml:space="preserve">  TMSTAMP timestamp DEFAULT CURRENT_TIMESTAMP  NULL,</v>
      </c>
      <c r="AA742" s="37" t="s">
        <v>291</v>
      </c>
      <c r="AB742" s="5" t="str">
        <f t="shared" si="796"/>
        <v/>
      </c>
      <c r="AC742" s="37" t="s">
        <v>291</v>
      </c>
      <c r="AD742" s="37" t="str">
        <f t="shared" si="797"/>
        <v>COMMENT ON COLUMN ZRP_BASE_CURV.TMSTAMP IS '최종작업시스템일시';</v>
      </c>
      <c r="AE742" s="37" t="s">
        <v>291</v>
      </c>
      <c r="AF742" s="40" t="str">
        <f t="shared" si="798"/>
        <v>ALTER TABLE ZRP_BASE_CURV ADD TMSTAMP timestamp NULL;</v>
      </c>
      <c r="AG742" s="6" t="s">
        <v>291</v>
      </c>
      <c r="AI742" s="114"/>
      <c r="AJ742" s="66"/>
    </row>
    <row r="743" spans="1:36" hidden="1">
      <c r="A743" s="37"/>
      <c r="B743" s="65" t="str">
        <f t="shared" si="821"/>
        <v>평가관리_입수정보</v>
      </c>
      <c r="C743" s="65" t="str">
        <f t="shared" si="821"/>
        <v>커브정보</v>
      </c>
      <c r="D743" s="65" t="s">
        <v>1127</v>
      </c>
      <c r="E743" s="65">
        <f t="shared" si="824"/>
        <v>7</v>
      </c>
      <c r="F743" s="66"/>
      <c r="G743" s="66" t="s">
        <v>13</v>
      </c>
      <c r="H743" s="42" t="s">
        <v>1993</v>
      </c>
      <c r="I743" s="66" t="s">
        <v>36</v>
      </c>
      <c r="J743" s="65" t="str">
        <f t="shared" si="761"/>
        <v>숫자_25,8</v>
      </c>
      <c r="K743" s="114"/>
      <c r="L743" s="67"/>
      <c r="M743" s="65" t="str">
        <f>M740</f>
        <v>ZRP_BASE_CURV</v>
      </c>
      <c r="N743" s="65" t="str">
        <f t="shared" si="762"/>
        <v>커브정보</v>
      </c>
      <c r="O743" s="27">
        <f t="shared" si="802"/>
        <v>7</v>
      </c>
      <c r="P743" s="65" t="s">
        <v>1128</v>
      </c>
      <c r="Q743" s="65" t="str">
        <f t="shared" si="823"/>
        <v>값</v>
      </c>
      <c r="R743" s="65" t="str">
        <f t="shared" si="764"/>
        <v>number(25,8)</v>
      </c>
      <c r="S743" s="66"/>
      <c r="T743" s="66"/>
      <c r="U743" s="68" t="str">
        <f t="shared" si="784"/>
        <v>25,8</v>
      </c>
      <c r="V743" s="65"/>
      <c r="X743" s="5" t="str">
        <f t="shared" si="794"/>
        <v>BASE_DT,CURV_ID,TERM_X,TERM_Y</v>
      </c>
      <c r="Y743" s="6" t="s">
        <v>291</v>
      </c>
      <c r="Z743" s="37" t="str">
        <f t="shared" si="795"/>
        <v xml:space="preserve">  VALUE number(25,8) NULL,</v>
      </c>
      <c r="AA743" s="37" t="s">
        <v>291</v>
      </c>
      <c r="AB743" s="5" t="str">
        <f t="shared" si="796"/>
        <v/>
      </c>
      <c r="AC743" s="37" t="s">
        <v>291</v>
      </c>
      <c r="AD743" s="37" t="str">
        <f t="shared" si="797"/>
        <v>COMMENT ON COLUMN ZRP_BASE_CURV.VALUE IS '값';</v>
      </c>
      <c r="AE743" s="37" t="s">
        <v>291</v>
      </c>
      <c r="AF743" s="40" t="str">
        <f t="shared" si="798"/>
        <v>ALTER TABLE ZRP_BASE_CURV ADD VALUE number(25,8) NULL;</v>
      </c>
      <c r="AG743" s="6" t="s">
        <v>291</v>
      </c>
      <c r="AI743" s="114"/>
      <c r="AJ743" s="66"/>
    </row>
    <row r="744" spans="1:36" hidden="1">
      <c r="A744" s="37"/>
      <c r="B744" s="65" t="str">
        <f>B743</f>
        <v>평가관리_입수정보</v>
      </c>
      <c r="C744" s="65" t="str">
        <f>C743</f>
        <v>커브정보</v>
      </c>
      <c r="D744" s="65" t="s">
        <v>1129</v>
      </c>
      <c r="E744" s="65">
        <f t="shared" si="824"/>
        <v>8</v>
      </c>
      <c r="F744" s="66"/>
      <c r="G744" s="66" t="s">
        <v>274</v>
      </c>
      <c r="H744" s="42">
        <v>2</v>
      </c>
      <c r="I744" s="66" t="s">
        <v>36</v>
      </c>
      <c r="J744" s="65" t="str">
        <f t="shared" si="761"/>
        <v>문자_2</v>
      </c>
      <c r="K744" s="114" t="s">
        <v>1130</v>
      </c>
      <c r="L744" s="67"/>
      <c r="M744" s="65" t="str">
        <f>M743</f>
        <v>ZRP_BASE_CURV</v>
      </c>
      <c r="N744" s="65" t="str">
        <f t="shared" si="762"/>
        <v>커브정보</v>
      </c>
      <c r="O744" s="27">
        <f t="shared" si="802"/>
        <v>8</v>
      </c>
      <c r="P744" s="65" t="s">
        <v>1131</v>
      </c>
      <c r="Q744" s="65" t="str">
        <f t="shared" si="823"/>
        <v>위험구분코드</v>
      </c>
      <c r="R744" s="65" t="str">
        <f t="shared" si="764"/>
        <v>varchar2(2)</v>
      </c>
      <c r="S744" s="66"/>
      <c r="T744" s="66"/>
      <c r="U744" s="68">
        <f t="shared" si="784"/>
        <v>2</v>
      </c>
      <c r="V744" s="65"/>
      <c r="W744" s="5" t="s">
        <v>291</v>
      </c>
      <c r="X744" s="5" t="str">
        <f t="shared" si="794"/>
        <v>BASE_DT,CURV_ID,TERM_X,TERM_Y</v>
      </c>
      <c r="Y744" s="6" t="s">
        <v>291</v>
      </c>
      <c r="Z744" s="37" t="str">
        <f t="shared" si="795"/>
        <v xml:space="preserve">  RISK_CD varchar2(2) NULL,</v>
      </c>
      <c r="AA744" s="37" t="s">
        <v>291</v>
      </c>
      <c r="AB744" s="5" t="str">
        <f t="shared" si="796"/>
        <v/>
      </c>
      <c r="AC744" s="37" t="s">
        <v>291</v>
      </c>
      <c r="AD744" s="37" t="str">
        <f t="shared" si="797"/>
        <v>COMMENT ON COLUMN ZRP_BASE_CURV.RISK_CD IS '위험구분코드 : EQ,FX,IR,VL…';</v>
      </c>
      <c r="AE744" s="37" t="s">
        <v>291</v>
      </c>
      <c r="AF744" s="40" t="str">
        <f t="shared" si="798"/>
        <v>ALTER TABLE ZRP_BASE_CURV ADD RISK_CD varchar2(2) NULL;</v>
      </c>
      <c r="AG744" s="6" t="s">
        <v>291</v>
      </c>
      <c r="AI744" s="114"/>
      <c r="AJ744" s="66"/>
    </row>
    <row r="745" spans="1:36" hidden="1">
      <c r="A745" s="37"/>
      <c r="B745" s="65" t="str">
        <f t="shared" ref="B745:B749" si="825">B744</f>
        <v>평가관리_입수정보</v>
      </c>
      <c r="C745" s="65" t="str">
        <f t="shared" ref="C745:C749" si="826">C744</f>
        <v>커브정보</v>
      </c>
      <c r="D745" s="65" t="s">
        <v>7388</v>
      </c>
      <c r="E745" s="65">
        <f t="shared" si="824"/>
        <v>9</v>
      </c>
      <c r="F745" s="66"/>
      <c r="G745" s="66" t="s">
        <v>7392</v>
      </c>
      <c r="H745" s="42">
        <v>2</v>
      </c>
      <c r="I745" s="66"/>
      <c r="J745" s="65" t="str">
        <f t="shared" si="761"/>
        <v>숫자_2</v>
      </c>
      <c r="K745" s="114" t="s">
        <v>7397</v>
      </c>
      <c r="L745" s="67"/>
      <c r="M745" s="65" t="str">
        <f t="shared" ref="M745:M749" si="827">M744</f>
        <v>ZRP_BASE_CURV</v>
      </c>
      <c r="N745" s="65" t="str">
        <f t="shared" si="762"/>
        <v>커브정보</v>
      </c>
      <c r="O745" s="27">
        <f t="shared" si="802"/>
        <v>9</v>
      </c>
      <c r="P745" s="65" t="s">
        <v>7384</v>
      </c>
      <c r="Q745" s="65" t="str">
        <f t="shared" si="823"/>
        <v>일자산출방식코드</v>
      </c>
      <c r="R745" s="65" t="str">
        <f t="shared" si="764"/>
        <v>number(2)</v>
      </c>
      <c r="S745" s="66"/>
      <c r="T745" s="66"/>
      <c r="U745" s="68">
        <f t="shared" si="784"/>
        <v>2</v>
      </c>
      <c r="V745" s="65"/>
      <c r="X745" s="5" t="str">
        <f t="shared" si="794"/>
        <v>BASE_DT,CURV_ID,TERM_X,TERM_Y</v>
      </c>
      <c r="Y745" s="6"/>
      <c r="Z745" s="37" t="str">
        <f t="shared" si="795"/>
        <v xml:space="preserve">  DCB_CD number(2) NULL,</v>
      </c>
      <c r="AA745" s="37"/>
      <c r="AC745" s="37"/>
      <c r="AD745" s="37" t="str">
        <f t="shared" si="797"/>
        <v>COMMENT ON COLUMN ZRP_BASE_CURV.DCB_CD IS '일자산출방식코드 : 기본값 0 ,&lt;참고&gt;GlossaryCode - DayCounter';</v>
      </c>
      <c r="AE745" s="37"/>
      <c r="AF745" s="40" t="str">
        <f t="shared" si="798"/>
        <v>ALTER TABLE ZRP_BASE_CURV ADD DCB_CD number(2) NULL;</v>
      </c>
      <c r="AG745" s="6"/>
      <c r="AI745" s="114"/>
      <c r="AJ745" s="66"/>
    </row>
    <row r="746" spans="1:36" hidden="1">
      <c r="A746" s="37"/>
      <c r="B746" s="65" t="str">
        <f t="shared" si="825"/>
        <v>평가관리_입수정보</v>
      </c>
      <c r="C746" s="65" t="str">
        <f t="shared" si="826"/>
        <v>커브정보</v>
      </c>
      <c r="D746" s="65" t="s">
        <v>7389</v>
      </c>
      <c r="E746" s="65">
        <f t="shared" si="824"/>
        <v>10</v>
      </c>
      <c r="F746" s="66"/>
      <c r="G746" s="66" t="s">
        <v>7392</v>
      </c>
      <c r="H746" s="42">
        <v>2</v>
      </c>
      <c r="I746" s="66"/>
      <c r="J746" s="65" t="str">
        <f t="shared" si="761"/>
        <v>숫자_2</v>
      </c>
      <c r="K746" s="114" t="s">
        <v>7394</v>
      </c>
      <c r="L746" s="67"/>
      <c r="M746" s="65" t="str">
        <f t="shared" si="827"/>
        <v>ZRP_BASE_CURV</v>
      </c>
      <c r="N746" s="65" t="str">
        <f t="shared" si="762"/>
        <v>커브정보</v>
      </c>
      <c r="O746" s="27">
        <f t="shared" si="802"/>
        <v>10</v>
      </c>
      <c r="P746" s="65" t="s">
        <v>7385</v>
      </c>
      <c r="Q746" s="65" t="str">
        <f t="shared" si="823"/>
        <v>금리산출방식코드</v>
      </c>
      <c r="R746" s="65" t="str">
        <f t="shared" si="764"/>
        <v>number(2)</v>
      </c>
      <c r="S746" s="66"/>
      <c r="T746" s="66"/>
      <c r="U746" s="68">
        <f t="shared" si="784"/>
        <v>2</v>
      </c>
      <c r="V746" s="65"/>
      <c r="X746" s="5" t="str">
        <f t="shared" si="794"/>
        <v>BASE_DT,CURV_ID,TERM_X,TERM_Y</v>
      </c>
      <c r="Y746" s="6"/>
      <c r="Z746" s="37" t="str">
        <f t="shared" si="795"/>
        <v xml:space="preserve">  COMP_TYPE_CD number(2) NULL,</v>
      </c>
      <c r="AA746" s="37"/>
      <c r="AC746" s="37"/>
      <c r="AD746" s="37" t="str">
        <f t="shared" si="797"/>
        <v>COMMENT ON COLUMN ZRP_BASE_CURV.COMP_TYPE_CD IS '금리산출방식코드 : 기본값 0, &lt;참고&gt;GlossaryCode - Compounding';</v>
      </c>
      <c r="AE746" s="37"/>
      <c r="AF746" s="40" t="str">
        <f t="shared" si="798"/>
        <v>ALTER TABLE ZRP_BASE_CURV ADD COMP_TYPE_CD number(2) NULL;</v>
      </c>
      <c r="AG746" s="6"/>
      <c r="AI746" s="114"/>
      <c r="AJ746" s="66"/>
    </row>
    <row r="747" spans="1:36" hidden="1">
      <c r="A747" s="37"/>
      <c r="B747" s="65" t="str">
        <f t="shared" si="825"/>
        <v>평가관리_입수정보</v>
      </c>
      <c r="C747" s="65" t="str">
        <f t="shared" si="826"/>
        <v>커브정보</v>
      </c>
      <c r="D747" s="65" t="s">
        <v>7390</v>
      </c>
      <c r="E747" s="65">
        <f t="shared" si="824"/>
        <v>11</v>
      </c>
      <c r="F747" s="66"/>
      <c r="G747" s="66" t="s">
        <v>7392</v>
      </c>
      <c r="H747" s="42">
        <v>2</v>
      </c>
      <c r="I747" s="66"/>
      <c r="J747" s="65" t="str">
        <f t="shared" si="761"/>
        <v>숫자_2</v>
      </c>
      <c r="K747" s="114" t="s">
        <v>7395</v>
      </c>
      <c r="L747" s="67"/>
      <c r="M747" s="65" t="str">
        <f t="shared" si="827"/>
        <v>ZRP_BASE_CURV</v>
      </c>
      <c r="N747" s="65" t="str">
        <f t="shared" si="762"/>
        <v>커브정보</v>
      </c>
      <c r="O747" s="27">
        <f t="shared" si="802"/>
        <v>11</v>
      </c>
      <c r="P747" s="65" t="s">
        <v>7386</v>
      </c>
      <c r="Q747" s="65" t="str">
        <f t="shared" si="823"/>
        <v>복리주기코드</v>
      </c>
      <c r="R747" s="65" t="str">
        <f t="shared" si="764"/>
        <v>number(2)</v>
      </c>
      <c r="S747" s="66"/>
      <c r="T747" s="66"/>
      <c r="U747" s="68">
        <f t="shared" si="784"/>
        <v>2</v>
      </c>
      <c r="V747" s="65"/>
      <c r="X747" s="5" t="str">
        <f t="shared" si="794"/>
        <v>BASE_DT,CURV_ID,TERM_X,TERM_Y</v>
      </c>
      <c r="Y747" s="6"/>
      <c r="Z747" s="37" t="str">
        <f t="shared" si="795"/>
        <v xml:space="preserve">  COMP_TERM_CD number(2) NULL,</v>
      </c>
      <c r="AA747" s="37"/>
      <c r="AC747" s="37"/>
      <c r="AD747" s="37" t="str">
        <f t="shared" si="797"/>
        <v>COMMENT ON COLUMN ZRP_BASE_CURV.COMP_TERM_CD IS '복리주기코드 : 기본값 0, &lt;참고&gt;GlossaryCode - Frequency';</v>
      </c>
      <c r="AE747" s="37"/>
      <c r="AF747" s="40" t="str">
        <f t="shared" si="798"/>
        <v>ALTER TABLE ZRP_BASE_CURV ADD COMP_TERM_CD number(2) NULL;</v>
      </c>
      <c r="AG747" s="6"/>
      <c r="AI747" s="114"/>
      <c r="AJ747" s="66"/>
    </row>
    <row r="748" spans="1:36" hidden="1">
      <c r="A748" s="37"/>
      <c r="B748" s="65" t="str">
        <f t="shared" si="825"/>
        <v>평가관리_입수정보</v>
      </c>
      <c r="C748" s="65" t="str">
        <f t="shared" si="826"/>
        <v>커브정보</v>
      </c>
      <c r="D748" s="65" t="s">
        <v>7391</v>
      </c>
      <c r="E748" s="65">
        <f t="shared" si="824"/>
        <v>12</v>
      </c>
      <c r="F748" s="66"/>
      <c r="G748" s="66" t="s">
        <v>7392</v>
      </c>
      <c r="H748" s="42">
        <v>2</v>
      </c>
      <c r="I748" s="66"/>
      <c r="J748" s="65" t="str">
        <f t="shared" si="761"/>
        <v>숫자_2</v>
      </c>
      <c r="K748" s="114" t="s">
        <v>7396</v>
      </c>
      <c r="L748" s="67"/>
      <c r="M748" s="65" t="str">
        <f t="shared" si="827"/>
        <v>ZRP_BASE_CURV</v>
      </c>
      <c r="N748" s="65" t="str">
        <f t="shared" si="762"/>
        <v>커브정보</v>
      </c>
      <c r="O748" s="27">
        <f t="shared" si="802"/>
        <v>12</v>
      </c>
      <c r="P748" s="65" t="s">
        <v>7387</v>
      </c>
      <c r="Q748" s="65" t="str">
        <f t="shared" si="823"/>
        <v>보간방식코드</v>
      </c>
      <c r="R748" s="65" t="str">
        <f t="shared" si="764"/>
        <v>number(2)</v>
      </c>
      <c r="S748" s="66"/>
      <c r="T748" s="66"/>
      <c r="U748" s="68">
        <f t="shared" si="784"/>
        <v>2</v>
      </c>
      <c r="V748" s="65"/>
      <c r="X748" s="5" t="str">
        <f t="shared" si="794"/>
        <v>BASE_DT,CURV_ID,TERM_X,TERM_Y</v>
      </c>
      <c r="Y748" s="6"/>
      <c r="Z748" s="37" t="str">
        <f t="shared" si="795"/>
        <v xml:space="preserve">  INTP_TYPE_CD number(2) NULL,</v>
      </c>
      <c r="AA748" s="37"/>
      <c r="AC748" s="37"/>
      <c r="AD748" s="37" t="str">
        <f t="shared" si="797"/>
        <v>COMMENT ON COLUMN ZRP_BASE_CURV.INTP_TYPE_CD IS '보간방식코드 : 기본값 0, &lt;참고&gt;GlossaryCode - Interpolator';</v>
      </c>
      <c r="AE748" s="37"/>
      <c r="AF748" s="40" t="str">
        <f t="shared" si="798"/>
        <v>ALTER TABLE ZRP_BASE_CURV ADD INTP_TYPE_CD number(2) NULL;</v>
      </c>
      <c r="AG748" s="6"/>
      <c r="AI748" s="114"/>
      <c r="AJ748" s="66"/>
    </row>
    <row r="749" spans="1:36" hidden="1">
      <c r="A749" s="37"/>
      <c r="B749" s="65" t="str">
        <f t="shared" si="825"/>
        <v>평가관리_입수정보</v>
      </c>
      <c r="C749" s="65" t="str">
        <f t="shared" si="826"/>
        <v>커브정보</v>
      </c>
      <c r="D749" s="65" t="s">
        <v>818</v>
      </c>
      <c r="E749" s="65">
        <f t="shared" si="824"/>
        <v>13</v>
      </c>
      <c r="F749" s="66"/>
      <c r="G749" s="66" t="s">
        <v>12</v>
      </c>
      <c r="H749" s="42">
        <v>20</v>
      </c>
      <c r="I749" s="66"/>
      <c r="J749" s="65" t="str">
        <f t="shared" si="761"/>
        <v>문자_20</v>
      </c>
      <c r="K749" s="114"/>
      <c r="L749" s="67"/>
      <c r="M749" s="65" t="str">
        <f t="shared" si="827"/>
        <v>ZRP_BASE_CURV</v>
      </c>
      <c r="N749" s="65" t="str">
        <f t="shared" si="762"/>
        <v>커브정보</v>
      </c>
      <c r="O749" s="27">
        <f t="shared" si="802"/>
        <v>13</v>
      </c>
      <c r="P749" s="65" t="s">
        <v>832</v>
      </c>
      <c r="Q749" s="65" t="str">
        <f t="shared" si="823"/>
        <v>매핑ID</v>
      </c>
      <c r="R749" s="65" t="str">
        <f t="shared" si="764"/>
        <v>varchar2(20)</v>
      </c>
      <c r="S749" s="66" t="str">
        <f>IF(F749="O", "Y", "")</f>
        <v/>
      </c>
      <c r="T749" s="66" t="str">
        <f>IF(I749="M", "Y", "")</f>
        <v/>
      </c>
      <c r="U749" s="68">
        <f t="shared" si="784"/>
        <v>20</v>
      </c>
      <c r="V749" s="65"/>
      <c r="W749" s="5" t="s">
        <v>291</v>
      </c>
      <c r="X749" s="5" t="str">
        <f t="shared" si="794"/>
        <v>BASE_DT,CURV_ID,TERM_X,TERM_Y</v>
      </c>
      <c r="Y749" s="6" t="s">
        <v>291</v>
      </c>
      <c r="Z749" s="37" t="str">
        <f t="shared" si="795"/>
        <v xml:space="preserve">  MAP_ID varchar2(20) NULL,CONSTRAINT PK_ZRP_BASE_CURV PRIMARY KEY ( BASE_DT,CURV_ID,TERM_X,TERM_Y) );</v>
      </c>
      <c r="AA749" s="37" t="s">
        <v>291</v>
      </c>
      <c r="AB749" s="5" t="str">
        <f t="shared" si="796"/>
        <v/>
      </c>
      <c r="AC749" s="37" t="s">
        <v>291</v>
      </c>
      <c r="AD749" s="37" t="str">
        <f t="shared" si="797"/>
        <v>COMMENT ON COLUMN ZRP_BASE_CURV.MAP_ID IS '매핑ID';</v>
      </c>
      <c r="AE749" s="37" t="s">
        <v>291</v>
      </c>
      <c r="AF749" s="40" t="str">
        <f t="shared" si="798"/>
        <v>ALTER TABLE ZRP_BASE_CURV ADD MAP_ID varchar2(20) NULL;</v>
      </c>
      <c r="AG749" s="6" t="s">
        <v>291</v>
      </c>
      <c r="AI749" s="114"/>
      <c r="AJ749" s="66"/>
    </row>
    <row r="750" spans="1:36" s="6" customFormat="1" hidden="1">
      <c r="B750" s="65" t="s">
        <v>1074</v>
      </c>
      <c r="C750" s="65" t="s">
        <v>782</v>
      </c>
      <c r="D750" s="65" t="str">
        <f>VLOOKUP(M750,엔티티목록!I:O,7,FALSE)</f>
        <v>시나리오 정보</v>
      </c>
      <c r="E750" s="65" t="str">
        <f t="shared" si="824"/>
        <v/>
      </c>
      <c r="F750" s="66"/>
      <c r="G750" s="66"/>
      <c r="H750" s="42">
        <f>SUMIFS(H:H,C:C,C750,B:B,B750, G:G,"&lt;&gt;"&amp;G750)</f>
        <v>147</v>
      </c>
      <c r="I750" s="66"/>
      <c r="J750" s="65" t="str">
        <f t="shared" si="761"/>
        <v/>
      </c>
      <c r="K750" s="103"/>
      <c r="L750" s="67"/>
      <c r="M750" s="65" t="s">
        <v>776</v>
      </c>
      <c r="N750" s="65" t="str">
        <f t="shared" ref="N750:N800" si="828">C750</f>
        <v>시나리오정보</v>
      </c>
      <c r="O750" s="27" t="str">
        <f t="shared" si="802"/>
        <v/>
      </c>
      <c r="P750" s="65"/>
      <c r="Q750" s="65"/>
      <c r="R750" s="65" t="str">
        <f t="shared" si="764"/>
        <v/>
      </c>
      <c r="S750" s="66"/>
      <c r="T750" s="66"/>
      <c r="U750" s="68">
        <f t="shared" si="784"/>
        <v>147</v>
      </c>
      <c r="V750" s="65"/>
      <c r="W750" s="5" t="s">
        <v>291</v>
      </c>
      <c r="X750" s="5" t="str">
        <f t="shared" si="794"/>
        <v/>
      </c>
      <c r="Y750" s="6" t="s">
        <v>291</v>
      </c>
      <c r="Z750" s="37" t="str">
        <f t="shared" si="795"/>
        <v>CREATE TABLE ZRP_BASE_SCEN(</v>
      </c>
      <c r="AA750" s="37" t="s">
        <v>291</v>
      </c>
      <c r="AB750" s="5" t="str">
        <f t="shared" si="796"/>
        <v>DROP TABLE ZRP_BASE_SCEN;</v>
      </c>
      <c r="AC750" s="37" t="s">
        <v>291</v>
      </c>
      <c r="AD750" s="37" t="str">
        <f t="shared" si="797"/>
        <v>COMMENT ON TABLE ZRP_BASE_SCEN IS '시나리오정보';</v>
      </c>
      <c r="AE750" s="37" t="s">
        <v>291</v>
      </c>
      <c r="AF750" s="40" t="str">
        <f t="shared" si="798"/>
        <v/>
      </c>
      <c r="AG750" s="6" t="s">
        <v>291</v>
      </c>
      <c r="AI750" s="114"/>
      <c r="AJ750" s="66"/>
    </row>
    <row r="751" spans="1:36" hidden="1">
      <c r="B751" s="65" t="str">
        <f t="shared" ref="B751:C761" si="829">B750</f>
        <v>평가관리_입수정보</v>
      </c>
      <c r="C751" s="65" t="str">
        <f t="shared" si="829"/>
        <v>시나리오정보</v>
      </c>
      <c r="D751" s="65" t="s">
        <v>355</v>
      </c>
      <c r="E751" s="65">
        <f t="shared" si="824"/>
        <v>1</v>
      </c>
      <c r="F751" s="66" t="s">
        <v>1980</v>
      </c>
      <c r="G751" s="66" t="s">
        <v>274</v>
      </c>
      <c r="H751" s="42">
        <v>8</v>
      </c>
      <c r="I751" s="66" t="s">
        <v>36</v>
      </c>
      <c r="J751" s="65" t="str">
        <f t="shared" si="761"/>
        <v>문자_8</v>
      </c>
      <c r="K751" s="103"/>
      <c r="L751" s="67"/>
      <c r="M751" s="65" t="str">
        <f>M750</f>
        <v>ZRP_BASE_SCEN</v>
      </c>
      <c r="N751" s="65" t="str">
        <f t="shared" si="828"/>
        <v>시나리오정보</v>
      </c>
      <c r="O751" s="27">
        <f t="shared" si="802"/>
        <v>1</v>
      </c>
      <c r="P751" s="65" t="s">
        <v>65</v>
      </c>
      <c r="Q751" s="65" t="str">
        <f t="shared" ref="Q751:Q761" si="830">D751</f>
        <v>기준일자</v>
      </c>
      <c r="R751" s="65" t="str">
        <f t="shared" si="764"/>
        <v>varchar2(8)</v>
      </c>
      <c r="S751" s="66" t="s">
        <v>759</v>
      </c>
      <c r="T751" s="66" t="str">
        <f>IF(I751="M", "Y", "")</f>
        <v>Y</v>
      </c>
      <c r="U751" s="68">
        <f t="shared" si="784"/>
        <v>8</v>
      </c>
      <c r="V751" s="65"/>
      <c r="W751" s="5" t="s">
        <v>291</v>
      </c>
      <c r="X751" s="5" t="str">
        <f t="shared" ref="X751:X814" si="831">IF(P751="","",IF(P750="",P751,X750&amp;IF(S751="Y",","&amp;P751,"")))</f>
        <v>BASE_DT</v>
      </c>
      <c r="Y751" s="6" t="s">
        <v>291</v>
      </c>
      <c r="Z751" s="37" t="str">
        <f t="shared" ref="Z751:Z814" si="832">IF(P751="", "CREATE TABLE " &amp; M751 &amp; "(", "  " &amp;P751 &amp; " " &amp;R751 &amp; IF(P751="TMSTAMP", " DEFAULT CURRENT_TIMESTAMP ", "")&amp; IF(S751="Y"," NOT NULL,", " NULL,") &amp; IF(P752="", "CONSTRAINT PK_" &amp; M751 &amp; " PRIMARY KEY ( " &amp; X751 &amp; ") );", "") )</f>
        <v xml:space="preserve">  BASE_DT varchar2(8) NOT NULL,</v>
      </c>
      <c r="AA751" s="37" t="s">
        <v>291</v>
      </c>
      <c r="AB751" s="5" t="str">
        <f t="shared" ref="AB751:AB814" si="833">IF(P751="","DROP TABLE "&amp;M751&amp;";","")</f>
        <v/>
      </c>
      <c r="AC751" s="37" t="s">
        <v>291</v>
      </c>
      <c r="AD751" s="37" t="str">
        <f t="shared" ref="AD751:AD814" si="834">IF(P751&lt;&gt;"", "COMMENT ON COLUMN " &amp; M751 &amp; "." &amp; P751 &amp; " IS '" &amp; D751 &amp; IF(K751&lt;&gt;"", " : " &amp;K751, "") &amp; "';", IF(N751&lt;&gt;"","COMMENT ON TABLE " &amp;M751&amp;" IS '"&amp;N751&amp;"';",""))</f>
        <v>COMMENT ON COLUMN ZRP_BASE_SCEN.BASE_DT IS '기준일자';</v>
      </c>
      <c r="AE751" s="37" t="s">
        <v>291</v>
      </c>
      <c r="AF751" s="40" t="str">
        <f t="shared" ref="AF751:AF814" si="835">IF( OR(Q751="", S751&lt;&gt;""), "", "ALTER TABLE " &amp; M751 &amp; " ADD " &amp; P751 &amp; " " &amp; R751 &amp; " NULL;")</f>
        <v/>
      </c>
      <c r="AG751" s="6" t="s">
        <v>291</v>
      </c>
      <c r="AI751" s="114"/>
      <c r="AJ751" s="66"/>
    </row>
    <row r="752" spans="1:36" hidden="1">
      <c r="B752" s="65" t="str">
        <f t="shared" si="829"/>
        <v>평가관리_입수정보</v>
      </c>
      <c r="C752" s="65" t="str">
        <f t="shared" si="829"/>
        <v>시나리오정보</v>
      </c>
      <c r="D752" s="65" t="s">
        <v>1132</v>
      </c>
      <c r="E752" s="65">
        <f t="shared" si="824"/>
        <v>2</v>
      </c>
      <c r="F752" s="66" t="s">
        <v>1980</v>
      </c>
      <c r="G752" s="66" t="s">
        <v>274</v>
      </c>
      <c r="H752" s="42">
        <v>20</v>
      </c>
      <c r="I752" s="66" t="s">
        <v>36</v>
      </c>
      <c r="J752" s="65" t="str">
        <f t="shared" si="761"/>
        <v>문자_20</v>
      </c>
      <c r="K752" s="103"/>
      <c r="L752" s="67"/>
      <c r="M752" s="65" t="str">
        <f>M751</f>
        <v>ZRP_BASE_SCEN</v>
      </c>
      <c r="N752" s="65" t="str">
        <f t="shared" si="828"/>
        <v>시나리오정보</v>
      </c>
      <c r="O752" s="27">
        <f t="shared" si="802"/>
        <v>2</v>
      </c>
      <c r="P752" s="65" t="s">
        <v>1133</v>
      </c>
      <c r="Q752" s="65" t="str">
        <f t="shared" si="830"/>
        <v>시나리오셋명</v>
      </c>
      <c r="R752" s="65" t="str">
        <f t="shared" si="764"/>
        <v>varchar2(20)</v>
      </c>
      <c r="S752" s="66" t="s">
        <v>759</v>
      </c>
      <c r="T752" s="66" t="str">
        <f>IF(I752="M", "Y", "")</f>
        <v>Y</v>
      </c>
      <c r="U752" s="68">
        <f t="shared" si="784"/>
        <v>20</v>
      </c>
      <c r="V752" s="65"/>
      <c r="W752" s="5" t="s">
        <v>291</v>
      </c>
      <c r="X752" s="5" t="str">
        <f t="shared" si="831"/>
        <v>BASE_DT,SET_NM</v>
      </c>
      <c r="Y752" s="6" t="s">
        <v>291</v>
      </c>
      <c r="Z752" s="37" t="str">
        <f t="shared" si="832"/>
        <v xml:space="preserve">  SET_NM varchar2(20) NOT NULL,</v>
      </c>
      <c r="AA752" s="37" t="s">
        <v>291</v>
      </c>
      <c r="AB752" s="5" t="str">
        <f t="shared" si="833"/>
        <v/>
      </c>
      <c r="AC752" s="37" t="s">
        <v>291</v>
      </c>
      <c r="AD752" s="37" t="str">
        <f t="shared" si="834"/>
        <v>COMMENT ON COLUMN ZRP_BASE_SCEN.SET_NM IS '시나리오셋명';</v>
      </c>
      <c r="AE752" s="37" t="s">
        <v>291</v>
      </c>
      <c r="AF752" s="40" t="str">
        <f t="shared" si="835"/>
        <v/>
      </c>
      <c r="AG752" s="6" t="s">
        <v>291</v>
      </c>
      <c r="AI752" s="114"/>
      <c r="AJ752" s="66"/>
    </row>
    <row r="753" spans="1:36" hidden="1">
      <c r="B753" s="65" t="str">
        <f t="shared" si="829"/>
        <v>평가관리_입수정보</v>
      </c>
      <c r="C753" s="65" t="str">
        <f t="shared" si="829"/>
        <v>시나리오정보</v>
      </c>
      <c r="D753" s="65" t="s">
        <v>399</v>
      </c>
      <c r="E753" s="65">
        <f t="shared" si="824"/>
        <v>3</v>
      </c>
      <c r="F753" s="66" t="s">
        <v>1980</v>
      </c>
      <c r="G753" s="66" t="s">
        <v>274</v>
      </c>
      <c r="H753" s="42">
        <v>30</v>
      </c>
      <c r="I753" s="66" t="s">
        <v>36</v>
      </c>
      <c r="J753" s="65" t="str">
        <f t="shared" si="761"/>
        <v>문자_30</v>
      </c>
      <c r="K753" s="103"/>
      <c r="L753" s="67"/>
      <c r="M753" s="65" t="str">
        <f>M752</f>
        <v>ZRP_BASE_SCEN</v>
      </c>
      <c r="N753" s="65" t="str">
        <f t="shared" si="828"/>
        <v>시나리오정보</v>
      </c>
      <c r="O753" s="27">
        <f t="shared" si="802"/>
        <v>3</v>
      </c>
      <c r="P753" s="65" t="s">
        <v>106</v>
      </c>
      <c r="Q753" s="65" t="str">
        <f t="shared" si="830"/>
        <v>시나리오ID</v>
      </c>
      <c r="R753" s="65" t="str">
        <f t="shared" si="764"/>
        <v>varchar2(30)</v>
      </c>
      <c r="S753" s="66" t="s">
        <v>759</v>
      </c>
      <c r="T753" s="66" t="str">
        <f>IF(I753="M", "Y", "")</f>
        <v>Y</v>
      </c>
      <c r="U753" s="68">
        <f t="shared" si="784"/>
        <v>30</v>
      </c>
      <c r="V753" s="65"/>
      <c r="W753" s="5" t="s">
        <v>291</v>
      </c>
      <c r="X753" s="5" t="str">
        <f t="shared" si="831"/>
        <v>BASE_DT,SET_NM,SCEN_ID</v>
      </c>
      <c r="Y753" s="6" t="s">
        <v>291</v>
      </c>
      <c r="Z753" s="37" t="str">
        <f t="shared" si="832"/>
        <v xml:space="preserve">  SCEN_ID varchar2(30) NOT NULL,</v>
      </c>
      <c r="AA753" s="37" t="s">
        <v>291</v>
      </c>
      <c r="AB753" s="5" t="str">
        <f t="shared" si="833"/>
        <v/>
      </c>
      <c r="AC753" s="37" t="s">
        <v>291</v>
      </c>
      <c r="AD753" s="37" t="str">
        <f t="shared" si="834"/>
        <v>COMMENT ON COLUMN ZRP_BASE_SCEN.SCEN_ID IS '시나리오ID';</v>
      </c>
      <c r="AE753" s="37" t="s">
        <v>291</v>
      </c>
      <c r="AF753" s="40" t="str">
        <f t="shared" si="835"/>
        <v/>
      </c>
      <c r="AG753" s="6" t="s">
        <v>291</v>
      </c>
      <c r="AI753" s="114"/>
      <c r="AJ753" s="66"/>
    </row>
    <row r="754" spans="1:36" hidden="1">
      <c r="B754" s="65" t="str">
        <f t="shared" si="829"/>
        <v>평가관리_입수정보</v>
      </c>
      <c r="C754" s="65" t="str">
        <f t="shared" si="829"/>
        <v>시나리오정보</v>
      </c>
      <c r="D754" s="65" t="s">
        <v>489</v>
      </c>
      <c r="E754" s="65">
        <f t="shared" si="824"/>
        <v>4</v>
      </c>
      <c r="F754" s="66" t="s">
        <v>1980</v>
      </c>
      <c r="G754" s="66" t="s">
        <v>12</v>
      </c>
      <c r="H754" s="42">
        <v>30</v>
      </c>
      <c r="I754" s="66" t="s">
        <v>36</v>
      </c>
      <c r="J754" s="65" t="str">
        <f t="shared" si="761"/>
        <v>문자_30</v>
      </c>
      <c r="K754" s="103"/>
      <c r="L754" s="67"/>
      <c r="M754" s="65" t="str">
        <f>M753</f>
        <v>ZRP_BASE_SCEN</v>
      </c>
      <c r="N754" s="65" t="str">
        <f t="shared" si="828"/>
        <v>시나리오정보</v>
      </c>
      <c r="O754" s="27">
        <f t="shared" si="802"/>
        <v>4</v>
      </c>
      <c r="P754" s="65" t="s">
        <v>6438</v>
      </c>
      <c r="Q754" s="65" t="str">
        <f t="shared" si="830"/>
        <v>커브ID</v>
      </c>
      <c r="R754" s="65" t="str">
        <f t="shared" si="764"/>
        <v>varchar2(30)</v>
      </c>
      <c r="S754" s="66" t="s">
        <v>759</v>
      </c>
      <c r="T754" s="66" t="str">
        <f>IF(I754="M", "Y", "")</f>
        <v>Y</v>
      </c>
      <c r="U754" s="68">
        <f t="shared" si="784"/>
        <v>30</v>
      </c>
      <c r="V754" s="65"/>
      <c r="W754" s="5" t="s">
        <v>291</v>
      </c>
      <c r="X754" s="5" t="str">
        <f t="shared" si="831"/>
        <v>BASE_DT,SET_NM,SCEN_ID,CURV_ID</v>
      </c>
      <c r="Y754" s="6" t="s">
        <v>291</v>
      </c>
      <c r="Z754" s="37" t="str">
        <f t="shared" si="832"/>
        <v xml:space="preserve">  CURV_ID varchar2(30) NOT NULL,</v>
      </c>
      <c r="AA754" s="37" t="s">
        <v>291</v>
      </c>
      <c r="AB754" s="5" t="str">
        <f t="shared" si="833"/>
        <v/>
      </c>
      <c r="AC754" s="37" t="s">
        <v>291</v>
      </c>
      <c r="AD754" s="37" t="str">
        <f t="shared" si="834"/>
        <v>COMMENT ON COLUMN ZRP_BASE_SCEN.CURV_ID IS '커브ID';</v>
      </c>
      <c r="AE754" s="37" t="s">
        <v>291</v>
      </c>
      <c r="AF754" s="40" t="str">
        <f t="shared" si="835"/>
        <v/>
      </c>
      <c r="AG754" s="6" t="s">
        <v>291</v>
      </c>
      <c r="AI754" s="114"/>
      <c r="AJ754" s="66"/>
    </row>
    <row r="755" spans="1:36" hidden="1">
      <c r="A755" s="5" t="s">
        <v>5084</v>
      </c>
      <c r="B755" s="65" t="str">
        <f t="shared" si="829"/>
        <v>평가관리_입수정보</v>
      </c>
      <c r="C755" s="65" t="str">
        <f t="shared" si="829"/>
        <v>시나리오정보</v>
      </c>
      <c r="D755" s="65" t="s">
        <v>1125</v>
      </c>
      <c r="E755" s="65">
        <f t="shared" si="824"/>
        <v>5</v>
      </c>
      <c r="F755" s="66" t="s">
        <v>1980</v>
      </c>
      <c r="G755" s="66" t="s">
        <v>13</v>
      </c>
      <c r="H755" s="42">
        <v>5</v>
      </c>
      <c r="I755" s="66" t="s">
        <v>36</v>
      </c>
      <c r="J755" s="65" t="str">
        <f t="shared" si="761"/>
        <v>숫자_5</v>
      </c>
      <c r="K755" s="103">
        <v>0</v>
      </c>
      <c r="L755" s="67"/>
      <c r="M755" s="65" t="str">
        <f t="shared" ref="M755:M761" si="836">M754</f>
        <v>ZRP_BASE_SCEN</v>
      </c>
      <c r="N755" s="65" t="str">
        <f t="shared" si="828"/>
        <v>시나리오정보</v>
      </c>
      <c r="O755" s="27">
        <f t="shared" si="802"/>
        <v>5</v>
      </c>
      <c r="P755" s="65" t="s">
        <v>6425</v>
      </c>
      <c r="Q755" s="65" t="str">
        <f t="shared" si="830"/>
        <v>Expiry일수</v>
      </c>
      <c r="R755" s="65" t="str">
        <f t="shared" si="764"/>
        <v>number(5)</v>
      </c>
      <c r="S755" s="66" t="s">
        <v>759</v>
      </c>
      <c r="T755" s="66" t="str">
        <f t="shared" ref="T755:T761" si="837">IF(I755="M", "Y", "")</f>
        <v>Y</v>
      </c>
      <c r="U755" s="68">
        <f t="shared" si="784"/>
        <v>5</v>
      </c>
      <c r="V755" s="65"/>
      <c r="W755" s="5" t="s">
        <v>291</v>
      </c>
      <c r="X755" s="5" t="str">
        <f t="shared" si="831"/>
        <v>BASE_DT,SET_NM,SCEN_ID,CURV_ID,TERM_X</v>
      </c>
      <c r="Y755" s="6" t="s">
        <v>291</v>
      </c>
      <c r="Z755" s="37" t="str">
        <f t="shared" si="832"/>
        <v xml:space="preserve">  TERM_X number(5) NOT NULL,</v>
      </c>
      <c r="AA755" s="37" t="s">
        <v>291</v>
      </c>
      <c r="AB755" s="5" t="str">
        <f t="shared" si="833"/>
        <v/>
      </c>
      <c r="AC755" s="37" t="s">
        <v>291</v>
      </c>
      <c r="AD755" s="37" t="str">
        <f t="shared" si="834"/>
        <v>COMMENT ON COLUMN ZRP_BASE_SCEN.TERM_X IS 'Expiry일수 : 0';</v>
      </c>
      <c r="AE755" s="37" t="s">
        <v>291</v>
      </c>
      <c r="AF755" s="40" t="str">
        <f t="shared" si="835"/>
        <v/>
      </c>
      <c r="AG755" s="6" t="s">
        <v>291</v>
      </c>
      <c r="AI755" s="114"/>
      <c r="AJ755" s="66"/>
    </row>
    <row r="756" spans="1:36" hidden="1">
      <c r="A756" s="5" t="s">
        <v>5084</v>
      </c>
      <c r="B756" s="65" t="str">
        <f t="shared" si="829"/>
        <v>평가관리_입수정보</v>
      </c>
      <c r="C756" s="65" t="str">
        <f t="shared" si="829"/>
        <v>시나리오정보</v>
      </c>
      <c r="D756" s="65" t="s">
        <v>1126</v>
      </c>
      <c r="E756" s="65">
        <f t="shared" si="824"/>
        <v>6</v>
      </c>
      <c r="F756" s="66"/>
      <c r="G756" s="66" t="s">
        <v>13</v>
      </c>
      <c r="H756" s="42">
        <v>5</v>
      </c>
      <c r="I756" s="66" t="s">
        <v>36</v>
      </c>
      <c r="J756" s="65" t="str">
        <f t="shared" si="761"/>
        <v>숫자_5</v>
      </c>
      <c r="K756" s="103"/>
      <c r="L756" s="67"/>
      <c r="M756" s="65" t="str">
        <f t="shared" si="836"/>
        <v>ZRP_BASE_SCEN</v>
      </c>
      <c r="N756" s="65" t="str">
        <f t="shared" si="828"/>
        <v>시나리오정보</v>
      </c>
      <c r="O756" s="27">
        <f t="shared" si="802"/>
        <v>6</v>
      </c>
      <c r="P756" s="65" t="s">
        <v>6426</v>
      </c>
      <c r="Q756" s="65" t="str">
        <f t="shared" si="830"/>
        <v>Tenor일수</v>
      </c>
      <c r="R756" s="65" t="str">
        <f t="shared" si="764"/>
        <v>number(5)</v>
      </c>
      <c r="S756" s="66" t="s">
        <v>759</v>
      </c>
      <c r="T756" s="66" t="str">
        <f t="shared" si="837"/>
        <v>Y</v>
      </c>
      <c r="U756" s="68">
        <f t="shared" si="784"/>
        <v>5</v>
      </c>
      <c r="V756" s="65"/>
      <c r="W756" s="5" t="s">
        <v>291</v>
      </c>
      <c r="X756" s="5" t="str">
        <f t="shared" si="831"/>
        <v>BASE_DT,SET_NM,SCEN_ID,CURV_ID,TERM_X,TERM_Y</v>
      </c>
      <c r="Y756" s="6" t="s">
        <v>291</v>
      </c>
      <c r="Z756" s="37" t="str">
        <f t="shared" si="832"/>
        <v xml:space="preserve">  TERM_Y number(5) NOT NULL,</v>
      </c>
      <c r="AA756" s="37" t="s">
        <v>291</v>
      </c>
      <c r="AB756" s="5" t="str">
        <f t="shared" si="833"/>
        <v/>
      </c>
      <c r="AC756" s="37" t="s">
        <v>291</v>
      </c>
      <c r="AD756" s="37" t="str">
        <f t="shared" si="834"/>
        <v>COMMENT ON COLUMN ZRP_BASE_SCEN.TERM_Y IS 'Tenor일수';</v>
      </c>
      <c r="AE756" s="37" t="s">
        <v>291</v>
      </c>
      <c r="AF756" s="40" t="str">
        <f t="shared" si="835"/>
        <v/>
      </c>
      <c r="AG756" s="6" t="s">
        <v>291</v>
      </c>
      <c r="AI756" s="114"/>
      <c r="AJ756" s="66"/>
    </row>
    <row r="757" spans="1:36" hidden="1">
      <c r="B757" s="65" t="str">
        <f>B756</f>
        <v>평가관리_입수정보</v>
      </c>
      <c r="C757" s="65" t="str">
        <f>C756</f>
        <v>시나리오정보</v>
      </c>
      <c r="D757" s="65" t="s">
        <v>1153</v>
      </c>
      <c r="E757" s="65">
        <f t="shared" si="824"/>
        <v>7</v>
      </c>
      <c r="F757" s="66"/>
      <c r="G757" s="66" t="s">
        <v>274</v>
      </c>
      <c r="H757" s="42">
        <v>20</v>
      </c>
      <c r="I757" s="66"/>
      <c r="J757" s="65" t="str">
        <f t="shared" si="761"/>
        <v>문자_20</v>
      </c>
      <c r="K757" s="103"/>
      <c r="L757" s="67"/>
      <c r="M757" s="65" t="str">
        <f t="shared" si="836"/>
        <v>ZRP_BASE_SCEN</v>
      </c>
      <c r="N757" s="65" t="str">
        <f t="shared" si="828"/>
        <v>시나리오정보</v>
      </c>
      <c r="O757" s="27">
        <f t="shared" si="802"/>
        <v>7</v>
      </c>
      <c r="P757" s="65" t="s">
        <v>46</v>
      </c>
      <c r="Q757" s="65" t="str">
        <f t="shared" si="830"/>
        <v>최종작업자</v>
      </c>
      <c r="R757" s="65" t="str">
        <f t="shared" si="764"/>
        <v>varchar2(20)</v>
      </c>
      <c r="S757" s="66"/>
      <c r="T757" s="66"/>
      <c r="U757" s="68">
        <f t="shared" si="784"/>
        <v>20</v>
      </c>
      <c r="V757" s="65"/>
      <c r="W757" s="5" t="s">
        <v>291</v>
      </c>
      <c r="X757" s="5" t="str">
        <f t="shared" si="831"/>
        <v>BASE_DT,SET_NM,SCEN_ID,CURV_ID,TERM_X,TERM_Y</v>
      </c>
      <c r="Y757" s="6" t="s">
        <v>291</v>
      </c>
      <c r="Z757" s="37" t="str">
        <f t="shared" si="832"/>
        <v xml:space="preserve">  LASTID varchar2(20) NULL,</v>
      </c>
      <c r="AA757" s="37" t="s">
        <v>291</v>
      </c>
      <c r="AB757" s="5" t="str">
        <f t="shared" si="833"/>
        <v/>
      </c>
      <c r="AC757" s="37" t="s">
        <v>291</v>
      </c>
      <c r="AD757" s="37" t="str">
        <f t="shared" si="834"/>
        <v>COMMENT ON COLUMN ZRP_BASE_SCEN.LASTID IS '최종작업자';</v>
      </c>
      <c r="AE757" s="37" t="s">
        <v>291</v>
      </c>
      <c r="AF757" s="40" t="str">
        <f t="shared" si="835"/>
        <v>ALTER TABLE ZRP_BASE_SCEN ADD LASTID varchar2(20) NULL;</v>
      </c>
      <c r="AG757" s="6" t="s">
        <v>291</v>
      </c>
      <c r="AI757" s="114"/>
      <c r="AJ757" s="66"/>
    </row>
    <row r="758" spans="1:36" hidden="1">
      <c r="B758" s="65" t="str">
        <f>B757</f>
        <v>평가관리_입수정보</v>
      </c>
      <c r="C758" s="65" t="str">
        <f>C757</f>
        <v>시나리오정보</v>
      </c>
      <c r="D758" s="65" t="s">
        <v>286</v>
      </c>
      <c r="E758" s="65">
        <f t="shared" si="824"/>
        <v>8</v>
      </c>
      <c r="F758" s="66"/>
      <c r="G758" s="66" t="s">
        <v>1154</v>
      </c>
      <c r="H758" s="42">
        <v>8</v>
      </c>
      <c r="I758" s="66" t="s">
        <v>36</v>
      </c>
      <c r="J758" s="65" t="str">
        <f t="shared" si="761"/>
        <v>날짜</v>
      </c>
      <c r="K758" s="103"/>
      <c r="L758" s="67"/>
      <c r="M758" s="65" t="str">
        <f t="shared" si="836"/>
        <v>ZRP_BASE_SCEN</v>
      </c>
      <c r="N758" s="65" t="str">
        <f t="shared" si="828"/>
        <v>시나리오정보</v>
      </c>
      <c r="O758" s="27">
        <f t="shared" si="802"/>
        <v>8</v>
      </c>
      <c r="P758" s="65" t="s">
        <v>47</v>
      </c>
      <c r="Q758" s="65" t="str">
        <f t="shared" si="830"/>
        <v>최종작업시스템일시</v>
      </c>
      <c r="R758" s="65" t="str">
        <f t="shared" si="764"/>
        <v>timestamp</v>
      </c>
      <c r="S758" s="66"/>
      <c r="T758" s="66"/>
      <c r="U758" s="68">
        <f t="shared" si="784"/>
        <v>8</v>
      </c>
      <c r="V758" s="65"/>
      <c r="W758" s="5" t="s">
        <v>291</v>
      </c>
      <c r="X758" s="5" t="str">
        <f t="shared" si="831"/>
        <v>BASE_DT,SET_NM,SCEN_ID,CURV_ID,TERM_X,TERM_Y</v>
      </c>
      <c r="Y758" s="6" t="s">
        <v>291</v>
      </c>
      <c r="Z758" s="37" t="str">
        <f t="shared" si="832"/>
        <v xml:space="preserve">  TMSTAMP timestamp DEFAULT CURRENT_TIMESTAMP  NULL,</v>
      </c>
      <c r="AA758" s="37" t="s">
        <v>291</v>
      </c>
      <c r="AB758" s="5" t="str">
        <f t="shared" si="833"/>
        <v/>
      </c>
      <c r="AC758" s="37" t="s">
        <v>291</v>
      </c>
      <c r="AD758" s="37" t="str">
        <f t="shared" si="834"/>
        <v>COMMENT ON COLUMN ZRP_BASE_SCEN.TMSTAMP IS '최종작업시스템일시';</v>
      </c>
      <c r="AE758" s="37" t="s">
        <v>291</v>
      </c>
      <c r="AF758" s="40" t="str">
        <f t="shared" si="835"/>
        <v>ALTER TABLE ZRP_BASE_SCEN ADD TMSTAMP timestamp NULL;</v>
      </c>
      <c r="AG758" s="6" t="s">
        <v>291</v>
      </c>
      <c r="AI758" s="114"/>
      <c r="AJ758" s="66"/>
    </row>
    <row r="759" spans="1:36" s="37" customFormat="1" hidden="1">
      <c r="B759" s="65" t="str">
        <f t="shared" ref="B759:B760" si="838">B758</f>
        <v>평가관리_입수정보</v>
      </c>
      <c r="C759" s="65" t="str">
        <f t="shared" ref="C759:C760" si="839">C758</f>
        <v>시나리오정보</v>
      </c>
      <c r="D759" s="65" t="s">
        <v>579</v>
      </c>
      <c r="E759" s="65">
        <f t="shared" si="824"/>
        <v>9</v>
      </c>
      <c r="F759" s="66"/>
      <c r="G759" s="66" t="s">
        <v>274</v>
      </c>
      <c r="H759" s="42">
        <v>1</v>
      </c>
      <c r="I759" s="66"/>
      <c r="J759" s="65" t="str">
        <f t="shared" si="761"/>
        <v>문자_1</v>
      </c>
      <c r="K759" s="103" t="s">
        <v>1134</v>
      </c>
      <c r="L759" s="67"/>
      <c r="M759" s="65" t="str">
        <f t="shared" si="836"/>
        <v>ZRP_BASE_SCEN</v>
      </c>
      <c r="N759" s="65" t="str">
        <f t="shared" si="828"/>
        <v>시나리오정보</v>
      </c>
      <c r="O759" s="27">
        <f t="shared" si="802"/>
        <v>9</v>
      </c>
      <c r="P759" s="65" t="s">
        <v>1135</v>
      </c>
      <c r="Q759" s="65" t="str">
        <f t="shared" si="830"/>
        <v>시나리오적용구분</v>
      </c>
      <c r="R759" s="65" t="str">
        <f t="shared" si="764"/>
        <v>varchar2(1)</v>
      </c>
      <c r="S759" s="66" t="str">
        <f>IF(F759="O", "Y", "")</f>
        <v/>
      </c>
      <c r="T759" s="66" t="str">
        <f t="shared" si="837"/>
        <v/>
      </c>
      <c r="U759" s="68">
        <f t="shared" si="784"/>
        <v>1</v>
      </c>
      <c r="V759" s="65"/>
      <c r="W759" s="5" t="s">
        <v>291</v>
      </c>
      <c r="X759" s="5" t="str">
        <f t="shared" si="831"/>
        <v>BASE_DT,SET_NM,SCEN_ID,CURV_ID,TERM_X,TERM_Y</v>
      </c>
      <c r="Y759" s="6" t="s">
        <v>291</v>
      </c>
      <c r="Z759" s="37" t="str">
        <f t="shared" si="832"/>
        <v xml:space="preserve">  SCEN_FG varchar2(1) NULL,</v>
      </c>
      <c r="AA759" s="37" t="s">
        <v>291</v>
      </c>
      <c r="AB759" s="5" t="str">
        <f t="shared" si="833"/>
        <v/>
      </c>
      <c r="AC759" s="37" t="s">
        <v>291</v>
      </c>
      <c r="AD759" s="37" t="str">
        <f t="shared" si="834"/>
        <v>COMMENT ON COLUMN ZRP_BASE_SCEN.SCEN_FG IS '시나리오적용구분 : D, R';</v>
      </c>
      <c r="AE759" s="37" t="s">
        <v>291</v>
      </c>
      <c r="AF759" s="40" t="str">
        <f t="shared" si="835"/>
        <v>ALTER TABLE ZRP_BASE_SCEN ADD SCEN_FG varchar2(1) NULL;</v>
      </c>
      <c r="AG759" s="6" t="s">
        <v>291</v>
      </c>
      <c r="AI759" s="114"/>
      <c r="AJ759" s="66"/>
    </row>
    <row r="760" spans="1:36" s="37" customFormat="1" hidden="1">
      <c r="B760" s="65" t="str">
        <f t="shared" si="838"/>
        <v>평가관리_입수정보</v>
      </c>
      <c r="C760" s="65" t="str">
        <f t="shared" si="839"/>
        <v>시나리오정보</v>
      </c>
      <c r="D760" s="65" t="s">
        <v>1136</v>
      </c>
      <c r="E760" s="65">
        <f t="shared" si="824"/>
        <v>10</v>
      </c>
      <c r="F760" s="66"/>
      <c r="G760" s="66" t="s">
        <v>13</v>
      </c>
      <c r="H760" s="42" t="s">
        <v>1993</v>
      </c>
      <c r="I760" s="66" t="s">
        <v>36</v>
      </c>
      <c r="J760" s="65" t="str">
        <f t="shared" si="761"/>
        <v>숫자_25,8</v>
      </c>
      <c r="K760" s="103"/>
      <c r="L760" s="67"/>
      <c r="M760" s="65" t="str">
        <f t="shared" si="836"/>
        <v>ZRP_BASE_SCEN</v>
      </c>
      <c r="N760" s="65" t="str">
        <f t="shared" si="828"/>
        <v>시나리오정보</v>
      </c>
      <c r="O760" s="27">
        <f t="shared" si="802"/>
        <v>10</v>
      </c>
      <c r="P760" s="65" t="s">
        <v>6439</v>
      </c>
      <c r="Q760" s="65" t="str">
        <f t="shared" si="830"/>
        <v>시나리오적용값</v>
      </c>
      <c r="R760" s="65" t="str">
        <f t="shared" si="764"/>
        <v>number(25,8)</v>
      </c>
      <c r="S760" s="66" t="str">
        <f>IF(F760="O", "Y", "")</f>
        <v/>
      </c>
      <c r="T760" s="66" t="str">
        <f t="shared" si="837"/>
        <v>Y</v>
      </c>
      <c r="U760" s="68" t="str">
        <f t="shared" si="784"/>
        <v>25,8</v>
      </c>
      <c r="V760" s="65"/>
      <c r="W760" s="5" t="s">
        <v>291</v>
      </c>
      <c r="X760" s="5" t="str">
        <f t="shared" si="831"/>
        <v>BASE_DT,SET_NM,SCEN_ID,CURV_ID,TERM_X,TERM_Y</v>
      </c>
      <c r="Y760" s="6" t="s">
        <v>291</v>
      </c>
      <c r="Z760" s="37" t="str">
        <f t="shared" si="832"/>
        <v xml:space="preserve">  SCEN_VAL number(25,8) NULL,</v>
      </c>
      <c r="AA760" s="37" t="s">
        <v>291</v>
      </c>
      <c r="AB760" s="5" t="str">
        <f t="shared" si="833"/>
        <v/>
      </c>
      <c r="AC760" s="37" t="s">
        <v>291</v>
      </c>
      <c r="AD760" s="37" t="str">
        <f t="shared" si="834"/>
        <v>COMMENT ON COLUMN ZRP_BASE_SCEN.SCEN_VAL IS '시나리오적용값';</v>
      </c>
      <c r="AE760" s="37" t="s">
        <v>291</v>
      </c>
      <c r="AF760" s="40" t="str">
        <f t="shared" si="835"/>
        <v>ALTER TABLE ZRP_BASE_SCEN ADD SCEN_VAL number(25,8) NULL;</v>
      </c>
      <c r="AG760" s="6" t="s">
        <v>291</v>
      </c>
      <c r="AI760" s="114"/>
      <c r="AJ760" s="66"/>
    </row>
    <row r="761" spans="1:36" s="37" customFormat="1" hidden="1">
      <c r="B761" s="65" t="str">
        <f t="shared" si="829"/>
        <v>평가관리_입수정보</v>
      </c>
      <c r="C761" s="65" t="str">
        <f t="shared" si="829"/>
        <v>시나리오정보</v>
      </c>
      <c r="D761" s="65" t="s">
        <v>818</v>
      </c>
      <c r="E761" s="65">
        <f t="shared" si="824"/>
        <v>11</v>
      </c>
      <c r="F761" s="66"/>
      <c r="G761" s="66" t="s">
        <v>12</v>
      </c>
      <c r="H761" s="42">
        <v>20</v>
      </c>
      <c r="I761" s="66"/>
      <c r="J761" s="65" t="str">
        <f t="shared" si="761"/>
        <v>문자_20</v>
      </c>
      <c r="K761" s="103"/>
      <c r="L761" s="67"/>
      <c r="M761" s="65" t="str">
        <f t="shared" si="836"/>
        <v>ZRP_BASE_SCEN</v>
      </c>
      <c r="N761" s="65" t="str">
        <f t="shared" si="828"/>
        <v>시나리오정보</v>
      </c>
      <c r="O761" s="27">
        <f t="shared" si="802"/>
        <v>11</v>
      </c>
      <c r="P761" s="65" t="s">
        <v>832</v>
      </c>
      <c r="Q761" s="65" t="str">
        <f t="shared" si="830"/>
        <v>매핑ID</v>
      </c>
      <c r="R761" s="65" t="str">
        <f t="shared" si="764"/>
        <v>varchar2(20)</v>
      </c>
      <c r="S761" s="66" t="str">
        <f>IF(F761="O", "Y", "")</f>
        <v/>
      </c>
      <c r="T761" s="66" t="str">
        <f t="shared" si="837"/>
        <v/>
      </c>
      <c r="U761" s="68">
        <f t="shared" si="784"/>
        <v>20</v>
      </c>
      <c r="V761" s="65"/>
      <c r="W761" s="5" t="s">
        <v>291</v>
      </c>
      <c r="X761" s="5" t="str">
        <f t="shared" si="831"/>
        <v>BASE_DT,SET_NM,SCEN_ID,CURV_ID,TERM_X,TERM_Y</v>
      </c>
      <c r="Y761" s="6" t="s">
        <v>291</v>
      </c>
      <c r="Z761" s="37" t="str">
        <f t="shared" si="832"/>
        <v xml:space="preserve">  MAP_ID varchar2(20) NULL,CONSTRAINT PK_ZRP_BASE_SCEN PRIMARY KEY ( BASE_DT,SET_NM,SCEN_ID,CURV_ID,TERM_X,TERM_Y) );</v>
      </c>
      <c r="AA761" s="37" t="s">
        <v>291</v>
      </c>
      <c r="AB761" s="5" t="str">
        <f t="shared" si="833"/>
        <v/>
      </c>
      <c r="AC761" s="37" t="s">
        <v>291</v>
      </c>
      <c r="AD761" s="37" t="str">
        <f t="shared" si="834"/>
        <v>COMMENT ON COLUMN ZRP_BASE_SCEN.MAP_ID IS '매핑ID';</v>
      </c>
      <c r="AE761" s="37" t="s">
        <v>291</v>
      </c>
      <c r="AF761" s="40" t="str">
        <f t="shared" si="835"/>
        <v>ALTER TABLE ZRP_BASE_SCEN ADD MAP_ID varchar2(20) NULL;</v>
      </c>
      <c r="AG761" s="6" t="s">
        <v>291</v>
      </c>
      <c r="AI761" s="114"/>
      <c r="AJ761" s="66"/>
    </row>
    <row r="762" spans="1:36" s="6" customFormat="1" hidden="1">
      <c r="B762" s="65" t="s">
        <v>1147</v>
      </c>
      <c r="C762" s="65" t="s">
        <v>969</v>
      </c>
      <c r="D762" s="65" t="str">
        <f>VLOOKUP(M762,엔티티목록!I:O,7,FALSE)</f>
        <v>위험요인간 상관계수 정보</v>
      </c>
      <c r="E762" s="65" t="str">
        <f t="shared" si="824"/>
        <v/>
      </c>
      <c r="F762" s="66"/>
      <c r="G762" s="66"/>
      <c r="H762" s="42">
        <f>SUMIFS(H:H,C:C,C762,B:B,B762, G:G,"&lt;&gt;"&amp;G762)</f>
        <v>126</v>
      </c>
      <c r="I762" s="66"/>
      <c r="J762" s="65" t="str">
        <f t="shared" si="761"/>
        <v/>
      </c>
      <c r="K762" s="103"/>
      <c r="L762" s="67"/>
      <c r="M762" s="65" t="s">
        <v>1071</v>
      </c>
      <c r="N762" s="65" t="str">
        <f t="shared" si="828"/>
        <v>상관계수정보</v>
      </c>
      <c r="O762" s="27" t="str">
        <f t="shared" si="802"/>
        <v/>
      </c>
      <c r="P762" s="65"/>
      <c r="Q762" s="65"/>
      <c r="R762" s="65" t="str">
        <f t="shared" si="764"/>
        <v/>
      </c>
      <c r="S762" s="66"/>
      <c r="T762" s="66"/>
      <c r="U762" s="68">
        <f t="shared" si="784"/>
        <v>126</v>
      </c>
      <c r="V762" s="65"/>
      <c r="W762" s="5" t="s">
        <v>291</v>
      </c>
      <c r="X762" s="5" t="str">
        <f t="shared" si="831"/>
        <v/>
      </c>
      <c r="Y762" s="6" t="s">
        <v>291</v>
      </c>
      <c r="Z762" s="37" t="str">
        <f t="shared" si="832"/>
        <v>CREATE TABLE ZRP_BASE_CORR(</v>
      </c>
      <c r="AA762" s="37" t="s">
        <v>291</v>
      </c>
      <c r="AB762" s="5" t="str">
        <f t="shared" si="833"/>
        <v>DROP TABLE ZRP_BASE_CORR;</v>
      </c>
      <c r="AC762" s="37" t="s">
        <v>291</v>
      </c>
      <c r="AD762" s="37" t="str">
        <f t="shared" si="834"/>
        <v>COMMENT ON TABLE ZRP_BASE_CORR IS '상관계수정보';</v>
      </c>
      <c r="AE762" s="37" t="s">
        <v>291</v>
      </c>
      <c r="AF762" s="40" t="str">
        <f t="shared" si="835"/>
        <v/>
      </c>
      <c r="AG762" s="6" t="s">
        <v>291</v>
      </c>
      <c r="AI762" s="114"/>
      <c r="AJ762" s="66"/>
    </row>
    <row r="763" spans="1:36" hidden="1">
      <c r="B763" s="65" t="str">
        <f t="shared" ref="B763:C770" si="840">B762</f>
        <v>평가관리_통계정보</v>
      </c>
      <c r="C763" s="65" t="str">
        <f>C762</f>
        <v>상관계수정보</v>
      </c>
      <c r="D763" s="65" t="s">
        <v>355</v>
      </c>
      <c r="E763" s="65">
        <f t="shared" si="824"/>
        <v>1</v>
      </c>
      <c r="F763" s="66" t="s">
        <v>1980</v>
      </c>
      <c r="G763" s="66" t="s">
        <v>274</v>
      </c>
      <c r="H763" s="42">
        <v>8</v>
      </c>
      <c r="I763" s="66" t="s">
        <v>36</v>
      </c>
      <c r="J763" s="65" t="str">
        <f t="shared" si="761"/>
        <v>문자_8</v>
      </c>
      <c r="K763" s="103"/>
      <c r="L763" s="67"/>
      <c r="M763" s="65" t="str">
        <f t="shared" ref="M763:M768" si="841">M762</f>
        <v>ZRP_BASE_CORR</v>
      </c>
      <c r="N763" s="65" t="str">
        <f t="shared" si="828"/>
        <v>상관계수정보</v>
      </c>
      <c r="O763" s="27">
        <f t="shared" si="802"/>
        <v>1</v>
      </c>
      <c r="P763" s="65" t="s">
        <v>65</v>
      </c>
      <c r="Q763" s="65" t="str">
        <f t="shared" ref="Q763:Q770" si="842">D763</f>
        <v>기준일자</v>
      </c>
      <c r="R763" s="65" t="str">
        <f t="shared" si="764"/>
        <v>varchar2(8)</v>
      </c>
      <c r="S763" s="66" t="s">
        <v>759</v>
      </c>
      <c r="T763" s="66" t="str">
        <f>IF(I763="M", "Y", "")</f>
        <v>Y</v>
      </c>
      <c r="U763" s="68">
        <f t="shared" si="784"/>
        <v>8</v>
      </c>
      <c r="V763" s="65"/>
      <c r="W763" s="5" t="s">
        <v>291</v>
      </c>
      <c r="X763" s="5" t="str">
        <f t="shared" si="831"/>
        <v>BASE_DT</v>
      </c>
      <c r="Y763" s="6" t="s">
        <v>291</v>
      </c>
      <c r="Z763" s="37" t="str">
        <f t="shared" si="832"/>
        <v xml:space="preserve">  BASE_DT varchar2(8) NOT NULL,</v>
      </c>
      <c r="AA763" s="37" t="s">
        <v>291</v>
      </c>
      <c r="AB763" s="5" t="str">
        <f t="shared" si="833"/>
        <v/>
      </c>
      <c r="AC763" s="37" t="s">
        <v>291</v>
      </c>
      <c r="AD763" s="37" t="str">
        <f t="shared" si="834"/>
        <v>COMMENT ON COLUMN ZRP_BASE_CORR.BASE_DT IS '기준일자';</v>
      </c>
      <c r="AE763" s="37" t="s">
        <v>291</v>
      </c>
      <c r="AF763" s="40" t="str">
        <f t="shared" si="835"/>
        <v/>
      </c>
      <c r="AG763" s="6" t="s">
        <v>291</v>
      </c>
      <c r="AI763" s="114"/>
      <c r="AJ763" s="66"/>
    </row>
    <row r="764" spans="1:36" hidden="1">
      <c r="B764" s="65" t="str">
        <f t="shared" si="840"/>
        <v>평가관리_통계정보</v>
      </c>
      <c r="C764" s="65" t="str">
        <f t="shared" si="840"/>
        <v>상관계수정보</v>
      </c>
      <c r="D764" s="65" t="s">
        <v>6424</v>
      </c>
      <c r="E764" s="65">
        <f t="shared" si="824"/>
        <v>2</v>
      </c>
      <c r="F764" s="66" t="s">
        <v>1980</v>
      </c>
      <c r="G764" s="66" t="s">
        <v>274</v>
      </c>
      <c r="H764" s="42">
        <v>10</v>
      </c>
      <c r="I764" s="66" t="s">
        <v>36</v>
      </c>
      <c r="J764" s="65" t="str">
        <f t="shared" si="761"/>
        <v>문자_10</v>
      </c>
      <c r="K764" s="103" t="s">
        <v>5080</v>
      </c>
      <c r="L764" s="67"/>
      <c r="M764" s="65" t="str">
        <f t="shared" si="841"/>
        <v>ZRP_BASE_CORR</v>
      </c>
      <c r="N764" s="65" t="str">
        <f t="shared" si="828"/>
        <v>상관계수정보</v>
      </c>
      <c r="O764" s="27">
        <f t="shared" si="802"/>
        <v>2</v>
      </c>
      <c r="P764" s="65" t="s">
        <v>1137</v>
      </c>
      <c r="Q764" s="65" t="str">
        <f t="shared" si="842"/>
        <v>통계코드</v>
      </c>
      <c r="R764" s="65" t="str">
        <f t="shared" si="764"/>
        <v>varchar2(10)</v>
      </c>
      <c r="S764" s="66" t="s">
        <v>759</v>
      </c>
      <c r="T764" s="66" t="str">
        <f>IF(I764="M", "Y", "")</f>
        <v>Y</v>
      </c>
      <c r="U764" s="68">
        <f t="shared" si="784"/>
        <v>10</v>
      </c>
      <c r="V764" s="65"/>
      <c r="W764" s="5" t="s">
        <v>291</v>
      </c>
      <c r="X764" s="5" t="str">
        <f t="shared" si="831"/>
        <v>BASE_DT,STAT_CD</v>
      </c>
      <c r="Y764" s="6" t="s">
        <v>291</v>
      </c>
      <c r="Z764" s="37" t="str">
        <f t="shared" si="832"/>
        <v xml:space="preserve">  STAT_CD varchar2(10) NOT NULL,</v>
      </c>
      <c r="AA764" s="37" t="s">
        <v>291</v>
      </c>
      <c r="AB764" s="5" t="str">
        <f t="shared" si="833"/>
        <v/>
      </c>
      <c r="AC764" s="37" t="s">
        <v>291</v>
      </c>
      <c r="AD764" s="37" t="str">
        <f t="shared" si="834"/>
        <v>COMMENT ON COLUMN ZRP_BASE_CORR.STAT_CD IS '통계코드 : STAT_CD';</v>
      </c>
      <c r="AE764" s="37" t="s">
        <v>291</v>
      </c>
      <c r="AF764" s="40" t="str">
        <f t="shared" si="835"/>
        <v/>
      </c>
      <c r="AG764" s="6" t="s">
        <v>291</v>
      </c>
      <c r="AI764" s="114"/>
      <c r="AJ764" s="66"/>
    </row>
    <row r="765" spans="1:36" hidden="1">
      <c r="B765" s="65" t="str">
        <f t="shared" si="840"/>
        <v>평가관리_통계정보</v>
      </c>
      <c r="C765" s="65" t="str">
        <f t="shared" si="840"/>
        <v>상관계수정보</v>
      </c>
      <c r="D765" s="65" t="s">
        <v>1138</v>
      </c>
      <c r="E765" s="65">
        <f t="shared" si="824"/>
        <v>3</v>
      </c>
      <c r="F765" s="66" t="s">
        <v>1980</v>
      </c>
      <c r="G765" s="66" t="s">
        <v>274</v>
      </c>
      <c r="H765" s="42">
        <v>30</v>
      </c>
      <c r="I765" s="66" t="s">
        <v>36</v>
      </c>
      <c r="J765" s="65" t="str">
        <f t="shared" si="761"/>
        <v>문자_30</v>
      </c>
      <c r="K765" s="103" t="s">
        <v>1077</v>
      </c>
      <c r="L765" s="67"/>
      <c r="M765" s="65" t="str">
        <f t="shared" si="841"/>
        <v>ZRP_BASE_CORR</v>
      </c>
      <c r="N765" s="65" t="str">
        <f t="shared" si="828"/>
        <v>상관계수정보</v>
      </c>
      <c r="O765" s="27">
        <f t="shared" si="802"/>
        <v>3</v>
      </c>
      <c r="P765" s="65" t="s">
        <v>1139</v>
      </c>
      <c r="Q765" s="65" t="str">
        <f t="shared" si="842"/>
        <v>위험요인코드1</v>
      </c>
      <c r="R765" s="65" t="str">
        <f t="shared" si="764"/>
        <v>varchar2(30)</v>
      </c>
      <c r="S765" s="66" t="s">
        <v>759</v>
      </c>
      <c r="T765" s="66" t="str">
        <f>IF(I765="M", "Y", "")</f>
        <v>Y</v>
      </c>
      <c r="U765" s="68">
        <f t="shared" si="784"/>
        <v>30</v>
      </c>
      <c r="V765" s="65"/>
      <c r="W765" s="5" t="s">
        <v>291</v>
      </c>
      <c r="X765" s="5" t="str">
        <f t="shared" si="831"/>
        <v>BASE_DT,STAT_CD,RF_CD1</v>
      </c>
      <c r="Y765" s="6" t="s">
        <v>291</v>
      </c>
      <c r="Z765" s="37" t="str">
        <f t="shared" si="832"/>
        <v xml:space="preserve">  RF_CD1 varchar2(30) NOT NULL,</v>
      </c>
      <c r="AA765" s="37" t="s">
        <v>291</v>
      </c>
      <c r="AB765" s="5" t="str">
        <f t="shared" si="833"/>
        <v/>
      </c>
      <c r="AC765" s="37" t="s">
        <v>291</v>
      </c>
      <c r="AD765" s="37" t="str">
        <f t="shared" si="834"/>
        <v>COMMENT ON COLUMN ZRP_BASE_CORR.RF_CD1 IS '위험요인코드1 : ZMR_MKT_RF';</v>
      </c>
      <c r="AE765" s="37" t="s">
        <v>291</v>
      </c>
      <c r="AF765" s="40" t="str">
        <f t="shared" si="835"/>
        <v/>
      </c>
      <c r="AG765" s="6" t="s">
        <v>291</v>
      </c>
      <c r="AI765" s="114"/>
      <c r="AJ765" s="66"/>
    </row>
    <row r="766" spans="1:36" hidden="1">
      <c r="B766" s="65" t="str">
        <f t="shared" si="840"/>
        <v>평가관리_통계정보</v>
      </c>
      <c r="C766" s="65" t="str">
        <f t="shared" si="840"/>
        <v>상관계수정보</v>
      </c>
      <c r="D766" s="65" t="s">
        <v>1140</v>
      </c>
      <c r="E766" s="65">
        <f t="shared" si="824"/>
        <v>4</v>
      </c>
      <c r="F766" s="66" t="s">
        <v>1980</v>
      </c>
      <c r="G766" s="66" t="s">
        <v>12</v>
      </c>
      <c r="H766" s="42">
        <v>30</v>
      </c>
      <c r="I766" s="66" t="s">
        <v>36</v>
      </c>
      <c r="J766" s="65" t="str">
        <f t="shared" si="761"/>
        <v>문자_30</v>
      </c>
      <c r="K766" s="103" t="s">
        <v>1077</v>
      </c>
      <c r="L766" s="67"/>
      <c r="M766" s="65" t="str">
        <f t="shared" si="841"/>
        <v>ZRP_BASE_CORR</v>
      </c>
      <c r="N766" s="65" t="str">
        <f t="shared" si="828"/>
        <v>상관계수정보</v>
      </c>
      <c r="O766" s="27">
        <f t="shared" si="802"/>
        <v>4</v>
      </c>
      <c r="P766" s="65" t="s">
        <v>1141</v>
      </c>
      <c r="Q766" s="65" t="str">
        <f t="shared" si="842"/>
        <v>위험요인코드2</v>
      </c>
      <c r="R766" s="65" t="str">
        <f t="shared" si="764"/>
        <v>varchar2(30)</v>
      </c>
      <c r="S766" s="66" t="s">
        <v>759</v>
      </c>
      <c r="T766" s="66" t="str">
        <f>IF(I766="M", "Y", "")</f>
        <v>Y</v>
      </c>
      <c r="U766" s="68">
        <f t="shared" si="784"/>
        <v>30</v>
      </c>
      <c r="V766" s="65"/>
      <c r="W766" s="5" t="s">
        <v>291</v>
      </c>
      <c r="X766" s="5" t="str">
        <f t="shared" si="831"/>
        <v>BASE_DT,STAT_CD,RF_CD1,RF_CD2</v>
      </c>
      <c r="Y766" s="6" t="s">
        <v>291</v>
      </c>
      <c r="Z766" s="37" t="str">
        <f t="shared" si="832"/>
        <v xml:space="preserve">  RF_CD2 varchar2(30) NOT NULL,</v>
      </c>
      <c r="AA766" s="37" t="s">
        <v>291</v>
      </c>
      <c r="AB766" s="5" t="str">
        <f t="shared" si="833"/>
        <v/>
      </c>
      <c r="AC766" s="37" t="s">
        <v>291</v>
      </c>
      <c r="AD766" s="37" t="str">
        <f t="shared" si="834"/>
        <v>COMMENT ON COLUMN ZRP_BASE_CORR.RF_CD2 IS '위험요인코드2 : ZMR_MKT_RF';</v>
      </c>
      <c r="AE766" s="37" t="s">
        <v>291</v>
      </c>
      <c r="AF766" s="40" t="str">
        <f t="shared" si="835"/>
        <v/>
      </c>
      <c r="AG766" s="6" t="s">
        <v>291</v>
      </c>
      <c r="AI766" s="114"/>
      <c r="AJ766" s="66"/>
    </row>
    <row r="767" spans="1:36" hidden="1">
      <c r="B767" s="65" t="str">
        <f>B766</f>
        <v>평가관리_통계정보</v>
      </c>
      <c r="C767" s="65" t="str">
        <f>C766</f>
        <v>상관계수정보</v>
      </c>
      <c r="D767" s="65" t="s">
        <v>1153</v>
      </c>
      <c r="E767" s="65">
        <f t="shared" si="824"/>
        <v>5</v>
      </c>
      <c r="F767" s="66"/>
      <c r="G767" s="66" t="s">
        <v>274</v>
      </c>
      <c r="H767" s="42">
        <v>20</v>
      </c>
      <c r="I767" s="66"/>
      <c r="J767" s="65" t="str">
        <f t="shared" si="761"/>
        <v>문자_20</v>
      </c>
      <c r="K767" s="103"/>
      <c r="L767" s="67"/>
      <c r="M767" s="65" t="str">
        <f t="shared" si="841"/>
        <v>ZRP_BASE_CORR</v>
      </c>
      <c r="N767" s="65" t="str">
        <f>C767</f>
        <v>상관계수정보</v>
      </c>
      <c r="O767" s="27">
        <f t="shared" si="802"/>
        <v>5</v>
      </c>
      <c r="P767" s="65" t="s">
        <v>46</v>
      </c>
      <c r="Q767" s="65" t="str">
        <f t="shared" si="842"/>
        <v>최종작업자</v>
      </c>
      <c r="R767" s="65" t="str">
        <f t="shared" si="764"/>
        <v>varchar2(20)</v>
      </c>
      <c r="S767" s="66"/>
      <c r="T767" s="66"/>
      <c r="U767" s="68">
        <f t="shared" si="784"/>
        <v>20</v>
      </c>
      <c r="V767" s="65"/>
      <c r="W767" s="5" t="s">
        <v>291</v>
      </c>
      <c r="X767" s="5" t="str">
        <f t="shared" si="831"/>
        <v>BASE_DT,STAT_CD,RF_CD1,RF_CD2</v>
      </c>
      <c r="Y767" s="6" t="s">
        <v>291</v>
      </c>
      <c r="Z767" s="37" t="str">
        <f t="shared" si="832"/>
        <v xml:space="preserve">  LASTID varchar2(20) NULL,</v>
      </c>
      <c r="AA767" s="37" t="s">
        <v>291</v>
      </c>
      <c r="AB767" s="5" t="str">
        <f t="shared" si="833"/>
        <v/>
      </c>
      <c r="AC767" s="37" t="s">
        <v>291</v>
      </c>
      <c r="AD767" s="37" t="str">
        <f t="shared" si="834"/>
        <v>COMMENT ON COLUMN ZRP_BASE_CORR.LASTID IS '최종작업자';</v>
      </c>
      <c r="AE767" s="37" t="s">
        <v>291</v>
      </c>
      <c r="AF767" s="40" t="str">
        <f t="shared" si="835"/>
        <v>ALTER TABLE ZRP_BASE_CORR ADD LASTID varchar2(20) NULL;</v>
      </c>
      <c r="AG767" s="6" t="s">
        <v>291</v>
      </c>
      <c r="AI767" s="114"/>
      <c r="AJ767" s="66"/>
    </row>
    <row r="768" spans="1:36" hidden="1">
      <c r="B768" s="65" t="str">
        <f t="shared" ref="B768:B769" si="843">B767</f>
        <v>평가관리_통계정보</v>
      </c>
      <c r="C768" s="65" t="str">
        <f t="shared" ref="C768:C769" si="844">C767</f>
        <v>상관계수정보</v>
      </c>
      <c r="D768" s="65" t="s">
        <v>286</v>
      </c>
      <c r="E768" s="65">
        <f t="shared" si="824"/>
        <v>6</v>
      </c>
      <c r="F768" s="66"/>
      <c r="G768" s="66" t="s">
        <v>1154</v>
      </c>
      <c r="H768" s="42">
        <v>8</v>
      </c>
      <c r="I768" s="66" t="s">
        <v>36</v>
      </c>
      <c r="J768" s="65" t="str">
        <f t="shared" si="761"/>
        <v>날짜</v>
      </c>
      <c r="K768" s="103"/>
      <c r="L768" s="67"/>
      <c r="M768" s="65" t="str">
        <f t="shared" si="841"/>
        <v>ZRP_BASE_CORR</v>
      </c>
      <c r="N768" s="65" t="str">
        <f>C768</f>
        <v>상관계수정보</v>
      </c>
      <c r="O768" s="27">
        <f t="shared" si="802"/>
        <v>6</v>
      </c>
      <c r="P768" s="65" t="s">
        <v>47</v>
      </c>
      <c r="Q768" s="65" t="str">
        <f t="shared" si="842"/>
        <v>최종작업시스템일시</v>
      </c>
      <c r="R768" s="65" t="str">
        <f t="shared" si="764"/>
        <v>timestamp</v>
      </c>
      <c r="S768" s="66"/>
      <c r="T768" s="66"/>
      <c r="U768" s="68">
        <f t="shared" si="784"/>
        <v>8</v>
      </c>
      <c r="V768" s="65"/>
      <c r="W768" s="5" t="s">
        <v>291</v>
      </c>
      <c r="X768" s="5" t="str">
        <f t="shared" si="831"/>
        <v>BASE_DT,STAT_CD,RF_CD1,RF_CD2</v>
      </c>
      <c r="Y768" s="6" t="s">
        <v>291</v>
      </c>
      <c r="Z768" s="37" t="str">
        <f t="shared" si="832"/>
        <v xml:space="preserve">  TMSTAMP timestamp DEFAULT CURRENT_TIMESTAMP  NULL,</v>
      </c>
      <c r="AA768" s="37" t="s">
        <v>291</v>
      </c>
      <c r="AB768" s="5" t="str">
        <f t="shared" si="833"/>
        <v/>
      </c>
      <c r="AC768" s="37" t="s">
        <v>291</v>
      </c>
      <c r="AD768" s="37" t="str">
        <f t="shared" si="834"/>
        <v>COMMENT ON COLUMN ZRP_BASE_CORR.TMSTAMP IS '최종작업시스템일시';</v>
      </c>
      <c r="AE768" s="37" t="s">
        <v>291</v>
      </c>
      <c r="AF768" s="40" t="str">
        <f t="shared" si="835"/>
        <v>ALTER TABLE ZRP_BASE_CORR ADD TMSTAMP timestamp NULL;</v>
      </c>
      <c r="AG768" s="6" t="s">
        <v>291</v>
      </c>
      <c r="AI768" s="114"/>
      <c r="AJ768" s="66"/>
    </row>
    <row r="769" spans="2:36" hidden="1">
      <c r="B769" s="65" t="str">
        <f t="shared" si="843"/>
        <v>평가관리_통계정보</v>
      </c>
      <c r="C769" s="65" t="str">
        <f t="shared" si="844"/>
        <v>상관계수정보</v>
      </c>
      <c r="D769" s="65" t="s">
        <v>1142</v>
      </c>
      <c r="E769" s="65">
        <f t="shared" si="824"/>
        <v>7</v>
      </c>
      <c r="F769" s="66"/>
      <c r="G769" s="66" t="s">
        <v>13</v>
      </c>
      <c r="H769" s="42" t="s">
        <v>5355</v>
      </c>
      <c r="I769" s="66" t="s">
        <v>36</v>
      </c>
      <c r="J769" s="65" t="str">
        <f t="shared" si="761"/>
        <v>숫자_12,8</v>
      </c>
      <c r="K769" s="103"/>
      <c r="L769" s="67"/>
      <c r="M769" s="65" t="str">
        <f>M765</f>
        <v>ZRP_BASE_CORR</v>
      </c>
      <c r="N769" s="65" t="str">
        <f t="shared" si="828"/>
        <v>상관계수정보</v>
      </c>
      <c r="O769" s="27">
        <f t="shared" si="802"/>
        <v>7</v>
      </c>
      <c r="P769" s="65" t="s">
        <v>1143</v>
      </c>
      <c r="Q769" s="65" t="str">
        <f t="shared" si="842"/>
        <v>상관계수값</v>
      </c>
      <c r="R769" s="65" t="str">
        <f t="shared" si="764"/>
        <v>number(12,8)</v>
      </c>
      <c r="S769" s="66"/>
      <c r="T769" s="66" t="str">
        <f>IF(I769="M", "Y", "")</f>
        <v>Y</v>
      </c>
      <c r="U769" s="68" t="str">
        <f t="shared" si="784"/>
        <v>12,8</v>
      </c>
      <c r="V769" s="65"/>
      <c r="W769" s="5" t="s">
        <v>291</v>
      </c>
      <c r="X769" s="5" t="str">
        <f t="shared" si="831"/>
        <v>BASE_DT,STAT_CD,RF_CD1,RF_CD2</v>
      </c>
      <c r="Y769" s="6" t="s">
        <v>291</v>
      </c>
      <c r="Z769" s="37" t="str">
        <f t="shared" si="832"/>
        <v xml:space="preserve">  CORR_VAL number(12,8) NULL,</v>
      </c>
      <c r="AA769" s="37" t="s">
        <v>291</v>
      </c>
      <c r="AB769" s="5" t="str">
        <f t="shared" si="833"/>
        <v/>
      </c>
      <c r="AC769" s="37" t="s">
        <v>291</v>
      </c>
      <c r="AD769" s="37" t="str">
        <f t="shared" si="834"/>
        <v>COMMENT ON COLUMN ZRP_BASE_CORR.CORR_VAL IS '상관계수값';</v>
      </c>
      <c r="AE769" s="37" t="s">
        <v>291</v>
      </c>
      <c r="AF769" s="40" t="str">
        <f t="shared" si="835"/>
        <v>ALTER TABLE ZRP_BASE_CORR ADD CORR_VAL number(12,8) NULL;</v>
      </c>
      <c r="AG769" s="6" t="s">
        <v>291</v>
      </c>
      <c r="AI769" s="114"/>
      <c r="AJ769" s="66"/>
    </row>
    <row r="770" spans="2:36" hidden="1">
      <c r="B770" s="65" t="str">
        <f t="shared" si="840"/>
        <v>평가관리_통계정보</v>
      </c>
      <c r="C770" s="65" t="str">
        <f t="shared" si="840"/>
        <v>상관계수정보</v>
      </c>
      <c r="D770" s="65" t="s">
        <v>818</v>
      </c>
      <c r="E770" s="65">
        <f t="shared" si="824"/>
        <v>8</v>
      </c>
      <c r="F770" s="66"/>
      <c r="G770" s="66" t="s">
        <v>12</v>
      </c>
      <c r="H770" s="42">
        <v>20</v>
      </c>
      <c r="I770" s="66"/>
      <c r="J770" s="65" t="str">
        <f t="shared" si="761"/>
        <v>문자_20</v>
      </c>
      <c r="K770" s="103"/>
      <c r="L770" s="67"/>
      <c r="M770" s="65" t="str">
        <f>M766</f>
        <v>ZRP_BASE_CORR</v>
      </c>
      <c r="N770" s="65" t="str">
        <f t="shared" si="828"/>
        <v>상관계수정보</v>
      </c>
      <c r="O770" s="27">
        <f t="shared" si="802"/>
        <v>8</v>
      </c>
      <c r="P770" s="65" t="s">
        <v>832</v>
      </c>
      <c r="Q770" s="65" t="str">
        <f t="shared" si="842"/>
        <v>매핑ID</v>
      </c>
      <c r="R770" s="65" t="str">
        <f t="shared" si="764"/>
        <v>varchar2(20)</v>
      </c>
      <c r="S770" s="66" t="str">
        <f>IF(F770="O", "Y", "")</f>
        <v/>
      </c>
      <c r="T770" s="66" t="str">
        <f>IF(I770="M", "Y", "")</f>
        <v/>
      </c>
      <c r="U770" s="68">
        <f t="shared" si="784"/>
        <v>20</v>
      </c>
      <c r="V770" s="65"/>
      <c r="W770" s="5" t="s">
        <v>291</v>
      </c>
      <c r="X770" s="5" t="str">
        <f t="shared" si="831"/>
        <v>BASE_DT,STAT_CD,RF_CD1,RF_CD2</v>
      </c>
      <c r="Y770" s="6" t="s">
        <v>291</v>
      </c>
      <c r="Z770" s="37" t="str">
        <f t="shared" si="832"/>
        <v xml:space="preserve">  MAP_ID varchar2(20) NULL,CONSTRAINT PK_ZRP_BASE_CORR PRIMARY KEY ( BASE_DT,STAT_CD,RF_CD1,RF_CD2) );</v>
      </c>
      <c r="AA770" s="37" t="s">
        <v>291</v>
      </c>
      <c r="AB770" s="5" t="str">
        <f t="shared" si="833"/>
        <v/>
      </c>
      <c r="AC770" s="37" t="s">
        <v>291</v>
      </c>
      <c r="AD770" s="37" t="str">
        <f t="shared" si="834"/>
        <v>COMMENT ON COLUMN ZRP_BASE_CORR.MAP_ID IS '매핑ID';</v>
      </c>
      <c r="AE770" s="37" t="s">
        <v>291</v>
      </c>
      <c r="AF770" s="40" t="str">
        <f t="shared" si="835"/>
        <v>ALTER TABLE ZRP_BASE_CORR ADD MAP_ID varchar2(20) NULL;</v>
      </c>
      <c r="AG770" s="6" t="s">
        <v>291</v>
      </c>
      <c r="AI770" s="114"/>
      <c r="AJ770" s="66"/>
    </row>
    <row r="771" spans="2:36" s="6" customFormat="1" hidden="1">
      <c r="B771" s="65" t="s">
        <v>1147</v>
      </c>
      <c r="C771" s="65" t="s">
        <v>975</v>
      </c>
      <c r="D771" s="65" t="str">
        <f>VLOOKUP(M771,엔티티목록!I:O,7,FALSE)</f>
        <v>위험요인 변동성 정보</v>
      </c>
      <c r="E771" s="65" t="str">
        <f t="shared" si="824"/>
        <v/>
      </c>
      <c r="F771" s="66"/>
      <c r="G771" s="66"/>
      <c r="H771" s="42">
        <f>SUMIFS(H:H,C:C,C771,B:B,B771, G:G,"&lt;&gt;"&amp;G771)</f>
        <v>96</v>
      </c>
      <c r="I771" s="66"/>
      <c r="J771" s="65" t="str">
        <f t="shared" si="761"/>
        <v/>
      </c>
      <c r="K771" s="103"/>
      <c r="L771" s="67"/>
      <c r="M771" s="65" t="s">
        <v>1073</v>
      </c>
      <c r="N771" s="65" t="str">
        <f t="shared" si="828"/>
        <v>변동성정보</v>
      </c>
      <c r="O771" s="27" t="str">
        <f t="shared" si="802"/>
        <v/>
      </c>
      <c r="P771" s="65"/>
      <c r="Q771" s="65"/>
      <c r="R771" s="65" t="str">
        <f t="shared" si="764"/>
        <v/>
      </c>
      <c r="S771" s="66"/>
      <c r="T771" s="66"/>
      <c r="U771" s="68">
        <f t="shared" si="784"/>
        <v>96</v>
      </c>
      <c r="V771" s="65"/>
      <c r="W771" s="5" t="s">
        <v>291</v>
      </c>
      <c r="X771" s="5" t="str">
        <f t="shared" si="831"/>
        <v/>
      </c>
      <c r="Y771" s="6" t="s">
        <v>291</v>
      </c>
      <c r="Z771" s="37" t="str">
        <f t="shared" si="832"/>
        <v>CREATE TABLE ZRP_BASE_VOLA(</v>
      </c>
      <c r="AA771" s="37" t="s">
        <v>291</v>
      </c>
      <c r="AB771" s="5" t="str">
        <f t="shared" si="833"/>
        <v>DROP TABLE ZRP_BASE_VOLA;</v>
      </c>
      <c r="AC771" s="37" t="s">
        <v>291</v>
      </c>
      <c r="AD771" s="37" t="str">
        <f t="shared" si="834"/>
        <v>COMMENT ON TABLE ZRP_BASE_VOLA IS '변동성정보';</v>
      </c>
      <c r="AE771" s="37" t="s">
        <v>291</v>
      </c>
      <c r="AF771" s="40" t="str">
        <f t="shared" si="835"/>
        <v/>
      </c>
      <c r="AG771" s="6" t="s">
        <v>291</v>
      </c>
      <c r="AI771" s="114"/>
      <c r="AJ771" s="66"/>
    </row>
    <row r="772" spans="2:36" hidden="1">
      <c r="B772" s="65" t="str">
        <f t="shared" ref="B772:C779" si="845">B771</f>
        <v>평가관리_통계정보</v>
      </c>
      <c r="C772" s="65" t="str">
        <f t="shared" si="845"/>
        <v>변동성정보</v>
      </c>
      <c r="D772" s="65" t="s">
        <v>355</v>
      </c>
      <c r="E772" s="65">
        <f t="shared" si="824"/>
        <v>1</v>
      </c>
      <c r="F772" s="66" t="s">
        <v>1980</v>
      </c>
      <c r="G772" s="66" t="s">
        <v>274</v>
      </c>
      <c r="H772" s="42">
        <v>8</v>
      </c>
      <c r="I772" s="66" t="s">
        <v>36</v>
      </c>
      <c r="J772" s="65" t="str">
        <f t="shared" si="761"/>
        <v>문자_8</v>
      </c>
      <c r="K772" s="103"/>
      <c r="L772" s="67"/>
      <c r="M772" s="65" t="str">
        <f>M771</f>
        <v>ZRP_BASE_VOLA</v>
      </c>
      <c r="N772" s="65" t="str">
        <f t="shared" si="828"/>
        <v>변동성정보</v>
      </c>
      <c r="O772" s="27">
        <f t="shared" si="802"/>
        <v>1</v>
      </c>
      <c r="P772" s="65" t="s">
        <v>65</v>
      </c>
      <c r="Q772" s="65" t="str">
        <f t="shared" ref="Q772:Q779" si="846">D772</f>
        <v>기준일자</v>
      </c>
      <c r="R772" s="65" t="str">
        <f t="shared" si="764"/>
        <v>varchar2(8)</v>
      </c>
      <c r="S772" s="66" t="s">
        <v>759</v>
      </c>
      <c r="T772" s="66" t="str">
        <f>IF(I772="M", "Y", "")</f>
        <v>Y</v>
      </c>
      <c r="U772" s="68">
        <f t="shared" si="784"/>
        <v>8</v>
      </c>
      <c r="V772" s="65"/>
      <c r="W772" s="5" t="s">
        <v>291</v>
      </c>
      <c r="X772" s="5" t="str">
        <f t="shared" si="831"/>
        <v>BASE_DT</v>
      </c>
      <c r="Y772" s="6" t="s">
        <v>291</v>
      </c>
      <c r="Z772" s="37" t="str">
        <f t="shared" si="832"/>
        <v xml:space="preserve">  BASE_DT varchar2(8) NOT NULL,</v>
      </c>
      <c r="AA772" s="37" t="s">
        <v>291</v>
      </c>
      <c r="AB772" s="5" t="str">
        <f t="shared" si="833"/>
        <v/>
      </c>
      <c r="AC772" s="37" t="s">
        <v>291</v>
      </c>
      <c r="AD772" s="37" t="str">
        <f t="shared" si="834"/>
        <v>COMMENT ON COLUMN ZRP_BASE_VOLA.BASE_DT IS '기준일자';</v>
      </c>
      <c r="AE772" s="37" t="s">
        <v>291</v>
      </c>
      <c r="AF772" s="40" t="str">
        <f t="shared" si="835"/>
        <v/>
      </c>
      <c r="AG772" s="6" t="s">
        <v>291</v>
      </c>
      <c r="AI772" s="114"/>
      <c r="AJ772" s="66"/>
    </row>
    <row r="773" spans="2:36" hidden="1">
      <c r="B773" s="65" t="str">
        <f t="shared" si="845"/>
        <v>평가관리_통계정보</v>
      </c>
      <c r="C773" s="65" t="str">
        <f t="shared" si="845"/>
        <v>변동성정보</v>
      </c>
      <c r="D773" s="65" t="s">
        <v>6424</v>
      </c>
      <c r="E773" s="65">
        <f t="shared" si="824"/>
        <v>2</v>
      </c>
      <c r="F773" s="66" t="s">
        <v>1980</v>
      </c>
      <c r="G773" s="66" t="s">
        <v>274</v>
      </c>
      <c r="H773" s="42">
        <v>10</v>
      </c>
      <c r="I773" s="66" t="s">
        <v>36</v>
      </c>
      <c r="J773" s="65" t="str">
        <f t="shared" si="761"/>
        <v>문자_10</v>
      </c>
      <c r="K773" s="103"/>
      <c r="L773" s="67"/>
      <c r="M773" s="65" t="str">
        <f>M772</f>
        <v>ZRP_BASE_VOLA</v>
      </c>
      <c r="N773" s="65" t="str">
        <f t="shared" si="828"/>
        <v>변동성정보</v>
      </c>
      <c r="O773" s="27">
        <f t="shared" si="802"/>
        <v>2</v>
      </c>
      <c r="P773" s="65" t="s">
        <v>5080</v>
      </c>
      <c r="Q773" s="65" t="str">
        <f t="shared" si="846"/>
        <v>통계코드</v>
      </c>
      <c r="R773" s="65" t="str">
        <f t="shared" si="764"/>
        <v>varchar2(10)</v>
      </c>
      <c r="S773" s="66" t="s">
        <v>759</v>
      </c>
      <c r="T773" s="66" t="str">
        <f>IF(I773="M", "Y", "")</f>
        <v>Y</v>
      </c>
      <c r="U773" s="68">
        <f t="shared" si="784"/>
        <v>10</v>
      </c>
      <c r="V773" s="65"/>
      <c r="W773" s="5" t="s">
        <v>291</v>
      </c>
      <c r="X773" s="5" t="str">
        <f t="shared" si="831"/>
        <v>BASE_DT,STAT_CD</v>
      </c>
      <c r="Y773" s="6" t="s">
        <v>291</v>
      </c>
      <c r="Z773" s="37" t="str">
        <f t="shared" si="832"/>
        <v xml:space="preserve">  STAT_CD varchar2(10) NOT NULL,</v>
      </c>
      <c r="AA773" s="37" t="s">
        <v>291</v>
      </c>
      <c r="AB773" s="5" t="str">
        <f t="shared" si="833"/>
        <v/>
      </c>
      <c r="AC773" s="37" t="s">
        <v>291</v>
      </c>
      <c r="AD773" s="37" t="str">
        <f t="shared" si="834"/>
        <v>COMMENT ON COLUMN ZRP_BASE_VOLA.STAT_CD IS '통계코드';</v>
      </c>
      <c r="AE773" s="37" t="s">
        <v>291</v>
      </c>
      <c r="AF773" s="40" t="str">
        <f t="shared" si="835"/>
        <v/>
      </c>
      <c r="AG773" s="6" t="s">
        <v>291</v>
      </c>
      <c r="AI773" s="114"/>
      <c r="AJ773" s="66"/>
    </row>
    <row r="774" spans="2:36" hidden="1">
      <c r="B774" s="65" t="str">
        <f t="shared" si="845"/>
        <v>평가관리_통계정보</v>
      </c>
      <c r="C774" s="65" t="str">
        <f t="shared" si="845"/>
        <v>변동성정보</v>
      </c>
      <c r="D774" s="65" t="s">
        <v>1144</v>
      </c>
      <c r="E774" s="65">
        <f t="shared" si="824"/>
        <v>3</v>
      </c>
      <c r="F774" s="66" t="s">
        <v>1980</v>
      </c>
      <c r="G774" s="66" t="s">
        <v>274</v>
      </c>
      <c r="H774" s="42">
        <v>30</v>
      </c>
      <c r="I774" s="66" t="s">
        <v>36</v>
      </c>
      <c r="J774" s="65" t="str">
        <f t="shared" si="761"/>
        <v>문자_30</v>
      </c>
      <c r="K774" s="103" t="s">
        <v>1077</v>
      </c>
      <c r="L774" s="67"/>
      <c r="M774" s="65" t="str">
        <f>M773</f>
        <v>ZRP_BASE_VOLA</v>
      </c>
      <c r="N774" s="65" t="str">
        <f t="shared" si="828"/>
        <v>변동성정보</v>
      </c>
      <c r="O774" s="27">
        <f t="shared" si="802"/>
        <v>3</v>
      </c>
      <c r="P774" s="65" t="s">
        <v>2101</v>
      </c>
      <c r="Q774" s="65" t="str">
        <f t="shared" si="846"/>
        <v>위험요인코드</v>
      </c>
      <c r="R774" s="65" t="str">
        <f t="shared" si="764"/>
        <v>varchar2(30)</v>
      </c>
      <c r="S774" s="66" t="s">
        <v>759</v>
      </c>
      <c r="T774" s="66" t="str">
        <f>IF(I774="M", "Y", "")</f>
        <v>Y</v>
      </c>
      <c r="U774" s="68">
        <f t="shared" ref="U774:U837" si="847">IF(Q774="", SUMIFS(U:U,M:M,M774,Q:Q,"&lt;&gt;"&amp;Q774), IF(OR(R774="float",R774="datetime"),8,H774))</f>
        <v>30</v>
      </c>
      <c r="V774" s="65"/>
      <c r="W774" s="5" t="s">
        <v>291</v>
      </c>
      <c r="X774" s="5" t="str">
        <f t="shared" si="831"/>
        <v>BASE_DT,STAT_CD,RF_CD</v>
      </c>
      <c r="Y774" s="6" t="s">
        <v>291</v>
      </c>
      <c r="Z774" s="37" t="str">
        <f t="shared" si="832"/>
        <v xml:space="preserve">  RF_CD varchar2(30) NOT NULL,</v>
      </c>
      <c r="AA774" s="37" t="s">
        <v>291</v>
      </c>
      <c r="AB774" s="5" t="str">
        <f t="shared" si="833"/>
        <v/>
      </c>
      <c r="AC774" s="37" t="s">
        <v>291</v>
      </c>
      <c r="AD774" s="37" t="str">
        <f t="shared" si="834"/>
        <v>COMMENT ON COLUMN ZRP_BASE_VOLA.RF_CD IS '위험요인코드 : ZMR_MKT_RF';</v>
      </c>
      <c r="AE774" s="37" t="s">
        <v>291</v>
      </c>
      <c r="AF774" s="40" t="str">
        <f t="shared" si="835"/>
        <v/>
      </c>
      <c r="AG774" s="6" t="s">
        <v>291</v>
      </c>
      <c r="AI774" s="114"/>
      <c r="AJ774" s="66"/>
    </row>
    <row r="775" spans="2:36" hidden="1">
      <c r="B775" s="65" t="str">
        <f>B774</f>
        <v>평가관리_통계정보</v>
      </c>
      <c r="C775" s="65" t="str">
        <f>C774</f>
        <v>변동성정보</v>
      </c>
      <c r="D775" s="65" t="s">
        <v>1153</v>
      </c>
      <c r="E775" s="65">
        <f t="shared" si="824"/>
        <v>4</v>
      </c>
      <c r="F775" s="66"/>
      <c r="G775" s="66" t="s">
        <v>274</v>
      </c>
      <c r="H775" s="42">
        <v>20</v>
      </c>
      <c r="I775" s="66"/>
      <c r="J775" s="65" t="str">
        <f t="shared" si="761"/>
        <v>문자_20</v>
      </c>
      <c r="K775" s="103"/>
      <c r="L775" s="67"/>
      <c r="M775" s="65" t="str">
        <f>M774</f>
        <v>ZRP_BASE_VOLA</v>
      </c>
      <c r="N775" s="65" t="str">
        <f t="shared" si="828"/>
        <v>변동성정보</v>
      </c>
      <c r="O775" s="27">
        <f t="shared" si="802"/>
        <v>4</v>
      </c>
      <c r="P775" s="65" t="s">
        <v>46</v>
      </c>
      <c r="Q775" s="65" t="str">
        <f t="shared" si="846"/>
        <v>최종작업자</v>
      </c>
      <c r="R775" s="65" t="str">
        <f t="shared" si="764"/>
        <v>varchar2(20)</v>
      </c>
      <c r="S775" s="66"/>
      <c r="T775" s="66"/>
      <c r="U775" s="68">
        <f t="shared" si="847"/>
        <v>20</v>
      </c>
      <c r="V775" s="65"/>
      <c r="W775" s="5" t="s">
        <v>291</v>
      </c>
      <c r="X775" s="5" t="str">
        <f t="shared" si="831"/>
        <v>BASE_DT,STAT_CD,RF_CD</v>
      </c>
      <c r="Y775" s="6" t="s">
        <v>291</v>
      </c>
      <c r="Z775" s="37" t="str">
        <f t="shared" si="832"/>
        <v xml:space="preserve">  LASTID varchar2(20) NULL,</v>
      </c>
      <c r="AA775" s="37" t="s">
        <v>291</v>
      </c>
      <c r="AB775" s="5" t="str">
        <f t="shared" si="833"/>
        <v/>
      </c>
      <c r="AC775" s="37" t="s">
        <v>291</v>
      </c>
      <c r="AD775" s="37" t="str">
        <f t="shared" si="834"/>
        <v>COMMENT ON COLUMN ZRP_BASE_VOLA.LASTID IS '최종작업자';</v>
      </c>
      <c r="AE775" s="37" t="s">
        <v>291</v>
      </c>
      <c r="AF775" s="40" t="str">
        <f t="shared" si="835"/>
        <v>ALTER TABLE ZRP_BASE_VOLA ADD LASTID varchar2(20) NULL;</v>
      </c>
      <c r="AG775" s="6" t="s">
        <v>291</v>
      </c>
      <c r="AI775" s="114"/>
      <c r="AJ775" s="66"/>
    </row>
    <row r="776" spans="2:36" hidden="1">
      <c r="B776" s="65" t="str">
        <f t="shared" ref="B776:B777" si="848">B775</f>
        <v>평가관리_통계정보</v>
      </c>
      <c r="C776" s="65" t="str">
        <f t="shared" ref="C776:C777" si="849">C775</f>
        <v>변동성정보</v>
      </c>
      <c r="D776" s="65" t="s">
        <v>286</v>
      </c>
      <c r="E776" s="65">
        <f t="shared" si="824"/>
        <v>5</v>
      </c>
      <c r="F776" s="66"/>
      <c r="G776" s="66" t="s">
        <v>1154</v>
      </c>
      <c r="H776" s="42">
        <v>8</v>
      </c>
      <c r="I776" s="66" t="s">
        <v>36</v>
      </c>
      <c r="J776" s="65" t="str">
        <f t="shared" si="761"/>
        <v>날짜</v>
      </c>
      <c r="K776" s="103"/>
      <c r="L776" s="67"/>
      <c r="M776" s="65" t="str">
        <f t="shared" ref="M776:M777" si="850">M775</f>
        <v>ZRP_BASE_VOLA</v>
      </c>
      <c r="N776" s="65" t="str">
        <f t="shared" si="828"/>
        <v>변동성정보</v>
      </c>
      <c r="O776" s="27">
        <f t="shared" si="802"/>
        <v>5</v>
      </c>
      <c r="P776" s="65" t="s">
        <v>47</v>
      </c>
      <c r="Q776" s="65" t="str">
        <f t="shared" si="846"/>
        <v>최종작업시스템일시</v>
      </c>
      <c r="R776" s="65" t="str">
        <f t="shared" si="764"/>
        <v>timestamp</v>
      </c>
      <c r="S776" s="66"/>
      <c r="T776" s="66"/>
      <c r="U776" s="68">
        <f t="shared" si="847"/>
        <v>8</v>
      </c>
      <c r="V776" s="65"/>
      <c r="W776" s="5" t="s">
        <v>291</v>
      </c>
      <c r="X776" s="5" t="str">
        <f t="shared" si="831"/>
        <v>BASE_DT,STAT_CD,RF_CD</v>
      </c>
      <c r="Y776" s="6" t="s">
        <v>291</v>
      </c>
      <c r="Z776" s="37" t="str">
        <f t="shared" si="832"/>
        <v xml:space="preserve">  TMSTAMP timestamp DEFAULT CURRENT_TIMESTAMP  NULL,</v>
      </c>
      <c r="AA776" s="37" t="s">
        <v>291</v>
      </c>
      <c r="AB776" s="5" t="str">
        <f t="shared" si="833"/>
        <v/>
      </c>
      <c r="AC776" s="37" t="s">
        <v>291</v>
      </c>
      <c r="AD776" s="37" t="str">
        <f t="shared" si="834"/>
        <v>COMMENT ON COLUMN ZRP_BASE_VOLA.TMSTAMP IS '최종작업시스템일시';</v>
      </c>
      <c r="AE776" s="37" t="s">
        <v>291</v>
      </c>
      <c r="AF776" s="40" t="str">
        <f t="shared" si="835"/>
        <v>ALTER TABLE ZRP_BASE_VOLA ADD TMSTAMP timestamp NULL;</v>
      </c>
      <c r="AG776" s="6" t="s">
        <v>291</v>
      </c>
      <c r="AI776" s="114"/>
      <c r="AJ776" s="66"/>
    </row>
    <row r="777" spans="2:36" hidden="1">
      <c r="B777" s="65" t="str">
        <f t="shared" si="848"/>
        <v>평가관리_통계정보</v>
      </c>
      <c r="C777" s="65" t="str">
        <f t="shared" si="849"/>
        <v>변동성정보</v>
      </c>
      <c r="D777" s="65" t="s">
        <v>1145</v>
      </c>
      <c r="E777" s="65">
        <f t="shared" si="824"/>
        <v>6</v>
      </c>
      <c r="F777" s="66"/>
      <c r="G777" s="66" t="s">
        <v>13</v>
      </c>
      <c r="H777" s="42" t="s">
        <v>1996</v>
      </c>
      <c r="I777" s="66" t="s">
        <v>36</v>
      </c>
      <c r="J777" s="65" t="str">
        <f t="shared" si="761"/>
        <v>숫자_12,8</v>
      </c>
      <c r="K777" s="103">
        <v>0</v>
      </c>
      <c r="L777" s="67"/>
      <c r="M777" s="65" t="str">
        <f t="shared" si="850"/>
        <v>ZRP_BASE_VOLA</v>
      </c>
      <c r="N777" s="65" t="str">
        <f t="shared" si="828"/>
        <v>변동성정보</v>
      </c>
      <c r="O777" s="27">
        <f t="shared" si="802"/>
        <v>6</v>
      </c>
      <c r="P777" s="65" t="s">
        <v>6422</v>
      </c>
      <c r="Q777" s="65" t="str">
        <f t="shared" si="846"/>
        <v>변동성값</v>
      </c>
      <c r="R777" s="65" t="str">
        <f t="shared" si="764"/>
        <v>number(12,8)</v>
      </c>
      <c r="S777" s="66" t="str">
        <f>IF(F777="O", "Y", "")</f>
        <v/>
      </c>
      <c r="T777" s="66" t="str">
        <f>IF(I777="M", "Y", "")</f>
        <v>Y</v>
      </c>
      <c r="U777" s="68" t="str">
        <f t="shared" si="847"/>
        <v>12,8</v>
      </c>
      <c r="V777" s="65"/>
      <c r="W777" s="5" t="s">
        <v>291</v>
      </c>
      <c r="X777" s="5" t="str">
        <f t="shared" si="831"/>
        <v>BASE_DT,STAT_CD,RF_CD</v>
      </c>
      <c r="Y777" s="6" t="s">
        <v>291</v>
      </c>
      <c r="Z777" s="37" t="str">
        <f t="shared" si="832"/>
        <v xml:space="preserve">  VOLA_VAL number(12,8) NULL,</v>
      </c>
      <c r="AA777" s="37" t="s">
        <v>291</v>
      </c>
      <c r="AB777" s="5" t="str">
        <f t="shared" si="833"/>
        <v/>
      </c>
      <c r="AC777" s="37" t="s">
        <v>291</v>
      </c>
      <c r="AD777" s="37" t="str">
        <f t="shared" si="834"/>
        <v>COMMENT ON COLUMN ZRP_BASE_VOLA.VOLA_VAL IS '변동성값 : 0';</v>
      </c>
      <c r="AE777" s="37" t="s">
        <v>291</v>
      </c>
      <c r="AF777" s="40" t="str">
        <f t="shared" si="835"/>
        <v>ALTER TABLE ZRP_BASE_VOLA ADD VOLA_VAL number(12,8) NULL;</v>
      </c>
      <c r="AG777" s="6" t="s">
        <v>291</v>
      </c>
      <c r="AI777" s="114"/>
      <c r="AJ777" s="66"/>
    </row>
    <row r="778" spans="2:36" hidden="1">
      <c r="B778" s="65" t="str">
        <f t="shared" si="845"/>
        <v>평가관리_통계정보</v>
      </c>
      <c r="C778" s="65" t="str">
        <f t="shared" si="845"/>
        <v>변동성정보</v>
      </c>
      <c r="D778" s="65" t="s">
        <v>1146</v>
      </c>
      <c r="E778" s="65">
        <f t="shared" si="824"/>
        <v>7</v>
      </c>
      <c r="F778" s="66"/>
      <c r="G778" s="66" t="s">
        <v>13</v>
      </c>
      <c r="H778" s="42" t="s">
        <v>1996</v>
      </c>
      <c r="I778" s="66" t="s">
        <v>36</v>
      </c>
      <c r="J778" s="65" t="str">
        <f t="shared" si="761"/>
        <v>숫자_12,8</v>
      </c>
      <c r="K778" s="103">
        <v>0</v>
      </c>
      <c r="L778" s="67"/>
      <c r="M778" s="65" t="str">
        <f>M777</f>
        <v>ZRP_BASE_VOLA</v>
      </c>
      <c r="N778" s="65" t="str">
        <f>C778</f>
        <v>변동성정보</v>
      </c>
      <c r="O778" s="27">
        <f t="shared" si="802"/>
        <v>7</v>
      </c>
      <c r="P778" s="65" t="s">
        <v>6423</v>
      </c>
      <c r="Q778" s="65" t="str">
        <f>D778</f>
        <v>변동성Y값</v>
      </c>
      <c r="R778" s="65" t="str">
        <f t="shared" si="764"/>
        <v>number(12,8)</v>
      </c>
      <c r="S778" s="66"/>
      <c r="T778" s="66"/>
      <c r="U778" s="68" t="str">
        <f t="shared" si="847"/>
        <v>12,8</v>
      </c>
      <c r="V778" s="65"/>
      <c r="W778" s="5" t="s">
        <v>291</v>
      </c>
      <c r="X778" s="5" t="str">
        <f t="shared" si="831"/>
        <v>BASE_DT,STAT_CD,RF_CD</v>
      </c>
      <c r="Y778" s="6" t="s">
        <v>291</v>
      </c>
      <c r="Z778" s="37" t="str">
        <f t="shared" si="832"/>
        <v xml:space="preserve">  VOLA_VAL_Y number(12,8) NULL,</v>
      </c>
      <c r="AA778" s="37" t="s">
        <v>291</v>
      </c>
      <c r="AB778" s="5" t="str">
        <f t="shared" si="833"/>
        <v/>
      </c>
      <c r="AC778" s="37" t="s">
        <v>291</v>
      </c>
      <c r="AD778" s="37" t="str">
        <f t="shared" si="834"/>
        <v>COMMENT ON COLUMN ZRP_BASE_VOLA.VOLA_VAL_Y IS '변동성Y값 : 0';</v>
      </c>
      <c r="AE778" s="37" t="s">
        <v>291</v>
      </c>
      <c r="AF778" s="40" t="str">
        <f t="shared" si="835"/>
        <v>ALTER TABLE ZRP_BASE_VOLA ADD VOLA_VAL_Y number(12,8) NULL;</v>
      </c>
      <c r="AG778" s="6" t="s">
        <v>291</v>
      </c>
      <c r="AI778" s="114"/>
      <c r="AJ778" s="66"/>
    </row>
    <row r="779" spans="2:36" hidden="1">
      <c r="B779" s="65" t="str">
        <f t="shared" si="845"/>
        <v>평가관리_통계정보</v>
      </c>
      <c r="C779" s="65" t="str">
        <f t="shared" si="845"/>
        <v>변동성정보</v>
      </c>
      <c r="D779" s="65" t="s">
        <v>818</v>
      </c>
      <c r="E779" s="65">
        <f t="shared" si="824"/>
        <v>8</v>
      </c>
      <c r="F779" s="66"/>
      <c r="G779" s="66" t="s">
        <v>12</v>
      </c>
      <c r="H779" s="42">
        <v>20</v>
      </c>
      <c r="I779" s="66"/>
      <c r="J779" s="65" t="str">
        <f t="shared" si="761"/>
        <v>문자_20</v>
      </c>
      <c r="K779" s="103"/>
      <c r="L779" s="67"/>
      <c r="M779" s="65" t="str">
        <f>M778</f>
        <v>ZRP_BASE_VOLA</v>
      </c>
      <c r="N779" s="65" t="str">
        <f t="shared" si="828"/>
        <v>변동성정보</v>
      </c>
      <c r="O779" s="27">
        <f t="shared" si="802"/>
        <v>8</v>
      </c>
      <c r="P779" s="65" t="s">
        <v>832</v>
      </c>
      <c r="Q779" s="65" t="str">
        <f t="shared" si="846"/>
        <v>매핑ID</v>
      </c>
      <c r="R779" s="65" t="str">
        <f t="shared" si="764"/>
        <v>varchar2(20)</v>
      </c>
      <c r="S779" s="66" t="str">
        <f>IF(F779="O", "Y", "")</f>
        <v/>
      </c>
      <c r="T779" s="66" t="str">
        <f>IF(I779="M", "Y", "")</f>
        <v/>
      </c>
      <c r="U779" s="68">
        <f t="shared" si="847"/>
        <v>20</v>
      </c>
      <c r="V779" s="65"/>
      <c r="W779" s="5" t="s">
        <v>291</v>
      </c>
      <c r="X779" s="5" t="str">
        <f t="shared" si="831"/>
        <v>BASE_DT,STAT_CD,RF_CD</v>
      </c>
      <c r="Y779" s="6" t="s">
        <v>291</v>
      </c>
      <c r="Z779" s="37" t="str">
        <f t="shared" si="832"/>
        <v xml:space="preserve">  MAP_ID varchar2(20) NULL,CONSTRAINT PK_ZRP_BASE_VOLA PRIMARY KEY ( BASE_DT,STAT_CD,RF_CD) );</v>
      </c>
      <c r="AA779" s="37" t="s">
        <v>291</v>
      </c>
      <c r="AB779" s="5" t="str">
        <f t="shared" si="833"/>
        <v/>
      </c>
      <c r="AC779" s="37" t="s">
        <v>291</v>
      </c>
      <c r="AD779" s="37" t="str">
        <f t="shared" si="834"/>
        <v>COMMENT ON COLUMN ZRP_BASE_VOLA.MAP_ID IS '매핑ID';</v>
      </c>
      <c r="AE779" s="37" t="s">
        <v>291</v>
      </c>
      <c r="AF779" s="40" t="str">
        <f t="shared" si="835"/>
        <v>ALTER TABLE ZRP_BASE_VOLA ADD MAP_ID varchar2(20) NULL;</v>
      </c>
      <c r="AG779" s="6" t="s">
        <v>291</v>
      </c>
      <c r="AI779" s="114"/>
      <c r="AJ779" s="66"/>
    </row>
    <row r="780" spans="2:36" hidden="1">
      <c r="B780" s="65" t="s">
        <v>1083</v>
      </c>
      <c r="C780" s="65" t="s">
        <v>257</v>
      </c>
      <c r="D780" s="65" t="str">
        <f>VLOOKUP(M780,엔티티목록!I:O,7,FALSE)</f>
        <v>분석 포트폴리오별 포지션 정보</v>
      </c>
      <c r="E780" s="65" t="str">
        <f t="shared" si="824"/>
        <v/>
      </c>
      <c r="F780" s="66"/>
      <c r="G780" s="66"/>
      <c r="H780" s="42">
        <f>SUMIFS(H:H,C:C,C780,B:B,B780, G:G,"&lt;&gt;"&amp;G780)</f>
        <v>186</v>
      </c>
      <c r="I780" s="66"/>
      <c r="J780" s="65" t="str">
        <f t="shared" si="761"/>
        <v/>
      </c>
      <c r="K780" s="103"/>
      <c r="L780" s="67"/>
      <c r="M780" s="65" t="s">
        <v>778</v>
      </c>
      <c r="N780" s="65" t="str">
        <f t="shared" si="828"/>
        <v>포트폴리오별포지션정보</v>
      </c>
      <c r="O780" s="27" t="str">
        <f t="shared" si="802"/>
        <v/>
      </c>
      <c r="P780" s="65"/>
      <c r="Q780" s="65"/>
      <c r="R780" s="65" t="str">
        <f t="shared" si="764"/>
        <v/>
      </c>
      <c r="S780" s="66"/>
      <c r="T780" s="66"/>
      <c r="U780" s="68">
        <f t="shared" si="847"/>
        <v>186</v>
      </c>
      <c r="V780" s="65"/>
      <c r="W780" s="5" t="s">
        <v>291</v>
      </c>
      <c r="X780" s="5" t="str">
        <f t="shared" si="831"/>
        <v/>
      </c>
      <c r="Y780" s="6" t="s">
        <v>291</v>
      </c>
      <c r="Z780" s="37" t="str">
        <f t="shared" si="832"/>
        <v>CREATE TABLE ZRP_PORT_POSI(</v>
      </c>
      <c r="AA780" s="37" t="s">
        <v>291</v>
      </c>
      <c r="AB780" s="5" t="str">
        <f t="shared" si="833"/>
        <v>DROP TABLE ZRP_PORT_POSI;</v>
      </c>
      <c r="AC780" s="37" t="s">
        <v>291</v>
      </c>
      <c r="AD780" s="37" t="str">
        <f t="shared" si="834"/>
        <v>COMMENT ON TABLE ZRP_PORT_POSI IS '포트폴리오별포지션정보';</v>
      </c>
      <c r="AE780" s="37" t="s">
        <v>291</v>
      </c>
      <c r="AF780" s="40" t="str">
        <f t="shared" si="835"/>
        <v/>
      </c>
      <c r="AG780" s="6" t="s">
        <v>291</v>
      </c>
      <c r="AI780" s="114"/>
      <c r="AJ780" s="66"/>
    </row>
    <row r="781" spans="2:36" hidden="1">
      <c r="B781" s="65" t="str">
        <f t="shared" ref="B781:C786" si="851">B780</f>
        <v>평가관리_산출정보</v>
      </c>
      <c r="C781" s="65" t="str">
        <f t="shared" si="851"/>
        <v>포트폴리오별포지션정보</v>
      </c>
      <c r="D781" s="65" t="s">
        <v>1169</v>
      </c>
      <c r="E781" s="65">
        <f t="shared" si="824"/>
        <v>1</v>
      </c>
      <c r="F781" s="66" t="s">
        <v>1980</v>
      </c>
      <c r="G781" s="66" t="s">
        <v>274</v>
      </c>
      <c r="H781" s="42">
        <v>8</v>
      </c>
      <c r="I781" s="66"/>
      <c r="J781" s="65" t="str">
        <f t="shared" si="761"/>
        <v>문자_8</v>
      </c>
      <c r="K781" s="103"/>
      <c r="L781" s="67"/>
      <c r="M781" s="65" t="str">
        <f t="shared" ref="M781:M799" si="852">M780</f>
        <v>ZRP_PORT_POSI</v>
      </c>
      <c r="N781" s="65" t="str">
        <f t="shared" si="828"/>
        <v>포트폴리오별포지션정보</v>
      </c>
      <c r="O781" s="27">
        <f t="shared" si="802"/>
        <v>1</v>
      </c>
      <c r="P781" s="65" t="s">
        <v>65</v>
      </c>
      <c r="Q781" s="65" t="str">
        <f t="shared" ref="Q781:Q786" si="853">D781</f>
        <v>기준일자</v>
      </c>
      <c r="R781" s="65" t="str">
        <f t="shared" si="764"/>
        <v>varchar2(8)</v>
      </c>
      <c r="S781" s="66" t="s">
        <v>1980</v>
      </c>
      <c r="T781" s="66"/>
      <c r="U781" s="68">
        <f t="shared" si="847"/>
        <v>8</v>
      </c>
      <c r="V781" s="65"/>
      <c r="W781" s="5" t="s">
        <v>291</v>
      </c>
      <c r="X781" s="5" t="str">
        <f t="shared" si="831"/>
        <v>BASE_DT</v>
      </c>
      <c r="Y781" s="6" t="s">
        <v>291</v>
      </c>
      <c r="Z781" s="37" t="str">
        <f t="shared" si="832"/>
        <v xml:space="preserve">  BASE_DT varchar2(8) NOT NULL,</v>
      </c>
      <c r="AA781" s="37" t="s">
        <v>291</v>
      </c>
      <c r="AB781" s="5" t="str">
        <f t="shared" si="833"/>
        <v/>
      </c>
      <c r="AC781" s="37" t="s">
        <v>291</v>
      </c>
      <c r="AD781" s="37" t="str">
        <f t="shared" si="834"/>
        <v>COMMENT ON COLUMN ZRP_PORT_POSI.BASE_DT IS '기준일자';</v>
      </c>
      <c r="AE781" s="37" t="s">
        <v>291</v>
      </c>
      <c r="AF781" s="40" t="str">
        <f t="shared" si="835"/>
        <v/>
      </c>
      <c r="AG781" s="6" t="s">
        <v>291</v>
      </c>
      <c r="AI781" s="114"/>
      <c r="AJ781" s="66"/>
    </row>
    <row r="782" spans="2:36" hidden="1">
      <c r="B782" s="65" t="str">
        <f t="shared" si="851"/>
        <v>평가관리_산출정보</v>
      </c>
      <c r="C782" s="65" t="str">
        <f t="shared" si="851"/>
        <v>포트폴리오별포지션정보</v>
      </c>
      <c r="D782" s="65" t="s">
        <v>1184</v>
      </c>
      <c r="E782" s="65">
        <f t="shared" si="824"/>
        <v>2</v>
      </c>
      <c r="F782" s="66" t="s">
        <v>1980</v>
      </c>
      <c r="G782" s="66" t="s">
        <v>274</v>
      </c>
      <c r="H782" s="42">
        <v>30</v>
      </c>
      <c r="I782" s="66"/>
      <c r="J782" s="65" t="str">
        <f t="shared" si="761"/>
        <v>문자_30</v>
      </c>
      <c r="K782" s="103"/>
      <c r="L782" s="67"/>
      <c r="M782" s="65" t="str">
        <f t="shared" si="852"/>
        <v>ZRP_PORT_POSI</v>
      </c>
      <c r="N782" s="65" t="str">
        <f t="shared" si="828"/>
        <v>포트폴리오별포지션정보</v>
      </c>
      <c r="O782" s="27">
        <f t="shared" si="802"/>
        <v>2</v>
      </c>
      <c r="P782" s="65" t="s">
        <v>80</v>
      </c>
      <c r="Q782" s="65" t="str">
        <f t="shared" si="853"/>
        <v>포트폴리오그룹</v>
      </c>
      <c r="R782" s="65" t="str">
        <f t="shared" si="764"/>
        <v>varchar2(30)</v>
      </c>
      <c r="S782" s="66" t="s">
        <v>1980</v>
      </c>
      <c r="T782" s="66"/>
      <c r="U782" s="68">
        <f t="shared" si="847"/>
        <v>30</v>
      </c>
      <c r="V782" s="65"/>
      <c r="W782" s="5" t="s">
        <v>291</v>
      </c>
      <c r="X782" s="5" t="str">
        <f t="shared" si="831"/>
        <v>BASE_DT,PORT_GRP</v>
      </c>
      <c r="Y782" s="6" t="s">
        <v>291</v>
      </c>
      <c r="Z782" s="37" t="str">
        <f t="shared" si="832"/>
        <v xml:space="preserve">  PORT_GRP varchar2(30) NOT NULL,</v>
      </c>
      <c r="AA782" s="37" t="s">
        <v>291</v>
      </c>
      <c r="AB782" s="5" t="str">
        <f t="shared" si="833"/>
        <v/>
      </c>
      <c r="AC782" s="37" t="s">
        <v>291</v>
      </c>
      <c r="AD782" s="37" t="str">
        <f t="shared" si="834"/>
        <v>COMMENT ON COLUMN ZRP_PORT_POSI.PORT_GRP IS '포트폴리오그룹';</v>
      </c>
      <c r="AE782" s="37" t="s">
        <v>291</v>
      </c>
      <c r="AF782" s="40" t="str">
        <f t="shared" si="835"/>
        <v/>
      </c>
      <c r="AG782" s="6" t="s">
        <v>291</v>
      </c>
      <c r="AI782" s="114"/>
      <c r="AJ782" s="66"/>
    </row>
    <row r="783" spans="2:36" hidden="1">
      <c r="B783" s="65" t="str">
        <f t="shared" si="851"/>
        <v>평가관리_산출정보</v>
      </c>
      <c r="C783" s="65" t="str">
        <f t="shared" si="851"/>
        <v>포트폴리오별포지션정보</v>
      </c>
      <c r="D783" s="65" t="s">
        <v>33</v>
      </c>
      <c r="E783" s="65">
        <f t="shared" si="824"/>
        <v>3</v>
      </c>
      <c r="F783" s="66"/>
      <c r="G783" s="66" t="s">
        <v>274</v>
      </c>
      <c r="H783" s="42">
        <v>60</v>
      </c>
      <c r="I783" s="66"/>
      <c r="J783" s="65" t="str">
        <f t="shared" si="761"/>
        <v>문자_60</v>
      </c>
      <c r="K783" s="103"/>
      <c r="L783" s="67"/>
      <c r="M783" s="65" t="str">
        <f t="shared" si="852"/>
        <v>ZRP_PORT_POSI</v>
      </c>
      <c r="N783" s="65" t="str">
        <f t="shared" si="828"/>
        <v>포트폴리오별포지션정보</v>
      </c>
      <c r="O783" s="27">
        <f t="shared" si="802"/>
        <v>3</v>
      </c>
      <c r="P783" s="65" t="s">
        <v>107</v>
      </c>
      <c r="Q783" s="65" t="str">
        <f t="shared" si="853"/>
        <v>포지션ID</v>
      </c>
      <c r="R783" s="65" t="str">
        <f t="shared" si="764"/>
        <v>varchar2(60)</v>
      </c>
      <c r="S783" s="66" t="s">
        <v>1980</v>
      </c>
      <c r="T783" s="66"/>
      <c r="U783" s="68">
        <f t="shared" si="847"/>
        <v>60</v>
      </c>
      <c r="V783" s="65"/>
      <c r="W783" s="5" t="s">
        <v>291</v>
      </c>
      <c r="X783" s="5" t="str">
        <f t="shared" si="831"/>
        <v>BASE_DT,PORT_GRP,POSI_ID</v>
      </c>
      <c r="Y783" s="6" t="s">
        <v>291</v>
      </c>
      <c r="Z783" s="37" t="str">
        <f t="shared" si="832"/>
        <v xml:space="preserve">  POSI_ID varchar2(60) NOT NULL,</v>
      </c>
      <c r="AA783" s="37" t="s">
        <v>291</v>
      </c>
      <c r="AB783" s="5" t="str">
        <f t="shared" si="833"/>
        <v/>
      </c>
      <c r="AC783" s="37" t="s">
        <v>291</v>
      </c>
      <c r="AD783" s="37" t="str">
        <f t="shared" si="834"/>
        <v>COMMENT ON COLUMN ZRP_PORT_POSI.POSI_ID IS '포지션ID';</v>
      </c>
      <c r="AE783" s="37" t="s">
        <v>291</v>
      </c>
      <c r="AF783" s="40" t="str">
        <f t="shared" si="835"/>
        <v/>
      </c>
      <c r="AG783" s="6" t="s">
        <v>291</v>
      </c>
      <c r="AI783" s="114"/>
      <c r="AJ783" s="66"/>
    </row>
    <row r="784" spans="2:36" hidden="1">
      <c r="B784" s="65" t="str">
        <f t="shared" si="851"/>
        <v>평가관리_산출정보</v>
      </c>
      <c r="C784" s="65" t="str">
        <f t="shared" si="851"/>
        <v>포트폴리오별포지션정보</v>
      </c>
      <c r="D784" s="65" t="s">
        <v>1153</v>
      </c>
      <c r="E784" s="65">
        <f t="shared" si="824"/>
        <v>4</v>
      </c>
      <c r="F784" s="66"/>
      <c r="G784" s="66" t="s">
        <v>274</v>
      </c>
      <c r="H784" s="42">
        <v>20</v>
      </c>
      <c r="I784" s="66"/>
      <c r="J784" s="65" t="str">
        <f t="shared" si="761"/>
        <v>문자_20</v>
      </c>
      <c r="K784" s="103"/>
      <c r="L784" s="67"/>
      <c r="M784" s="65" t="str">
        <f t="shared" si="852"/>
        <v>ZRP_PORT_POSI</v>
      </c>
      <c r="N784" s="65" t="str">
        <f t="shared" si="828"/>
        <v>포트폴리오별포지션정보</v>
      </c>
      <c r="O784" s="27">
        <f t="shared" si="802"/>
        <v>4</v>
      </c>
      <c r="P784" s="65" t="s">
        <v>46</v>
      </c>
      <c r="Q784" s="65" t="str">
        <f t="shared" si="853"/>
        <v>최종작업자</v>
      </c>
      <c r="R784" s="65" t="str">
        <f t="shared" si="764"/>
        <v>varchar2(20)</v>
      </c>
      <c r="S784" s="66"/>
      <c r="T784" s="66"/>
      <c r="U784" s="68">
        <f t="shared" si="847"/>
        <v>20</v>
      </c>
      <c r="V784" s="65"/>
      <c r="W784" s="5" t="s">
        <v>291</v>
      </c>
      <c r="X784" s="5" t="str">
        <f t="shared" si="831"/>
        <v>BASE_DT,PORT_GRP,POSI_ID</v>
      </c>
      <c r="Y784" s="6" t="s">
        <v>291</v>
      </c>
      <c r="Z784" s="37" t="str">
        <f t="shared" si="832"/>
        <v xml:space="preserve">  LASTID varchar2(20) NULL,</v>
      </c>
      <c r="AA784" s="37" t="s">
        <v>291</v>
      </c>
      <c r="AB784" s="5" t="str">
        <f t="shared" si="833"/>
        <v/>
      </c>
      <c r="AC784" s="37" t="s">
        <v>291</v>
      </c>
      <c r="AD784" s="37" t="str">
        <f t="shared" si="834"/>
        <v>COMMENT ON COLUMN ZRP_PORT_POSI.LASTID IS '최종작업자';</v>
      </c>
      <c r="AE784" s="37" t="s">
        <v>291</v>
      </c>
      <c r="AF784" s="40" t="str">
        <f t="shared" si="835"/>
        <v>ALTER TABLE ZRP_PORT_POSI ADD LASTID varchar2(20) NULL;</v>
      </c>
      <c r="AG784" s="6" t="s">
        <v>291</v>
      </c>
      <c r="AI784" s="114"/>
      <c r="AJ784" s="66"/>
    </row>
    <row r="785" spans="2:36" hidden="1">
      <c r="B785" s="65" t="str">
        <f t="shared" si="851"/>
        <v>평가관리_산출정보</v>
      </c>
      <c r="C785" s="65" t="str">
        <f t="shared" si="851"/>
        <v>포트폴리오별포지션정보</v>
      </c>
      <c r="D785" s="65" t="s">
        <v>286</v>
      </c>
      <c r="E785" s="65">
        <f t="shared" si="824"/>
        <v>5</v>
      </c>
      <c r="F785" s="66"/>
      <c r="G785" s="66" t="s">
        <v>1154</v>
      </c>
      <c r="H785" s="42">
        <v>8</v>
      </c>
      <c r="I785" s="66" t="s">
        <v>36</v>
      </c>
      <c r="J785" s="65" t="str">
        <f t="shared" si="761"/>
        <v>날짜</v>
      </c>
      <c r="K785" s="103"/>
      <c r="L785" s="67"/>
      <c r="M785" s="65" t="str">
        <f t="shared" si="852"/>
        <v>ZRP_PORT_POSI</v>
      </c>
      <c r="N785" s="65" t="str">
        <f t="shared" si="828"/>
        <v>포트폴리오별포지션정보</v>
      </c>
      <c r="O785" s="27">
        <f t="shared" si="802"/>
        <v>5</v>
      </c>
      <c r="P785" s="65" t="s">
        <v>47</v>
      </c>
      <c r="Q785" s="65" t="str">
        <f t="shared" si="853"/>
        <v>최종작업시스템일시</v>
      </c>
      <c r="R785" s="65" t="str">
        <f t="shared" si="764"/>
        <v>timestamp</v>
      </c>
      <c r="S785" s="66"/>
      <c r="T785" s="66"/>
      <c r="U785" s="68">
        <f t="shared" si="847"/>
        <v>8</v>
      </c>
      <c r="V785" s="65"/>
      <c r="W785" s="5" t="s">
        <v>291</v>
      </c>
      <c r="X785" s="5" t="str">
        <f t="shared" si="831"/>
        <v>BASE_DT,PORT_GRP,POSI_ID</v>
      </c>
      <c r="Y785" s="6" t="s">
        <v>291</v>
      </c>
      <c r="Z785" s="37" t="str">
        <f t="shared" si="832"/>
        <v xml:space="preserve">  TMSTAMP timestamp DEFAULT CURRENT_TIMESTAMP  NULL,</v>
      </c>
      <c r="AA785" s="37" t="s">
        <v>291</v>
      </c>
      <c r="AB785" s="5" t="str">
        <f t="shared" si="833"/>
        <v/>
      </c>
      <c r="AC785" s="37" t="s">
        <v>291</v>
      </c>
      <c r="AD785" s="37" t="str">
        <f t="shared" si="834"/>
        <v>COMMENT ON COLUMN ZRP_PORT_POSI.TMSTAMP IS '최종작업시스템일시';</v>
      </c>
      <c r="AE785" s="37" t="s">
        <v>291</v>
      </c>
      <c r="AF785" s="40" t="str">
        <f t="shared" si="835"/>
        <v>ALTER TABLE ZRP_PORT_POSI ADD TMSTAMP timestamp NULL;</v>
      </c>
      <c r="AG785" s="6" t="s">
        <v>291</v>
      </c>
      <c r="AI785" s="114"/>
      <c r="AJ785" s="66"/>
    </row>
    <row r="786" spans="2:36" hidden="1">
      <c r="B786" s="65" t="str">
        <f t="shared" si="851"/>
        <v>평가관리_산출정보</v>
      </c>
      <c r="C786" s="65" t="str">
        <f t="shared" si="851"/>
        <v>포트폴리오별포지션정보</v>
      </c>
      <c r="D786" s="65" t="s">
        <v>1208</v>
      </c>
      <c r="E786" s="65">
        <f t="shared" si="824"/>
        <v>6</v>
      </c>
      <c r="F786" s="66"/>
      <c r="G786" s="66" t="s">
        <v>274</v>
      </c>
      <c r="H786" s="42">
        <v>60</v>
      </c>
      <c r="I786" s="66"/>
      <c r="J786" s="65" t="str">
        <f t="shared" si="761"/>
        <v>문자_60</v>
      </c>
      <c r="K786" s="103"/>
      <c r="L786" s="67"/>
      <c r="M786" s="65" t="str">
        <f t="shared" si="852"/>
        <v>ZRP_PORT_POSI</v>
      </c>
      <c r="N786" s="65" t="str">
        <f t="shared" si="828"/>
        <v>포트폴리오별포지션정보</v>
      </c>
      <c r="O786" s="27">
        <f t="shared" ref="O786:O849" si="854">IF(P786="","", IF(P785="",1,O785+1))</f>
        <v>6</v>
      </c>
      <c r="P786" s="65" t="s">
        <v>81</v>
      </c>
      <c r="Q786" s="65" t="str">
        <f t="shared" si="853"/>
        <v>포트폴리오ID</v>
      </c>
      <c r="R786" s="65" t="str">
        <f t="shared" si="764"/>
        <v>varchar2(60)</v>
      </c>
      <c r="S786" s="66"/>
      <c r="T786" s="66"/>
      <c r="U786" s="68">
        <f t="shared" si="847"/>
        <v>60</v>
      </c>
      <c r="V786" s="65"/>
      <c r="W786" s="5" t="s">
        <v>291</v>
      </c>
      <c r="X786" s="5" t="str">
        <f t="shared" si="831"/>
        <v>BASE_DT,PORT_GRP,POSI_ID</v>
      </c>
      <c r="Y786" s="6" t="s">
        <v>291</v>
      </c>
      <c r="Z786" s="37" t="str">
        <f t="shared" si="832"/>
        <v xml:space="preserve">  PORT_ID varchar2(60) NULL,CONSTRAINT PK_ZRP_PORT_POSI PRIMARY KEY ( BASE_DT,PORT_GRP,POSI_ID) );</v>
      </c>
      <c r="AA786" s="37" t="s">
        <v>291</v>
      </c>
      <c r="AB786" s="5" t="str">
        <f t="shared" si="833"/>
        <v/>
      </c>
      <c r="AC786" s="37" t="s">
        <v>291</v>
      </c>
      <c r="AD786" s="37" t="str">
        <f t="shared" si="834"/>
        <v>COMMENT ON COLUMN ZRP_PORT_POSI.PORT_ID IS '포트폴리오ID';</v>
      </c>
      <c r="AE786" s="37" t="s">
        <v>291</v>
      </c>
      <c r="AF786" s="40" t="str">
        <f t="shared" si="835"/>
        <v>ALTER TABLE ZRP_PORT_POSI ADD PORT_ID varchar2(60) NULL;</v>
      </c>
      <c r="AG786" s="6" t="s">
        <v>291</v>
      </c>
      <c r="AI786" s="114"/>
      <c r="AJ786" s="66"/>
    </row>
    <row r="787" spans="2:36" hidden="1">
      <c r="B787" s="65" t="s">
        <v>1083</v>
      </c>
      <c r="C787" s="65" t="s">
        <v>256</v>
      </c>
      <c r="D787" s="65" t="str">
        <f>VLOOKUP(M787,엔티티목록!I:O,7,FALSE)</f>
        <v>분석 포트폴리오 구성정보</v>
      </c>
      <c r="E787" s="65" t="str">
        <f t="shared" si="824"/>
        <v/>
      </c>
      <c r="F787" s="66"/>
      <c r="G787" s="66"/>
      <c r="H787" s="42">
        <f>SUMIFS(H:H,C:C,C787,B:B,B787, G:G,"&lt;&gt;"&amp;G787)</f>
        <v>237</v>
      </c>
      <c r="I787" s="66"/>
      <c r="J787" s="65" t="str">
        <f t="shared" si="761"/>
        <v/>
      </c>
      <c r="K787" s="103"/>
      <c r="L787" s="67"/>
      <c r="M787" s="65" t="s">
        <v>777</v>
      </c>
      <c r="N787" s="65" t="str">
        <f t="shared" si="828"/>
        <v>포트폴리오구성정보</v>
      </c>
      <c r="O787" s="27" t="str">
        <f t="shared" si="854"/>
        <v/>
      </c>
      <c r="P787" s="65"/>
      <c r="Q787" s="65"/>
      <c r="R787" s="65" t="str">
        <f t="shared" si="764"/>
        <v/>
      </c>
      <c r="S787" s="66"/>
      <c r="T787" s="66"/>
      <c r="U787" s="68">
        <f t="shared" si="847"/>
        <v>237</v>
      </c>
      <c r="V787" s="65"/>
      <c r="W787" s="5" t="s">
        <v>291</v>
      </c>
      <c r="X787" s="5" t="str">
        <f t="shared" si="831"/>
        <v/>
      </c>
      <c r="Y787" s="6" t="s">
        <v>291</v>
      </c>
      <c r="Z787" s="37" t="str">
        <f t="shared" si="832"/>
        <v>CREATE TABLE ZRP_PORT_STRU(</v>
      </c>
      <c r="AA787" s="37" t="s">
        <v>291</v>
      </c>
      <c r="AB787" s="5" t="str">
        <f t="shared" si="833"/>
        <v>DROP TABLE ZRP_PORT_STRU;</v>
      </c>
      <c r="AC787" s="37" t="s">
        <v>291</v>
      </c>
      <c r="AD787" s="37" t="str">
        <f t="shared" si="834"/>
        <v>COMMENT ON TABLE ZRP_PORT_STRU IS '포트폴리오구성정보';</v>
      </c>
      <c r="AE787" s="37" t="s">
        <v>291</v>
      </c>
      <c r="AF787" s="40" t="str">
        <f t="shared" si="835"/>
        <v/>
      </c>
      <c r="AG787" s="6" t="s">
        <v>291</v>
      </c>
      <c r="AI787" s="114"/>
      <c r="AJ787" s="66"/>
    </row>
    <row r="788" spans="2:36" hidden="1">
      <c r="B788" s="65" t="str">
        <f t="shared" ref="B788:C795" si="855">B787</f>
        <v>평가관리_산출정보</v>
      </c>
      <c r="C788" s="65" t="str">
        <f t="shared" si="855"/>
        <v>포트폴리오구성정보</v>
      </c>
      <c r="D788" s="65" t="s">
        <v>1169</v>
      </c>
      <c r="E788" s="65">
        <f t="shared" si="824"/>
        <v>1</v>
      </c>
      <c r="F788" s="66" t="s">
        <v>1980</v>
      </c>
      <c r="G788" s="66" t="s">
        <v>274</v>
      </c>
      <c r="H788" s="42">
        <v>8</v>
      </c>
      <c r="I788" s="66"/>
      <c r="J788" s="65" t="str">
        <f t="shared" si="761"/>
        <v>문자_8</v>
      </c>
      <c r="K788" s="103"/>
      <c r="L788" s="67"/>
      <c r="M788" s="65" t="str">
        <f t="shared" si="852"/>
        <v>ZRP_PORT_STRU</v>
      </c>
      <c r="N788" s="65" t="str">
        <f t="shared" si="828"/>
        <v>포트폴리오구성정보</v>
      </c>
      <c r="O788" s="27">
        <f t="shared" si="854"/>
        <v>1</v>
      </c>
      <c r="P788" s="65" t="s">
        <v>65</v>
      </c>
      <c r="Q788" s="65" t="str">
        <f t="shared" ref="Q788:Q800" si="856">D788</f>
        <v>기준일자</v>
      </c>
      <c r="R788" s="65" t="str">
        <f t="shared" si="764"/>
        <v>varchar2(8)</v>
      </c>
      <c r="S788" s="66" t="s">
        <v>1980</v>
      </c>
      <c r="T788" s="66"/>
      <c r="U788" s="68">
        <f t="shared" si="847"/>
        <v>8</v>
      </c>
      <c r="V788" s="65"/>
      <c r="W788" s="5" t="s">
        <v>291</v>
      </c>
      <c r="X788" s="5" t="str">
        <f t="shared" si="831"/>
        <v>BASE_DT</v>
      </c>
      <c r="Y788" s="6" t="s">
        <v>291</v>
      </c>
      <c r="Z788" s="37" t="str">
        <f t="shared" si="832"/>
        <v xml:space="preserve">  BASE_DT varchar2(8) NOT NULL,</v>
      </c>
      <c r="AA788" s="37" t="s">
        <v>291</v>
      </c>
      <c r="AB788" s="5" t="str">
        <f t="shared" si="833"/>
        <v/>
      </c>
      <c r="AC788" s="37" t="s">
        <v>291</v>
      </c>
      <c r="AD788" s="37" t="str">
        <f t="shared" si="834"/>
        <v>COMMENT ON COLUMN ZRP_PORT_STRU.BASE_DT IS '기준일자';</v>
      </c>
      <c r="AE788" s="37" t="s">
        <v>291</v>
      </c>
      <c r="AF788" s="40" t="str">
        <f t="shared" si="835"/>
        <v/>
      </c>
      <c r="AG788" s="6" t="s">
        <v>291</v>
      </c>
      <c r="AI788" s="114"/>
      <c r="AJ788" s="66"/>
    </row>
    <row r="789" spans="2:36" hidden="1">
      <c r="B789" s="65" t="str">
        <f t="shared" si="855"/>
        <v>평가관리_산출정보</v>
      </c>
      <c r="C789" s="65" t="str">
        <f t="shared" si="855"/>
        <v>포트폴리오구성정보</v>
      </c>
      <c r="D789" s="65" t="s">
        <v>1184</v>
      </c>
      <c r="E789" s="65">
        <f t="shared" si="824"/>
        <v>2</v>
      </c>
      <c r="F789" s="66" t="s">
        <v>1980</v>
      </c>
      <c r="G789" s="66" t="s">
        <v>274</v>
      </c>
      <c r="H789" s="42">
        <v>10</v>
      </c>
      <c r="I789" s="66"/>
      <c r="J789" s="65" t="str">
        <f t="shared" si="761"/>
        <v>문자_10</v>
      </c>
      <c r="K789" s="103"/>
      <c r="L789" s="67"/>
      <c r="M789" s="65" t="str">
        <f t="shared" si="852"/>
        <v>ZRP_PORT_STRU</v>
      </c>
      <c r="N789" s="65" t="str">
        <f t="shared" si="828"/>
        <v>포트폴리오구성정보</v>
      </c>
      <c r="O789" s="27">
        <f t="shared" si="854"/>
        <v>2</v>
      </c>
      <c r="P789" s="65" t="s">
        <v>80</v>
      </c>
      <c r="Q789" s="65" t="str">
        <f t="shared" si="856"/>
        <v>포트폴리오그룹</v>
      </c>
      <c r="R789" s="65" t="str">
        <f t="shared" si="764"/>
        <v>varchar2(10)</v>
      </c>
      <c r="S789" s="66" t="s">
        <v>1980</v>
      </c>
      <c r="T789" s="66"/>
      <c r="U789" s="68">
        <f t="shared" si="847"/>
        <v>10</v>
      </c>
      <c r="V789" s="65"/>
      <c r="W789" s="5" t="s">
        <v>291</v>
      </c>
      <c r="X789" s="5" t="str">
        <f t="shared" si="831"/>
        <v>BASE_DT,PORT_GRP</v>
      </c>
      <c r="Y789" s="6" t="s">
        <v>291</v>
      </c>
      <c r="Z789" s="37" t="str">
        <f t="shared" si="832"/>
        <v xml:space="preserve">  PORT_GRP varchar2(10) NOT NULL,</v>
      </c>
      <c r="AA789" s="37" t="s">
        <v>291</v>
      </c>
      <c r="AB789" s="5" t="str">
        <f t="shared" si="833"/>
        <v/>
      </c>
      <c r="AC789" s="37" t="s">
        <v>291</v>
      </c>
      <c r="AD789" s="37" t="str">
        <f t="shared" si="834"/>
        <v>COMMENT ON COLUMN ZRP_PORT_STRU.PORT_GRP IS '포트폴리오그룹';</v>
      </c>
      <c r="AE789" s="37" t="s">
        <v>291</v>
      </c>
      <c r="AF789" s="40" t="str">
        <f t="shared" si="835"/>
        <v/>
      </c>
      <c r="AG789" s="6" t="s">
        <v>291</v>
      </c>
      <c r="AI789" s="114"/>
      <c r="AJ789" s="66"/>
    </row>
    <row r="790" spans="2:36" hidden="1">
      <c r="B790" s="65" t="str">
        <f t="shared" si="855"/>
        <v>평가관리_산출정보</v>
      </c>
      <c r="C790" s="65" t="str">
        <f t="shared" si="855"/>
        <v>포트폴리오구성정보</v>
      </c>
      <c r="D790" s="65" t="s">
        <v>1208</v>
      </c>
      <c r="E790" s="65">
        <f t="shared" si="824"/>
        <v>3</v>
      </c>
      <c r="F790" s="66" t="s">
        <v>1980</v>
      </c>
      <c r="G790" s="66" t="s">
        <v>274</v>
      </c>
      <c r="H790" s="42">
        <v>100</v>
      </c>
      <c r="I790" s="66"/>
      <c r="J790" s="65" t="str">
        <f t="shared" si="761"/>
        <v>문자_100</v>
      </c>
      <c r="K790" s="103"/>
      <c r="L790" s="67"/>
      <c r="M790" s="65" t="str">
        <f t="shared" si="852"/>
        <v>ZRP_PORT_STRU</v>
      </c>
      <c r="N790" s="65" t="str">
        <f t="shared" si="828"/>
        <v>포트폴리오구성정보</v>
      </c>
      <c r="O790" s="27">
        <f t="shared" si="854"/>
        <v>3</v>
      </c>
      <c r="P790" s="65" t="s">
        <v>81</v>
      </c>
      <c r="Q790" s="65" t="str">
        <f t="shared" si="856"/>
        <v>포트폴리오ID</v>
      </c>
      <c r="R790" s="65" t="str">
        <f t="shared" si="764"/>
        <v>varchar2(100)</v>
      </c>
      <c r="S790" s="66" t="s">
        <v>1980</v>
      </c>
      <c r="T790" s="66"/>
      <c r="U790" s="68">
        <f t="shared" si="847"/>
        <v>100</v>
      </c>
      <c r="V790" s="65"/>
      <c r="W790" s="5" t="s">
        <v>291</v>
      </c>
      <c r="X790" s="5" t="str">
        <f t="shared" si="831"/>
        <v>BASE_DT,PORT_GRP,PORT_ID</v>
      </c>
      <c r="Y790" s="6" t="s">
        <v>291</v>
      </c>
      <c r="Z790" s="37" t="str">
        <f t="shared" si="832"/>
        <v xml:space="preserve">  PORT_ID varchar2(100) NOT NULL,</v>
      </c>
      <c r="AA790" s="37" t="s">
        <v>291</v>
      </c>
      <c r="AB790" s="5" t="str">
        <f t="shared" si="833"/>
        <v/>
      </c>
      <c r="AC790" s="37" t="s">
        <v>291</v>
      </c>
      <c r="AD790" s="37" t="str">
        <f t="shared" si="834"/>
        <v>COMMENT ON COLUMN ZRP_PORT_STRU.PORT_ID IS '포트폴리오ID';</v>
      </c>
      <c r="AE790" s="37" t="s">
        <v>291</v>
      </c>
      <c r="AF790" s="40" t="str">
        <f t="shared" si="835"/>
        <v/>
      </c>
      <c r="AG790" s="6" t="s">
        <v>291</v>
      </c>
      <c r="AI790" s="114"/>
      <c r="AJ790" s="66"/>
    </row>
    <row r="791" spans="2:36" hidden="1">
      <c r="B791" s="65" t="str">
        <f t="shared" si="855"/>
        <v>평가관리_산출정보</v>
      </c>
      <c r="C791" s="65" t="str">
        <f t="shared" si="855"/>
        <v>포트폴리오구성정보</v>
      </c>
      <c r="D791" s="65" t="s">
        <v>1153</v>
      </c>
      <c r="E791" s="65">
        <f t="shared" si="824"/>
        <v>4</v>
      </c>
      <c r="F791" s="66"/>
      <c r="G791" s="66" t="s">
        <v>274</v>
      </c>
      <c r="H791" s="42">
        <v>20</v>
      </c>
      <c r="I791" s="66"/>
      <c r="J791" s="65" t="str">
        <f t="shared" si="761"/>
        <v>문자_20</v>
      </c>
      <c r="K791" s="103"/>
      <c r="L791" s="67"/>
      <c r="M791" s="65" t="str">
        <f t="shared" si="852"/>
        <v>ZRP_PORT_STRU</v>
      </c>
      <c r="N791" s="65" t="str">
        <f t="shared" si="828"/>
        <v>포트폴리오구성정보</v>
      </c>
      <c r="O791" s="27">
        <f t="shared" si="854"/>
        <v>4</v>
      </c>
      <c r="P791" s="65" t="s">
        <v>46</v>
      </c>
      <c r="Q791" s="65" t="str">
        <f t="shared" si="856"/>
        <v>최종작업자</v>
      </c>
      <c r="R791" s="65" t="str">
        <f t="shared" si="764"/>
        <v>varchar2(20)</v>
      </c>
      <c r="S791" s="66"/>
      <c r="T791" s="66"/>
      <c r="U791" s="68">
        <f t="shared" si="847"/>
        <v>20</v>
      </c>
      <c r="V791" s="65"/>
      <c r="W791" s="5" t="s">
        <v>291</v>
      </c>
      <c r="X791" s="5" t="str">
        <f t="shared" si="831"/>
        <v>BASE_DT,PORT_GRP,PORT_ID</v>
      </c>
      <c r="Y791" s="6" t="s">
        <v>291</v>
      </c>
      <c r="Z791" s="37" t="str">
        <f t="shared" si="832"/>
        <v xml:space="preserve">  LASTID varchar2(20) NULL,</v>
      </c>
      <c r="AA791" s="37" t="s">
        <v>291</v>
      </c>
      <c r="AB791" s="5" t="str">
        <f t="shared" si="833"/>
        <v/>
      </c>
      <c r="AC791" s="37" t="s">
        <v>291</v>
      </c>
      <c r="AD791" s="37" t="str">
        <f t="shared" si="834"/>
        <v>COMMENT ON COLUMN ZRP_PORT_STRU.LASTID IS '최종작업자';</v>
      </c>
      <c r="AE791" s="37" t="s">
        <v>291</v>
      </c>
      <c r="AF791" s="40" t="str">
        <f t="shared" si="835"/>
        <v>ALTER TABLE ZRP_PORT_STRU ADD LASTID varchar2(20) NULL;</v>
      </c>
      <c r="AG791" s="6" t="s">
        <v>291</v>
      </c>
      <c r="AI791" s="114"/>
      <c r="AJ791" s="66"/>
    </row>
    <row r="792" spans="2:36" hidden="1">
      <c r="B792" s="65" t="str">
        <f t="shared" si="855"/>
        <v>평가관리_산출정보</v>
      </c>
      <c r="C792" s="65" t="str">
        <f t="shared" si="855"/>
        <v>포트폴리오구성정보</v>
      </c>
      <c r="D792" s="65" t="s">
        <v>286</v>
      </c>
      <c r="E792" s="65">
        <f t="shared" si="824"/>
        <v>5</v>
      </c>
      <c r="F792" s="66"/>
      <c r="G792" s="66" t="s">
        <v>1154</v>
      </c>
      <c r="H792" s="42">
        <v>8</v>
      </c>
      <c r="I792" s="66" t="s">
        <v>36</v>
      </c>
      <c r="J792" s="65" t="str">
        <f t="shared" si="761"/>
        <v>날짜</v>
      </c>
      <c r="K792" s="103"/>
      <c r="L792" s="67"/>
      <c r="M792" s="65" t="str">
        <f t="shared" si="852"/>
        <v>ZRP_PORT_STRU</v>
      </c>
      <c r="N792" s="65" t="str">
        <f t="shared" si="828"/>
        <v>포트폴리오구성정보</v>
      </c>
      <c r="O792" s="27">
        <f t="shared" si="854"/>
        <v>5</v>
      </c>
      <c r="P792" s="65" t="s">
        <v>47</v>
      </c>
      <c r="Q792" s="65" t="str">
        <f t="shared" si="856"/>
        <v>최종작업시스템일시</v>
      </c>
      <c r="R792" s="65" t="str">
        <f t="shared" si="764"/>
        <v>timestamp</v>
      </c>
      <c r="S792" s="66"/>
      <c r="T792" s="66"/>
      <c r="U792" s="68">
        <f t="shared" si="847"/>
        <v>8</v>
      </c>
      <c r="V792" s="65"/>
      <c r="W792" s="5" t="s">
        <v>291</v>
      </c>
      <c r="X792" s="5" t="str">
        <f t="shared" si="831"/>
        <v>BASE_DT,PORT_GRP,PORT_ID</v>
      </c>
      <c r="Y792" s="6" t="s">
        <v>291</v>
      </c>
      <c r="Z792" s="37" t="str">
        <f t="shared" si="832"/>
        <v xml:space="preserve">  TMSTAMP timestamp DEFAULT CURRENT_TIMESTAMP  NULL,</v>
      </c>
      <c r="AA792" s="37" t="s">
        <v>291</v>
      </c>
      <c r="AB792" s="5" t="str">
        <f t="shared" si="833"/>
        <v/>
      </c>
      <c r="AC792" s="37" t="s">
        <v>291</v>
      </c>
      <c r="AD792" s="37" t="str">
        <f t="shared" si="834"/>
        <v>COMMENT ON COLUMN ZRP_PORT_STRU.TMSTAMP IS '최종작업시스템일시';</v>
      </c>
      <c r="AE792" s="37" t="s">
        <v>291</v>
      </c>
      <c r="AF792" s="40" t="str">
        <f t="shared" si="835"/>
        <v>ALTER TABLE ZRP_PORT_STRU ADD TMSTAMP timestamp NULL;</v>
      </c>
      <c r="AG792" s="6" t="s">
        <v>291</v>
      </c>
      <c r="AI792" s="114"/>
      <c r="AJ792" s="66"/>
    </row>
    <row r="793" spans="2:36" hidden="1">
      <c r="B793" s="65" t="str">
        <f t="shared" si="855"/>
        <v>평가관리_산출정보</v>
      </c>
      <c r="C793" s="65" t="str">
        <f t="shared" si="855"/>
        <v>포트폴리오구성정보</v>
      </c>
      <c r="D793" s="65" t="s">
        <v>1209</v>
      </c>
      <c r="E793" s="65">
        <f t="shared" si="824"/>
        <v>6</v>
      </c>
      <c r="F793" s="66"/>
      <c r="G793" s="66" t="s">
        <v>274</v>
      </c>
      <c r="H793" s="42">
        <v>30</v>
      </c>
      <c r="I793" s="66"/>
      <c r="J793" s="65" t="str">
        <f t="shared" si="761"/>
        <v>문자_30</v>
      </c>
      <c r="K793" s="103"/>
      <c r="L793" s="67"/>
      <c r="M793" s="65" t="str">
        <f t="shared" si="852"/>
        <v>ZRP_PORT_STRU</v>
      </c>
      <c r="N793" s="65" t="str">
        <f t="shared" si="828"/>
        <v>포트폴리오구성정보</v>
      </c>
      <c r="O793" s="27">
        <f t="shared" si="854"/>
        <v>6</v>
      </c>
      <c r="P793" s="65" t="s">
        <v>82</v>
      </c>
      <c r="Q793" s="65" t="str">
        <f t="shared" si="856"/>
        <v>내포트폴리오ID</v>
      </c>
      <c r="R793" s="65" t="str">
        <f t="shared" si="764"/>
        <v>varchar2(30)</v>
      </c>
      <c r="S793" s="66"/>
      <c r="T793" s="66"/>
      <c r="U793" s="68">
        <f t="shared" si="847"/>
        <v>30</v>
      </c>
      <c r="V793" s="65"/>
      <c r="W793" s="5" t="s">
        <v>291</v>
      </c>
      <c r="X793" s="5" t="str">
        <f t="shared" si="831"/>
        <v>BASE_DT,PORT_GRP,PORT_ID</v>
      </c>
      <c r="Y793" s="6" t="s">
        <v>291</v>
      </c>
      <c r="Z793" s="37" t="str">
        <f t="shared" si="832"/>
        <v xml:space="preserve">  PORT_SID varchar2(30) NULL,</v>
      </c>
      <c r="AA793" s="37" t="s">
        <v>291</v>
      </c>
      <c r="AB793" s="5" t="str">
        <f t="shared" si="833"/>
        <v/>
      </c>
      <c r="AC793" s="37" t="s">
        <v>291</v>
      </c>
      <c r="AD793" s="37" t="str">
        <f t="shared" si="834"/>
        <v>COMMENT ON COLUMN ZRP_PORT_STRU.PORT_SID IS '내포트폴리오ID';</v>
      </c>
      <c r="AE793" s="37" t="s">
        <v>291</v>
      </c>
      <c r="AF793" s="40" t="str">
        <f t="shared" si="835"/>
        <v>ALTER TABLE ZRP_PORT_STRU ADD PORT_SID varchar2(30) NULL;</v>
      </c>
      <c r="AG793" s="6" t="s">
        <v>291</v>
      </c>
      <c r="AI793" s="114"/>
      <c r="AJ793" s="66"/>
    </row>
    <row r="794" spans="2:36" hidden="1">
      <c r="B794" s="65" t="str">
        <f t="shared" si="855"/>
        <v>평가관리_산출정보</v>
      </c>
      <c r="C794" s="65" t="str">
        <f t="shared" si="855"/>
        <v>포트폴리오구성정보</v>
      </c>
      <c r="D794" s="65" t="s">
        <v>1210</v>
      </c>
      <c r="E794" s="65">
        <f t="shared" si="824"/>
        <v>7</v>
      </c>
      <c r="F794" s="66"/>
      <c r="G794" s="66" t="s">
        <v>274</v>
      </c>
      <c r="H794" s="42" t="s">
        <v>1159</v>
      </c>
      <c r="I794" s="66"/>
      <c r="J794" s="65" t="str">
        <f t="shared" si="761"/>
        <v>문자_100</v>
      </c>
      <c r="K794" s="103"/>
      <c r="L794" s="67"/>
      <c r="M794" s="65" t="str">
        <f t="shared" si="852"/>
        <v>ZRP_PORT_STRU</v>
      </c>
      <c r="N794" s="65" t="str">
        <f t="shared" si="828"/>
        <v>포트폴리오구성정보</v>
      </c>
      <c r="O794" s="27">
        <f t="shared" si="854"/>
        <v>7</v>
      </c>
      <c r="P794" s="65" t="s">
        <v>83</v>
      </c>
      <c r="Q794" s="65" t="str">
        <f t="shared" si="856"/>
        <v>상위포트폴리오ID</v>
      </c>
      <c r="R794" s="65" t="str">
        <f t="shared" si="764"/>
        <v>varchar2(100)</v>
      </c>
      <c r="S794" s="66"/>
      <c r="T794" s="66"/>
      <c r="U794" s="68" t="str">
        <f t="shared" si="847"/>
        <v>100</v>
      </c>
      <c r="V794" s="65"/>
      <c r="W794" s="5" t="s">
        <v>291</v>
      </c>
      <c r="X794" s="5" t="str">
        <f t="shared" si="831"/>
        <v>BASE_DT,PORT_GRP,PORT_ID</v>
      </c>
      <c r="Y794" s="6" t="s">
        <v>291</v>
      </c>
      <c r="Z794" s="37" t="str">
        <f t="shared" si="832"/>
        <v xml:space="preserve">  PORT_PID varchar2(100) NULL,</v>
      </c>
      <c r="AA794" s="37" t="s">
        <v>291</v>
      </c>
      <c r="AB794" s="5" t="str">
        <f t="shared" si="833"/>
        <v/>
      </c>
      <c r="AC794" s="37" t="s">
        <v>291</v>
      </c>
      <c r="AD794" s="37" t="str">
        <f t="shared" si="834"/>
        <v>COMMENT ON COLUMN ZRP_PORT_STRU.PORT_PID IS '상위포트폴리오ID';</v>
      </c>
      <c r="AE794" s="37" t="s">
        <v>291</v>
      </c>
      <c r="AF794" s="40" t="str">
        <f t="shared" si="835"/>
        <v>ALTER TABLE ZRP_PORT_STRU ADD PORT_PID varchar2(100) NULL;</v>
      </c>
      <c r="AG794" s="6" t="s">
        <v>291</v>
      </c>
      <c r="AI794" s="114"/>
      <c r="AJ794" s="66"/>
    </row>
    <row r="795" spans="2:36" hidden="1">
      <c r="B795" s="65" t="str">
        <f t="shared" si="855"/>
        <v>평가관리_산출정보</v>
      </c>
      <c r="C795" s="65" t="str">
        <f t="shared" si="855"/>
        <v>포트폴리오구성정보</v>
      </c>
      <c r="D795" s="65" t="s">
        <v>1327</v>
      </c>
      <c r="E795" s="65">
        <f t="shared" si="824"/>
        <v>8</v>
      </c>
      <c r="F795" s="66"/>
      <c r="G795" s="66" t="s">
        <v>274</v>
      </c>
      <c r="H795" s="42">
        <v>60</v>
      </c>
      <c r="I795" s="66"/>
      <c r="J795" s="65" t="str">
        <f t="shared" si="761"/>
        <v>문자_60</v>
      </c>
      <c r="K795" s="103"/>
      <c r="L795" s="67"/>
      <c r="M795" s="65" t="str">
        <f t="shared" si="852"/>
        <v>ZRP_PORT_STRU</v>
      </c>
      <c r="N795" s="65" t="str">
        <f t="shared" si="828"/>
        <v>포트폴리오구성정보</v>
      </c>
      <c r="O795" s="27">
        <f t="shared" si="854"/>
        <v>8</v>
      </c>
      <c r="P795" s="65" t="s">
        <v>84</v>
      </c>
      <c r="Q795" s="65" t="str">
        <f t="shared" si="856"/>
        <v>내포트폴리오명</v>
      </c>
      <c r="R795" s="65" t="str">
        <f t="shared" si="764"/>
        <v>varchar2(60)</v>
      </c>
      <c r="S795" s="66"/>
      <c r="T795" s="66"/>
      <c r="U795" s="68">
        <f t="shared" si="847"/>
        <v>60</v>
      </c>
      <c r="V795" s="65"/>
      <c r="W795" s="5" t="s">
        <v>291</v>
      </c>
      <c r="X795" s="5" t="str">
        <f t="shared" si="831"/>
        <v>BASE_DT,PORT_GRP,PORT_ID</v>
      </c>
      <c r="Y795" s="6" t="s">
        <v>291</v>
      </c>
      <c r="Z795" s="37" t="str">
        <f t="shared" si="832"/>
        <v xml:space="preserve">  PORT_NM varchar2(60) NULL,</v>
      </c>
      <c r="AA795" s="37" t="s">
        <v>291</v>
      </c>
      <c r="AB795" s="5" t="str">
        <f t="shared" si="833"/>
        <v/>
      </c>
      <c r="AC795" s="37" t="s">
        <v>291</v>
      </c>
      <c r="AD795" s="37" t="str">
        <f t="shared" si="834"/>
        <v>COMMENT ON COLUMN ZRP_PORT_STRU.PORT_NM IS '내포트폴리오명';</v>
      </c>
      <c r="AE795" s="37" t="s">
        <v>291</v>
      </c>
      <c r="AF795" s="40" t="str">
        <f t="shared" si="835"/>
        <v>ALTER TABLE ZRP_PORT_STRU ADD PORT_NM varchar2(60) NULL;</v>
      </c>
      <c r="AG795" s="6" t="s">
        <v>291</v>
      </c>
      <c r="AI795" s="114"/>
      <c r="AJ795" s="66"/>
    </row>
    <row r="796" spans="2:36" hidden="1">
      <c r="B796" s="65" t="str">
        <f t="shared" ref="B796:C799" si="857">B795</f>
        <v>평가관리_산출정보</v>
      </c>
      <c r="C796" s="65" t="str">
        <f t="shared" si="857"/>
        <v>포트폴리오구성정보</v>
      </c>
      <c r="D796" s="65" t="s">
        <v>1328</v>
      </c>
      <c r="E796" s="65">
        <f t="shared" si="824"/>
        <v>9</v>
      </c>
      <c r="F796" s="66"/>
      <c r="G796" s="66" t="s">
        <v>274</v>
      </c>
      <c r="H796" s="42" t="s">
        <v>1159</v>
      </c>
      <c r="I796" s="66"/>
      <c r="J796" s="65" t="str">
        <f t="shared" si="761"/>
        <v>문자_100</v>
      </c>
      <c r="K796" s="103"/>
      <c r="L796" s="67"/>
      <c r="M796" s="65" t="str">
        <f t="shared" si="852"/>
        <v>ZRP_PORT_STRU</v>
      </c>
      <c r="N796" s="65" t="str">
        <f t="shared" si="828"/>
        <v>포트폴리오구성정보</v>
      </c>
      <c r="O796" s="27">
        <f t="shared" si="854"/>
        <v>9</v>
      </c>
      <c r="P796" s="65" t="s">
        <v>86</v>
      </c>
      <c r="Q796" s="65" t="str">
        <f t="shared" si="856"/>
        <v>전체포트폴리오명</v>
      </c>
      <c r="R796" s="65" t="str">
        <f t="shared" si="764"/>
        <v>varchar2(100)</v>
      </c>
      <c r="S796" s="66"/>
      <c r="T796" s="66"/>
      <c r="U796" s="68" t="str">
        <f t="shared" si="847"/>
        <v>100</v>
      </c>
      <c r="V796" s="65"/>
      <c r="W796" s="5" t="s">
        <v>291</v>
      </c>
      <c r="X796" s="5" t="str">
        <f t="shared" si="831"/>
        <v>BASE_DT,PORT_GRP,PORT_ID</v>
      </c>
      <c r="Y796" s="6" t="s">
        <v>291</v>
      </c>
      <c r="Z796" s="37" t="str">
        <f t="shared" si="832"/>
        <v xml:space="preserve">  PORT_FNM varchar2(100) NULL,</v>
      </c>
      <c r="AA796" s="37" t="s">
        <v>291</v>
      </c>
      <c r="AB796" s="5" t="str">
        <f t="shared" si="833"/>
        <v/>
      </c>
      <c r="AC796" s="37" t="s">
        <v>291</v>
      </c>
      <c r="AD796" s="37" t="str">
        <f t="shared" si="834"/>
        <v>COMMENT ON COLUMN ZRP_PORT_STRU.PORT_FNM IS '전체포트폴리오명';</v>
      </c>
      <c r="AE796" s="37" t="s">
        <v>291</v>
      </c>
      <c r="AF796" s="40" t="str">
        <f t="shared" si="835"/>
        <v>ALTER TABLE ZRP_PORT_STRU ADD PORT_FNM varchar2(100) NULL;</v>
      </c>
      <c r="AG796" s="6" t="s">
        <v>291</v>
      </c>
      <c r="AI796" s="114"/>
      <c r="AJ796" s="66"/>
    </row>
    <row r="797" spans="2:36" hidden="1">
      <c r="B797" s="65" t="str">
        <f>B796</f>
        <v>평가관리_산출정보</v>
      </c>
      <c r="C797" s="65" t="str">
        <f t="shared" si="857"/>
        <v>포트폴리오구성정보</v>
      </c>
      <c r="D797" s="65" t="s">
        <v>1211</v>
      </c>
      <c r="E797" s="65">
        <f t="shared" si="824"/>
        <v>10</v>
      </c>
      <c r="F797" s="66"/>
      <c r="G797" s="66" t="s">
        <v>1156</v>
      </c>
      <c r="H797" s="42">
        <v>1</v>
      </c>
      <c r="I797" s="66"/>
      <c r="J797" s="65" t="str">
        <f t="shared" si="761"/>
        <v>숫자_1</v>
      </c>
      <c r="K797" s="103"/>
      <c r="L797" s="67"/>
      <c r="M797" s="65" t="str">
        <f t="shared" si="852"/>
        <v>ZRP_PORT_STRU</v>
      </c>
      <c r="N797" s="65" t="str">
        <f t="shared" si="828"/>
        <v>포트폴리오구성정보</v>
      </c>
      <c r="O797" s="27">
        <f t="shared" si="854"/>
        <v>10</v>
      </c>
      <c r="P797" s="65" t="s">
        <v>87</v>
      </c>
      <c r="Q797" s="65" t="str">
        <f t="shared" si="856"/>
        <v>포트폴리오레벨</v>
      </c>
      <c r="R797" s="65" t="str">
        <f t="shared" si="764"/>
        <v>number(1)</v>
      </c>
      <c r="S797" s="66"/>
      <c r="T797" s="66"/>
      <c r="U797" s="68">
        <f t="shared" si="847"/>
        <v>1</v>
      </c>
      <c r="V797" s="65"/>
      <c r="W797" s="5" t="s">
        <v>291</v>
      </c>
      <c r="X797" s="5" t="str">
        <f t="shared" si="831"/>
        <v>BASE_DT,PORT_GRP,PORT_ID</v>
      </c>
      <c r="Y797" s="6" t="s">
        <v>291</v>
      </c>
      <c r="Z797" s="37" t="str">
        <f t="shared" si="832"/>
        <v xml:space="preserve">  PORT_LEV number(1) NULL,</v>
      </c>
      <c r="AA797" s="37" t="s">
        <v>291</v>
      </c>
      <c r="AB797" s="5" t="str">
        <f t="shared" si="833"/>
        <v/>
      </c>
      <c r="AC797" s="37" t="s">
        <v>291</v>
      </c>
      <c r="AD797" s="37" t="str">
        <f t="shared" si="834"/>
        <v>COMMENT ON COLUMN ZRP_PORT_STRU.PORT_LEV IS '포트폴리오레벨';</v>
      </c>
      <c r="AE797" s="37" t="s">
        <v>291</v>
      </c>
      <c r="AF797" s="40" t="str">
        <f t="shared" si="835"/>
        <v>ALTER TABLE ZRP_PORT_STRU ADD PORT_LEV number(1) NULL;</v>
      </c>
      <c r="AG797" s="6" t="s">
        <v>291</v>
      </c>
      <c r="AI797" s="114"/>
      <c r="AJ797" s="66"/>
    </row>
    <row r="798" spans="2:36" hidden="1">
      <c r="B798" s="65" t="str">
        <f>B797</f>
        <v>평가관리_산출정보</v>
      </c>
      <c r="C798" s="65" t="str">
        <f t="shared" si="857"/>
        <v>포트폴리오구성정보</v>
      </c>
      <c r="D798" s="65" t="s">
        <v>1329</v>
      </c>
      <c r="E798" s="65">
        <f t="shared" si="824"/>
        <v>11</v>
      </c>
      <c r="F798" s="66"/>
      <c r="G798" s="66" t="s">
        <v>1156</v>
      </c>
      <c r="H798" s="42" t="s">
        <v>2000</v>
      </c>
      <c r="I798" s="66"/>
      <c r="J798" s="65" t="str">
        <f t="shared" si="761"/>
        <v>숫자_19,2</v>
      </c>
      <c r="K798" s="103"/>
      <c r="L798" s="67"/>
      <c r="M798" s="65" t="str">
        <f t="shared" si="852"/>
        <v>ZRP_PORT_STRU</v>
      </c>
      <c r="N798" s="65" t="str">
        <f t="shared" si="828"/>
        <v>포트폴리오구성정보</v>
      </c>
      <c r="O798" s="27">
        <f t="shared" si="854"/>
        <v>11</v>
      </c>
      <c r="P798" s="65" t="s">
        <v>88</v>
      </c>
      <c r="Q798" s="65" t="str">
        <f t="shared" si="856"/>
        <v>한도금액1</v>
      </c>
      <c r="R798" s="65" t="str">
        <f t="shared" si="764"/>
        <v>number(19,2)</v>
      </c>
      <c r="S798" s="66"/>
      <c r="T798" s="66"/>
      <c r="U798" s="68" t="str">
        <f t="shared" si="847"/>
        <v>19,2</v>
      </c>
      <c r="V798" s="65"/>
      <c r="W798" s="5" t="s">
        <v>291</v>
      </c>
      <c r="X798" s="5" t="str">
        <f t="shared" si="831"/>
        <v>BASE_DT,PORT_GRP,PORT_ID</v>
      </c>
      <c r="Y798" s="6" t="s">
        <v>291</v>
      </c>
      <c r="Z798" s="37" t="str">
        <f t="shared" si="832"/>
        <v xml:space="preserve">  PORT_LMT1 number(19,2) NULL,</v>
      </c>
      <c r="AA798" s="37" t="s">
        <v>291</v>
      </c>
      <c r="AB798" s="5" t="str">
        <f t="shared" si="833"/>
        <v/>
      </c>
      <c r="AC798" s="37" t="s">
        <v>291</v>
      </c>
      <c r="AD798" s="37" t="str">
        <f t="shared" si="834"/>
        <v>COMMENT ON COLUMN ZRP_PORT_STRU.PORT_LMT1 IS '한도금액1';</v>
      </c>
      <c r="AE798" s="37" t="s">
        <v>291</v>
      </c>
      <c r="AF798" s="40" t="str">
        <f t="shared" si="835"/>
        <v>ALTER TABLE ZRP_PORT_STRU ADD PORT_LMT1 number(19,2) NULL;</v>
      </c>
      <c r="AG798" s="6" t="s">
        <v>291</v>
      </c>
      <c r="AI798" s="114"/>
      <c r="AJ798" s="66"/>
    </row>
    <row r="799" spans="2:36" hidden="1">
      <c r="B799" s="65" t="str">
        <f>B798</f>
        <v>평가관리_산출정보</v>
      </c>
      <c r="C799" s="65" t="str">
        <f t="shared" si="857"/>
        <v>포트폴리오구성정보</v>
      </c>
      <c r="D799" s="65" t="s">
        <v>1330</v>
      </c>
      <c r="E799" s="65">
        <f t="shared" si="824"/>
        <v>12</v>
      </c>
      <c r="F799" s="66"/>
      <c r="G799" s="66" t="s">
        <v>1156</v>
      </c>
      <c r="H799" s="42" t="s">
        <v>2000</v>
      </c>
      <c r="I799" s="66"/>
      <c r="J799" s="65" t="str">
        <f t="shared" si="761"/>
        <v>숫자_19,2</v>
      </c>
      <c r="K799" s="103"/>
      <c r="L799" s="67"/>
      <c r="M799" s="65" t="str">
        <f t="shared" si="852"/>
        <v>ZRP_PORT_STRU</v>
      </c>
      <c r="N799" s="65" t="str">
        <f t="shared" si="828"/>
        <v>포트폴리오구성정보</v>
      </c>
      <c r="O799" s="27">
        <f t="shared" si="854"/>
        <v>12</v>
      </c>
      <c r="P799" s="65" t="s">
        <v>89</v>
      </c>
      <c r="Q799" s="65" t="str">
        <f t="shared" si="856"/>
        <v>한도금액2</v>
      </c>
      <c r="R799" s="65" t="str">
        <f t="shared" si="764"/>
        <v>number(19,2)</v>
      </c>
      <c r="S799" s="66"/>
      <c r="T799" s="66"/>
      <c r="U799" s="68" t="str">
        <f t="shared" si="847"/>
        <v>19,2</v>
      </c>
      <c r="V799" s="65"/>
      <c r="W799" s="5" t="s">
        <v>291</v>
      </c>
      <c r="X799" s="5" t="str">
        <f t="shared" si="831"/>
        <v>BASE_DT,PORT_GRP,PORT_ID</v>
      </c>
      <c r="Y799" s="6" t="s">
        <v>291</v>
      </c>
      <c r="Z799" s="37" t="str">
        <f t="shared" si="832"/>
        <v xml:space="preserve">  PORT_LMT2 number(19,2) NULL,</v>
      </c>
      <c r="AA799" s="37" t="s">
        <v>291</v>
      </c>
      <c r="AB799" s="5" t="str">
        <f t="shared" si="833"/>
        <v/>
      </c>
      <c r="AC799" s="37" t="s">
        <v>291</v>
      </c>
      <c r="AD799" s="37" t="str">
        <f t="shared" si="834"/>
        <v>COMMENT ON COLUMN ZRP_PORT_STRU.PORT_LMT2 IS '한도금액2';</v>
      </c>
      <c r="AE799" s="37" t="s">
        <v>291</v>
      </c>
      <c r="AF799" s="40" t="str">
        <f t="shared" si="835"/>
        <v>ALTER TABLE ZRP_PORT_STRU ADD PORT_LMT2 number(19,2) NULL;</v>
      </c>
      <c r="AG799" s="6" t="s">
        <v>291</v>
      </c>
      <c r="AI799" s="114"/>
      <c r="AJ799" s="66"/>
    </row>
    <row r="800" spans="2:36" hidden="1">
      <c r="B800" s="65" t="str">
        <f t="shared" ref="B800:C803" si="858">B795</f>
        <v>평가관리_산출정보</v>
      </c>
      <c r="C800" s="65" t="str">
        <f t="shared" si="858"/>
        <v>포트폴리오구성정보</v>
      </c>
      <c r="D800" s="65" t="s">
        <v>1331</v>
      </c>
      <c r="E800" s="65">
        <f t="shared" si="824"/>
        <v>13</v>
      </c>
      <c r="F800" s="66"/>
      <c r="G800" s="66" t="s">
        <v>1156</v>
      </c>
      <c r="H800" s="42" t="s">
        <v>2000</v>
      </c>
      <c r="I800" s="66"/>
      <c r="J800" s="65" t="str">
        <f t="shared" si="761"/>
        <v>숫자_19,2</v>
      </c>
      <c r="K800" s="103"/>
      <c r="L800" s="67"/>
      <c r="M800" s="65" t="str">
        <f>M795</f>
        <v>ZRP_PORT_STRU</v>
      </c>
      <c r="N800" s="65" t="str">
        <f t="shared" si="828"/>
        <v>포트폴리오구성정보</v>
      </c>
      <c r="O800" s="27">
        <f t="shared" si="854"/>
        <v>13</v>
      </c>
      <c r="P800" s="65" t="s">
        <v>90</v>
      </c>
      <c r="Q800" s="65" t="str">
        <f t="shared" si="856"/>
        <v>한도금액3</v>
      </c>
      <c r="R800" s="65" t="str">
        <f t="shared" si="764"/>
        <v>number(19,2)</v>
      </c>
      <c r="S800" s="66"/>
      <c r="T800" s="66"/>
      <c r="U800" s="68" t="str">
        <f t="shared" si="847"/>
        <v>19,2</v>
      </c>
      <c r="V800" s="65"/>
      <c r="W800" s="5" t="s">
        <v>291</v>
      </c>
      <c r="X800" s="5" t="str">
        <f t="shared" si="831"/>
        <v>BASE_DT,PORT_GRP,PORT_ID</v>
      </c>
      <c r="Y800" s="6" t="s">
        <v>291</v>
      </c>
      <c r="Z800" s="37" t="str">
        <f t="shared" si="832"/>
        <v xml:space="preserve">  PORT_LMT3 number(19,2) NULL,</v>
      </c>
      <c r="AA800" s="37" t="s">
        <v>291</v>
      </c>
      <c r="AB800" s="5" t="str">
        <f t="shared" si="833"/>
        <v/>
      </c>
      <c r="AC800" s="37" t="s">
        <v>291</v>
      </c>
      <c r="AD800" s="37" t="str">
        <f t="shared" si="834"/>
        <v>COMMENT ON COLUMN ZRP_PORT_STRU.PORT_LMT3 IS '한도금액3';</v>
      </c>
      <c r="AE800" s="37" t="s">
        <v>291</v>
      </c>
      <c r="AF800" s="40" t="str">
        <f t="shared" si="835"/>
        <v>ALTER TABLE ZRP_PORT_STRU ADD PORT_LMT3 number(19,2) NULL;</v>
      </c>
      <c r="AG800" s="6" t="s">
        <v>291</v>
      </c>
      <c r="AI800" s="114"/>
      <c r="AJ800" s="66"/>
    </row>
    <row r="801" spans="2:36" hidden="1">
      <c r="B801" s="65" t="str">
        <f t="shared" si="858"/>
        <v>평가관리_산출정보</v>
      </c>
      <c r="C801" s="65" t="str">
        <f t="shared" si="858"/>
        <v>포트폴리오구성정보</v>
      </c>
      <c r="D801" s="65" t="s">
        <v>34</v>
      </c>
      <c r="E801" s="65">
        <f t="shared" si="824"/>
        <v>14</v>
      </c>
      <c r="F801" s="66"/>
      <c r="G801" s="66" t="s">
        <v>1156</v>
      </c>
      <c r="H801" s="42" t="s">
        <v>2000</v>
      </c>
      <c r="I801" s="66"/>
      <c r="J801" s="65" t="str">
        <f t="shared" si="761"/>
        <v>숫자_19,2</v>
      </c>
      <c r="K801" s="103"/>
      <c r="L801" s="67"/>
      <c r="M801" s="65" t="str">
        <f>M796</f>
        <v>ZRP_PORT_STRU</v>
      </c>
      <c r="N801" s="65" t="str">
        <f>C801</f>
        <v>포트폴리오구성정보</v>
      </c>
      <c r="O801" s="27">
        <f t="shared" si="854"/>
        <v>14</v>
      </c>
      <c r="P801" s="65" t="s">
        <v>1332</v>
      </c>
      <c r="Q801" s="65" t="str">
        <f>D801</f>
        <v>액면금액</v>
      </c>
      <c r="R801" s="65" t="str">
        <f t="shared" si="764"/>
        <v>number(19,2)</v>
      </c>
      <c r="S801" s="66"/>
      <c r="T801" s="66"/>
      <c r="U801" s="68" t="str">
        <f t="shared" si="847"/>
        <v>19,2</v>
      </c>
      <c r="V801" s="65"/>
      <c r="W801" s="5" t="s">
        <v>291</v>
      </c>
      <c r="X801" s="5" t="str">
        <f t="shared" si="831"/>
        <v>BASE_DT,PORT_GRP,PORT_ID</v>
      </c>
      <c r="Y801" s="6" t="s">
        <v>291</v>
      </c>
      <c r="Z801" s="37" t="str">
        <f t="shared" si="832"/>
        <v xml:space="preserve">  PORT_THEO number(19,2) NULL,</v>
      </c>
      <c r="AA801" s="37" t="s">
        <v>291</v>
      </c>
      <c r="AB801" s="5" t="str">
        <f t="shared" si="833"/>
        <v/>
      </c>
      <c r="AC801" s="37" t="s">
        <v>291</v>
      </c>
      <c r="AD801" s="37" t="str">
        <f t="shared" si="834"/>
        <v>COMMENT ON COLUMN ZRP_PORT_STRU.PORT_THEO IS '액면금액';</v>
      </c>
      <c r="AE801" s="37" t="s">
        <v>291</v>
      </c>
      <c r="AF801" s="40" t="str">
        <f t="shared" si="835"/>
        <v>ALTER TABLE ZRP_PORT_STRU ADD PORT_THEO number(19,2) NULL;</v>
      </c>
      <c r="AG801" s="6" t="s">
        <v>291</v>
      </c>
      <c r="AI801" s="114"/>
      <c r="AJ801" s="66"/>
    </row>
    <row r="802" spans="2:36" hidden="1">
      <c r="B802" s="65" t="str">
        <f t="shared" si="858"/>
        <v>평가관리_산출정보</v>
      </c>
      <c r="C802" s="65" t="str">
        <f t="shared" si="858"/>
        <v>포트폴리오구성정보</v>
      </c>
      <c r="D802" s="65" t="s">
        <v>1333</v>
      </c>
      <c r="E802" s="65">
        <f t="shared" si="824"/>
        <v>15</v>
      </c>
      <c r="F802" s="66"/>
      <c r="G802" s="66" t="s">
        <v>1156</v>
      </c>
      <c r="H802" s="42" t="s">
        <v>2000</v>
      </c>
      <c r="I802" s="66"/>
      <c r="J802" s="65" t="str">
        <f t="shared" si="761"/>
        <v>숫자_19,2</v>
      </c>
      <c r="K802" s="103"/>
      <c r="L802" s="67"/>
      <c r="M802" s="65" t="str">
        <f>M797</f>
        <v>ZRP_PORT_STRU</v>
      </c>
      <c r="N802" s="65" t="str">
        <f>C802</f>
        <v>포트폴리오구성정보</v>
      </c>
      <c r="O802" s="27">
        <f t="shared" si="854"/>
        <v>15</v>
      </c>
      <c r="P802" s="65" t="s">
        <v>1334</v>
      </c>
      <c r="Q802" s="65" t="str">
        <f>D802</f>
        <v>이론가</v>
      </c>
      <c r="R802" s="65" t="str">
        <f t="shared" si="764"/>
        <v>number(19,2)</v>
      </c>
      <c r="S802" s="66"/>
      <c r="T802" s="66"/>
      <c r="U802" s="68" t="str">
        <f t="shared" si="847"/>
        <v>19,2</v>
      </c>
      <c r="V802" s="65"/>
      <c r="W802" s="5" t="s">
        <v>291</v>
      </c>
      <c r="X802" s="5" t="str">
        <f t="shared" si="831"/>
        <v>BASE_DT,PORT_GRP,PORT_ID</v>
      </c>
      <c r="Y802" s="6" t="s">
        <v>291</v>
      </c>
      <c r="Z802" s="37" t="str">
        <f t="shared" si="832"/>
        <v xml:space="preserve">  PORT_NOTI number(19,2) NULL,</v>
      </c>
      <c r="AA802" s="37" t="s">
        <v>291</v>
      </c>
      <c r="AB802" s="5" t="str">
        <f t="shared" si="833"/>
        <v/>
      </c>
      <c r="AC802" s="37" t="s">
        <v>291</v>
      </c>
      <c r="AD802" s="37" t="str">
        <f t="shared" si="834"/>
        <v>COMMENT ON COLUMN ZRP_PORT_STRU.PORT_NOTI IS '이론가';</v>
      </c>
      <c r="AE802" s="37" t="s">
        <v>291</v>
      </c>
      <c r="AF802" s="40" t="str">
        <f t="shared" si="835"/>
        <v>ALTER TABLE ZRP_PORT_STRU ADD PORT_NOTI number(19,2) NULL;</v>
      </c>
      <c r="AG802" s="6" t="s">
        <v>291</v>
      </c>
      <c r="AI802" s="114"/>
      <c r="AJ802" s="66"/>
    </row>
    <row r="803" spans="2:36" hidden="1">
      <c r="B803" s="65" t="str">
        <f t="shared" si="858"/>
        <v>평가관리_산출정보</v>
      </c>
      <c r="C803" s="65" t="str">
        <f t="shared" si="858"/>
        <v>포트폴리오구성정보</v>
      </c>
      <c r="D803" s="65" t="s">
        <v>1335</v>
      </c>
      <c r="E803" s="65">
        <f t="shared" si="824"/>
        <v>16</v>
      </c>
      <c r="F803" s="66"/>
      <c r="G803" s="66" t="s">
        <v>1156</v>
      </c>
      <c r="H803" s="42" t="s">
        <v>2000</v>
      </c>
      <c r="I803" s="66"/>
      <c r="J803" s="65" t="str">
        <f t="shared" si="761"/>
        <v>숫자_19,2</v>
      </c>
      <c r="K803" s="103"/>
      <c r="L803" s="67"/>
      <c r="M803" s="65" t="str">
        <f>M798</f>
        <v>ZRP_PORT_STRU</v>
      </c>
      <c r="N803" s="65" t="str">
        <f>C803</f>
        <v>포트폴리오구성정보</v>
      </c>
      <c r="O803" s="27">
        <f t="shared" si="854"/>
        <v>16</v>
      </c>
      <c r="P803" s="65" t="s">
        <v>1336</v>
      </c>
      <c r="Q803" s="65" t="str">
        <f>D803</f>
        <v>장부가</v>
      </c>
      <c r="R803" s="65" t="str">
        <f t="shared" si="764"/>
        <v>number(19,2)</v>
      </c>
      <c r="S803" s="66"/>
      <c r="T803" s="66"/>
      <c r="U803" s="68" t="str">
        <f t="shared" si="847"/>
        <v>19,2</v>
      </c>
      <c r="V803" s="65"/>
      <c r="W803" s="5" t="s">
        <v>291</v>
      </c>
      <c r="X803" s="5" t="str">
        <f t="shared" si="831"/>
        <v>BASE_DT,PORT_GRP,PORT_ID</v>
      </c>
      <c r="Y803" s="6" t="s">
        <v>291</v>
      </c>
      <c r="Z803" s="37" t="str">
        <f t="shared" si="832"/>
        <v xml:space="preserve">  PORT_BOOK number(19,2) NULL,</v>
      </c>
      <c r="AA803" s="37" t="s">
        <v>291</v>
      </c>
      <c r="AB803" s="5" t="str">
        <f t="shared" si="833"/>
        <v/>
      </c>
      <c r="AC803" s="37" t="s">
        <v>291</v>
      </c>
      <c r="AD803" s="37" t="str">
        <f t="shared" si="834"/>
        <v>COMMENT ON COLUMN ZRP_PORT_STRU.PORT_BOOK IS '장부가';</v>
      </c>
      <c r="AE803" s="37" t="s">
        <v>291</v>
      </c>
      <c r="AF803" s="40" t="str">
        <f t="shared" si="835"/>
        <v>ALTER TABLE ZRP_PORT_STRU ADD PORT_BOOK number(19,2) NULL;</v>
      </c>
      <c r="AG803" s="6" t="s">
        <v>291</v>
      </c>
      <c r="AI803" s="114"/>
      <c r="AJ803" s="66"/>
    </row>
    <row r="804" spans="2:36" hidden="1">
      <c r="B804" s="65" t="str">
        <f>B798</f>
        <v>평가관리_산출정보</v>
      </c>
      <c r="C804" s="65" t="str">
        <f>C798</f>
        <v>포트폴리오구성정보</v>
      </c>
      <c r="D804" s="65" t="s">
        <v>2123</v>
      </c>
      <c r="E804" s="65">
        <f t="shared" si="824"/>
        <v>17</v>
      </c>
      <c r="F804" s="66"/>
      <c r="G804" s="66" t="s">
        <v>1156</v>
      </c>
      <c r="H804" s="42" t="s">
        <v>2000</v>
      </c>
      <c r="I804" s="66"/>
      <c r="J804" s="65" t="str">
        <f t="shared" si="761"/>
        <v>숫자_19,2</v>
      </c>
      <c r="K804" s="103"/>
      <c r="L804" s="67"/>
      <c r="M804" s="65" t="str">
        <f>M798</f>
        <v>ZRP_PORT_STRU</v>
      </c>
      <c r="N804" s="65" t="str">
        <f>C804</f>
        <v>포트폴리오구성정보</v>
      </c>
      <c r="O804" s="27">
        <f t="shared" si="854"/>
        <v>17</v>
      </c>
      <c r="P804" s="65" t="s">
        <v>2125</v>
      </c>
      <c r="Q804" s="65" t="str">
        <f>D804</f>
        <v>위험값</v>
      </c>
      <c r="R804" s="65" t="str">
        <f t="shared" si="764"/>
        <v>number(19,2)</v>
      </c>
      <c r="S804" s="66"/>
      <c r="T804" s="66"/>
      <c r="U804" s="68" t="str">
        <f t="shared" si="847"/>
        <v>19,2</v>
      </c>
      <c r="V804" s="65"/>
      <c r="W804" s="5" t="s">
        <v>291</v>
      </c>
      <c r="X804" s="5" t="str">
        <f t="shared" si="831"/>
        <v>BASE_DT,PORT_GRP,PORT_ID</v>
      </c>
      <c r="Y804" s="6" t="s">
        <v>291</v>
      </c>
      <c r="Z804" s="37" t="str">
        <f t="shared" si="832"/>
        <v xml:space="preserve">  PORT_RISK number(19,2) NULL,</v>
      </c>
      <c r="AA804" s="37" t="s">
        <v>291</v>
      </c>
      <c r="AB804" s="5" t="str">
        <f t="shared" si="833"/>
        <v/>
      </c>
      <c r="AC804" s="37" t="s">
        <v>291</v>
      </c>
      <c r="AD804" s="37" t="str">
        <f t="shared" si="834"/>
        <v>COMMENT ON COLUMN ZRP_PORT_STRU.PORT_RISK IS '위험값';</v>
      </c>
      <c r="AE804" s="37" t="s">
        <v>291</v>
      </c>
      <c r="AF804" s="40" t="str">
        <f t="shared" si="835"/>
        <v>ALTER TABLE ZRP_PORT_STRU ADD PORT_RISK number(19,2) NULL;</v>
      </c>
      <c r="AG804" s="6" t="s">
        <v>291</v>
      </c>
      <c r="AI804" s="114"/>
      <c r="AJ804" s="66"/>
    </row>
    <row r="805" spans="2:36" hidden="1">
      <c r="B805" s="65" t="str">
        <f>B799</f>
        <v>평가관리_산출정보</v>
      </c>
      <c r="C805" s="65" t="str">
        <f>C799</f>
        <v>포트폴리오구성정보</v>
      </c>
      <c r="D805" s="65" t="s">
        <v>2124</v>
      </c>
      <c r="E805" s="65">
        <f t="shared" si="824"/>
        <v>18</v>
      </c>
      <c r="F805" s="66"/>
      <c r="G805" s="66" t="s">
        <v>1156</v>
      </c>
      <c r="H805" s="42" t="s">
        <v>2000</v>
      </c>
      <c r="I805" s="66"/>
      <c r="J805" s="65" t="str">
        <f t="shared" si="761"/>
        <v>숫자_19,2</v>
      </c>
      <c r="K805" s="103"/>
      <c r="L805" s="67"/>
      <c r="M805" s="65" t="str">
        <f>M799</f>
        <v>ZRP_PORT_STRU</v>
      </c>
      <c r="N805" s="65" t="str">
        <f t="shared" ref="N805:N813" si="859">C805</f>
        <v>포트폴리오구성정보</v>
      </c>
      <c r="O805" s="27">
        <f t="shared" si="854"/>
        <v>18</v>
      </c>
      <c r="P805" s="65" t="s">
        <v>2126</v>
      </c>
      <c r="Q805" s="65" t="str">
        <f>D805</f>
        <v>위험단순합</v>
      </c>
      <c r="R805" s="65" t="str">
        <f t="shared" si="764"/>
        <v>number(19,2)</v>
      </c>
      <c r="S805" s="66"/>
      <c r="T805" s="66"/>
      <c r="U805" s="68" t="str">
        <f t="shared" si="847"/>
        <v>19,2</v>
      </c>
      <c r="V805" s="65"/>
      <c r="W805" s="5" t="s">
        <v>291</v>
      </c>
      <c r="X805" s="5" t="str">
        <f t="shared" si="831"/>
        <v>BASE_DT,PORT_GRP,PORT_ID</v>
      </c>
      <c r="Y805" s="6" t="s">
        <v>291</v>
      </c>
      <c r="Z805" s="37" t="str">
        <f t="shared" si="832"/>
        <v xml:space="preserve">  PORT_SSUM number(19,2) NULL,CONSTRAINT PK_ZRP_PORT_STRU PRIMARY KEY ( BASE_DT,PORT_GRP,PORT_ID) );</v>
      </c>
      <c r="AA805" s="37" t="s">
        <v>291</v>
      </c>
      <c r="AB805" s="5" t="str">
        <f t="shared" si="833"/>
        <v/>
      </c>
      <c r="AC805" s="37" t="s">
        <v>291</v>
      </c>
      <c r="AD805" s="37" t="str">
        <f t="shared" si="834"/>
        <v>COMMENT ON COLUMN ZRP_PORT_STRU.PORT_SSUM IS '위험단순합';</v>
      </c>
      <c r="AE805" s="37" t="s">
        <v>291</v>
      </c>
      <c r="AF805" s="40" t="str">
        <f t="shared" si="835"/>
        <v>ALTER TABLE ZRP_PORT_STRU ADD PORT_SSUM number(19,2) NULL;</v>
      </c>
      <c r="AG805" s="6" t="s">
        <v>291</v>
      </c>
      <c r="AI805" s="114"/>
      <c r="AJ805" s="66"/>
    </row>
    <row r="806" spans="2:36" hidden="1">
      <c r="B806" s="65" t="s">
        <v>1083</v>
      </c>
      <c r="C806" s="65" t="s">
        <v>1085</v>
      </c>
      <c r="D806" s="65" t="str">
        <f>VLOOKUP(M806,엔티티목록!I:O,7,FALSE)</f>
        <v>포지션별 이론가 평가정보</v>
      </c>
      <c r="E806" s="65" t="str">
        <f t="shared" si="824"/>
        <v/>
      </c>
      <c r="F806" s="66"/>
      <c r="G806" s="66"/>
      <c r="H806" s="42">
        <f>SUMIFS(H:H,C:C,C806,B:B,B806, G:G,"&lt;&gt;"&amp;G806)</f>
        <v>136</v>
      </c>
      <c r="I806" s="66"/>
      <c r="J806" s="65" t="str">
        <f t="shared" ref="J806:J813" si="860">IF(G806="", "", G806&amp;IF(G806="날짜", "", "_"&amp;H806))</f>
        <v/>
      </c>
      <c r="K806" s="103"/>
      <c r="L806" s="67"/>
      <c r="M806" s="65" t="s">
        <v>1091</v>
      </c>
      <c r="N806" s="65" t="str">
        <f t="shared" si="859"/>
        <v>포지션별 이론가 평가정보</v>
      </c>
      <c r="O806" s="27" t="str">
        <f t="shared" si="854"/>
        <v/>
      </c>
      <c r="P806" s="65"/>
      <c r="Q806" s="65"/>
      <c r="R806" s="65" t="str">
        <f t="shared" ref="R806:R813" si="861">IF(G806="문자", "varchar2(" &amp; H806 &amp; ")", IF(G806="숫자", "number(" &amp; SUBSTITUTE(H806, ".", ",") &amp;")", IF(G806="날짜", "timestamp", "")))</f>
        <v/>
      </c>
      <c r="S806" s="66"/>
      <c r="T806" s="66"/>
      <c r="U806" s="68">
        <f t="shared" si="847"/>
        <v>136</v>
      </c>
      <c r="V806" s="65"/>
      <c r="W806" s="5" t="s">
        <v>291</v>
      </c>
      <c r="X806" s="5" t="str">
        <f t="shared" si="831"/>
        <v/>
      </c>
      <c r="Y806" s="6" t="s">
        <v>291</v>
      </c>
      <c r="Z806" s="37" t="str">
        <f t="shared" si="832"/>
        <v>CREATE TABLE ZRP_POSI_THEO(</v>
      </c>
      <c r="AA806" s="37" t="s">
        <v>291</v>
      </c>
      <c r="AB806" s="5" t="str">
        <f t="shared" si="833"/>
        <v>DROP TABLE ZRP_POSI_THEO;</v>
      </c>
      <c r="AC806" s="37" t="s">
        <v>291</v>
      </c>
      <c r="AD806" s="37" t="str">
        <f t="shared" si="834"/>
        <v>COMMENT ON TABLE ZRP_POSI_THEO IS '포지션별 이론가 평가정보';</v>
      </c>
      <c r="AE806" s="37" t="s">
        <v>291</v>
      </c>
      <c r="AF806" s="40" t="str">
        <f t="shared" si="835"/>
        <v/>
      </c>
      <c r="AG806" s="6" t="s">
        <v>291</v>
      </c>
      <c r="AI806" s="114"/>
      <c r="AJ806" s="66"/>
    </row>
    <row r="807" spans="2:36" hidden="1">
      <c r="B807" s="65" t="str">
        <f t="shared" ref="B807:B815" si="862">B806</f>
        <v>평가관리_산출정보</v>
      </c>
      <c r="C807" s="65" t="str">
        <f t="shared" ref="C807:C815" si="863">C806</f>
        <v>포지션별 이론가 평가정보</v>
      </c>
      <c r="D807" s="65" t="s">
        <v>1169</v>
      </c>
      <c r="E807" s="65">
        <f t="shared" si="824"/>
        <v>1</v>
      </c>
      <c r="F807" s="66" t="s">
        <v>1980</v>
      </c>
      <c r="G807" s="66" t="s">
        <v>274</v>
      </c>
      <c r="H807" s="42">
        <v>8</v>
      </c>
      <c r="I807" s="66"/>
      <c r="J807" s="65" t="str">
        <f t="shared" si="860"/>
        <v>문자_8</v>
      </c>
      <c r="K807" s="103"/>
      <c r="L807" s="67"/>
      <c r="M807" s="65" t="str">
        <f t="shared" ref="M807:M873" si="864">M806</f>
        <v>ZRP_POSI_THEO</v>
      </c>
      <c r="N807" s="65" t="str">
        <f t="shared" si="859"/>
        <v>포지션별 이론가 평가정보</v>
      </c>
      <c r="O807" s="27">
        <f t="shared" si="854"/>
        <v>1</v>
      </c>
      <c r="P807" s="65" t="s">
        <v>65</v>
      </c>
      <c r="Q807" s="65" t="str">
        <f t="shared" ref="Q807:Q813" si="865">D807</f>
        <v>기준일자</v>
      </c>
      <c r="R807" s="65" t="str">
        <f t="shared" si="861"/>
        <v>varchar2(8)</v>
      </c>
      <c r="S807" s="66" t="s">
        <v>1980</v>
      </c>
      <c r="T807" s="66"/>
      <c r="U807" s="68">
        <f t="shared" si="847"/>
        <v>8</v>
      </c>
      <c r="V807" s="65"/>
      <c r="W807" s="5" t="s">
        <v>291</v>
      </c>
      <c r="X807" s="5" t="str">
        <f t="shared" si="831"/>
        <v>BASE_DT</v>
      </c>
      <c r="Y807" s="6" t="s">
        <v>291</v>
      </c>
      <c r="Z807" s="37" t="str">
        <f t="shared" si="832"/>
        <v xml:space="preserve">  BASE_DT varchar2(8) NOT NULL,</v>
      </c>
      <c r="AA807" s="37" t="s">
        <v>291</v>
      </c>
      <c r="AB807" s="5" t="str">
        <f t="shared" si="833"/>
        <v/>
      </c>
      <c r="AC807" s="37" t="s">
        <v>291</v>
      </c>
      <c r="AD807" s="37" t="str">
        <f t="shared" si="834"/>
        <v>COMMENT ON COLUMN ZRP_POSI_THEO.BASE_DT IS '기준일자';</v>
      </c>
      <c r="AE807" s="37" t="s">
        <v>291</v>
      </c>
      <c r="AF807" s="40" t="str">
        <f t="shared" si="835"/>
        <v/>
      </c>
      <c r="AG807" s="6" t="s">
        <v>291</v>
      </c>
      <c r="AI807" s="114"/>
      <c r="AJ807" s="66"/>
    </row>
    <row r="808" spans="2:36" hidden="1">
      <c r="B808" s="65" t="str">
        <f t="shared" si="862"/>
        <v>평가관리_산출정보</v>
      </c>
      <c r="C808" s="65" t="str">
        <f t="shared" si="863"/>
        <v>포지션별 이론가 평가정보</v>
      </c>
      <c r="D808" s="65" t="s">
        <v>1212</v>
      </c>
      <c r="E808" s="65">
        <f t="shared" si="824"/>
        <v>2</v>
      </c>
      <c r="F808" s="66" t="s">
        <v>1980</v>
      </c>
      <c r="G808" s="66" t="s">
        <v>274</v>
      </c>
      <c r="H808" s="42">
        <v>30</v>
      </c>
      <c r="I808" s="66"/>
      <c r="J808" s="65" t="str">
        <f t="shared" si="860"/>
        <v>문자_30</v>
      </c>
      <c r="K808" s="103"/>
      <c r="L808" s="67"/>
      <c r="M808" s="65" t="str">
        <f t="shared" si="864"/>
        <v>ZRP_POSI_THEO</v>
      </c>
      <c r="N808" s="65" t="str">
        <f t="shared" si="859"/>
        <v>포지션별 이론가 평가정보</v>
      </c>
      <c r="O808" s="27">
        <f t="shared" si="854"/>
        <v>2</v>
      </c>
      <c r="P808" s="65" t="s">
        <v>1455</v>
      </c>
      <c r="Q808" s="65" t="str">
        <f t="shared" si="865"/>
        <v>시나리오ID</v>
      </c>
      <c r="R808" s="65" t="str">
        <f t="shared" si="861"/>
        <v>varchar2(30)</v>
      </c>
      <c r="S808" s="66" t="s">
        <v>1980</v>
      </c>
      <c r="T808" s="66"/>
      <c r="U808" s="68">
        <f t="shared" si="847"/>
        <v>30</v>
      </c>
      <c r="V808" s="65"/>
      <c r="W808" s="5" t="s">
        <v>291</v>
      </c>
      <c r="X808" s="5" t="str">
        <f t="shared" si="831"/>
        <v>BASE_DT,SCEN_ID</v>
      </c>
      <c r="Y808" s="6" t="s">
        <v>291</v>
      </c>
      <c r="Z808" s="37" t="str">
        <f t="shared" si="832"/>
        <v xml:space="preserve">  SCEN_ID varchar2(30) NOT NULL,</v>
      </c>
      <c r="AA808" s="37" t="s">
        <v>291</v>
      </c>
      <c r="AB808" s="5" t="str">
        <f t="shared" si="833"/>
        <v/>
      </c>
      <c r="AC808" s="37" t="s">
        <v>291</v>
      </c>
      <c r="AD808" s="37" t="str">
        <f t="shared" si="834"/>
        <v>COMMENT ON COLUMN ZRP_POSI_THEO.SCEN_ID IS '시나리오ID';</v>
      </c>
      <c r="AE808" s="37" t="s">
        <v>291</v>
      </c>
      <c r="AF808" s="40" t="str">
        <f t="shared" si="835"/>
        <v/>
      </c>
      <c r="AG808" s="6" t="s">
        <v>291</v>
      </c>
      <c r="AI808" s="114"/>
      <c r="AJ808" s="66"/>
    </row>
    <row r="809" spans="2:36" hidden="1">
      <c r="B809" s="65" t="str">
        <f t="shared" si="862"/>
        <v>평가관리_산출정보</v>
      </c>
      <c r="C809" s="65" t="str">
        <f t="shared" si="863"/>
        <v>포지션별 이론가 평가정보</v>
      </c>
      <c r="D809" s="65" t="s">
        <v>33</v>
      </c>
      <c r="E809" s="65">
        <f t="shared" ref="E809:E872" si="866">IF(G809="","",IF(G808="",1,E808+1))</f>
        <v>3</v>
      </c>
      <c r="F809" s="66" t="s">
        <v>1980</v>
      </c>
      <c r="G809" s="66" t="s">
        <v>274</v>
      </c>
      <c r="H809" s="42">
        <v>60</v>
      </c>
      <c r="I809" s="66"/>
      <c r="J809" s="65" t="str">
        <f t="shared" si="860"/>
        <v>문자_60</v>
      </c>
      <c r="K809" s="103"/>
      <c r="L809" s="67"/>
      <c r="M809" s="65" t="str">
        <f t="shared" si="864"/>
        <v>ZRP_POSI_THEO</v>
      </c>
      <c r="N809" s="65" t="str">
        <f t="shared" si="859"/>
        <v>포지션별 이론가 평가정보</v>
      </c>
      <c r="O809" s="27">
        <f t="shared" si="854"/>
        <v>3</v>
      </c>
      <c r="P809" s="65" t="s">
        <v>738</v>
      </c>
      <c r="Q809" s="65" t="str">
        <f t="shared" si="865"/>
        <v>포지션ID</v>
      </c>
      <c r="R809" s="65" t="str">
        <f t="shared" si="861"/>
        <v>varchar2(60)</v>
      </c>
      <c r="S809" s="66" t="s">
        <v>1980</v>
      </c>
      <c r="T809" s="66"/>
      <c r="U809" s="68">
        <f t="shared" si="847"/>
        <v>60</v>
      </c>
      <c r="V809" s="65"/>
      <c r="W809" s="5" t="s">
        <v>291</v>
      </c>
      <c r="X809" s="5" t="str">
        <f t="shared" si="831"/>
        <v>BASE_DT,SCEN_ID,POSI_ID</v>
      </c>
      <c r="Y809" s="6" t="s">
        <v>291</v>
      </c>
      <c r="Z809" s="37" t="str">
        <f t="shared" si="832"/>
        <v xml:space="preserve">  POSI_ID varchar2(60) NOT NULL,</v>
      </c>
      <c r="AA809" s="37" t="s">
        <v>291</v>
      </c>
      <c r="AB809" s="5" t="str">
        <f t="shared" si="833"/>
        <v/>
      </c>
      <c r="AC809" s="37" t="s">
        <v>291</v>
      </c>
      <c r="AD809" s="37" t="str">
        <f t="shared" si="834"/>
        <v>COMMENT ON COLUMN ZRP_POSI_THEO.POSI_ID IS '포지션ID';</v>
      </c>
      <c r="AE809" s="37" t="s">
        <v>291</v>
      </c>
      <c r="AF809" s="40" t="str">
        <f t="shared" si="835"/>
        <v/>
      </c>
      <c r="AG809" s="6" t="s">
        <v>291</v>
      </c>
      <c r="AI809" s="114"/>
      <c r="AJ809" s="66"/>
    </row>
    <row r="810" spans="2:36" hidden="1">
      <c r="B810" s="65" t="str">
        <f t="shared" si="862"/>
        <v>평가관리_산출정보</v>
      </c>
      <c r="C810" s="65" t="str">
        <f t="shared" si="863"/>
        <v>포지션별 이론가 평가정보</v>
      </c>
      <c r="D810" s="65" t="s">
        <v>1153</v>
      </c>
      <c r="E810" s="65">
        <f t="shared" si="866"/>
        <v>4</v>
      </c>
      <c r="F810" s="66"/>
      <c r="G810" s="66" t="s">
        <v>274</v>
      </c>
      <c r="H810" s="42">
        <v>20</v>
      </c>
      <c r="I810" s="66"/>
      <c r="J810" s="65" t="str">
        <f t="shared" si="860"/>
        <v>문자_20</v>
      </c>
      <c r="K810" s="103"/>
      <c r="L810" s="67"/>
      <c r="M810" s="65" t="str">
        <f t="shared" si="864"/>
        <v>ZRP_POSI_THEO</v>
      </c>
      <c r="N810" s="65" t="str">
        <f t="shared" si="859"/>
        <v>포지션별 이론가 평가정보</v>
      </c>
      <c r="O810" s="27">
        <f t="shared" si="854"/>
        <v>4</v>
      </c>
      <c r="P810" s="65" t="s">
        <v>46</v>
      </c>
      <c r="Q810" s="65" t="str">
        <f t="shared" si="865"/>
        <v>최종작업자</v>
      </c>
      <c r="R810" s="65" t="str">
        <f t="shared" si="861"/>
        <v>varchar2(20)</v>
      </c>
      <c r="S810" s="66"/>
      <c r="T810" s="66"/>
      <c r="U810" s="68">
        <f t="shared" si="847"/>
        <v>20</v>
      </c>
      <c r="V810" s="65"/>
      <c r="W810" s="5" t="s">
        <v>291</v>
      </c>
      <c r="X810" s="5" t="str">
        <f t="shared" si="831"/>
        <v>BASE_DT,SCEN_ID,POSI_ID</v>
      </c>
      <c r="Y810" s="6" t="s">
        <v>291</v>
      </c>
      <c r="Z810" s="37" t="str">
        <f t="shared" si="832"/>
        <v xml:space="preserve">  LASTID varchar2(20) NULL,</v>
      </c>
      <c r="AA810" s="37" t="s">
        <v>291</v>
      </c>
      <c r="AB810" s="5" t="str">
        <f t="shared" si="833"/>
        <v/>
      </c>
      <c r="AC810" s="37" t="s">
        <v>291</v>
      </c>
      <c r="AD810" s="37" t="str">
        <f t="shared" si="834"/>
        <v>COMMENT ON COLUMN ZRP_POSI_THEO.LASTID IS '최종작업자';</v>
      </c>
      <c r="AE810" s="37" t="s">
        <v>291</v>
      </c>
      <c r="AF810" s="40" t="str">
        <f t="shared" si="835"/>
        <v>ALTER TABLE ZRP_POSI_THEO ADD LASTID varchar2(20) NULL;</v>
      </c>
      <c r="AG810" s="6" t="s">
        <v>291</v>
      </c>
      <c r="AI810" s="114"/>
      <c r="AJ810" s="66"/>
    </row>
    <row r="811" spans="2:36" hidden="1">
      <c r="B811" s="65" t="str">
        <f t="shared" si="862"/>
        <v>평가관리_산출정보</v>
      </c>
      <c r="C811" s="65" t="str">
        <f t="shared" si="863"/>
        <v>포지션별 이론가 평가정보</v>
      </c>
      <c r="D811" s="65" t="s">
        <v>286</v>
      </c>
      <c r="E811" s="65">
        <f t="shared" si="866"/>
        <v>5</v>
      </c>
      <c r="F811" s="66"/>
      <c r="G811" s="66" t="s">
        <v>1154</v>
      </c>
      <c r="H811" s="42">
        <v>8</v>
      </c>
      <c r="I811" s="66" t="s">
        <v>36</v>
      </c>
      <c r="J811" s="65" t="str">
        <f t="shared" si="860"/>
        <v>날짜</v>
      </c>
      <c r="K811" s="103"/>
      <c r="L811" s="67"/>
      <c r="M811" s="65" t="str">
        <f t="shared" si="864"/>
        <v>ZRP_POSI_THEO</v>
      </c>
      <c r="N811" s="65" t="str">
        <f t="shared" si="859"/>
        <v>포지션별 이론가 평가정보</v>
      </c>
      <c r="O811" s="27">
        <f t="shared" si="854"/>
        <v>5</v>
      </c>
      <c r="P811" s="65" t="s">
        <v>47</v>
      </c>
      <c r="Q811" s="65" t="str">
        <f t="shared" si="865"/>
        <v>최종작업시스템일시</v>
      </c>
      <c r="R811" s="65" t="str">
        <f t="shared" si="861"/>
        <v>timestamp</v>
      </c>
      <c r="S811" s="66"/>
      <c r="T811" s="66"/>
      <c r="U811" s="68">
        <f t="shared" si="847"/>
        <v>8</v>
      </c>
      <c r="V811" s="65"/>
      <c r="W811" s="5" t="s">
        <v>291</v>
      </c>
      <c r="X811" s="5" t="str">
        <f t="shared" si="831"/>
        <v>BASE_DT,SCEN_ID,POSI_ID</v>
      </c>
      <c r="Y811" s="6" t="s">
        <v>291</v>
      </c>
      <c r="Z811" s="37" t="str">
        <f t="shared" si="832"/>
        <v xml:space="preserve">  TMSTAMP timestamp DEFAULT CURRENT_TIMESTAMP  NULL,</v>
      </c>
      <c r="AA811" s="37" t="s">
        <v>291</v>
      </c>
      <c r="AB811" s="5" t="str">
        <f t="shared" si="833"/>
        <v/>
      </c>
      <c r="AC811" s="37" t="s">
        <v>291</v>
      </c>
      <c r="AD811" s="37" t="str">
        <f t="shared" si="834"/>
        <v>COMMENT ON COLUMN ZRP_POSI_THEO.TMSTAMP IS '최종작업시스템일시';</v>
      </c>
      <c r="AE811" s="37" t="s">
        <v>291</v>
      </c>
      <c r="AF811" s="40" t="str">
        <f t="shared" si="835"/>
        <v>ALTER TABLE ZRP_POSI_THEO ADD TMSTAMP timestamp NULL;</v>
      </c>
      <c r="AG811" s="6" t="s">
        <v>291</v>
      </c>
      <c r="AI811" s="114"/>
      <c r="AJ811" s="66"/>
    </row>
    <row r="812" spans="2:36" hidden="1">
      <c r="B812" s="65" t="str">
        <f t="shared" si="862"/>
        <v>평가관리_산출정보</v>
      </c>
      <c r="C812" s="65" t="str">
        <f t="shared" si="863"/>
        <v>포지션별 이론가 평가정보</v>
      </c>
      <c r="D812" s="65" t="s">
        <v>1333</v>
      </c>
      <c r="E812" s="65">
        <f t="shared" si="866"/>
        <v>6</v>
      </c>
      <c r="F812" s="66"/>
      <c r="G812" s="66" t="s">
        <v>1156</v>
      </c>
      <c r="H812" s="42" t="s">
        <v>2000</v>
      </c>
      <c r="I812" s="66"/>
      <c r="J812" s="65" t="str">
        <f t="shared" si="860"/>
        <v>숫자_19,2</v>
      </c>
      <c r="K812" s="103"/>
      <c r="L812" s="67"/>
      <c r="M812" s="65" t="str">
        <f t="shared" si="864"/>
        <v>ZRP_POSI_THEO</v>
      </c>
      <c r="N812" s="65" t="str">
        <f t="shared" si="859"/>
        <v>포지션별 이론가 평가정보</v>
      </c>
      <c r="O812" s="27">
        <f t="shared" si="854"/>
        <v>6</v>
      </c>
      <c r="P812" s="65" t="s">
        <v>2131</v>
      </c>
      <c r="Q812" s="65" t="str">
        <f t="shared" si="865"/>
        <v>이론가</v>
      </c>
      <c r="R812" s="65" t="str">
        <f t="shared" si="861"/>
        <v>number(19,2)</v>
      </c>
      <c r="S812" s="66"/>
      <c r="T812" s="66"/>
      <c r="U812" s="68" t="str">
        <f t="shared" si="847"/>
        <v>19,2</v>
      </c>
      <c r="V812" s="65"/>
      <c r="W812" s="5" t="s">
        <v>291</v>
      </c>
      <c r="X812" s="5" t="str">
        <f t="shared" si="831"/>
        <v>BASE_DT,SCEN_ID,POSI_ID</v>
      </c>
      <c r="Y812" s="6" t="s">
        <v>291</v>
      </c>
      <c r="Z812" s="37" t="str">
        <f t="shared" si="832"/>
        <v xml:space="preserve">  THEO_VAL number(19,2) NULL,</v>
      </c>
      <c r="AA812" s="37" t="s">
        <v>291</v>
      </c>
      <c r="AB812" s="5" t="str">
        <f t="shared" si="833"/>
        <v/>
      </c>
      <c r="AC812" s="37" t="s">
        <v>291</v>
      </c>
      <c r="AD812" s="37" t="str">
        <f t="shared" si="834"/>
        <v>COMMENT ON COLUMN ZRP_POSI_THEO.THEO_VAL IS '이론가';</v>
      </c>
      <c r="AE812" s="37" t="s">
        <v>291</v>
      </c>
      <c r="AF812" s="40" t="str">
        <f t="shared" si="835"/>
        <v>ALTER TABLE ZRP_POSI_THEO ADD THEO_VAL number(19,2) NULL;</v>
      </c>
      <c r="AG812" s="6" t="s">
        <v>291</v>
      </c>
      <c r="AI812" s="114"/>
      <c r="AJ812" s="66"/>
    </row>
    <row r="813" spans="2:36" hidden="1">
      <c r="B813" s="65" t="str">
        <f t="shared" si="862"/>
        <v>평가관리_산출정보</v>
      </c>
      <c r="C813" s="65" t="str">
        <f t="shared" si="863"/>
        <v>포지션별 이론가 평가정보</v>
      </c>
      <c r="D813" s="65" t="s">
        <v>6450</v>
      </c>
      <c r="E813" s="65">
        <f t="shared" si="866"/>
        <v>7</v>
      </c>
      <c r="F813" s="66"/>
      <c r="G813" s="66" t="s">
        <v>1156</v>
      </c>
      <c r="H813" s="42" t="s">
        <v>2000</v>
      </c>
      <c r="I813" s="66"/>
      <c r="J813" s="65" t="str">
        <f t="shared" si="860"/>
        <v>숫자_19,2</v>
      </c>
      <c r="K813" s="103"/>
      <c r="L813" s="67"/>
      <c r="M813" s="65" t="str">
        <f t="shared" si="864"/>
        <v>ZRP_POSI_THEO</v>
      </c>
      <c r="N813" s="65" t="str">
        <f t="shared" si="859"/>
        <v>포지션별 이론가 평가정보</v>
      </c>
      <c r="O813" s="27">
        <f t="shared" si="854"/>
        <v>7</v>
      </c>
      <c r="P813" s="65" t="s">
        <v>6452</v>
      </c>
      <c r="Q813" s="65" t="str">
        <f t="shared" si="865"/>
        <v>BASE이론가</v>
      </c>
      <c r="R813" s="65" t="str">
        <f t="shared" si="861"/>
        <v>number(19,2)</v>
      </c>
      <c r="S813" s="66"/>
      <c r="T813" s="66"/>
      <c r="U813" s="68" t="str">
        <f t="shared" si="847"/>
        <v>19,2</v>
      </c>
      <c r="V813" s="65"/>
      <c r="W813" s="5" t="s">
        <v>291</v>
      </c>
      <c r="X813" s="5" t="str">
        <f t="shared" si="831"/>
        <v>BASE_DT,SCEN_ID,POSI_ID</v>
      </c>
      <c r="Y813" s="6" t="s">
        <v>291</v>
      </c>
      <c r="Z813" s="37" t="str">
        <f t="shared" si="832"/>
        <v xml:space="preserve">  BASE_THEO_VAL number(19,2) NULL,</v>
      </c>
      <c r="AA813" s="37" t="s">
        <v>291</v>
      </c>
      <c r="AB813" s="5" t="str">
        <f t="shared" si="833"/>
        <v/>
      </c>
      <c r="AC813" s="37" t="s">
        <v>291</v>
      </c>
      <c r="AD813" s="37" t="str">
        <f t="shared" si="834"/>
        <v>COMMENT ON COLUMN ZRP_POSI_THEO.BASE_THEO_VAL IS 'BASE이론가';</v>
      </c>
      <c r="AE813" s="37" t="s">
        <v>291</v>
      </c>
      <c r="AF813" s="40" t="str">
        <f t="shared" si="835"/>
        <v>ALTER TABLE ZRP_POSI_THEO ADD BASE_THEO_VAL number(19,2) NULL;</v>
      </c>
      <c r="AG813" s="6" t="s">
        <v>291</v>
      </c>
      <c r="AI813" s="114"/>
      <c r="AJ813" s="66"/>
    </row>
    <row r="814" spans="2:36" hidden="1">
      <c r="B814" s="65" t="str">
        <f t="shared" si="862"/>
        <v>평가관리_산출정보</v>
      </c>
      <c r="C814" s="65" t="str">
        <f t="shared" si="863"/>
        <v>포지션별 이론가 평가정보</v>
      </c>
      <c r="D814" s="65" t="s">
        <v>6451</v>
      </c>
      <c r="E814" s="65">
        <f t="shared" si="866"/>
        <v>8</v>
      </c>
      <c r="F814" s="66"/>
      <c r="G814" s="66" t="s">
        <v>1156</v>
      </c>
      <c r="H814" s="42" t="s">
        <v>2000</v>
      </c>
      <c r="I814" s="66"/>
      <c r="J814" s="65" t="str">
        <f t="shared" ref="J814" si="867">IF(G814="", "", G814&amp;IF(G814="날짜", "", "_"&amp;H814))</f>
        <v>숫자_19,2</v>
      </c>
      <c r="K814" s="103"/>
      <c r="L814" s="67"/>
      <c r="M814" s="65" t="str">
        <f t="shared" si="864"/>
        <v>ZRP_POSI_THEO</v>
      </c>
      <c r="N814" s="65" t="str">
        <f t="shared" ref="N814" si="868">C814</f>
        <v>포지션별 이론가 평가정보</v>
      </c>
      <c r="O814" s="27">
        <f t="shared" si="854"/>
        <v>8</v>
      </c>
      <c r="P814" s="65" t="s">
        <v>6453</v>
      </c>
      <c r="Q814" s="65" t="str">
        <f t="shared" ref="Q814" si="869">D814</f>
        <v>VaRMap</v>
      </c>
      <c r="R814" s="65" t="str">
        <f t="shared" ref="R814" si="870">IF(G814="문자", "varchar2(" &amp; H814 &amp; ")", IF(G814="숫자", "number(" &amp; SUBSTITUTE(H814, ".", ",") &amp;")", IF(G814="날짜", "timestamp", "")))</f>
        <v>number(19,2)</v>
      </c>
      <c r="S814" s="66"/>
      <c r="T814" s="66"/>
      <c r="U814" s="68" t="str">
        <f t="shared" si="847"/>
        <v>19,2</v>
      </c>
      <c r="V814" s="65"/>
      <c r="W814" s="5" t="s">
        <v>291</v>
      </c>
      <c r="X814" s="5" t="str">
        <f t="shared" si="831"/>
        <v>BASE_DT,SCEN_ID,POSI_ID</v>
      </c>
      <c r="Y814" s="6" t="s">
        <v>291</v>
      </c>
      <c r="Z814" s="37" t="str">
        <f t="shared" si="832"/>
        <v xml:space="preserve">  RM_VAR_MAP number(19,2) NULL,</v>
      </c>
      <c r="AA814" s="37" t="s">
        <v>291</v>
      </c>
      <c r="AB814" s="5" t="str">
        <f t="shared" si="833"/>
        <v/>
      </c>
      <c r="AC814" s="37" t="s">
        <v>291</v>
      </c>
      <c r="AD814" s="37" t="str">
        <f t="shared" si="834"/>
        <v>COMMENT ON COLUMN ZRP_POSI_THEO.RM_VAR_MAP IS 'VaRMap';</v>
      </c>
      <c r="AE814" s="37" t="s">
        <v>291</v>
      </c>
      <c r="AF814" s="40" t="str">
        <f t="shared" si="835"/>
        <v>ALTER TABLE ZRP_POSI_THEO ADD RM_VAR_MAP number(19,2) NULL;</v>
      </c>
      <c r="AG814" s="6" t="s">
        <v>291</v>
      </c>
      <c r="AI814" s="114"/>
      <c r="AJ814" s="66"/>
    </row>
    <row r="815" spans="2:36" hidden="1">
      <c r="B815" s="65" t="str">
        <f t="shared" si="862"/>
        <v>평가관리_산출정보</v>
      </c>
      <c r="C815" s="65" t="str">
        <f t="shared" si="863"/>
        <v>포지션별 이론가 평가정보</v>
      </c>
      <c r="D815" s="65" t="s">
        <v>2135</v>
      </c>
      <c r="E815" s="65">
        <f t="shared" si="866"/>
        <v>9</v>
      </c>
      <c r="F815" s="66"/>
      <c r="G815" s="66" t="s">
        <v>12</v>
      </c>
      <c r="H815" s="42">
        <v>10</v>
      </c>
      <c r="I815" s="66"/>
      <c r="J815" s="65" t="str">
        <f t="shared" ref="J815:J843" si="871">IF(G815="", "", G815&amp;IF(G815="날짜", "", "_"&amp;H815))</f>
        <v>문자_10</v>
      </c>
      <c r="K815" s="103"/>
      <c r="L815" s="67"/>
      <c r="M815" s="65" t="str">
        <f t="shared" si="864"/>
        <v>ZRP_POSI_THEO</v>
      </c>
      <c r="N815" s="65" t="str">
        <f t="shared" ref="N815:N843" si="872">C815</f>
        <v>포지션별 이론가 평가정보</v>
      </c>
      <c r="O815" s="27">
        <f t="shared" si="854"/>
        <v>9</v>
      </c>
      <c r="P815" s="65" t="s">
        <v>2138</v>
      </c>
      <c r="Q815" s="65" t="str">
        <f>D815</f>
        <v>메모</v>
      </c>
      <c r="R815" s="65" t="str">
        <f t="shared" ref="R815:R843" si="873">IF(G815="문자", "varchar2(" &amp; H815 &amp; ")", IF(G815="숫자", "number(" &amp; SUBSTITUTE(H815, ".", ",") &amp;")", IF(G815="날짜", "timestamp", "")))</f>
        <v>varchar2(10)</v>
      </c>
      <c r="S815" s="66"/>
      <c r="T815" s="66"/>
      <c r="U815" s="68">
        <f t="shared" si="847"/>
        <v>10</v>
      </c>
      <c r="V815" s="65"/>
      <c r="W815" s="5" t="s">
        <v>291</v>
      </c>
      <c r="X815" s="5" t="str">
        <f t="shared" ref="X815:X816" si="874">IF(P815="","",IF(P814="",P815,X814&amp;IF(S815="Y",","&amp;P815,"")))</f>
        <v>BASE_DT,SCEN_ID,POSI_ID</v>
      </c>
      <c r="Y815" s="6" t="s">
        <v>291</v>
      </c>
      <c r="Z815" s="37" t="str">
        <f t="shared" ref="Z815:Z816" si="875">IF(P815="", "CREATE TABLE " &amp; M815 &amp; "(", "  " &amp;P815 &amp; " " &amp;R815 &amp; IF(P815="TMSTAMP", " DEFAULT CURRENT_TIMESTAMP ", "")&amp; IF(S815="Y"," NOT NULL,", " NULL,") &amp; IF(P816="", "CONSTRAINT PK_" &amp; M815 &amp; " PRIMARY KEY ( " &amp; X815 &amp; ") );", "") )</f>
        <v xml:space="preserve">  MEMO varchar2(10) NULL,CONSTRAINT PK_ZRP_POSI_THEO PRIMARY KEY ( BASE_DT,SCEN_ID,POSI_ID) );</v>
      </c>
      <c r="AA815" s="37" t="s">
        <v>291</v>
      </c>
      <c r="AB815" s="5" t="str">
        <f t="shared" ref="AB815:AB816" si="876">IF(P815="","DROP TABLE "&amp;M815&amp;";","")</f>
        <v/>
      </c>
      <c r="AC815" s="37" t="s">
        <v>291</v>
      </c>
      <c r="AD815" s="37" t="str">
        <f t="shared" ref="AD815:AD816" si="877">IF(P815&lt;&gt;"", "COMMENT ON COLUMN " &amp; M815 &amp; "." &amp; P815 &amp; " IS '" &amp; D815 &amp; IF(K815&lt;&gt;"", " : " &amp;K815, "") &amp; "';", IF(N815&lt;&gt;"","COMMENT ON TABLE " &amp;M815&amp;" IS '"&amp;N815&amp;"';",""))</f>
        <v>COMMENT ON COLUMN ZRP_POSI_THEO.MEMO IS '메모';</v>
      </c>
      <c r="AE815" s="37" t="s">
        <v>291</v>
      </c>
      <c r="AF815" s="40" t="str">
        <f t="shared" ref="AF815:AF816" si="878">IF( OR(Q815="", S815&lt;&gt;""), "", "ALTER TABLE " &amp; M815 &amp; " ADD " &amp; P815 &amp; " " &amp; R815 &amp; " NULL;")</f>
        <v>ALTER TABLE ZRP_POSI_THEO ADD MEMO varchar2(10) NULL;</v>
      </c>
      <c r="AG815" s="6" t="s">
        <v>291</v>
      </c>
      <c r="AI815" s="114"/>
      <c r="AJ815" s="66"/>
    </row>
    <row r="816" spans="2:36" hidden="1">
      <c r="B816" s="65" t="s">
        <v>1083</v>
      </c>
      <c r="C816" s="65" t="s">
        <v>6604</v>
      </c>
      <c r="D816" s="65" t="str">
        <f>VLOOKUP(M816,엔티티목록!I:O,7,FALSE)</f>
        <v>포지션별 민감도 평가정보</v>
      </c>
      <c r="E816" s="65" t="str">
        <f t="shared" si="866"/>
        <v/>
      </c>
      <c r="F816" s="66"/>
      <c r="G816" s="66"/>
      <c r="H816" s="42">
        <f>SUMIFS(H:H,C:C,C816,B:B,B816, G:G,"&lt;&gt;"&amp;G816)</f>
        <v>166</v>
      </c>
      <c r="I816" s="66"/>
      <c r="J816" s="65" t="str">
        <f t="shared" si="871"/>
        <v/>
      </c>
      <c r="K816" s="103"/>
      <c r="L816" s="67"/>
      <c r="M816" s="65" t="s">
        <v>1090</v>
      </c>
      <c r="N816" s="65" t="str">
        <f t="shared" si="872"/>
        <v>포지션별 민감도평가정보</v>
      </c>
      <c r="O816" s="27" t="str">
        <f t="shared" si="854"/>
        <v/>
      </c>
      <c r="P816" s="65"/>
      <c r="Q816" s="65"/>
      <c r="R816" s="65" t="str">
        <f t="shared" si="873"/>
        <v/>
      </c>
      <c r="S816" s="66"/>
      <c r="T816" s="66"/>
      <c r="U816" s="68">
        <f t="shared" si="847"/>
        <v>166</v>
      </c>
      <c r="V816" s="65"/>
      <c r="W816" s="5" t="s">
        <v>291</v>
      </c>
      <c r="X816" s="5" t="str">
        <f t="shared" si="874"/>
        <v/>
      </c>
      <c r="Y816" s="6" t="s">
        <v>291</v>
      </c>
      <c r="Z816" s="37" t="str">
        <f t="shared" si="875"/>
        <v>CREATE TABLE ZRP_POSI_SENT(</v>
      </c>
      <c r="AA816" s="37" t="s">
        <v>291</v>
      </c>
      <c r="AB816" s="5" t="str">
        <f t="shared" si="876"/>
        <v>DROP TABLE ZRP_POSI_SENT;</v>
      </c>
      <c r="AC816" s="37" t="s">
        <v>291</v>
      </c>
      <c r="AD816" s="37" t="str">
        <f t="shared" si="877"/>
        <v>COMMENT ON TABLE ZRP_POSI_SENT IS '포지션별 민감도평가정보';</v>
      </c>
      <c r="AE816" s="37" t="s">
        <v>291</v>
      </c>
      <c r="AF816" s="40" t="str">
        <f t="shared" si="878"/>
        <v/>
      </c>
      <c r="AG816" s="6" t="s">
        <v>291</v>
      </c>
      <c r="AI816" s="114"/>
      <c r="AJ816" s="66"/>
    </row>
    <row r="817" spans="2:36" hidden="1">
      <c r="B817" s="65" t="str">
        <f t="shared" ref="B817:C822" si="879">B816</f>
        <v>평가관리_산출정보</v>
      </c>
      <c r="C817" s="65" t="str">
        <f t="shared" si="879"/>
        <v>포지션별 민감도평가정보</v>
      </c>
      <c r="D817" s="65" t="s">
        <v>1169</v>
      </c>
      <c r="E817" s="65">
        <f t="shared" si="866"/>
        <v>1</v>
      </c>
      <c r="F817" s="66" t="s">
        <v>1980</v>
      </c>
      <c r="G817" s="66" t="s">
        <v>274</v>
      </c>
      <c r="H817" s="42">
        <v>8</v>
      </c>
      <c r="I817" s="66"/>
      <c r="J817" s="65" t="str">
        <f t="shared" si="871"/>
        <v>문자_8</v>
      </c>
      <c r="K817" s="103"/>
      <c r="L817" s="67"/>
      <c r="M817" s="65" t="str">
        <f t="shared" si="864"/>
        <v>ZRP_POSI_SENT</v>
      </c>
      <c r="N817" s="65" t="str">
        <f t="shared" si="872"/>
        <v>포지션별 민감도평가정보</v>
      </c>
      <c r="O817" s="27">
        <f t="shared" si="854"/>
        <v>1</v>
      </c>
      <c r="P817" s="65" t="s">
        <v>65</v>
      </c>
      <c r="Q817" s="65" t="str">
        <f t="shared" ref="Q817:Q828" si="880">D817</f>
        <v>기준일자</v>
      </c>
      <c r="R817" s="65" t="str">
        <f t="shared" si="873"/>
        <v>varchar2(8)</v>
      </c>
      <c r="S817" s="66" t="s">
        <v>1980</v>
      </c>
      <c r="T817" s="66"/>
      <c r="U817" s="68">
        <f t="shared" si="847"/>
        <v>8</v>
      </c>
      <c r="V817" s="65"/>
      <c r="W817" s="5" t="s">
        <v>291</v>
      </c>
      <c r="X817" s="5" t="str">
        <f t="shared" ref="X817:X880" si="881">IF(P817="","",IF(P816="",P817,X816&amp;IF(S817="Y",","&amp;P817,"")))</f>
        <v>BASE_DT</v>
      </c>
      <c r="Y817" s="6" t="s">
        <v>291</v>
      </c>
      <c r="Z817" s="37" t="str">
        <f t="shared" ref="Z817:Z880" si="882">IF(P817="", "CREATE TABLE " &amp; M817 &amp; "(", "  " &amp;P817 &amp; " " &amp;R817 &amp; IF(P817="TMSTAMP", " DEFAULT CURRENT_TIMESTAMP ", "")&amp; IF(S817="Y"," NOT NULL,", " NULL,") &amp; IF(P818="", "CONSTRAINT PK_" &amp; M817 &amp; " PRIMARY KEY ( " &amp; X817 &amp; ") );", "") )</f>
        <v xml:space="preserve">  BASE_DT varchar2(8) NOT NULL,</v>
      </c>
      <c r="AA817" s="37" t="s">
        <v>291</v>
      </c>
      <c r="AB817" s="5" t="str">
        <f t="shared" ref="AB817:AB880" si="883">IF(P817="","DROP TABLE "&amp;M817&amp;";","")</f>
        <v/>
      </c>
      <c r="AC817" s="37" t="s">
        <v>291</v>
      </c>
      <c r="AD817" s="37" t="str">
        <f t="shared" ref="AD817:AD880" si="884">IF(P817&lt;&gt;"", "COMMENT ON COLUMN " &amp; M817 &amp; "." &amp; P817 &amp; " IS '" &amp; D817 &amp; IF(K817&lt;&gt;"", " : " &amp;K817, "") &amp; "';", IF(N817&lt;&gt;"","COMMENT ON TABLE " &amp;M817&amp;" IS '"&amp;N817&amp;"';",""))</f>
        <v>COMMENT ON COLUMN ZRP_POSI_SENT.BASE_DT IS '기준일자';</v>
      </c>
      <c r="AE817" s="37" t="s">
        <v>291</v>
      </c>
      <c r="AF817" s="40" t="str">
        <f t="shared" ref="AF817:AF880" si="885">IF( OR(Q817="", S817&lt;&gt;""), "", "ALTER TABLE " &amp; M817 &amp; " ADD " &amp; P817 &amp; " " &amp; R817 &amp; " NULL;")</f>
        <v/>
      </c>
      <c r="AG817" s="6" t="s">
        <v>291</v>
      </c>
      <c r="AI817" s="114"/>
      <c r="AJ817" s="66"/>
    </row>
    <row r="818" spans="2:36" hidden="1">
      <c r="B818" s="65" t="str">
        <f t="shared" ref="B818:C818" si="886">B817</f>
        <v>평가관리_산출정보</v>
      </c>
      <c r="C818" s="65" t="str">
        <f t="shared" si="886"/>
        <v>포지션별 민감도평가정보</v>
      </c>
      <c r="D818" s="65" t="s">
        <v>1212</v>
      </c>
      <c r="E818" s="65">
        <f t="shared" si="866"/>
        <v>2</v>
      </c>
      <c r="F818" s="66" t="s">
        <v>1980</v>
      </c>
      <c r="G818" s="66" t="s">
        <v>274</v>
      </c>
      <c r="H818" s="42">
        <v>30</v>
      </c>
      <c r="I818" s="66"/>
      <c r="J818" s="65" t="str">
        <f t="shared" si="871"/>
        <v>문자_30</v>
      </c>
      <c r="K818" s="103"/>
      <c r="L818" s="67"/>
      <c r="M818" s="65" t="str">
        <f t="shared" si="864"/>
        <v>ZRP_POSI_SENT</v>
      </c>
      <c r="N818" s="65" t="str">
        <f t="shared" si="872"/>
        <v>포지션별 민감도평가정보</v>
      </c>
      <c r="O818" s="27">
        <f t="shared" si="854"/>
        <v>2</v>
      </c>
      <c r="P818" s="65" t="s">
        <v>1455</v>
      </c>
      <c r="Q818" s="65" t="str">
        <f t="shared" si="880"/>
        <v>시나리오ID</v>
      </c>
      <c r="R818" s="65" t="str">
        <f t="shared" si="873"/>
        <v>varchar2(30)</v>
      </c>
      <c r="S818" s="66" t="s">
        <v>1980</v>
      </c>
      <c r="T818" s="66"/>
      <c r="U818" s="68">
        <f t="shared" si="847"/>
        <v>30</v>
      </c>
      <c r="V818" s="65"/>
      <c r="W818" s="5" t="s">
        <v>291</v>
      </c>
      <c r="X818" s="5" t="str">
        <f t="shared" si="881"/>
        <v>BASE_DT,SCEN_ID</v>
      </c>
      <c r="Y818" s="6" t="s">
        <v>291</v>
      </c>
      <c r="Z818" s="37" t="str">
        <f t="shared" si="882"/>
        <v xml:space="preserve">  SCEN_ID varchar2(30) NOT NULL,</v>
      </c>
      <c r="AA818" s="37" t="s">
        <v>291</v>
      </c>
      <c r="AB818" s="5" t="str">
        <f t="shared" si="883"/>
        <v/>
      </c>
      <c r="AC818" s="37" t="s">
        <v>291</v>
      </c>
      <c r="AD818" s="37" t="str">
        <f t="shared" si="884"/>
        <v>COMMENT ON COLUMN ZRP_POSI_SENT.SCEN_ID IS '시나리오ID';</v>
      </c>
      <c r="AE818" s="37" t="s">
        <v>291</v>
      </c>
      <c r="AF818" s="40" t="str">
        <f t="shared" si="885"/>
        <v/>
      </c>
      <c r="AG818" s="6" t="s">
        <v>291</v>
      </c>
      <c r="AI818" s="114"/>
      <c r="AJ818" s="66"/>
    </row>
    <row r="819" spans="2:36" hidden="1">
      <c r="B819" s="65" t="str">
        <f t="shared" ref="B819:C819" si="887">B818</f>
        <v>평가관리_산출정보</v>
      </c>
      <c r="C819" s="65" t="str">
        <f t="shared" si="887"/>
        <v>포지션별 민감도평가정보</v>
      </c>
      <c r="D819" s="65" t="s">
        <v>33</v>
      </c>
      <c r="E819" s="65">
        <f t="shared" si="866"/>
        <v>3</v>
      </c>
      <c r="F819" s="66" t="s">
        <v>1980</v>
      </c>
      <c r="G819" s="66" t="s">
        <v>274</v>
      </c>
      <c r="H819" s="42">
        <v>60</v>
      </c>
      <c r="I819" s="66"/>
      <c r="J819" s="65" t="str">
        <f t="shared" si="871"/>
        <v>문자_60</v>
      </c>
      <c r="K819" s="103"/>
      <c r="L819" s="67"/>
      <c r="M819" s="65" t="str">
        <f t="shared" si="864"/>
        <v>ZRP_POSI_SENT</v>
      </c>
      <c r="N819" s="65" t="str">
        <f t="shared" si="872"/>
        <v>포지션별 민감도평가정보</v>
      </c>
      <c r="O819" s="27">
        <f t="shared" si="854"/>
        <v>3</v>
      </c>
      <c r="P819" s="65" t="s">
        <v>738</v>
      </c>
      <c r="Q819" s="65" t="str">
        <f t="shared" si="880"/>
        <v>포지션ID</v>
      </c>
      <c r="R819" s="65" t="str">
        <f t="shared" si="873"/>
        <v>varchar2(60)</v>
      </c>
      <c r="S819" s="66" t="s">
        <v>1980</v>
      </c>
      <c r="T819" s="66"/>
      <c r="U819" s="68">
        <f t="shared" si="847"/>
        <v>60</v>
      </c>
      <c r="V819" s="65"/>
      <c r="W819" s="5" t="s">
        <v>291</v>
      </c>
      <c r="X819" s="5" t="str">
        <f t="shared" si="881"/>
        <v>BASE_DT,SCEN_ID,POSI_ID</v>
      </c>
      <c r="Y819" s="6" t="s">
        <v>291</v>
      </c>
      <c r="Z819" s="37" t="str">
        <f t="shared" si="882"/>
        <v xml:space="preserve">  POSI_ID varchar2(60) NOT NULL,</v>
      </c>
      <c r="AA819" s="37" t="s">
        <v>291</v>
      </c>
      <c r="AB819" s="5" t="str">
        <f t="shared" si="883"/>
        <v/>
      </c>
      <c r="AC819" s="37" t="s">
        <v>291</v>
      </c>
      <c r="AD819" s="37" t="str">
        <f t="shared" si="884"/>
        <v>COMMENT ON COLUMN ZRP_POSI_SENT.POSI_ID IS '포지션ID';</v>
      </c>
      <c r="AE819" s="37" t="s">
        <v>291</v>
      </c>
      <c r="AF819" s="40" t="str">
        <f t="shared" si="885"/>
        <v/>
      </c>
      <c r="AG819" s="6" t="s">
        <v>291</v>
      </c>
      <c r="AI819" s="114"/>
      <c r="AJ819" s="66"/>
    </row>
    <row r="820" spans="2:36" hidden="1">
      <c r="B820" s="65" t="str">
        <f t="shared" ref="B820:C820" si="888">B819</f>
        <v>평가관리_산출정보</v>
      </c>
      <c r="C820" s="65" t="str">
        <f t="shared" si="888"/>
        <v>포지션별 민감도평가정보</v>
      </c>
      <c r="D820" s="65" t="s">
        <v>6605</v>
      </c>
      <c r="E820" s="65">
        <f t="shared" si="866"/>
        <v>4</v>
      </c>
      <c r="F820" s="66" t="s">
        <v>1980</v>
      </c>
      <c r="G820" s="66" t="s">
        <v>274</v>
      </c>
      <c r="H820" s="42">
        <v>30</v>
      </c>
      <c r="I820" s="66"/>
      <c r="J820" s="65" t="str">
        <f t="shared" si="871"/>
        <v>문자_30</v>
      </c>
      <c r="K820" s="103"/>
      <c r="L820" s="67"/>
      <c r="M820" s="65" t="str">
        <f t="shared" si="864"/>
        <v>ZRP_POSI_SENT</v>
      </c>
      <c r="N820" s="65" t="str">
        <f t="shared" si="872"/>
        <v>포지션별 민감도평가정보</v>
      </c>
      <c r="O820" s="27">
        <f t="shared" si="854"/>
        <v>4</v>
      </c>
      <c r="P820" s="65" t="s">
        <v>4697</v>
      </c>
      <c r="Q820" s="65" t="str">
        <f t="shared" si="880"/>
        <v xml:space="preserve">기초자산 </v>
      </c>
      <c r="R820" s="65" t="str">
        <f t="shared" si="873"/>
        <v>varchar2(30)</v>
      </c>
      <c r="S820" s="66" t="s">
        <v>1980</v>
      </c>
      <c r="T820" s="66"/>
      <c r="U820" s="68">
        <f t="shared" si="847"/>
        <v>30</v>
      </c>
      <c r="V820" s="65"/>
      <c r="W820" s="5" t="s">
        <v>291</v>
      </c>
      <c r="X820" s="5" t="str">
        <f t="shared" si="881"/>
        <v>BASE_DT,SCEN_ID,POSI_ID,UNDER_ASSET</v>
      </c>
      <c r="Y820" s="6" t="s">
        <v>291</v>
      </c>
      <c r="Z820" s="37" t="str">
        <f t="shared" si="882"/>
        <v xml:space="preserve">  UNDER_ASSET varchar2(30) NOT NULL,</v>
      </c>
      <c r="AA820" s="37" t="s">
        <v>291</v>
      </c>
      <c r="AB820" s="5" t="str">
        <f t="shared" si="883"/>
        <v/>
      </c>
      <c r="AC820" s="37" t="s">
        <v>291</v>
      </c>
      <c r="AD820" s="37" t="str">
        <f t="shared" si="884"/>
        <v>COMMENT ON COLUMN ZRP_POSI_SENT.UNDER_ASSET IS '기초자산 ';</v>
      </c>
      <c r="AE820" s="37" t="s">
        <v>291</v>
      </c>
      <c r="AF820" s="40" t="str">
        <f t="shared" si="885"/>
        <v/>
      </c>
      <c r="AG820" s="6" t="s">
        <v>291</v>
      </c>
      <c r="AI820" s="114"/>
      <c r="AJ820" s="66"/>
    </row>
    <row r="821" spans="2:36" hidden="1">
      <c r="B821" s="65" t="str">
        <f t="shared" ref="B821:C821" si="889">B820</f>
        <v>평가관리_산출정보</v>
      </c>
      <c r="C821" s="65" t="str">
        <f t="shared" si="889"/>
        <v>포지션별 민감도평가정보</v>
      </c>
      <c r="D821" s="65" t="s">
        <v>1153</v>
      </c>
      <c r="E821" s="65">
        <f t="shared" si="866"/>
        <v>5</v>
      </c>
      <c r="F821" s="66"/>
      <c r="G821" s="66" t="s">
        <v>274</v>
      </c>
      <c r="H821" s="42">
        <v>20</v>
      </c>
      <c r="I821" s="66"/>
      <c r="J821" s="65" t="str">
        <f t="shared" si="871"/>
        <v>문자_20</v>
      </c>
      <c r="K821" s="103"/>
      <c r="L821" s="67"/>
      <c r="M821" s="65" t="str">
        <f t="shared" si="864"/>
        <v>ZRP_POSI_SENT</v>
      </c>
      <c r="N821" s="65" t="str">
        <f t="shared" si="872"/>
        <v>포지션별 민감도평가정보</v>
      </c>
      <c r="O821" s="27">
        <f t="shared" si="854"/>
        <v>5</v>
      </c>
      <c r="P821" s="65" t="s">
        <v>46</v>
      </c>
      <c r="Q821" s="65" t="str">
        <f t="shared" si="880"/>
        <v>최종작업자</v>
      </c>
      <c r="R821" s="65" t="str">
        <f t="shared" si="873"/>
        <v>varchar2(20)</v>
      </c>
      <c r="S821" s="66"/>
      <c r="T821" s="66"/>
      <c r="U821" s="68">
        <f t="shared" si="847"/>
        <v>20</v>
      </c>
      <c r="V821" s="65"/>
      <c r="W821" s="5" t="s">
        <v>291</v>
      </c>
      <c r="X821" s="5" t="str">
        <f t="shared" si="881"/>
        <v>BASE_DT,SCEN_ID,POSI_ID,UNDER_ASSET</v>
      </c>
      <c r="Y821" s="6" t="s">
        <v>291</v>
      </c>
      <c r="Z821" s="37" t="str">
        <f t="shared" si="882"/>
        <v xml:space="preserve">  LASTID varchar2(20) NULL,</v>
      </c>
      <c r="AA821" s="37" t="s">
        <v>291</v>
      </c>
      <c r="AB821" s="5" t="str">
        <f t="shared" si="883"/>
        <v/>
      </c>
      <c r="AC821" s="37" t="s">
        <v>291</v>
      </c>
      <c r="AD821" s="37" t="str">
        <f t="shared" si="884"/>
        <v>COMMENT ON COLUMN ZRP_POSI_SENT.LASTID IS '최종작업자';</v>
      </c>
      <c r="AE821" s="37" t="s">
        <v>291</v>
      </c>
      <c r="AF821" s="40" t="str">
        <f t="shared" si="885"/>
        <v>ALTER TABLE ZRP_POSI_SENT ADD LASTID varchar2(20) NULL;</v>
      </c>
      <c r="AG821" s="6" t="s">
        <v>291</v>
      </c>
      <c r="AI821" s="114"/>
      <c r="AJ821" s="66"/>
    </row>
    <row r="822" spans="2:36" hidden="1">
      <c r="B822" s="65" t="str">
        <f t="shared" si="879"/>
        <v>평가관리_산출정보</v>
      </c>
      <c r="C822" s="65" t="str">
        <f t="shared" si="879"/>
        <v>포지션별 민감도평가정보</v>
      </c>
      <c r="D822" s="65" t="s">
        <v>286</v>
      </c>
      <c r="E822" s="65">
        <f t="shared" si="866"/>
        <v>6</v>
      </c>
      <c r="F822" s="66"/>
      <c r="G822" s="66" t="s">
        <v>1154</v>
      </c>
      <c r="H822" s="42">
        <v>8</v>
      </c>
      <c r="I822" s="66" t="s">
        <v>36</v>
      </c>
      <c r="J822" s="65" t="str">
        <f t="shared" si="871"/>
        <v>날짜</v>
      </c>
      <c r="K822" s="103"/>
      <c r="L822" s="67"/>
      <c r="M822" s="65" t="str">
        <f t="shared" si="864"/>
        <v>ZRP_POSI_SENT</v>
      </c>
      <c r="N822" s="65" t="str">
        <f t="shared" si="872"/>
        <v>포지션별 민감도평가정보</v>
      </c>
      <c r="O822" s="27">
        <f t="shared" si="854"/>
        <v>6</v>
      </c>
      <c r="P822" s="65" t="s">
        <v>47</v>
      </c>
      <c r="Q822" s="65" t="str">
        <f t="shared" si="880"/>
        <v>최종작업시스템일시</v>
      </c>
      <c r="R822" s="65" t="str">
        <f t="shared" si="873"/>
        <v>timestamp</v>
      </c>
      <c r="S822" s="66"/>
      <c r="T822" s="66"/>
      <c r="U822" s="68">
        <f t="shared" si="847"/>
        <v>8</v>
      </c>
      <c r="V822" s="65"/>
      <c r="W822" s="5" t="s">
        <v>291</v>
      </c>
      <c r="X822" s="5" t="str">
        <f t="shared" si="881"/>
        <v>BASE_DT,SCEN_ID,POSI_ID,UNDER_ASSET</v>
      </c>
      <c r="Y822" s="6" t="s">
        <v>291</v>
      </c>
      <c r="Z822" s="37" t="str">
        <f t="shared" si="882"/>
        <v xml:space="preserve">  TMSTAMP timestamp DEFAULT CURRENT_TIMESTAMP  NULL,</v>
      </c>
      <c r="AA822" s="37" t="s">
        <v>291</v>
      </c>
      <c r="AB822" s="5" t="str">
        <f t="shared" si="883"/>
        <v/>
      </c>
      <c r="AC822" s="37" t="s">
        <v>291</v>
      </c>
      <c r="AD822" s="37" t="str">
        <f t="shared" si="884"/>
        <v>COMMENT ON COLUMN ZRP_POSI_SENT.TMSTAMP IS '최종작업시스템일시';</v>
      </c>
      <c r="AE822" s="37" t="s">
        <v>291</v>
      </c>
      <c r="AF822" s="40" t="str">
        <f t="shared" si="885"/>
        <v>ALTER TABLE ZRP_POSI_SENT ADD TMSTAMP timestamp NULL;</v>
      </c>
      <c r="AG822" s="6" t="s">
        <v>291</v>
      </c>
      <c r="AI822" s="114"/>
      <c r="AJ822" s="66"/>
    </row>
    <row r="823" spans="2:36" hidden="1">
      <c r="B823" s="65" t="str">
        <f t="shared" ref="B823:C823" si="890">B822</f>
        <v>평가관리_산출정보</v>
      </c>
      <c r="C823" s="65" t="str">
        <f t="shared" si="890"/>
        <v>포지션별 민감도평가정보</v>
      </c>
      <c r="D823" s="65" t="s">
        <v>1350</v>
      </c>
      <c r="E823" s="65">
        <f t="shared" si="866"/>
        <v>7</v>
      </c>
      <c r="F823" s="66"/>
      <c r="G823" s="66" t="s">
        <v>1156</v>
      </c>
      <c r="H823" s="42" t="s">
        <v>2006</v>
      </c>
      <c r="I823" s="66"/>
      <c r="J823" s="65" t="str">
        <f t="shared" si="871"/>
        <v>숫자_19,8</v>
      </c>
      <c r="K823" s="103"/>
      <c r="L823" s="67"/>
      <c r="M823" s="65" t="str">
        <f t="shared" si="864"/>
        <v>ZRP_POSI_SENT</v>
      </c>
      <c r="N823" s="65" t="str">
        <f t="shared" si="872"/>
        <v>포지션별 민감도평가정보</v>
      </c>
      <c r="O823" s="27">
        <f t="shared" si="854"/>
        <v>7</v>
      </c>
      <c r="P823" s="65" t="s">
        <v>2132</v>
      </c>
      <c r="Q823" s="65" t="str">
        <f t="shared" si="880"/>
        <v>델타민감도</v>
      </c>
      <c r="R823" s="65" t="str">
        <f t="shared" si="873"/>
        <v>number(19,8)</v>
      </c>
      <c r="S823" s="66"/>
      <c r="T823" s="66"/>
      <c r="U823" s="68" t="str">
        <f t="shared" si="847"/>
        <v>19,8</v>
      </c>
      <c r="V823" s="65"/>
      <c r="W823" s="5" t="s">
        <v>291</v>
      </c>
      <c r="X823" s="5" t="str">
        <f t="shared" si="881"/>
        <v>BASE_DT,SCEN_ID,POSI_ID,UNDER_ASSET</v>
      </c>
      <c r="Y823" s="6" t="s">
        <v>291</v>
      </c>
      <c r="Z823" s="37" t="str">
        <f t="shared" si="882"/>
        <v xml:space="preserve">  DELTA_AMT number(19,8) NULL,</v>
      </c>
      <c r="AA823" s="37" t="s">
        <v>291</v>
      </c>
      <c r="AB823" s="5" t="str">
        <f t="shared" si="883"/>
        <v/>
      </c>
      <c r="AC823" s="37" t="s">
        <v>291</v>
      </c>
      <c r="AD823" s="37" t="str">
        <f t="shared" si="884"/>
        <v>COMMENT ON COLUMN ZRP_POSI_SENT.DELTA_AMT IS '델타민감도';</v>
      </c>
      <c r="AE823" s="37" t="s">
        <v>291</v>
      </c>
      <c r="AF823" s="40" t="str">
        <f t="shared" si="885"/>
        <v>ALTER TABLE ZRP_POSI_SENT ADD DELTA_AMT number(19,8) NULL;</v>
      </c>
      <c r="AG823" s="6" t="s">
        <v>291</v>
      </c>
      <c r="AI823" s="114"/>
      <c r="AJ823" s="66"/>
    </row>
    <row r="824" spans="2:36" hidden="1">
      <c r="B824" s="65" t="str">
        <f t="shared" ref="B824:C824" si="891">B823</f>
        <v>평가관리_산출정보</v>
      </c>
      <c r="C824" s="65" t="str">
        <f t="shared" si="891"/>
        <v>포지션별 민감도평가정보</v>
      </c>
      <c r="D824" s="65" t="s">
        <v>2129</v>
      </c>
      <c r="E824" s="65">
        <f t="shared" si="866"/>
        <v>8</v>
      </c>
      <c r="F824" s="66"/>
      <c r="G824" s="66" t="s">
        <v>1156</v>
      </c>
      <c r="H824" s="42" t="s">
        <v>2006</v>
      </c>
      <c r="I824" s="66"/>
      <c r="J824" s="65" t="str">
        <f t="shared" si="871"/>
        <v>숫자_19,8</v>
      </c>
      <c r="K824" s="103"/>
      <c r="L824" s="67"/>
      <c r="M824" s="65" t="str">
        <f t="shared" si="864"/>
        <v>ZRP_POSI_SENT</v>
      </c>
      <c r="N824" s="65" t="str">
        <f t="shared" si="872"/>
        <v>포지션별 민감도평가정보</v>
      </c>
      <c r="O824" s="27">
        <f t="shared" si="854"/>
        <v>8</v>
      </c>
      <c r="P824" s="65" t="s">
        <v>2133</v>
      </c>
      <c r="Q824" s="65" t="str">
        <f t="shared" si="880"/>
        <v>베가민감도</v>
      </c>
      <c r="R824" s="65" t="str">
        <f t="shared" si="873"/>
        <v>number(19,8)</v>
      </c>
      <c r="S824" s="66"/>
      <c r="T824" s="66"/>
      <c r="U824" s="68" t="str">
        <f t="shared" si="847"/>
        <v>19,8</v>
      </c>
      <c r="V824" s="65"/>
      <c r="W824" s="5" t="s">
        <v>291</v>
      </c>
      <c r="X824" s="5" t="str">
        <f t="shared" si="881"/>
        <v>BASE_DT,SCEN_ID,POSI_ID,UNDER_ASSET</v>
      </c>
      <c r="Y824" s="6" t="s">
        <v>291</v>
      </c>
      <c r="Z824" s="37" t="str">
        <f t="shared" si="882"/>
        <v xml:space="preserve">  VEGA_AMT number(19,8) NULL,</v>
      </c>
      <c r="AA824" s="37" t="s">
        <v>291</v>
      </c>
      <c r="AB824" s="5" t="str">
        <f t="shared" si="883"/>
        <v/>
      </c>
      <c r="AC824" s="37" t="s">
        <v>291</v>
      </c>
      <c r="AD824" s="37" t="str">
        <f t="shared" si="884"/>
        <v>COMMENT ON COLUMN ZRP_POSI_SENT.VEGA_AMT IS '베가민감도';</v>
      </c>
      <c r="AE824" s="37" t="s">
        <v>291</v>
      </c>
      <c r="AF824" s="40" t="str">
        <f t="shared" si="885"/>
        <v>ALTER TABLE ZRP_POSI_SENT ADD VEGA_AMT number(19,8) NULL;</v>
      </c>
      <c r="AG824" s="6" t="s">
        <v>291</v>
      </c>
      <c r="AI824" s="114"/>
      <c r="AJ824" s="66"/>
    </row>
    <row r="825" spans="2:36" hidden="1">
      <c r="B825" s="65" t="str">
        <f t="shared" ref="B825:C825" si="892">B824</f>
        <v>평가관리_산출정보</v>
      </c>
      <c r="C825" s="65" t="str">
        <f t="shared" si="892"/>
        <v>포지션별 민감도평가정보</v>
      </c>
      <c r="D825" s="65" t="s">
        <v>2130</v>
      </c>
      <c r="E825" s="65">
        <f t="shared" si="866"/>
        <v>9</v>
      </c>
      <c r="F825" s="66"/>
      <c r="G825" s="66" t="s">
        <v>1156</v>
      </c>
      <c r="H825" s="42" t="s">
        <v>2006</v>
      </c>
      <c r="I825" s="66"/>
      <c r="J825" s="65" t="str">
        <f t="shared" si="871"/>
        <v>숫자_19,8</v>
      </c>
      <c r="K825" s="103"/>
      <c r="L825" s="67"/>
      <c r="M825" s="65" t="str">
        <f t="shared" si="864"/>
        <v>ZRP_POSI_SENT</v>
      </c>
      <c r="N825" s="65" t="str">
        <f t="shared" si="872"/>
        <v>포지션별 민감도평가정보</v>
      </c>
      <c r="O825" s="27">
        <f t="shared" si="854"/>
        <v>9</v>
      </c>
      <c r="P825" s="65" t="s">
        <v>2134</v>
      </c>
      <c r="Q825" s="65" t="str">
        <f t="shared" si="880"/>
        <v>감마민감도</v>
      </c>
      <c r="R825" s="65" t="str">
        <f t="shared" si="873"/>
        <v>number(19,8)</v>
      </c>
      <c r="S825" s="66"/>
      <c r="T825" s="66"/>
      <c r="U825" s="68" t="str">
        <f t="shared" si="847"/>
        <v>19,8</v>
      </c>
      <c r="V825" s="65"/>
      <c r="W825" s="5" t="s">
        <v>291</v>
      </c>
      <c r="X825" s="5" t="str">
        <f t="shared" si="881"/>
        <v>BASE_DT,SCEN_ID,POSI_ID,UNDER_ASSET</v>
      </c>
      <c r="Y825" s="6" t="s">
        <v>291</v>
      </c>
      <c r="Z825" s="37" t="str">
        <f t="shared" si="882"/>
        <v xml:space="preserve">  GAMMA_AMT number(19,8) NULL,</v>
      </c>
      <c r="AA825" s="37" t="s">
        <v>291</v>
      </c>
      <c r="AB825" s="5" t="str">
        <f t="shared" si="883"/>
        <v/>
      </c>
      <c r="AC825" s="37" t="s">
        <v>291</v>
      </c>
      <c r="AD825" s="37" t="str">
        <f t="shared" si="884"/>
        <v>COMMENT ON COLUMN ZRP_POSI_SENT.GAMMA_AMT IS '감마민감도';</v>
      </c>
      <c r="AE825" s="37" t="s">
        <v>291</v>
      </c>
      <c r="AF825" s="40" t="str">
        <f t="shared" si="885"/>
        <v>ALTER TABLE ZRP_POSI_SENT ADD GAMMA_AMT number(19,8) NULL;</v>
      </c>
      <c r="AG825" s="6" t="s">
        <v>291</v>
      </c>
      <c r="AI825" s="114"/>
      <c r="AJ825" s="66"/>
    </row>
    <row r="826" spans="2:36" hidden="1">
      <c r="B826" s="65" t="str">
        <f t="shared" ref="B826:C826" si="893">B825</f>
        <v>평가관리_산출정보</v>
      </c>
      <c r="C826" s="65" t="str">
        <f t="shared" si="893"/>
        <v>포지션별 민감도평가정보</v>
      </c>
      <c r="D826" s="65" t="s">
        <v>6853</v>
      </c>
      <c r="E826" s="65">
        <f t="shared" si="866"/>
        <v>10</v>
      </c>
      <c r="F826" s="66"/>
      <c r="G826" s="66" t="s">
        <v>1156</v>
      </c>
      <c r="H826" s="42" t="s">
        <v>2006</v>
      </c>
      <c r="I826" s="66"/>
      <c r="J826" s="65" t="str">
        <f t="shared" si="871"/>
        <v>숫자_19,8</v>
      </c>
      <c r="K826" s="103"/>
      <c r="L826" s="67"/>
      <c r="M826" s="65" t="str">
        <f t="shared" si="864"/>
        <v>ZRP_POSI_SENT</v>
      </c>
      <c r="N826" s="65" t="str">
        <f t="shared" si="872"/>
        <v>포지션별 민감도평가정보</v>
      </c>
      <c r="O826" s="27">
        <f t="shared" si="854"/>
        <v>10</v>
      </c>
      <c r="P826" s="65" t="s">
        <v>6856</v>
      </c>
      <c r="Q826" s="65" t="str">
        <f t="shared" si="880"/>
        <v>듀레이션민감도</v>
      </c>
      <c r="R826" s="65" t="str">
        <f t="shared" si="873"/>
        <v>number(19,8)</v>
      </c>
      <c r="S826" s="66"/>
      <c r="T826" s="66"/>
      <c r="U826" s="68" t="str">
        <f t="shared" si="847"/>
        <v>19,8</v>
      </c>
      <c r="V826" s="65"/>
      <c r="W826" s="5" t="s">
        <v>291</v>
      </c>
      <c r="X826" s="5" t="str">
        <f t="shared" si="881"/>
        <v>BASE_DT,SCEN_ID,POSI_ID,UNDER_ASSET</v>
      </c>
      <c r="Y826" s="6" t="s">
        <v>291</v>
      </c>
      <c r="Z826" s="37" t="str">
        <f t="shared" si="882"/>
        <v xml:space="preserve">  DURATION_AMT number(19,8) NULL,</v>
      </c>
      <c r="AA826" s="37" t="s">
        <v>291</v>
      </c>
      <c r="AB826" s="5" t="str">
        <f t="shared" si="883"/>
        <v/>
      </c>
      <c r="AC826" s="37" t="s">
        <v>291</v>
      </c>
      <c r="AD826" s="37" t="str">
        <f t="shared" si="884"/>
        <v>COMMENT ON COLUMN ZRP_POSI_SENT.DURATION_AMT IS '듀레이션민감도';</v>
      </c>
      <c r="AE826" s="37" t="s">
        <v>291</v>
      </c>
      <c r="AF826" s="40" t="str">
        <f t="shared" si="885"/>
        <v>ALTER TABLE ZRP_POSI_SENT ADD DURATION_AMT number(19,8) NULL;</v>
      </c>
      <c r="AG826" s="6" t="s">
        <v>291</v>
      </c>
      <c r="AI826" s="114"/>
      <c r="AJ826" s="66"/>
    </row>
    <row r="827" spans="2:36" hidden="1">
      <c r="B827" s="65" t="str">
        <f t="shared" ref="B827:C827" si="894">B826</f>
        <v>평가관리_산출정보</v>
      </c>
      <c r="C827" s="65" t="str">
        <f t="shared" si="894"/>
        <v>포지션별 민감도평가정보</v>
      </c>
      <c r="D827" s="65" t="s">
        <v>6854</v>
      </c>
      <c r="E827" s="65">
        <f t="shared" si="866"/>
        <v>11</v>
      </c>
      <c r="F827" s="66"/>
      <c r="G827" s="66" t="s">
        <v>1156</v>
      </c>
      <c r="H827" s="42" t="s">
        <v>2006</v>
      </c>
      <c r="I827" s="66"/>
      <c r="J827" s="65" t="str">
        <f t="shared" si="871"/>
        <v>숫자_19,8</v>
      </c>
      <c r="K827" s="103"/>
      <c r="L827" s="67"/>
      <c r="M827" s="65" t="str">
        <f t="shared" si="864"/>
        <v>ZRP_POSI_SENT</v>
      </c>
      <c r="N827" s="65" t="str">
        <f t="shared" si="872"/>
        <v>포지션별 민감도평가정보</v>
      </c>
      <c r="O827" s="27">
        <f t="shared" si="854"/>
        <v>11</v>
      </c>
      <c r="P827" s="65" t="s">
        <v>6857</v>
      </c>
      <c r="Q827" s="65" t="str">
        <f t="shared" si="880"/>
        <v>컨백서티민감도</v>
      </c>
      <c r="R827" s="65" t="str">
        <f t="shared" si="873"/>
        <v>number(19,8)</v>
      </c>
      <c r="S827" s="66"/>
      <c r="T827" s="66"/>
      <c r="U827" s="68" t="str">
        <f t="shared" si="847"/>
        <v>19,8</v>
      </c>
      <c r="V827" s="65"/>
      <c r="W827" s="5" t="s">
        <v>291</v>
      </c>
      <c r="X827" s="5" t="str">
        <f t="shared" si="881"/>
        <v>BASE_DT,SCEN_ID,POSI_ID,UNDER_ASSET</v>
      </c>
      <c r="Y827" s="6" t="s">
        <v>291</v>
      </c>
      <c r="Z827" s="37" t="str">
        <f t="shared" si="882"/>
        <v xml:space="preserve">  CONEXITY_AMT number(19,8) NULL,</v>
      </c>
      <c r="AA827" s="37" t="s">
        <v>291</v>
      </c>
      <c r="AB827" s="5" t="str">
        <f t="shared" si="883"/>
        <v/>
      </c>
      <c r="AC827" s="37" t="s">
        <v>291</v>
      </c>
      <c r="AD827" s="37" t="str">
        <f t="shared" si="884"/>
        <v>COMMENT ON COLUMN ZRP_POSI_SENT.CONEXITY_AMT IS '컨백서티민감도';</v>
      </c>
      <c r="AE827" s="37" t="s">
        <v>291</v>
      </c>
      <c r="AF827" s="40" t="str">
        <f t="shared" si="885"/>
        <v>ALTER TABLE ZRP_POSI_SENT ADD CONEXITY_AMT number(19,8) NULL;</v>
      </c>
      <c r="AG827" s="6" t="s">
        <v>291</v>
      </c>
      <c r="AI827" s="114"/>
      <c r="AJ827" s="66"/>
    </row>
    <row r="828" spans="2:36" hidden="1">
      <c r="B828" s="65" t="str">
        <f t="shared" ref="B828:C828" si="895">B827</f>
        <v>평가관리_산출정보</v>
      </c>
      <c r="C828" s="65" t="str">
        <f t="shared" si="895"/>
        <v>포지션별 민감도평가정보</v>
      </c>
      <c r="D828" s="65" t="s">
        <v>6855</v>
      </c>
      <c r="E828" s="65">
        <f t="shared" si="866"/>
        <v>12</v>
      </c>
      <c r="F828" s="66"/>
      <c r="G828" s="66" t="s">
        <v>1156</v>
      </c>
      <c r="H828" s="42" t="s">
        <v>2006</v>
      </c>
      <c r="I828" s="66"/>
      <c r="J828" s="65" t="str">
        <f t="shared" si="871"/>
        <v>숫자_19,8</v>
      </c>
      <c r="K828" s="103"/>
      <c r="L828" s="67"/>
      <c r="M828" s="65" t="str">
        <f t="shared" si="864"/>
        <v>ZRP_POSI_SENT</v>
      </c>
      <c r="N828" s="65" t="str">
        <f t="shared" si="872"/>
        <v>포지션별 민감도평가정보</v>
      </c>
      <c r="O828" s="27">
        <f t="shared" si="854"/>
        <v>12</v>
      </c>
      <c r="P828" s="65" t="s">
        <v>6858</v>
      </c>
      <c r="Q828" s="65" t="str">
        <f t="shared" si="880"/>
        <v>PV01민감도</v>
      </c>
      <c r="R828" s="65" t="str">
        <f t="shared" si="873"/>
        <v>number(19,8)</v>
      </c>
      <c r="S828" s="66"/>
      <c r="T828" s="66"/>
      <c r="U828" s="68" t="str">
        <f t="shared" si="847"/>
        <v>19,8</v>
      </c>
      <c r="V828" s="65"/>
      <c r="W828" s="5" t="s">
        <v>291</v>
      </c>
      <c r="X828" s="5" t="str">
        <f t="shared" si="881"/>
        <v>BASE_DT,SCEN_ID,POSI_ID,UNDER_ASSET</v>
      </c>
      <c r="Y828" s="6" t="s">
        <v>291</v>
      </c>
      <c r="Z828" s="37" t="str">
        <f t="shared" si="882"/>
        <v xml:space="preserve">  PV01_AMT number(19,8) NULL,</v>
      </c>
      <c r="AA828" s="37" t="s">
        <v>291</v>
      </c>
      <c r="AB828" s="5" t="str">
        <f t="shared" si="883"/>
        <v/>
      </c>
      <c r="AC828" s="37" t="s">
        <v>291</v>
      </c>
      <c r="AD828" s="37" t="str">
        <f t="shared" si="884"/>
        <v>COMMENT ON COLUMN ZRP_POSI_SENT.PV01_AMT IS 'PV01민감도';</v>
      </c>
      <c r="AE828" s="37" t="s">
        <v>291</v>
      </c>
      <c r="AF828" s="40" t="str">
        <f t="shared" si="885"/>
        <v>ALTER TABLE ZRP_POSI_SENT ADD PV01_AMT number(19,8) NULL;</v>
      </c>
      <c r="AG828" s="6" t="s">
        <v>291</v>
      </c>
      <c r="AI828" s="114"/>
      <c r="AJ828" s="66"/>
    </row>
    <row r="829" spans="2:36" hidden="1">
      <c r="B829" s="65" t="str">
        <f t="shared" ref="B829:C829" si="896">B825</f>
        <v>평가관리_산출정보</v>
      </c>
      <c r="C829" s="65" t="str">
        <f t="shared" si="896"/>
        <v>포지션별 민감도평가정보</v>
      </c>
      <c r="D829" s="65" t="s">
        <v>2135</v>
      </c>
      <c r="E829" s="65">
        <f t="shared" si="866"/>
        <v>13</v>
      </c>
      <c r="F829" s="66"/>
      <c r="G829" s="66" t="s">
        <v>12</v>
      </c>
      <c r="H829" s="42">
        <v>10</v>
      </c>
      <c r="I829" s="66"/>
      <c r="J829" s="65" t="str">
        <f t="shared" ref="J829" si="897">IF(G829="", "", G829&amp;IF(G829="날짜", "", "_"&amp;H829))</f>
        <v>문자_10</v>
      </c>
      <c r="K829" s="103"/>
      <c r="L829" s="67"/>
      <c r="M829" s="65" t="str">
        <f>M825</f>
        <v>ZRP_POSI_SENT</v>
      </c>
      <c r="N829" s="65" t="str">
        <f t="shared" ref="N829" si="898">C829</f>
        <v>포지션별 민감도평가정보</v>
      </c>
      <c r="O829" s="27">
        <f t="shared" si="854"/>
        <v>13</v>
      </c>
      <c r="P829" s="65" t="s">
        <v>2138</v>
      </c>
      <c r="Q829" s="65" t="str">
        <f>D829</f>
        <v>메모</v>
      </c>
      <c r="R829" s="65" t="str">
        <f t="shared" ref="R829" si="899">IF(G829="문자", "varchar2(" &amp; H829 &amp; ")", IF(G829="숫자", "number(" &amp; SUBSTITUTE(H829, ".", ",") &amp;")", IF(G829="날짜", "timestamp", "")))</f>
        <v>varchar2(10)</v>
      </c>
      <c r="S829" s="66"/>
      <c r="T829" s="66"/>
      <c r="U829" s="68">
        <f t="shared" si="847"/>
        <v>10</v>
      </c>
      <c r="V829" s="65"/>
      <c r="W829" s="5" t="s">
        <v>291</v>
      </c>
      <c r="X829" s="5" t="str">
        <f t="shared" si="881"/>
        <v>BASE_DT,SCEN_ID,POSI_ID,UNDER_ASSET</v>
      </c>
      <c r="Y829" s="6" t="s">
        <v>291</v>
      </c>
      <c r="Z829" s="37" t="str">
        <f t="shared" si="882"/>
        <v xml:space="preserve">  MEMO varchar2(10) NULL,CONSTRAINT PK_ZRP_POSI_SENT PRIMARY KEY ( BASE_DT,SCEN_ID,POSI_ID,UNDER_ASSET) );</v>
      </c>
      <c r="AA829" s="37" t="s">
        <v>291</v>
      </c>
      <c r="AB829" s="5" t="str">
        <f t="shared" si="883"/>
        <v/>
      </c>
      <c r="AC829" s="37" t="s">
        <v>291</v>
      </c>
      <c r="AD829" s="37" t="str">
        <f t="shared" si="884"/>
        <v>COMMENT ON COLUMN ZRP_POSI_SENT.MEMO IS '메모';</v>
      </c>
      <c r="AE829" s="37" t="s">
        <v>291</v>
      </c>
      <c r="AF829" s="40" t="str">
        <f t="shared" si="885"/>
        <v>ALTER TABLE ZRP_POSI_SENT ADD MEMO varchar2(10) NULL;</v>
      </c>
      <c r="AG829" s="6" t="s">
        <v>291</v>
      </c>
      <c r="AI829" s="114"/>
      <c r="AJ829" s="66"/>
    </row>
    <row r="830" spans="2:36" hidden="1">
      <c r="B830" s="65" t="s">
        <v>1083</v>
      </c>
      <c r="C830" s="65" t="str">
        <f>VLOOKUP(M830,엔티티목록!I:O,2,FALSE)</f>
        <v>포지션별 민감도 분석정보(FRTB)</v>
      </c>
      <c r="D830" s="65" t="str">
        <f>VLOOKUP(M830,엔티티목록!I:O,7,FALSE)</f>
        <v>포지션별  바젤3용 FRTB 민감도 평가정보</v>
      </c>
      <c r="E830" s="65" t="str">
        <f t="shared" si="866"/>
        <v/>
      </c>
      <c r="F830" s="66"/>
      <c r="G830" s="66"/>
      <c r="H830" s="42">
        <f>SUMIFS(H:H,C:C,C830,B:B,B830, G:G,"&lt;&gt;"&amp;G830)</f>
        <v>300</v>
      </c>
      <c r="I830" s="66"/>
      <c r="J830" s="65" t="str">
        <f t="shared" si="871"/>
        <v/>
      </c>
      <c r="K830" s="103"/>
      <c r="L830" s="67"/>
      <c r="M830" s="65" t="s">
        <v>6601</v>
      </c>
      <c r="N830" s="65" t="str">
        <f t="shared" si="872"/>
        <v>포지션별 민감도 분석정보(FRTB)</v>
      </c>
      <c r="O830" s="27" t="str">
        <f t="shared" si="854"/>
        <v/>
      </c>
      <c r="P830" s="65"/>
      <c r="Q830" s="65"/>
      <c r="R830" s="65" t="str">
        <f t="shared" si="873"/>
        <v/>
      </c>
      <c r="S830" s="66"/>
      <c r="T830" s="66"/>
      <c r="U830" s="68">
        <f t="shared" si="847"/>
        <v>300</v>
      </c>
      <c r="V830" s="65"/>
      <c r="W830" s="5" t="s">
        <v>291</v>
      </c>
      <c r="X830" s="5" t="str">
        <f t="shared" si="881"/>
        <v/>
      </c>
      <c r="Y830" s="6" t="s">
        <v>291</v>
      </c>
      <c r="Z830" s="37" t="str">
        <f t="shared" si="882"/>
        <v>CREATE TABLE ZRP_POSI_SENT_FRTB(</v>
      </c>
      <c r="AA830" s="37" t="s">
        <v>291</v>
      </c>
      <c r="AB830" s="5" t="str">
        <f t="shared" si="883"/>
        <v>DROP TABLE ZRP_POSI_SENT_FRTB;</v>
      </c>
      <c r="AC830" s="37" t="s">
        <v>291</v>
      </c>
      <c r="AD830" s="37" t="str">
        <f t="shared" si="884"/>
        <v>COMMENT ON TABLE ZRP_POSI_SENT_FRTB IS '포지션별 민감도 분석정보(FRTB)';</v>
      </c>
      <c r="AE830" s="37" t="s">
        <v>291</v>
      </c>
      <c r="AF830" s="40" t="str">
        <f t="shared" si="885"/>
        <v/>
      </c>
      <c r="AG830" s="6" t="s">
        <v>291</v>
      </c>
      <c r="AI830" s="114"/>
      <c r="AJ830" s="66"/>
    </row>
    <row r="831" spans="2:36" hidden="1">
      <c r="B831" s="65" t="str">
        <f t="shared" ref="B831:C833" si="900">B830</f>
        <v>평가관리_산출정보</v>
      </c>
      <c r="C831" s="65" t="str">
        <f t="shared" si="900"/>
        <v>포지션별 민감도 분석정보(FRTB)</v>
      </c>
      <c r="D831" s="65" t="s">
        <v>1169</v>
      </c>
      <c r="E831" s="65">
        <f t="shared" si="866"/>
        <v>1</v>
      </c>
      <c r="F831" s="66" t="s">
        <v>1980</v>
      </c>
      <c r="G831" s="66" t="s">
        <v>274</v>
      </c>
      <c r="H831" s="42">
        <v>8</v>
      </c>
      <c r="I831" s="66"/>
      <c r="J831" s="65" t="str">
        <f t="shared" si="871"/>
        <v>문자_8</v>
      </c>
      <c r="K831" s="103"/>
      <c r="L831" s="67"/>
      <c r="M831" s="65" t="str">
        <f t="shared" si="864"/>
        <v>ZRP_POSI_SENT_FRTB</v>
      </c>
      <c r="N831" s="65" t="str">
        <f t="shared" si="872"/>
        <v>포지션별 민감도 분석정보(FRTB)</v>
      </c>
      <c r="O831" s="27">
        <f t="shared" si="854"/>
        <v>1</v>
      </c>
      <c r="P831" s="65" t="s">
        <v>65</v>
      </c>
      <c r="Q831" s="65" t="str">
        <f t="shared" ref="Q831:Q853" si="901">D831</f>
        <v>기준일자</v>
      </c>
      <c r="R831" s="65" t="str">
        <f t="shared" si="873"/>
        <v>varchar2(8)</v>
      </c>
      <c r="S831" s="66" t="s">
        <v>1980</v>
      </c>
      <c r="T831" s="66"/>
      <c r="U831" s="68">
        <f t="shared" si="847"/>
        <v>8</v>
      </c>
      <c r="V831" s="65"/>
      <c r="W831" s="5" t="s">
        <v>291</v>
      </c>
      <c r="X831" s="5" t="str">
        <f t="shared" si="881"/>
        <v>BASE_DT</v>
      </c>
      <c r="Y831" s="6" t="s">
        <v>291</v>
      </c>
      <c r="Z831" s="37" t="str">
        <f t="shared" si="882"/>
        <v xml:space="preserve">  BASE_DT varchar2(8) NOT NULL,</v>
      </c>
      <c r="AA831" s="37" t="s">
        <v>291</v>
      </c>
      <c r="AB831" s="5" t="str">
        <f t="shared" si="883"/>
        <v/>
      </c>
      <c r="AC831" s="37" t="s">
        <v>291</v>
      </c>
      <c r="AD831" s="37" t="str">
        <f t="shared" si="884"/>
        <v>COMMENT ON COLUMN ZRP_POSI_SENT_FRTB.BASE_DT IS '기준일자';</v>
      </c>
      <c r="AE831" s="37" t="s">
        <v>291</v>
      </c>
      <c r="AF831" s="40" t="str">
        <f t="shared" si="885"/>
        <v/>
      </c>
      <c r="AG831" s="6" t="s">
        <v>291</v>
      </c>
      <c r="AI831" s="114"/>
      <c r="AJ831" s="66"/>
    </row>
    <row r="832" spans="2:36" hidden="1">
      <c r="B832" s="65" t="str">
        <f t="shared" si="900"/>
        <v>평가관리_산출정보</v>
      </c>
      <c r="C832" s="65" t="str">
        <f t="shared" si="900"/>
        <v>포지션별 민감도 분석정보(FRTB)</v>
      </c>
      <c r="D832" s="65" t="s">
        <v>1212</v>
      </c>
      <c r="E832" s="65">
        <f t="shared" si="866"/>
        <v>2</v>
      </c>
      <c r="F832" s="66" t="s">
        <v>1980</v>
      </c>
      <c r="G832" s="66" t="s">
        <v>274</v>
      </c>
      <c r="H832" s="42">
        <v>30</v>
      </c>
      <c r="I832" s="66"/>
      <c r="J832" s="65" t="str">
        <f t="shared" si="871"/>
        <v>문자_30</v>
      </c>
      <c r="K832" s="103"/>
      <c r="L832" s="67"/>
      <c r="M832" s="65" t="str">
        <f t="shared" si="864"/>
        <v>ZRP_POSI_SENT_FRTB</v>
      </c>
      <c r="N832" s="65" t="str">
        <f t="shared" si="872"/>
        <v>포지션별 민감도 분석정보(FRTB)</v>
      </c>
      <c r="O832" s="27">
        <f t="shared" si="854"/>
        <v>2</v>
      </c>
      <c r="P832" s="65" t="s">
        <v>1455</v>
      </c>
      <c r="Q832" s="65" t="str">
        <f t="shared" si="901"/>
        <v>시나리오ID</v>
      </c>
      <c r="R832" s="65" t="str">
        <f t="shared" si="873"/>
        <v>varchar2(30)</v>
      </c>
      <c r="S832" s="66" t="s">
        <v>1980</v>
      </c>
      <c r="T832" s="66"/>
      <c r="U832" s="68">
        <f t="shared" si="847"/>
        <v>30</v>
      </c>
      <c r="V832" s="65"/>
      <c r="W832" s="5" t="s">
        <v>291</v>
      </c>
      <c r="X832" s="5" t="str">
        <f t="shared" si="881"/>
        <v>BASE_DT,SCEN_ID</v>
      </c>
      <c r="Y832" s="6" t="s">
        <v>291</v>
      </c>
      <c r="Z832" s="37" t="str">
        <f t="shared" si="882"/>
        <v xml:space="preserve">  SCEN_ID varchar2(30) NOT NULL,</v>
      </c>
      <c r="AA832" s="37" t="s">
        <v>291</v>
      </c>
      <c r="AB832" s="5" t="str">
        <f t="shared" si="883"/>
        <v/>
      </c>
      <c r="AC832" s="37" t="s">
        <v>291</v>
      </c>
      <c r="AD832" s="37" t="str">
        <f t="shared" si="884"/>
        <v>COMMENT ON COLUMN ZRP_POSI_SENT_FRTB.SCEN_ID IS '시나리오ID';</v>
      </c>
      <c r="AE832" s="37" t="s">
        <v>291</v>
      </c>
      <c r="AF832" s="40" t="str">
        <f t="shared" si="885"/>
        <v/>
      </c>
      <c r="AG832" s="6" t="s">
        <v>291</v>
      </c>
      <c r="AI832" s="114"/>
      <c r="AJ832" s="66"/>
    </row>
    <row r="833" spans="2:36" hidden="1">
      <c r="B833" s="65" t="str">
        <f t="shared" si="900"/>
        <v>평가관리_산출정보</v>
      </c>
      <c r="C833" s="65" t="str">
        <f t="shared" si="900"/>
        <v>포지션별 민감도 분석정보(FRTB)</v>
      </c>
      <c r="D833" s="65" t="s">
        <v>33</v>
      </c>
      <c r="E833" s="65">
        <f t="shared" si="866"/>
        <v>3</v>
      </c>
      <c r="F833" s="66" t="s">
        <v>1980</v>
      </c>
      <c r="G833" s="66" t="s">
        <v>274</v>
      </c>
      <c r="H833" s="42">
        <v>60</v>
      </c>
      <c r="I833" s="66"/>
      <c r="J833" s="65" t="str">
        <f t="shared" si="871"/>
        <v>문자_60</v>
      </c>
      <c r="K833" s="103"/>
      <c r="L833" s="67"/>
      <c r="M833" s="65" t="str">
        <f t="shared" si="864"/>
        <v>ZRP_POSI_SENT_FRTB</v>
      </c>
      <c r="N833" s="65" t="str">
        <f t="shared" si="872"/>
        <v>포지션별 민감도 분석정보(FRTB)</v>
      </c>
      <c r="O833" s="27">
        <f t="shared" si="854"/>
        <v>3</v>
      </c>
      <c r="P833" s="65" t="s">
        <v>738</v>
      </c>
      <c r="Q833" s="65" t="str">
        <f t="shared" si="901"/>
        <v>포지션ID</v>
      </c>
      <c r="R833" s="65" t="str">
        <f t="shared" si="873"/>
        <v>varchar2(60)</v>
      </c>
      <c r="S833" s="66" t="s">
        <v>1980</v>
      </c>
      <c r="T833" s="66"/>
      <c r="U833" s="68">
        <f t="shared" si="847"/>
        <v>60</v>
      </c>
      <c r="V833" s="65"/>
      <c r="W833" s="5" t="s">
        <v>291</v>
      </c>
      <c r="X833" s="5" t="str">
        <f t="shared" si="881"/>
        <v>BASE_DT,SCEN_ID,POSI_ID</v>
      </c>
      <c r="Y833" s="6" t="s">
        <v>291</v>
      </c>
      <c r="Z833" s="37" t="str">
        <f t="shared" si="882"/>
        <v xml:space="preserve">  POSI_ID varchar2(60) NOT NULL,</v>
      </c>
      <c r="AA833" s="37" t="s">
        <v>291</v>
      </c>
      <c r="AB833" s="5" t="str">
        <f t="shared" si="883"/>
        <v/>
      </c>
      <c r="AC833" s="37" t="s">
        <v>291</v>
      </c>
      <c r="AD833" s="37" t="str">
        <f t="shared" si="884"/>
        <v>COMMENT ON COLUMN ZRP_POSI_SENT_FRTB.POSI_ID IS '포지션ID';</v>
      </c>
      <c r="AE833" s="37" t="s">
        <v>291</v>
      </c>
      <c r="AF833" s="40" t="str">
        <f t="shared" si="885"/>
        <v/>
      </c>
      <c r="AG833" s="6" t="s">
        <v>291</v>
      </c>
      <c r="AI833" s="114"/>
      <c r="AJ833" s="66"/>
    </row>
    <row r="834" spans="2:36" hidden="1">
      <c r="B834" s="65" t="str">
        <f t="shared" ref="B834:C836" si="902">B831</f>
        <v>평가관리_산출정보</v>
      </c>
      <c r="C834" s="65" t="str">
        <f t="shared" si="902"/>
        <v>포지션별 민감도 분석정보(FRTB)</v>
      </c>
      <c r="D834" s="65" t="s">
        <v>1173</v>
      </c>
      <c r="E834" s="65">
        <f t="shared" si="866"/>
        <v>4</v>
      </c>
      <c r="F834" s="66" t="s">
        <v>1980</v>
      </c>
      <c r="G834" s="66" t="s">
        <v>274</v>
      </c>
      <c r="H834" s="42">
        <v>10</v>
      </c>
      <c r="I834" s="66"/>
      <c r="J834" s="65" t="str">
        <f>IF(G834="", "", G834&amp;IF(G834="날짜", "", "_"&amp;H834))</f>
        <v>문자_10</v>
      </c>
      <c r="K834" s="103" t="s">
        <v>3977</v>
      </c>
      <c r="L834" s="67"/>
      <c r="M834" s="65" t="str">
        <f>M831</f>
        <v>ZRP_POSI_SENT_FRTB</v>
      </c>
      <c r="N834" s="65" t="str">
        <f>C834</f>
        <v>포지션별 민감도 분석정보(FRTB)</v>
      </c>
      <c r="O834" s="27">
        <f t="shared" si="854"/>
        <v>4</v>
      </c>
      <c r="P834" s="65" t="s">
        <v>3977</v>
      </c>
      <c r="Q834" s="65" t="str">
        <f>D834</f>
        <v>위험군</v>
      </c>
      <c r="R834" s="65" t="str">
        <f>IF(G834="문자", "varchar2(" &amp; H834 &amp; ")", IF(G834="숫자", "number(" &amp; SUBSTITUTE(H834, ".", ",") &amp;")", IF(G834="날짜", "timestamp", "")))</f>
        <v>varchar2(10)</v>
      </c>
      <c r="S834" s="66" t="s">
        <v>1980</v>
      </c>
      <c r="T834" s="66"/>
      <c r="U834" s="68">
        <f t="shared" si="847"/>
        <v>10</v>
      </c>
      <c r="V834" s="65"/>
      <c r="W834" s="5" t="s">
        <v>291</v>
      </c>
      <c r="X834" s="5" t="str">
        <f t="shared" si="881"/>
        <v>BASE_DT,SCEN_ID,POSI_ID,RISK_CLS</v>
      </c>
      <c r="Y834" s="6" t="s">
        <v>291</v>
      </c>
      <c r="Z834" s="37" t="str">
        <f t="shared" si="882"/>
        <v xml:space="preserve">  RISK_CLS varchar2(10) NOT NULL,</v>
      </c>
      <c r="AA834" s="37" t="s">
        <v>291</v>
      </c>
      <c r="AB834" s="5" t="str">
        <f t="shared" si="883"/>
        <v/>
      </c>
      <c r="AC834" s="37" t="s">
        <v>291</v>
      </c>
      <c r="AD834" s="37" t="str">
        <f t="shared" si="884"/>
        <v>COMMENT ON COLUMN ZRP_POSI_SENT_FRTB.RISK_CLS IS '위험군 : RISK_CLS';</v>
      </c>
      <c r="AE834" s="37" t="s">
        <v>291</v>
      </c>
      <c r="AF834" s="40" t="str">
        <f t="shared" si="885"/>
        <v/>
      </c>
      <c r="AG834" s="6" t="s">
        <v>291</v>
      </c>
      <c r="AI834" s="114"/>
      <c r="AJ834" s="66"/>
    </row>
    <row r="835" spans="2:36" hidden="1">
      <c r="B835" s="65" t="str">
        <f t="shared" si="902"/>
        <v>평가관리_산출정보</v>
      </c>
      <c r="C835" s="65" t="str">
        <f t="shared" si="902"/>
        <v>포지션별 민감도 분석정보(FRTB)</v>
      </c>
      <c r="D835" s="65" t="s">
        <v>1175</v>
      </c>
      <c r="E835" s="65">
        <f t="shared" si="866"/>
        <v>5</v>
      </c>
      <c r="F835" s="66" t="s">
        <v>1980</v>
      </c>
      <c r="G835" s="66" t="s">
        <v>274</v>
      </c>
      <c r="H835" s="42">
        <v>5</v>
      </c>
      <c r="I835" s="66"/>
      <c r="J835" s="65" t="str">
        <f>IF(G835="", "", G835&amp;IF(G835="날짜", "", "_"&amp;H835))</f>
        <v>문자_5</v>
      </c>
      <c r="K835" s="103" t="s">
        <v>1341</v>
      </c>
      <c r="L835" s="67"/>
      <c r="M835" s="65" t="str">
        <f>M832</f>
        <v>ZRP_POSI_SENT_FRTB</v>
      </c>
      <c r="N835" s="65" t="str">
        <f>C835</f>
        <v>포지션별 민감도 분석정보(FRTB)</v>
      </c>
      <c r="O835" s="27">
        <f t="shared" si="854"/>
        <v>5</v>
      </c>
      <c r="P835" s="65" t="s">
        <v>1341</v>
      </c>
      <c r="Q835" s="65" t="str">
        <f>D835</f>
        <v>민감도구분</v>
      </c>
      <c r="R835" s="65" t="str">
        <f>IF(G835="문자", "varchar2(" &amp; H835 &amp; ")", IF(G835="숫자", "number(" &amp; SUBSTITUTE(H835, ".", ",") &amp;")", IF(G835="날짜", "timestamp", "")))</f>
        <v>varchar2(5)</v>
      </c>
      <c r="S835" s="66" t="s">
        <v>1980</v>
      </c>
      <c r="T835" s="66"/>
      <c r="U835" s="68">
        <f t="shared" si="847"/>
        <v>5</v>
      </c>
      <c r="V835" s="65"/>
      <c r="W835" s="5" t="s">
        <v>291</v>
      </c>
      <c r="X835" s="5" t="str">
        <f t="shared" si="881"/>
        <v>BASE_DT,SCEN_ID,POSI_ID,RISK_CLS,SENT_CLS</v>
      </c>
      <c r="Y835" s="6" t="s">
        <v>291</v>
      </c>
      <c r="Z835" s="37" t="str">
        <f t="shared" si="882"/>
        <v xml:space="preserve">  SENT_CLS varchar2(5) NOT NULL,</v>
      </c>
      <c r="AA835" s="37" t="s">
        <v>291</v>
      </c>
      <c r="AB835" s="5" t="str">
        <f t="shared" si="883"/>
        <v/>
      </c>
      <c r="AC835" s="37" t="s">
        <v>291</v>
      </c>
      <c r="AD835" s="37" t="str">
        <f t="shared" si="884"/>
        <v>COMMENT ON COLUMN ZRP_POSI_SENT_FRTB.SENT_CLS IS '민감도구분 : SENT_CLS';</v>
      </c>
      <c r="AE835" s="37" t="s">
        <v>291</v>
      </c>
      <c r="AF835" s="40" t="str">
        <f t="shared" si="885"/>
        <v/>
      </c>
      <c r="AG835" s="6" t="s">
        <v>291</v>
      </c>
      <c r="AI835" s="114"/>
      <c r="AJ835" s="66"/>
    </row>
    <row r="836" spans="2:36" hidden="1">
      <c r="B836" s="65" t="str">
        <f t="shared" si="902"/>
        <v>평가관리_산출정보</v>
      </c>
      <c r="C836" s="65" t="str">
        <f t="shared" si="902"/>
        <v>포지션별 민감도 분석정보(FRTB)</v>
      </c>
      <c r="D836" s="65" t="s">
        <v>1245</v>
      </c>
      <c r="E836" s="65">
        <f t="shared" si="866"/>
        <v>6</v>
      </c>
      <c r="F836" s="66" t="s">
        <v>1980</v>
      </c>
      <c r="G836" s="66" t="s">
        <v>274</v>
      </c>
      <c r="H836" s="42">
        <v>20</v>
      </c>
      <c r="I836" s="66"/>
      <c r="J836" s="65" t="str">
        <f>IF(G836="", "", G836&amp;IF(G836="날짜", "", "_"&amp;H836))</f>
        <v>문자_20</v>
      </c>
      <c r="K836" s="103" t="s">
        <v>5076</v>
      </c>
      <c r="L836" s="67"/>
      <c r="M836" s="65" t="str">
        <f>M833</f>
        <v>ZRP_POSI_SENT_FRTB</v>
      </c>
      <c r="N836" s="65" t="str">
        <f>C836</f>
        <v>포지션별 민감도 분석정보(FRTB)</v>
      </c>
      <c r="O836" s="27">
        <f t="shared" si="854"/>
        <v>6</v>
      </c>
      <c r="P836" s="65" t="s">
        <v>3979</v>
      </c>
      <c r="Q836" s="65" t="str">
        <f>D836</f>
        <v>위험요소</v>
      </c>
      <c r="R836" s="65" t="str">
        <f>IF(G836="문자", "varchar2(" &amp; H836 &amp; ")", IF(G836="숫자", "number(" &amp; SUBSTITUTE(H836, ".", ",") &amp;")", IF(G836="날짜", "timestamp", "")))</f>
        <v>varchar2(20)</v>
      </c>
      <c r="S836" s="66" t="s">
        <v>1980</v>
      </c>
      <c r="T836" s="66"/>
      <c r="U836" s="68">
        <f t="shared" si="847"/>
        <v>20</v>
      </c>
      <c r="V836" s="65"/>
      <c r="W836" s="5" t="s">
        <v>291</v>
      </c>
      <c r="X836" s="5" t="str">
        <f t="shared" si="881"/>
        <v>BASE_DT,SCEN_ID,POSI_ID,RISK_CLS,SENT_CLS,RISK_FACTOR</v>
      </c>
      <c r="Y836" s="6" t="s">
        <v>291</v>
      </c>
      <c r="Z836" s="37" t="str">
        <f t="shared" si="882"/>
        <v xml:space="preserve">  RISK_FACTOR varchar2(20) NOT NULL,</v>
      </c>
      <c r="AA836" s="37" t="s">
        <v>291</v>
      </c>
      <c r="AB836" s="5" t="str">
        <f t="shared" si="883"/>
        <v/>
      </c>
      <c r="AC836" s="37" t="s">
        <v>291</v>
      </c>
      <c r="AD836" s="37" t="str">
        <f t="shared" si="884"/>
        <v>COMMENT ON COLUMN ZRP_POSI_SENT_FRTB.RISK_FACTOR IS '위험요소 : CurveID';</v>
      </c>
      <c r="AE836" s="37" t="s">
        <v>291</v>
      </c>
      <c r="AF836" s="40" t="str">
        <f t="shared" si="885"/>
        <v/>
      </c>
      <c r="AG836" s="6" t="s">
        <v>291</v>
      </c>
      <c r="AI836" s="114"/>
      <c r="AJ836" s="66"/>
    </row>
    <row r="837" spans="2:36" hidden="1">
      <c r="B837" s="65" t="str">
        <f>B833</f>
        <v>평가관리_산출정보</v>
      </c>
      <c r="C837" s="65" t="str">
        <f>C833</f>
        <v>포지션별 민감도 분석정보(FRTB)</v>
      </c>
      <c r="D837" s="65" t="s">
        <v>2136</v>
      </c>
      <c r="E837" s="65">
        <f t="shared" si="866"/>
        <v>7</v>
      </c>
      <c r="F837" s="66" t="s">
        <v>1980</v>
      </c>
      <c r="G837" s="66" t="s">
        <v>13</v>
      </c>
      <c r="H837" s="42" t="s">
        <v>2007</v>
      </c>
      <c r="I837" s="66"/>
      <c r="J837" s="65" t="str">
        <f>IF(G837="", "", G837&amp;IF(G837="날짜", "", "_"&amp;H837))</f>
        <v>숫자_5,2</v>
      </c>
      <c r="K837" s="103"/>
      <c r="L837" s="67"/>
      <c r="M837" s="65" t="str">
        <f>M833</f>
        <v>ZRP_POSI_SENT_FRTB</v>
      </c>
      <c r="N837" s="65" t="str">
        <f>C837</f>
        <v>포지션별 민감도 분석정보(FRTB)</v>
      </c>
      <c r="O837" s="27">
        <f t="shared" si="854"/>
        <v>7</v>
      </c>
      <c r="P837" s="65" t="s">
        <v>5074</v>
      </c>
      <c r="Q837" s="65" t="str">
        <f>D837</f>
        <v>만기구간</v>
      </c>
      <c r="R837" s="65" t="str">
        <f>IF(G837="문자", "varchar2(" &amp; H837 &amp; ")", IF(G837="숫자", "number(" &amp; SUBSTITUTE(H837, ".", ",") &amp;")", IF(G837="날짜", "timestamp", "")))</f>
        <v>number(5,2)</v>
      </c>
      <c r="S837" s="66" t="s">
        <v>1980</v>
      </c>
      <c r="T837" s="66"/>
      <c r="U837" s="68" t="str">
        <f t="shared" si="847"/>
        <v>5,2</v>
      </c>
      <c r="V837" s="65"/>
      <c r="W837" s="5" t="s">
        <v>291</v>
      </c>
      <c r="X837" s="5" t="str">
        <f t="shared" si="881"/>
        <v>BASE_DT,SCEN_ID,POSI_ID,RISK_CLS,SENT_CLS,RISK_FACTOR,TERM1</v>
      </c>
      <c r="Y837" s="6" t="s">
        <v>291</v>
      </c>
      <c r="Z837" s="37" t="str">
        <f t="shared" si="882"/>
        <v xml:space="preserve">  TERM1 number(5,2) NOT NULL,</v>
      </c>
      <c r="AA837" s="37" t="s">
        <v>291</v>
      </c>
      <c r="AB837" s="5" t="str">
        <f t="shared" si="883"/>
        <v/>
      </c>
      <c r="AC837" s="37" t="s">
        <v>291</v>
      </c>
      <c r="AD837" s="37" t="str">
        <f t="shared" si="884"/>
        <v>COMMENT ON COLUMN ZRP_POSI_SENT_FRTB.TERM1 IS '만기구간';</v>
      </c>
      <c r="AE837" s="37" t="s">
        <v>291</v>
      </c>
      <c r="AF837" s="40" t="str">
        <f t="shared" si="885"/>
        <v/>
      </c>
      <c r="AG837" s="6" t="s">
        <v>291</v>
      </c>
      <c r="AI837" s="114"/>
      <c r="AJ837" s="66"/>
    </row>
    <row r="838" spans="2:36" hidden="1">
      <c r="B838" s="65" t="str">
        <f>B836</f>
        <v>평가관리_산출정보</v>
      </c>
      <c r="C838" s="65" t="str">
        <f>C836</f>
        <v>포지션별 민감도 분석정보(FRTB)</v>
      </c>
      <c r="D838" s="65" t="s">
        <v>2137</v>
      </c>
      <c r="E838" s="65">
        <f t="shared" si="866"/>
        <v>8</v>
      </c>
      <c r="F838" s="66" t="s">
        <v>1980</v>
      </c>
      <c r="G838" s="66" t="s">
        <v>13</v>
      </c>
      <c r="H838" s="42" t="s">
        <v>2007</v>
      </c>
      <c r="I838" s="66"/>
      <c r="J838" s="65" t="str">
        <f>IF(G838="", "", G838&amp;IF(G838="날짜", "", "_"&amp;H838))</f>
        <v>숫자_5,2</v>
      </c>
      <c r="K838" s="103"/>
      <c r="L838" s="67"/>
      <c r="M838" s="65" t="str">
        <f>M836</f>
        <v>ZRP_POSI_SENT_FRTB</v>
      </c>
      <c r="N838" s="65" t="str">
        <f>C838</f>
        <v>포지션별 민감도 분석정보(FRTB)</v>
      </c>
      <c r="O838" s="27">
        <f t="shared" si="854"/>
        <v>8</v>
      </c>
      <c r="P838" s="65" t="s">
        <v>5075</v>
      </c>
      <c r="Q838" s="65" t="str">
        <f>D838</f>
        <v>기초자산구간</v>
      </c>
      <c r="R838" s="65" t="str">
        <f>IF(G838="문자", "varchar2(" &amp; H838 &amp; ")", IF(G838="숫자", "number(" &amp; SUBSTITUTE(H838, ".", ",") &amp;")", IF(G838="날짜", "timestamp", "")))</f>
        <v>number(5,2)</v>
      </c>
      <c r="S838" s="66" t="s">
        <v>1980</v>
      </c>
      <c r="T838" s="66"/>
      <c r="U838" s="68" t="str">
        <f t="shared" ref="U838:U901" si="903">IF(Q838="", SUMIFS(U:U,M:M,M838,Q:Q,"&lt;&gt;"&amp;Q838), IF(OR(R838="float",R838="datetime"),8,H838))</f>
        <v>5,2</v>
      </c>
      <c r="V838" s="65"/>
      <c r="W838" s="5" t="s">
        <v>291</v>
      </c>
      <c r="X838" s="5" t="str">
        <f t="shared" si="881"/>
        <v>BASE_DT,SCEN_ID,POSI_ID,RISK_CLS,SENT_CLS,RISK_FACTOR,TERM1,TERM2</v>
      </c>
      <c r="Y838" s="6" t="s">
        <v>291</v>
      </c>
      <c r="Z838" s="37" t="str">
        <f t="shared" si="882"/>
        <v xml:space="preserve">  TERM2 number(5,2) NOT NULL,</v>
      </c>
      <c r="AA838" s="37" t="s">
        <v>291</v>
      </c>
      <c r="AB838" s="5" t="str">
        <f t="shared" si="883"/>
        <v/>
      </c>
      <c r="AC838" s="37" t="s">
        <v>291</v>
      </c>
      <c r="AD838" s="37" t="str">
        <f t="shared" si="884"/>
        <v>COMMENT ON COLUMN ZRP_POSI_SENT_FRTB.TERM2 IS '기초자산구간';</v>
      </c>
      <c r="AE838" s="37" t="s">
        <v>291</v>
      </c>
      <c r="AF838" s="40" t="str">
        <f t="shared" si="885"/>
        <v/>
      </c>
      <c r="AG838" s="6" t="s">
        <v>291</v>
      </c>
      <c r="AI838" s="114"/>
      <c r="AJ838" s="66"/>
    </row>
    <row r="839" spans="2:36" hidden="1">
      <c r="B839" s="65" t="str">
        <f>B833</f>
        <v>평가관리_산출정보</v>
      </c>
      <c r="C839" s="65" t="str">
        <f>C833</f>
        <v>포지션별 민감도 분석정보(FRTB)</v>
      </c>
      <c r="D839" s="65" t="s">
        <v>1153</v>
      </c>
      <c r="E839" s="65">
        <f t="shared" si="866"/>
        <v>9</v>
      </c>
      <c r="F839" s="66"/>
      <c r="G839" s="66" t="s">
        <v>274</v>
      </c>
      <c r="H839" s="42">
        <v>20</v>
      </c>
      <c r="I839" s="66"/>
      <c r="J839" s="65" t="str">
        <f t="shared" si="871"/>
        <v>문자_20</v>
      </c>
      <c r="K839" s="103"/>
      <c r="L839" s="67"/>
      <c r="M839" s="65" t="str">
        <f>M833</f>
        <v>ZRP_POSI_SENT_FRTB</v>
      </c>
      <c r="N839" s="65" t="str">
        <f t="shared" si="872"/>
        <v>포지션별 민감도 분석정보(FRTB)</v>
      </c>
      <c r="O839" s="27">
        <f t="shared" si="854"/>
        <v>9</v>
      </c>
      <c r="P839" s="65" t="s">
        <v>46</v>
      </c>
      <c r="Q839" s="65" t="str">
        <f t="shared" si="901"/>
        <v>최종작업자</v>
      </c>
      <c r="R839" s="65" t="str">
        <f t="shared" si="873"/>
        <v>varchar2(20)</v>
      </c>
      <c r="S839" s="66"/>
      <c r="T839" s="66"/>
      <c r="U839" s="68">
        <f t="shared" si="903"/>
        <v>20</v>
      </c>
      <c r="V839" s="65"/>
      <c r="W839" s="5" t="s">
        <v>291</v>
      </c>
      <c r="X839" s="5" t="str">
        <f t="shared" si="881"/>
        <v>BASE_DT,SCEN_ID,POSI_ID,RISK_CLS,SENT_CLS,RISK_FACTOR,TERM1,TERM2</v>
      </c>
      <c r="Y839" s="6" t="s">
        <v>291</v>
      </c>
      <c r="Z839" s="37" t="str">
        <f t="shared" si="882"/>
        <v xml:space="preserve">  LASTID varchar2(20) NULL,</v>
      </c>
      <c r="AA839" s="37" t="s">
        <v>291</v>
      </c>
      <c r="AB839" s="5" t="str">
        <f t="shared" si="883"/>
        <v/>
      </c>
      <c r="AC839" s="37" t="s">
        <v>291</v>
      </c>
      <c r="AD839" s="37" t="str">
        <f t="shared" si="884"/>
        <v>COMMENT ON COLUMN ZRP_POSI_SENT_FRTB.LASTID IS '최종작업자';</v>
      </c>
      <c r="AE839" s="37" t="s">
        <v>291</v>
      </c>
      <c r="AF839" s="40" t="str">
        <f t="shared" si="885"/>
        <v>ALTER TABLE ZRP_POSI_SENT_FRTB ADD LASTID varchar2(20) NULL;</v>
      </c>
      <c r="AG839" s="6" t="s">
        <v>291</v>
      </c>
      <c r="AI839" s="114"/>
      <c r="AJ839" s="66"/>
    </row>
    <row r="840" spans="2:36" hidden="1">
      <c r="B840" s="65" t="str">
        <f t="shared" ref="B840:C840" si="904">B839</f>
        <v>평가관리_산출정보</v>
      </c>
      <c r="C840" s="65" t="str">
        <f t="shared" si="904"/>
        <v>포지션별 민감도 분석정보(FRTB)</v>
      </c>
      <c r="D840" s="65" t="s">
        <v>286</v>
      </c>
      <c r="E840" s="65">
        <f t="shared" si="866"/>
        <v>10</v>
      </c>
      <c r="F840" s="66"/>
      <c r="G840" s="66" t="s">
        <v>1154</v>
      </c>
      <c r="H840" s="42">
        <v>8</v>
      </c>
      <c r="I840" s="66" t="s">
        <v>36</v>
      </c>
      <c r="J840" s="65" t="str">
        <f t="shared" si="871"/>
        <v>날짜</v>
      </c>
      <c r="K840" s="103"/>
      <c r="L840" s="67"/>
      <c r="M840" s="65" t="str">
        <f t="shared" si="864"/>
        <v>ZRP_POSI_SENT_FRTB</v>
      </c>
      <c r="N840" s="65" t="str">
        <f t="shared" si="872"/>
        <v>포지션별 민감도 분석정보(FRTB)</v>
      </c>
      <c r="O840" s="27">
        <f t="shared" si="854"/>
        <v>10</v>
      </c>
      <c r="P840" s="65" t="s">
        <v>47</v>
      </c>
      <c r="Q840" s="65" t="str">
        <f t="shared" si="901"/>
        <v>최종작업시스템일시</v>
      </c>
      <c r="R840" s="65" t="str">
        <f t="shared" si="873"/>
        <v>timestamp</v>
      </c>
      <c r="S840" s="66"/>
      <c r="T840" s="66"/>
      <c r="U840" s="68">
        <f t="shared" si="903"/>
        <v>8</v>
      </c>
      <c r="V840" s="65"/>
      <c r="W840" s="5" t="s">
        <v>291</v>
      </c>
      <c r="X840" s="5" t="str">
        <f t="shared" si="881"/>
        <v>BASE_DT,SCEN_ID,POSI_ID,RISK_CLS,SENT_CLS,RISK_FACTOR,TERM1,TERM2</v>
      </c>
      <c r="Y840" s="6" t="s">
        <v>291</v>
      </c>
      <c r="Z840" s="37" t="str">
        <f t="shared" si="882"/>
        <v xml:space="preserve">  TMSTAMP timestamp DEFAULT CURRENT_TIMESTAMP  NULL,</v>
      </c>
      <c r="AA840" s="37" t="s">
        <v>291</v>
      </c>
      <c r="AB840" s="5" t="str">
        <f t="shared" si="883"/>
        <v/>
      </c>
      <c r="AC840" s="37" t="s">
        <v>291</v>
      </c>
      <c r="AD840" s="37" t="str">
        <f t="shared" si="884"/>
        <v>COMMENT ON COLUMN ZRP_POSI_SENT_FRTB.TMSTAMP IS '최종작업시스템일시';</v>
      </c>
      <c r="AE840" s="37" t="s">
        <v>291</v>
      </c>
      <c r="AF840" s="40" t="str">
        <f t="shared" si="885"/>
        <v>ALTER TABLE ZRP_POSI_SENT_FRTB ADD TMSTAMP timestamp NULL;</v>
      </c>
      <c r="AG840" s="6" t="s">
        <v>291</v>
      </c>
      <c r="AI840" s="114"/>
      <c r="AJ840" s="66"/>
    </row>
    <row r="841" spans="2:36" hidden="1">
      <c r="B841" s="65" t="str">
        <f t="shared" ref="B841:C841" si="905">B840</f>
        <v>평가관리_산출정보</v>
      </c>
      <c r="C841" s="65" t="str">
        <f t="shared" si="905"/>
        <v>포지션별 민감도 분석정보(FRTB)</v>
      </c>
      <c r="D841" s="65" t="s">
        <v>1344</v>
      </c>
      <c r="E841" s="65">
        <f t="shared" si="866"/>
        <v>11</v>
      </c>
      <c r="F841" s="66"/>
      <c r="G841" s="66" t="s">
        <v>1156</v>
      </c>
      <c r="H841" s="42" t="s">
        <v>2545</v>
      </c>
      <c r="I841" s="66"/>
      <c r="J841" s="65" t="str">
        <f t="shared" si="871"/>
        <v>숫자_25,8</v>
      </c>
      <c r="K841" s="103"/>
      <c r="L841" s="67"/>
      <c r="M841" s="65" t="str">
        <f t="shared" si="864"/>
        <v>ZRP_POSI_SENT_FRTB</v>
      </c>
      <c r="N841" s="65" t="str">
        <f t="shared" si="872"/>
        <v>포지션별 민감도 분석정보(FRTB)</v>
      </c>
      <c r="O841" s="27">
        <f t="shared" si="854"/>
        <v>11</v>
      </c>
      <c r="P841" s="65" t="s">
        <v>1458</v>
      </c>
      <c r="Q841" s="65" t="str">
        <f t="shared" si="901"/>
        <v>민감도</v>
      </c>
      <c r="R841" s="65" t="str">
        <f t="shared" si="873"/>
        <v>number(25,8)</v>
      </c>
      <c r="S841" s="66"/>
      <c r="T841" s="66"/>
      <c r="U841" s="68" t="str">
        <f t="shared" si="903"/>
        <v>25,8</v>
      </c>
      <c r="V841" s="65"/>
      <c r="W841" s="5" t="s">
        <v>291</v>
      </c>
      <c r="X841" s="5" t="str">
        <f t="shared" si="881"/>
        <v>BASE_DT,SCEN_ID,POSI_ID,RISK_CLS,SENT_CLS,RISK_FACTOR,TERM1,TERM2</v>
      </c>
      <c r="Y841" s="6" t="s">
        <v>291</v>
      </c>
      <c r="Z841" s="37" t="str">
        <f t="shared" si="882"/>
        <v xml:space="preserve">  SENT_VAL number(25,8) NULL,</v>
      </c>
      <c r="AA841" s="37" t="s">
        <v>291</v>
      </c>
      <c r="AB841" s="5" t="str">
        <f t="shared" si="883"/>
        <v/>
      </c>
      <c r="AC841" s="37" t="s">
        <v>291</v>
      </c>
      <c r="AD841" s="37" t="str">
        <f t="shared" si="884"/>
        <v>COMMENT ON COLUMN ZRP_POSI_SENT_FRTB.SENT_VAL IS '민감도';</v>
      </c>
      <c r="AE841" s="37" t="s">
        <v>291</v>
      </c>
      <c r="AF841" s="40" t="str">
        <f t="shared" si="885"/>
        <v>ALTER TABLE ZRP_POSI_SENT_FRTB ADD SENT_VAL number(25,8) NULL;</v>
      </c>
      <c r="AG841" s="6" t="s">
        <v>291</v>
      </c>
      <c r="AI841" s="114"/>
      <c r="AJ841" s="66"/>
    </row>
    <row r="842" spans="2:36" hidden="1">
      <c r="B842" s="65" t="str">
        <f>B837</f>
        <v>평가관리_산출정보</v>
      </c>
      <c r="C842" s="65" t="str">
        <f>C837</f>
        <v>포지션별 민감도 분석정보(FRTB)</v>
      </c>
      <c r="D842" s="65" t="s">
        <v>1265</v>
      </c>
      <c r="E842" s="65">
        <f t="shared" si="866"/>
        <v>12</v>
      </c>
      <c r="F842" s="66"/>
      <c r="G842" s="66" t="s">
        <v>12</v>
      </c>
      <c r="H842" s="42">
        <v>5</v>
      </c>
      <c r="I842" s="66"/>
      <c r="J842" s="65" t="str">
        <f t="shared" ref="J842" si="906">IF(G842="", "", G842&amp;IF(G842="날짜", "", "_"&amp;H842))</f>
        <v>문자_5</v>
      </c>
      <c r="K842" s="103"/>
      <c r="L842" s="67"/>
      <c r="M842" s="65" t="str">
        <f t="shared" si="864"/>
        <v>ZRP_POSI_SENT_FRTB</v>
      </c>
      <c r="N842" s="65" t="str">
        <f t="shared" ref="N842" si="907">C842</f>
        <v>포지션별 민감도 분석정보(FRTB)</v>
      </c>
      <c r="O842" s="27">
        <f t="shared" si="854"/>
        <v>12</v>
      </c>
      <c r="P842" s="65" t="s">
        <v>6386</v>
      </c>
      <c r="Q842" s="65" t="str">
        <f t="shared" ref="Q842" si="908">D842</f>
        <v>채권등급</v>
      </c>
      <c r="R842" s="65" t="str">
        <f t="shared" ref="R842" si="909">IF(G842="문자", "varchar2(" &amp; H842 &amp; ")", IF(G842="숫자", "number(" &amp; SUBSTITUTE(H842, ".", ",") &amp;")", IF(G842="날짜", "timestamp", "")))</f>
        <v>varchar2(5)</v>
      </c>
      <c r="S842" s="66"/>
      <c r="T842" s="66"/>
      <c r="U842" s="68">
        <f t="shared" si="903"/>
        <v>5</v>
      </c>
      <c r="V842" s="65"/>
      <c r="W842" s="5" t="s">
        <v>291</v>
      </c>
      <c r="X842" s="5" t="str">
        <f t="shared" si="881"/>
        <v>BASE_DT,SCEN_ID,POSI_ID,RISK_CLS,SENT_CLS,RISK_FACTOR,TERM1,TERM2</v>
      </c>
      <c r="Y842" s="6" t="s">
        <v>291</v>
      </c>
      <c r="Z842" s="37" t="str">
        <f t="shared" si="882"/>
        <v xml:space="preserve">  BOND_CRD_CD varchar2(5) NULL,</v>
      </c>
      <c r="AA842" s="37" t="s">
        <v>291</v>
      </c>
      <c r="AB842" s="5" t="str">
        <f t="shared" si="883"/>
        <v/>
      </c>
      <c r="AC842" s="37" t="s">
        <v>291</v>
      </c>
      <c r="AD842" s="37" t="str">
        <f t="shared" si="884"/>
        <v>COMMENT ON COLUMN ZRP_POSI_SENT_FRTB.BOND_CRD_CD IS '채권등급';</v>
      </c>
      <c r="AE842" s="37" t="s">
        <v>291</v>
      </c>
      <c r="AF842" s="40" t="str">
        <f t="shared" si="885"/>
        <v>ALTER TABLE ZRP_POSI_SENT_FRTB ADD BOND_CRD_CD varchar2(5) NULL;</v>
      </c>
      <c r="AG842" s="6" t="s">
        <v>291</v>
      </c>
      <c r="AI842" s="114"/>
      <c r="AJ842" s="66"/>
    </row>
    <row r="843" spans="2:36" hidden="1">
      <c r="B843" s="65" t="str">
        <f t="shared" ref="B843:C843" si="910">B838</f>
        <v>평가관리_산출정보</v>
      </c>
      <c r="C843" s="65" t="str">
        <f t="shared" si="910"/>
        <v>포지션별 민감도 분석정보(FRTB)</v>
      </c>
      <c r="D843" s="65" t="s">
        <v>1353</v>
      </c>
      <c r="E843" s="65">
        <f t="shared" si="866"/>
        <v>13</v>
      </c>
      <c r="F843" s="66"/>
      <c r="G843" s="66" t="s">
        <v>13</v>
      </c>
      <c r="H843" s="42">
        <v>1</v>
      </c>
      <c r="I843" s="66"/>
      <c r="J843" s="65" t="str">
        <f t="shared" si="871"/>
        <v>숫자_1</v>
      </c>
      <c r="K843" s="103"/>
      <c r="L843" s="67"/>
      <c r="M843" s="65" t="str">
        <f t="shared" si="864"/>
        <v>ZRP_POSI_SENT_FRTB</v>
      </c>
      <c r="N843" s="65" t="str">
        <f t="shared" si="872"/>
        <v>포지션별 민감도 분석정보(FRTB)</v>
      </c>
      <c r="O843" s="27">
        <f t="shared" si="854"/>
        <v>13</v>
      </c>
      <c r="P843" s="65" t="s">
        <v>4731</v>
      </c>
      <c r="Q843" s="65" t="str">
        <f t="shared" si="901"/>
        <v>상환순위</v>
      </c>
      <c r="R843" s="65" t="str">
        <f t="shared" si="873"/>
        <v>number(1)</v>
      </c>
      <c r="S843" s="66"/>
      <c r="T843" s="66"/>
      <c r="U843" s="68">
        <f t="shared" si="903"/>
        <v>1</v>
      </c>
      <c r="V843" s="65"/>
      <c r="W843" s="5" t="s">
        <v>291</v>
      </c>
      <c r="X843" s="5" t="str">
        <f t="shared" si="881"/>
        <v>BASE_DT,SCEN_ID,POSI_ID,RISK_CLS,SENT_CLS,RISK_FACTOR,TERM1,TERM2</v>
      </c>
      <c r="Y843" s="6" t="s">
        <v>291</v>
      </c>
      <c r="Z843" s="37" t="str">
        <f t="shared" si="882"/>
        <v xml:space="preserve">  REPAY_RANK number(1) NULL,</v>
      </c>
      <c r="AA843" s="37" t="s">
        <v>291</v>
      </c>
      <c r="AB843" s="5" t="str">
        <f t="shared" si="883"/>
        <v/>
      </c>
      <c r="AC843" s="37" t="s">
        <v>291</v>
      </c>
      <c r="AD843" s="37" t="str">
        <f t="shared" si="884"/>
        <v>COMMENT ON COLUMN ZRP_POSI_SENT_FRTB.REPAY_RANK IS '상환순위';</v>
      </c>
      <c r="AE843" s="37" t="s">
        <v>291</v>
      </c>
      <c r="AF843" s="40" t="str">
        <f t="shared" si="885"/>
        <v>ALTER TABLE ZRP_POSI_SENT_FRTB ADD REPAY_RANK number(1) NULL;</v>
      </c>
      <c r="AG843" s="6" t="s">
        <v>291</v>
      </c>
      <c r="AI843" s="114"/>
      <c r="AJ843" s="66"/>
    </row>
    <row r="844" spans="2:36" hidden="1">
      <c r="B844" s="65" t="str">
        <f t="shared" ref="B844:C844" si="911">B839</f>
        <v>평가관리_산출정보</v>
      </c>
      <c r="C844" s="65" t="str">
        <f t="shared" si="911"/>
        <v>포지션별 민감도 분석정보(FRTB)</v>
      </c>
      <c r="D844" s="65" t="s">
        <v>6179</v>
      </c>
      <c r="E844" s="65">
        <f t="shared" si="866"/>
        <v>14</v>
      </c>
      <c r="F844" s="66"/>
      <c r="G844" s="66" t="s">
        <v>5356</v>
      </c>
      <c r="H844" s="42">
        <v>30</v>
      </c>
      <c r="I844" s="66"/>
      <c r="J844" s="65" t="str">
        <f t="shared" ref="J844:J846" si="912">IF(G844="", "", G844&amp;IF(G844="날짜", "", "_"&amp;H844))</f>
        <v>문자_30</v>
      </c>
      <c r="K844" s="103"/>
      <c r="L844" s="67"/>
      <c r="M844" s="65" t="str">
        <f t="shared" si="864"/>
        <v>ZRP_POSI_SENT_FRTB</v>
      </c>
      <c r="N844" s="65" t="str">
        <f t="shared" ref="N844:N846" si="913">C844</f>
        <v>포지션별 민감도 분석정보(FRTB)</v>
      </c>
      <c r="O844" s="27">
        <f t="shared" si="854"/>
        <v>14</v>
      </c>
      <c r="P844" s="65" t="s">
        <v>6199</v>
      </c>
      <c r="Q844" s="65" t="str">
        <f t="shared" ref="Q844:Q846" si="914">D844</f>
        <v>버킷ID</v>
      </c>
      <c r="R844" s="65" t="str">
        <f t="shared" ref="R844:R846" si="915">IF(G844="문자", "varchar2(" &amp; H844 &amp; ")", IF(G844="숫자", "number(" &amp; SUBSTITUTE(H844, ".", ",") &amp;")", IF(G844="날짜", "timestamp", "")))</f>
        <v>varchar2(30)</v>
      </c>
      <c r="S844" s="66"/>
      <c r="T844" s="66"/>
      <c r="U844" s="68">
        <f t="shared" si="903"/>
        <v>30</v>
      </c>
      <c r="V844" s="65"/>
      <c r="W844" s="5" t="s">
        <v>291</v>
      </c>
      <c r="X844" s="5" t="str">
        <f t="shared" si="881"/>
        <v>BASE_DT,SCEN_ID,POSI_ID,RISK_CLS,SENT_CLS,RISK_FACTOR,TERM1,TERM2</v>
      </c>
      <c r="Y844" s="6" t="s">
        <v>291</v>
      </c>
      <c r="Z844" s="37" t="str">
        <f t="shared" si="882"/>
        <v xml:space="preserve">  BUCKET varchar2(30) NULL,</v>
      </c>
      <c r="AA844" s="37" t="s">
        <v>291</v>
      </c>
      <c r="AB844" s="5" t="str">
        <f t="shared" si="883"/>
        <v/>
      </c>
      <c r="AC844" s="37" t="s">
        <v>291</v>
      </c>
      <c r="AD844" s="37" t="str">
        <f t="shared" si="884"/>
        <v>COMMENT ON COLUMN ZRP_POSI_SENT_FRTB.BUCKET IS '버킷ID';</v>
      </c>
      <c r="AE844" s="37" t="s">
        <v>291</v>
      </c>
      <c r="AF844" s="40" t="str">
        <f t="shared" si="885"/>
        <v>ALTER TABLE ZRP_POSI_SENT_FRTB ADD BUCKET varchar2(30) NULL;</v>
      </c>
      <c r="AG844" s="6" t="s">
        <v>291</v>
      </c>
      <c r="AI844" s="114"/>
      <c r="AJ844" s="66"/>
    </row>
    <row r="845" spans="2:36" hidden="1">
      <c r="B845" s="65" t="str">
        <f t="shared" ref="B845:C845" si="916">B840</f>
        <v>평가관리_산출정보</v>
      </c>
      <c r="C845" s="65" t="str">
        <f t="shared" si="916"/>
        <v>포지션별 민감도 분석정보(FRTB)</v>
      </c>
      <c r="D845" s="65" t="s">
        <v>1304</v>
      </c>
      <c r="E845" s="65">
        <f t="shared" si="866"/>
        <v>15</v>
      </c>
      <c r="F845" s="66"/>
      <c r="G845" s="66" t="s">
        <v>12</v>
      </c>
      <c r="H845" s="42">
        <v>20</v>
      </c>
      <c r="I845" s="66"/>
      <c r="J845" s="65" t="str">
        <f t="shared" ref="J845" si="917">IF(G845="", "", G845&amp;IF(G845="날짜", "", "_"&amp;H845))</f>
        <v>문자_20</v>
      </c>
      <c r="K845" s="103"/>
      <c r="L845" s="67"/>
      <c r="M845" s="65" t="str">
        <f t="shared" si="864"/>
        <v>ZRP_POSI_SENT_FRTB</v>
      </c>
      <c r="N845" s="65" t="str">
        <f t="shared" ref="N845" si="918">C845</f>
        <v>포지션별 민감도 분석정보(FRTB)</v>
      </c>
      <c r="O845" s="27">
        <f t="shared" si="854"/>
        <v>15</v>
      </c>
      <c r="P845" s="65" t="s">
        <v>1305</v>
      </c>
      <c r="Q845" s="65" t="str">
        <f t="shared" ref="Q845" si="919">D845</f>
        <v>발행인ID</v>
      </c>
      <c r="R845" s="65" t="str">
        <f t="shared" ref="R845" si="920">IF(G845="문자", "varchar2(" &amp; H845 &amp; ")", IF(G845="숫자", "number(" &amp; SUBSTITUTE(H845, ".", ",") &amp;")", IF(G845="날짜", "timestamp", "")))</f>
        <v>varchar2(20)</v>
      </c>
      <c r="S845" s="66"/>
      <c r="T845" s="66"/>
      <c r="U845" s="68">
        <f t="shared" si="903"/>
        <v>20</v>
      </c>
      <c r="V845" s="65"/>
      <c r="W845" s="5" t="s">
        <v>291</v>
      </c>
      <c r="X845" s="5" t="str">
        <f t="shared" si="881"/>
        <v>BASE_DT,SCEN_ID,POSI_ID,RISK_CLS,SENT_CLS,RISK_FACTOR,TERM1,TERM2</v>
      </c>
      <c r="Y845" s="6" t="s">
        <v>291</v>
      </c>
      <c r="Z845" s="37" t="str">
        <f t="shared" si="882"/>
        <v xml:space="preserve">  ISSU_ID varchar2(20) NULL,</v>
      </c>
      <c r="AA845" s="37" t="s">
        <v>291</v>
      </c>
      <c r="AB845" s="5" t="str">
        <f t="shared" si="883"/>
        <v/>
      </c>
      <c r="AC845" s="37" t="s">
        <v>291</v>
      </c>
      <c r="AD845" s="37" t="str">
        <f t="shared" si="884"/>
        <v>COMMENT ON COLUMN ZRP_POSI_SENT_FRTB.ISSU_ID IS '발행인ID';</v>
      </c>
      <c r="AE845" s="37" t="s">
        <v>291</v>
      </c>
      <c r="AF845" s="40" t="str">
        <f t="shared" si="885"/>
        <v>ALTER TABLE ZRP_POSI_SENT_FRTB ADD ISSU_ID varchar2(20) NULL;</v>
      </c>
      <c r="AG845" s="6" t="s">
        <v>291</v>
      </c>
      <c r="AI845" s="114"/>
      <c r="AJ845" s="66"/>
    </row>
    <row r="846" spans="2:36" hidden="1">
      <c r="B846" s="65" t="str">
        <f t="shared" ref="B846:C846" si="921">B841</f>
        <v>평가관리_산출정보</v>
      </c>
      <c r="C846" s="65" t="str">
        <f t="shared" si="921"/>
        <v>포지션별 민감도 분석정보(FRTB)</v>
      </c>
      <c r="D846" s="65" t="s">
        <v>6204</v>
      </c>
      <c r="E846" s="65">
        <f t="shared" si="866"/>
        <v>16</v>
      </c>
      <c r="F846" s="66"/>
      <c r="G846" s="66" t="s">
        <v>12</v>
      </c>
      <c r="H846" s="42">
        <v>5</v>
      </c>
      <c r="I846" s="66"/>
      <c r="J846" s="65" t="str">
        <f t="shared" si="912"/>
        <v>문자_5</v>
      </c>
      <c r="K846" s="103"/>
      <c r="L846" s="67"/>
      <c r="M846" s="65" t="str">
        <f t="shared" si="864"/>
        <v>ZRP_POSI_SENT_FRTB</v>
      </c>
      <c r="N846" s="65" t="str">
        <f t="shared" si="913"/>
        <v>포지션별 민감도 분석정보(FRTB)</v>
      </c>
      <c r="O846" s="27">
        <f t="shared" si="854"/>
        <v>16</v>
      </c>
      <c r="P846" s="65" t="s">
        <v>6206</v>
      </c>
      <c r="Q846" s="65" t="str">
        <f t="shared" si="914"/>
        <v>발행인등급</v>
      </c>
      <c r="R846" s="65" t="str">
        <f t="shared" si="915"/>
        <v>varchar2(5)</v>
      </c>
      <c r="S846" s="66"/>
      <c r="T846" s="66"/>
      <c r="U846" s="68">
        <f t="shared" si="903"/>
        <v>5</v>
      </c>
      <c r="V846" s="65"/>
      <c r="W846" s="5" t="s">
        <v>291</v>
      </c>
      <c r="X846" s="5" t="str">
        <f t="shared" si="881"/>
        <v>BASE_DT,SCEN_ID,POSI_ID,RISK_CLS,SENT_CLS,RISK_FACTOR,TERM1,TERM2</v>
      </c>
      <c r="Y846" s="6" t="s">
        <v>291</v>
      </c>
      <c r="Z846" s="37" t="str">
        <f t="shared" si="882"/>
        <v xml:space="preserve">  ISSU_CRD_CD varchar2(5) NULL,</v>
      </c>
      <c r="AA846" s="37" t="s">
        <v>291</v>
      </c>
      <c r="AB846" s="5" t="str">
        <f t="shared" si="883"/>
        <v/>
      </c>
      <c r="AC846" s="37" t="s">
        <v>291</v>
      </c>
      <c r="AD846" s="37" t="str">
        <f t="shared" si="884"/>
        <v>COMMENT ON COLUMN ZRP_POSI_SENT_FRTB.ISSU_CRD_CD IS '발행인등급';</v>
      </c>
      <c r="AE846" s="37" t="s">
        <v>291</v>
      </c>
      <c r="AF846" s="40" t="str">
        <f t="shared" si="885"/>
        <v>ALTER TABLE ZRP_POSI_SENT_FRTB ADD ISSU_CRD_CD varchar2(5) NULL;</v>
      </c>
      <c r="AG846" s="6" t="s">
        <v>291</v>
      </c>
      <c r="AI846" s="114"/>
      <c r="AJ846" s="66"/>
    </row>
    <row r="847" spans="2:36" hidden="1">
      <c r="B847" s="65" t="str">
        <f>B844</f>
        <v>평가관리_산출정보</v>
      </c>
      <c r="C847" s="65" t="str">
        <f>C844</f>
        <v>포지션별 민감도 분석정보(FRTB)</v>
      </c>
      <c r="D847" s="65" t="s">
        <v>764</v>
      </c>
      <c r="E847" s="65">
        <f t="shared" si="866"/>
        <v>17</v>
      </c>
      <c r="F847" s="66"/>
      <c r="G847" s="66" t="s">
        <v>12</v>
      </c>
      <c r="H847" s="42">
        <v>20</v>
      </c>
      <c r="I847" s="66"/>
      <c r="J847" s="65" t="str">
        <f t="shared" ref="J847" si="922">IF(G847="", "", G847&amp;IF(G847="날짜", "", "_"&amp;H847))</f>
        <v>문자_20</v>
      </c>
      <c r="K847" s="103"/>
      <c r="L847" s="67"/>
      <c r="M847" s="65" t="str">
        <f t="shared" si="864"/>
        <v>ZRP_POSI_SENT_FRTB</v>
      </c>
      <c r="N847" s="65" t="str">
        <f t="shared" ref="N847" si="923">C847</f>
        <v>포지션별 민감도 분석정보(FRTB)</v>
      </c>
      <c r="O847" s="27">
        <f t="shared" si="854"/>
        <v>17</v>
      </c>
      <c r="P847" s="65" t="s">
        <v>820</v>
      </c>
      <c r="Q847" s="65" t="str">
        <f t="shared" ref="Q847" si="924">D847</f>
        <v>종목ID</v>
      </c>
      <c r="R847" s="65" t="str">
        <f t="shared" ref="R847" si="925">IF(G847="문자", "varchar2(" &amp; H847 &amp; ")", IF(G847="숫자", "number(" &amp; SUBSTITUTE(H847, ".", ",") &amp;")", IF(G847="날짜", "timestamp", "")))</f>
        <v>varchar2(20)</v>
      </c>
      <c r="S847" s="66"/>
      <c r="T847" s="66"/>
      <c r="U847" s="68">
        <f t="shared" si="903"/>
        <v>20</v>
      </c>
      <c r="V847" s="65"/>
      <c r="W847" s="5" t="s">
        <v>291</v>
      </c>
      <c r="X847" s="5" t="str">
        <f t="shared" si="881"/>
        <v>BASE_DT,SCEN_ID,POSI_ID,RISK_CLS,SENT_CLS,RISK_FACTOR,TERM1,TERM2</v>
      </c>
      <c r="Y847" s="6" t="s">
        <v>291</v>
      </c>
      <c r="Z847" s="37" t="str">
        <f t="shared" si="882"/>
        <v xml:space="preserve">  PROD_ID varchar2(20) NULL,</v>
      </c>
      <c r="AA847" s="37" t="s">
        <v>291</v>
      </c>
      <c r="AB847" s="5" t="str">
        <f t="shared" si="883"/>
        <v/>
      </c>
      <c r="AC847" s="37" t="s">
        <v>291</v>
      </c>
      <c r="AD847" s="37" t="str">
        <f t="shared" si="884"/>
        <v>COMMENT ON COLUMN ZRP_POSI_SENT_FRTB.PROD_ID IS '종목ID';</v>
      </c>
      <c r="AE847" s="37" t="s">
        <v>291</v>
      </c>
      <c r="AF847" s="40" t="str">
        <f t="shared" si="885"/>
        <v>ALTER TABLE ZRP_POSI_SENT_FRTB ADD PROD_ID varchar2(20) NULL;</v>
      </c>
      <c r="AG847" s="6" t="s">
        <v>291</v>
      </c>
      <c r="AI847" s="114"/>
      <c r="AJ847" s="66"/>
    </row>
    <row r="848" spans="2:36" hidden="1">
      <c r="B848" s="65" t="str">
        <f t="shared" ref="B848:C848" si="926">B845</f>
        <v>평가관리_산출정보</v>
      </c>
      <c r="C848" s="65" t="str">
        <f t="shared" si="926"/>
        <v>포지션별 민감도 분석정보(FRTB)</v>
      </c>
      <c r="D848" s="65" t="s">
        <v>6198</v>
      </c>
      <c r="E848" s="65">
        <f t="shared" si="866"/>
        <v>18</v>
      </c>
      <c r="F848" s="66"/>
      <c r="G848" s="66" t="s">
        <v>13</v>
      </c>
      <c r="H848" s="42">
        <v>30</v>
      </c>
      <c r="I848" s="66"/>
      <c r="J848" s="65" t="str">
        <f t="shared" ref="J848:J852" si="927">IF(G848="", "", G848&amp;IF(G848="날짜", "", "_"&amp;H848))</f>
        <v>숫자_30</v>
      </c>
      <c r="K848" s="103"/>
      <c r="L848" s="67"/>
      <c r="M848" s="65" t="str">
        <f t="shared" si="864"/>
        <v>ZRP_POSI_SENT_FRTB</v>
      </c>
      <c r="N848" s="65" t="str">
        <f t="shared" ref="N848:N852" si="928">C848</f>
        <v>포지션별 민감도 분석정보(FRTB)</v>
      </c>
      <c r="O848" s="27">
        <f t="shared" si="854"/>
        <v>18</v>
      </c>
      <c r="P848" s="65" t="s">
        <v>6203</v>
      </c>
      <c r="Q848" s="65" t="str">
        <f t="shared" ref="Q848:Q852" si="929">D848</f>
        <v>유동화위험가중치</v>
      </c>
      <c r="R848" s="65" t="str">
        <f t="shared" ref="R848:R852" si="930">IF(G848="문자", "varchar2(" &amp; H848 &amp; ")", IF(G848="숫자", "number(" &amp; SUBSTITUTE(H848, ".", ",") &amp;")", IF(G848="날짜", "timestamp", "")))</f>
        <v>number(30)</v>
      </c>
      <c r="S848" s="66"/>
      <c r="T848" s="66"/>
      <c r="U848" s="68">
        <f t="shared" si="903"/>
        <v>30</v>
      </c>
      <c r="V848" s="65"/>
      <c r="W848" s="5" t="s">
        <v>291</v>
      </c>
      <c r="X848" s="5" t="str">
        <f t="shared" si="881"/>
        <v>BASE_DT,SCEN_ID,POSI_ID,RISK_CLS,SENT_CLS,RISK_FACTOR,TERM1,TERM2</v>
      </c>
      <c r="Y848" s="6" t="s">
        <v>291</v>
      </c>
      <c r="Z848" s="37" t="str">
        <f t="shared" si="882"/>
        <v xml:space="preserve">  SEC_RW number(30) NULL,</v>
      </c>
      <c r="AA848" s="37" t="s">
        <v>291</v>
      </c>
      <c r="AB848" s="5" t="str">
        <f t="shared" si="883"/>
        <v/>
      </c>
      <c r="AC848" s="37" t="s">
        <v>291</v>
      </c>
      <c r="AD848" s="37" t="str">
        <f t="shared" si="884"/>
        <v>COMMENT ON COLUMN ZRP_POSI_SENT_FRTB.SEC_RW IS '유동화위험가중치';</v>
      </c>
      <c r="AE848" s="37" t="s">
        <v>291</v>
      </c>
      <c r="AF848" s="40" t="str">
        <f t="shared" si="885"/>
        <v>ALTER TABLE ZRP_POSI_SENT_FRTB ADD SEC_RW number(30) NULL;</v>
      </c>
      <c r="AG848" s="6" t="s">
        <v>291</v>
      </c>
      <c r="AI848" s="114"/>
      <c r="AJ848" s="66"/>
    </row>
    <row r="849" spans="2:39" hidden="1">
      <c r="B849" s="65" t="str">
        <f t="shared" ref="B849:C849" si="931">B846</f>
        <v>평가관리_산출정보</v>
      </c>
      <c r="C849" s="65" t="str">
        <f t="shared" si="931"/>
        <v>포지션별 민감도 분석정보(FRTB)</v>
      </c>
      <c r="D849" s="65" t="s">
        <v>6192</v>
      </c>
      <c r="E849" s="65">
        <f t="shared" si="866"/>
        <v>19</v>
      </c>
      <c r="F849" s="66"/>
      <c r="G849" s="66" t="s">
        <v>12</v>
      </c>
      <c r="H849" s="42">
        <v>2</v>
      </c>
      <c r="I849" s="66"/>
      <c r="J849" s="65" t="str">
        <f t="shared" si="927"/>
        <v>문자_2</v>
      </c>
      <c r="K849" s="103" t="s">
        <v>6191</v>
      </c>
      <c r="L849" s="67"/>
      <c r="M849" s="65" t="str">
        <f t="shared" ref="M849:M853" si="932">M846</f>
        <v>ZRP_POSI_SENT_FRTB</v>
      </c>
      <c r="N849" s="65" t="str">
        <f t="shared" si="928"/>
        <v>포지션별 민감도 분석정보(FRTB)</v>
      </c>
      <c r="O849" s="27">
        <f t="shared" si="854"/>
        <v>19</v>
      </c>
      <c r="P849" s="65" t="s">
        <v>6200</v>
      </c>
      <c r="Q849" s="65" t="str">
        <f t="shared" si="929"/>
        <v>GIRR금리유형</v>
      </c>
      <c r="R849" s="65" t="str">
        <f t="shared" si="930"/>
        <v>varchar2(2)</v>
      </c>
      <c r="S849" s="66" t="str">
        <f t="shared" ref="S849:S852" si="933">IF(F849="O", "Y", "")</f>
        <v/>
      </c>
      <c r="T849" s="66" t="str">
        <f t="shared" ref="T849:T852" si="934">IF(I849="M", "Y", "")</f>
        <v/>
      </c>
      <c r="U849" s="68">
        <f t="shared" si="903"/>
        <v>2</v>
      </c>
      <c r="V849" s="65"/>
      <c r="W849" s="5" t="s">
        <v>291</v>
      </c>
      <c r="X849" s="5" t="str">
        <f t="shared" si="881"/>
        <v>BASE_DT,SCEN_ID,POSI_ID,RISK_CLS,SENT_CLS,RISK_FACTOR,TERM1,TERM2</v>
      </c>
      <c r="Y849" s="6" t="s">
        <v>291</v>
      </c>
      <c r="Z849" s="37" t="str">
        <f t="shared" si="882"/>
        <v xml:space="preserve">  GIRR_CURV_TYPE varchar2(2) NULL,</v>
      </c>
      <c r="AA849" s="37" t="s">
        <v>291</v>
      </c>
      <c r="AB849" s="5" t="str">
        <f t="shared" si="883"/>
        <v/>
      </c>
      <c r="AC849" s="37" t="s">
        <v>291</v>
      </c>
      <c r="AD849" s="37" t="str">
        <f t="shared" si="884"/>
        <v>COMMENT ON COLUMN ZRP_POSI_SENT_FRTB.GIRR_CURV_TYPE IS 'GIRR금리유형 : IR/IF/BS';</v>
      </c>
      <c r="AE849" s="37" t="s">
        <v>291</v>
      </c>
      <c r="AF849" s="40" t="str">
        <f t="shared" si="885"/>
        <v>ALTER TABLE ZRP_POSI_SENT_FRTB ADD GIRR_CURV_TYPE varchar2(2) NULL;</v>
      </c>
      <c r="AG849" s="6" t="s">
        <v>291</v>
      </c>
      <c r="AI849" s="114"/>
      <c r="AJ849" s="114"/>
      <c r="AK849" s="92"/>
      <c r="AL849" s="114"/>
      <c r="AM849" s="66"/>
    </row>
    <row r="850" spans="2:39" hidden="1">
      <c r="B850" s="65" t="str">
        <f t="shared" ref="B850:C850" si="935">B847</f>
        <v>평가관리_산출정보</v>
      </c>
      <c r="C850" s="65" t="str">
        <f t="shared" si="935"/>
        <v>포지션별 민감도 분석정보(FRTB)</v>
      </c>
      <c r="D850" s="65" t="s">
        <v>6190</v>
      </c>
      <c r="E850" s="65">
        <f t="shared" si="866"/>
        <v>20</v>
      </c>
      <c r="F850" s="66"/>
      <c r="G850" s="66" t="s">
        <v>12</v>
      </c>
      <c r="H850" s="42">
        <v>2</v>
      </c>
      <c r="I850" s="66"/>
      <c r="J850" s="65" t="str">
        <f t="shared" si="927"/>
        <v>문자_2</v>
      </c>
      <c r="K850" s="103" t="s">
        <v>6129</v>
      </c>
      <c r="L850" s="67"/>
      <c r="M850" s="65" t="str">
        <f t="shared" si="932"/>
        <v>ZRP_POSI_SENT_FRTB</v>
      </c>
      <c r="N850" s="65" t="str">
        <f t="shared" si="928"/>
        <v>포지션별 민감도 분석정보(FRTB)</v>
      </c>
      <c r="O850" s="27">
        <f t="shared" ref="O850:O913" si="936">IF(P850="","", IF(P849="",1,O849+1))</f>
        <v>20</v>
      </c>
      <c r="P850" s="65" t="s">
        <v>6201</v>
      </c>
      <c r="Q850" s="65" t="str">
        <f t="shared" si="929"/>
        <v>CSR채권유형</v>
      </c>
      <c r="R850" s="65" t="str">
        <f t="shared" si="930"/>
        <v>varchar2(2)</v>
      </c>
      <c r="S850" s="66" t="str">
        <f t="shared" si="933"/>
        <v/>
      </c>
      <c r="T850" s="66" t="str">
        <f t="shared" si="934"/>
        <v/>
      </c>
      <c r="U850" s="68">
        <f t="shared" si="903"/>
        <v>2</v>
      </c>
      <c r="V850" s="65"/>
      <c r="W850" s="5" t="s">
        <v>291</v>
      </c>
      <c r="X850" s="5" t="str">
        <f t="shared" si="881"/>
        <v>BASE_DT,SCEN_ID,POSI_ID,RISK_CLS,SENT_CLS,RISK_FACTOR,TERM1,TERM2</v>
      </c>
      <c r="Y850" s="6" t="s">
        <v>291</v>
      </c>
      <c r="Z850" s="37" t="str">
        <f t="shared" si="882"/>
        <v xml:space="preserve">  CSR_CURV_TYPE varchar2(2) NULL,</v>
      </c>
      <c r="AA850" s="37" t="s">
        <v>291</v>
      </c>
      <c r="AB850" s="5" t="str">
        <f t="shared" si="883"/>
        <v/>
      </c>
      <c r="AC850" s="37" t="s">
        <v>291</v>
      </c>
      <c r="AD850" s="37" t="str">
        <f t="shared" si="884"/>
        <v>COMMENT ON COLUMN ZRP_POSI_SENT_FRTB.CSR_CURV_TYPE IS 'CSR채권유형 : BD/CR';</v>
      </c>
      <c r="AE850" s="37" t="s">
        <v>291</v>
      </c>
      <c r="AF850" s="40" t="str">
        <f t="shared" si="885"/>
        <v>ALTER TABLE ZRP_POSI_SENT_FRTB ADD CSR_CURV_TYPE varchar2(2) NULL;</v>
      </c>
      <c r="AG850" s="6" t="s">
        <v>291</v>
      </c>
      <c r="AI850" s="114"/>
      <c r="AJ850" s="114"/>
      <c r="AK850" s="92"/>
      <c r="AL850" s="114"/>
      <c r="AM850" s="66"/>
    </row>
    <row r="851" spans="2:39" hidden="1">
      <c r="B851" s="65" t="str">
        <f t="shared" ref="B851:C851" si="937">B848</f>
        <v>평가관리_산출정보</v>
      </c>
      <c r="C851" s="65" t="str">
        <f t="shared" si="937"/>
        <v>포지션별 민감도 분석정보(FRTB)</v>
      </c>
      <c r="D851" s="65" t="s">
        <v>6166</v>
      </c>
      <c r="E851" s="65">
        <f t="shared" si="866"/>
        <v>21</v>
      </c>
      <c r="F851" s="66"/>
      <c r="G851" s="66" t="s">
        <v>12</v>
      </c>
      <c r="H851" s="42">
        <v>4</v>
      </c>
      <c r="I851" s="66"/>
      <c r="J851" s="65" t="str">
        <f t="shared" si="927"/>
        <v>문자_4</v>
      </c>
      <c r="K851" s="103" t="s">
        <v>4814</v>
      </c>
      <c r="L851" s="67"/>
      <c r="M851" s="65" t="str">
        <f t="shared" si="932"/>
        <v>ZRP_POSI_SENT_FRTB</v>
      </c>
      <c r="N851" s="65" t="str">
        <f t="shared" si="928"/>
        <v>포지션별 민감도 분석정보(FRTB)</v>
      </c>
      <c r="O851" s="27">
        <f t="shared" si="936"/>
        <v>21</v>
      </c>
      <c r="P851" s="65" t="s">
        <v>4779</v>
      </c>
      <c r="Q851" s="65" t="str">
        <f t="shared" si="929"/>
        <v>EQ유형</v>
      </c>
      <c r="R851" s="65" t="str">
        <f t="shared" si="930"/>
        <v>varchar2(4)</v>
      </c>
      <c r="S851" s="66" t="str">
        <f t="shared" si="933"/>
        <v/>
      </c>
      <c r="T851" s="66" t="str">
        <f t="shared" si="934"/>
        <v/>
      </c>
      <c r="U851" s="68">
        <f t="shared" si="903"/>
        <v>4</v>
      </c>
      <c r="V851" s="65"/>
      <c r="W851" s="5" t="s">
        <v>291</v>
      </c>
      <c r="X851" s="5" t="str">
        <f t="shared" si="881"/>
        <v>BASE_DT,SCEN_ID,POSI_ID,RISK_CLS,SENT_CLS,RISK_FACTOR,TERM1,TERM2</v>
      </c>
      <c r="Y851" s="6" t="s">
        <v>291</v>
      </c>
      <c r="Z851" s="37" t="str">
        <f t="shared" si="882"/>
        <v xml:space="preserve">  EQ_TYPE varchar2(4) NULL,</v>
      </c>
      <c r="AA851" s="37" t="s">
        <v>291</v>
      </c>
      <c r="AB851" s="5" t="str">
        <f t="shared" si="883"/>
        <v/>
      </c>
      <c r="AC851" s="37" t="s">
        <v>291</v>
      </c>
      <c r="AD851" s="37" t="str">
        <f t="shared" si="884"/>
        <v>COMMENT ON COLUMN ZRP_POSI_SENT_FRTB.EQ_TYPE IS 'EQ유형 : SPOT/REPO';</v>
      </c>
      <c r="AE851" s="37" t="s">
        <v>291</v>
      </c>
      <c r="AF851" s="40" t="str">
        <f t="shared" si="885"/>
        <v>ALTER TABLE ZRP_POSI_SENT_FRTB ADD EQ_TYPE varchar2(4) NULL;</v>
      </c>
      <c r="AG851" s="6" t="s">
        <v>291</v>
      </c>
      <c r="AI851" s="114"/>
      <c r="AJ851" s="114"/>
      <c r="AK851" s="92"/>
      <c r="AL851" s="114"/>
      <c r="AM851" s="66"/>
    </row>
    <row r="852" spans="2:39" hidden="1">
      <c r="B852" s="65" t="str">
        <f t="shared" ref="B852:C852" si="938">B849</f>
        <v>평가관리_산출정보</v>
      </c>
      <c r="C852" s="65" t="str">
        <f t="shared" si="938"/>
        <v>포지션별 민감도 분석정보(FRTB)</v>
      </c>
      <c r="D852" s="65" t="s">
        <v>6193</v>
      </c>
      <c r="E852" s="65">
        <f t="shared" si="866"/>
        <v>22</v>
      </c>
      <c r="F852" s="66"/>
      <c r="G852" s="66" t="s">
        <v>12</v>
      </c>
      <c r="H852" s="42">
        <v>10</v>
      </c>
      <c r="I852" s="66"/>
      <c r="J852" s="65" t="str">
        <f t="shared" si="927"/>
        <v>문자_10</v>
      </c>
      <c r="K852" s="103" t="s">
        <v>6194</v>
      </c>
      <c r="L852" s="67"/>
      <c r="M852" s="65" t="str">
        <f t="shared" si="932"/>
        <v>ZRP_POSI_SENT_FRTB</v>
      </c>
      <c r="N852" s="65" t="str">
        <f t="shared" si="928"/>
        <v>포지션별 민감도 분석정보(FRTB)</v>
      </c>
      <c r="O852" s="27">
        <f t="shared" si="936"/>
        <v>22</v>
      </c>
      <c r="P852" s="65" t="s">
        <v>1261</v>
      </c>
      <c r="Q852" s="65" t="str">
        <f t="shared" si="929"/>
        <v>CM지역</v>
      </c>
      <c r="R852" s="65" t="str">
        <f t="shared" si="930"/>
        <v>varchar2(10)</v>
      </c>
      <c r="S852" s="66" t="str">
        <f t="shared" si="933"/>
        <v/>
      </c>
      <c r="T852" s="66" t="str">
        <f t="shared" si="934"/>
        <v/>
      </c>
      <c r="U852" s="68">
        <f t="shared" si="903"/>
        <v>10</v>
      </c>
      <c r="V852" s="65"/>
      <c r="W852" s="5" t="s">
        <v>291</v>
      </c>
      <c r="X852" s="5" t="str">
        <f t="shared" si="881"/>
        <v>BASE_DT,SCEN_ID,POSI_ID,RISK_CLS,SENT_CLS,RISK_FACTOR,TERM1,TERM2</v>
      </c>
      <c r="Y852" s="6" t="s">
        <v>291</v>
      </c>
      <c r="Z852" s="37" t="str">
        <f t="shared" si="882"/>
        <v xml:space="preserve">  CM_LOCA varchar2(10) NULL,</v>
      </c>
      <c r="AA852" s="37" t="s">
        <v>291</v>
      </c>
      <c r="AB852" s="5" t="str">
        <f t="shared" si="883"/>
        <v/>
      </c>
      <c r="AC852" s="37" t="s">
        <v>291</v>
      </c>
      <c r="AD852" s="37" t="str">
        <f t="shared" si="884"/>
        <v>COMMENT ON COLUMN ZRP_POSI_SENT_FRTB.CM_LOCA IS 'CM지역 : NY..';</v>
      </c>
      <c r="AE852" s="37" t="s">
        <v>291</v>
      </c>
      <c r="AF852" s="40" t="str">
        <f t="shared" si="885"/>
        <v>ALTER TABLE ZRP_POSI_SENT_FRTB ADD CM_LOCA varchar2(10) NULL;</v>
      </c>
      <c r="AG852" s="6" t="s">
        <v>291</v>
      </c>
      <c r="AI852" s="114"/>
      <c r="AJ852" s="114"/>
      <c r="AK852" s="92"/>
      <c r="AL852" s="114"/>
      <c r="AM852" s="66"/>
    </row>
    <row r="853" spans="2:39" hidden="1">
      <c r="B853" s="65" t="str">
        <f t="shared" ref="B853:C853" si="939">B850</f>
        <v>평가관리_산출정보</v>
      </c>
      <c r="C853" s="65" t="str">
        <f t="shared" si="939"/>
        <v>포지션별 민감도 분석정보(FRTB)</v>
      </c>
      <c r="D853" s="65" t="s">
        <v>2135</v>
      </c>
      <c r="E853" s="65">
        <f t="shared" si="866"/>
        <v>23</v>
      </c>
      <c r="F853" s="66"/>
      <c r="G853" s="66" t="s">
        <v>12</v>
      </c>
      <c r="H853" s="42">
        <v>10</v>
      </c>
      <c r="I853" s="66"/>
      <c r="J853" s="65" t="str">
        <f t="shared" ref="J853:J888" si="940">IF(G853="", "", G853&amp;IF(G853="날짜", "", "_"&amp;H853))</f>
        <v>문자_10</v>
      </c>
      <c r="K853" s="103"/>
      <c r="L853" s="67"/>
      <c r="M853" s="65" t="str">
        <f t="shared" si="932"/>
        <v>ZRP_POSI_SENT_FRTB</v>
      </c>
      <c r="N853" s="65" t="str">
        <f t="shared" ref="N853:N876" si="941">C853</f>
        <v>포지션별 민감도 분석정보(FRTB)</v>
      </c>
      <c r="O853" s="27">
        <f t="shared" si="936"/>
        <v>23</v>
      </c>
      <c r="P853" s="65" t="s">
        <v>2138</v>
      </c>
      <c r="Q853" s="65" t="str">
        <f t="shared" si="901"/>
        <v>메모</v>
      </c>
      <c r="R853" s="65" t="str">
        <f t="shared" ref="R853:R888" si="942">IF(G853="문자", "varchar2(" &amp; H853 &amp; ")", IF(G853="숫자", "number(" &amp; SUBSTITUTE(H853, ".", ",") &amp;")", IF(G853="날짜", "timestamp", "")))</f>
        <v>varchar2(10)</v>
      </c>
      <c r="S853" s="66"/>
      <c r="T853" s="66"/>
      <c r="U853" s="68">
        <f t="shared" si="903"/>
        <v>10</v>
      </c>
      <c r="V853" s="65"/>
      <c r="W853" s="5" t="s">
        <v>291</v>
      </c>
      <c r="X853" s="5" t="str">
        <f t="shared" si="881"/>
        <v>BASE_DT,SCEN_ID,POSI_ID,RISK_CLS,SENT_CLS,RISK_FACTOR,TERM1,TERM2</v>
      </c>
      <c r="Y853" s="6" t="s">
        <v>291</v>
      </c>
      <c r="Z853" s="37" t="str">
        <f t="shared" si="882"/>
        <v xml:space="preserve">  MEMO varchar2(10) NULL,CONSTRAINT PK_ZRP_POSI_SENT_FRTB PRIMARY KEY ( BASE_DT,SCEN_ID,POSI_ID,RISK_CLS,SENT_CLS,RISK_FACTOR,TERM1,TERM2) );</v>
      </c>
      <c r="AA853" s="37" t="s">
        <v>291</v>
      </c>
      <c r="AB853" s="5" t="str">
        <f t="shared" si="883"/>
        <v/>
      </c>
      <c r="AC853" s="37" t="s">
        <v>291</v>
      </c>
      <c r="AD853" s="37" t="str">
        <f t="shared" si="884"/>
        <v>COMMENT ON COLUMN ZRP_POSI_SENT_FRTB.MEMO IS '메모';</v>
      </c>
      <c r="AE853" s="37" t="s">
        <v>291</v>
      </c>
      <c r="AF853" s="40" t="str">
        <f t="shared" si="885"/>
        <v>ALTER TABLE ZRP_POSI_SENT_FRTB ADD MEMO varchar2(10) NULL;</v>
      </c>
      <c r="AG853" s="6" t="s">
        <v>291</v>
      </c>
      <c r="AI853" s="114"/>
      <c r="AJ853" s="66"/>
    </row>
    <row r="854" spans="2:39" hidden="1">
      <c r="B854" s="65" t="str">
        <f t="shared" ref="B854" si="943">B851</f>
        <v>평가관리_산출정보</v>
      </c>
      <c r="C854" s="65" t="s">
        <v>1084</v>
      </c>
      <c r="D854" s="65" t="str">
        <f>VLOOKUP(M854,엔티티목록!I:O,7,FALSE)</f>
        <v>포지션별 VaR산출 정보</v>
      </c>
      <c r="E854" s="65" t="str">
        <f t="shared" si="866"/>
        <v/>
      </c>
      <c r="F854" s="66"/>
      <c r="G854" s="66"/>
      <c r="H854" s="42">
        <f>SUMIFS(H:H,C:C,C854,B:B,B854, G:G,"&lt;&gt;"&amp;G854)</f>
        <v>258</v>
      </c>
      <c r="I854" s="66"/>
      <c r="J854" s="65" t="str">
        <f t="shared" si="940"/>
        <v/>
      </c>
      <c r="K854" s="103"/>
      <c r="L854" s="67"/>
      <c r="M854" s="65" t="s">
        <v>1099</v>
      </c>
      <c r="N854" s="65" t="str">
        <f t="shared" si="941"/>
        <v>포지션별 VaR산출정보</v>
      </c>
      <c r="O854" s="27" t="str">
        <f t="shared" si="936"/>
        <v/>
      </c>
      <c r="P854" s="65"/>
      <c r="Q854" s="65"/>
      <c r="R854" s="65" t="str">
        <f t="shared" si="942"/>
        <v/>
      </c>
      <c r="S854" s="66"/>
      <c r="T854" s="66"/>
      <c r="U854" s="68">
        <f t="shared" si="903"/>
        <v>258</v>
      </c>
      <c r="V854" s="65"/>
      <c r="W854" s="5" t="s">
        <v>291</v>
      </c>
      <c r="X854" s="5" t="str">
        <f t="shared" si="881"/>
        <v/>
      </c>
      <c r="Y854" s="6" t="s">
        <v>291</v>
      </c>
      <c r="Z854" s="37" t="str">
        <f t="shared" si="882"/>
        <v>CREATE TABLE ZRP_POSI_VAR(</v>
      </c>
      <c r="AA854" s="37" t="s">
        <v>291</v>
      </c>
      <c r="AB854" s="5" t="str">
        <f t="shared" si="883"/>
        <v>DROP TABLE ZRP_POSI_VAR;</v>
      </c>
      <c r="AC854" s="37" t="s">
        <v>291</v>
      </c>
      <c r="AD854" s="37" t="str">
        <f t="shared" si="884"/>
        <v>COMMENT ON TABLE ZRP_POSI_VAR IS '포지션별 VaR산출정보';</v>
      </c>
      <c r="AE854" s="37" t="s">
        <v>291</v>
      </c>
      <c r="AF854" s="40" t="str">
        <f t="shared" si="885"/>
        <v/>
      </c>
      <c r="AG854" s="6" t="s">
        <v>291</v>
      </c>
      <c r="AI854" s="114"/>
      <c r="AJ854" s="66"/>
    </row>
    <row r="855" spans="2:39" hidden="1">
      <c r="B855" s="65" t="str">
        <f t="shared" ref="B855:C855" si="944">B854</f>
        <v>평가관리_산출정보</v>
      </c>
      <c r="C855" s="65" t="str">
        <f t="shared" si="944"/>
        <v>포지션별 VaR산출정보</v>
      </c>
      <c r="D855" s="65" t="s">
        <v>1169</v>
      </c>
      <c r="E855" s="65">
        <f t="shared" si="866"/>
        <v>1</v>
      </c>
      <c r="F855" s="66" t="s">
        <v>1980</v>
      </c>
      <c r="G855" s="66" t="s">
        <v>274</v>
      </c>
      <c r="H855" s="42">
        <v>8</v>
      </c>
      <c r="I855" s="66"/>
      <c r="J855" s="65" t="str">
        <f t="shared" si="940"/>
        <v>문자_8</v>
      </c>
      <c r="K855" s="103"/>
      <c r="L855" s="67"/>
      <c r="M855" s="65" t="str">
        <f t="shared" si="864"/>
        <v>ZRP_POSI_VAR</v>
      </c>
      <c r="N855" s="65" t="str">
        <f t="shared" si="941"/>
        <v>포지션별 VaR산출정보</v>
      </c>
      <c r="O855" s="27">
        <f t="shared" si="936"/>
        <v>1</v>
      </c>
      <c r="P855" s="65" t="s">
        <v>65</v>
      </c>
      <c r="Q855" s="65" t="str">
        <f t="shared" ref="Q855:Q874" si="945">D855</f>
        <v>기준일자</v>
      </c>
      <c r="R855" s="65" t="str">
        <f t="shared" si="942"/>
        <v>varchar2(8)</v>
      </c>
      <c r="S855" s="66" t="s">
        <v>1980</v>
      </c>
      <c r="T855" s="66"/>
      <c r="U855" s="68">
        <f t="shared" si="903"/>
        <v>8</v>
      </c>
      <c r="V855" s="65"/>
      <c r="W855" s="5" t="s">
        <v>291</v>
      </c>
      <c r="X855" s="5" t="str">
        <f t="shared" si="881"/>
        <v>BASE_DT</v>
      </c>
      <c r="Y855" s="6" t="s">
        <v>291</v>
      </c>
      <c r="Z855" s="37" t="str">
        <f t="shared" si="882"/>
        <v xml:space="preserve">  BASE_DT varchar2(8) NOT NULL,</v>
      </c>
      <c r="AA855" s="37" t="s">
        <v>291</v>
      </c>
      <c r="AB855" s="5" t="str">
        <f t="shared" si="883"/>
        <v/>
      </c>
      <c r="AC855" s="37" t="s">
        <v>291</v>
      </c>
      <c r="AD855" s="37" t="str">
        <f t="shared" si="884"/>
        <v>COMMENT ON COLUMN ZRP_POSI_VAR.BASE_DT IS '기준일자';</v>
      </c>
      <c r="AE855" s="37" t="s">
        <v>291</v>
      </c>
      <c r="AF855" s="40" t="str">
        <f t="shared" si="885"/>
        <v/>
      </c>
      <c r="AG855" s="6" t="s">
        <v>291</v>
      </c>
      <c r="AI855" s="114"/>
      <c r="AJ855" s="66"/>
    </row>
    <row r="856" spans="2:39" hidden="1">
      <c r="B856" s="65" t="str">
        <f t="shared" ref="B856:C856" si="946">B855</f>
        <v>평가관리_산출정보</v>
      </c>
      <c r="C856" s="65" t="str">
        <f t="shared" si="946"/>
        <v>포지션별 VaR산출정보</v>
      </c>
      <c r="D856" s="65" t="s">
        <v>1212</v>
      </c>
      <c r="E856" s="65">
        <f t="shared" si="866"/>
        <v>2</v>
      </c>
      <c r="F856" s="66" t="s">
        <v>1980</v>
      </c>
      <c r="G856" s="66" t="s">
        <v>274</v>
      </c>
      <c r="H856" s="42">
        <v>30</v>
      </c>
      <c r="I856" s="66"/>
      <c r="J856" s="65" t="str">
        <f t="shared" si="940"/>
        <v>문자_30</v>
      </c>
      <c r="K856" s="103"/>
      <c r="L856" s="67"/>
      <c r="M856" s="65" t="str">
        <f t="shared" si="864"/>
        <v>ZRP_POSI_VAR</v>
      </c>
      <c r="N856" s="65" t="str">
        <f t="shared" si="941"/>
        <v>포지션별 VaR산출정보</v>
      </c>
      <c r="O856" s="27">
        <f t="shared" si="936"/>
        <v>2</v>
      </c>
      <c r="P856" s="65" t="s">
        <v>1455</v>
      </c>
      <c r="Q856" s="65" t="str">
        <f t="shared" si="945"/>
        <v>시나리오ID</v>
      </c>
      <c r="R856" s="65" t="str">
        <f t="shared" si="942"/>
        <v>varchar2(30)</v>
      </c>
      <c r="S856" s="66" t="s">
        <v>1980</v>
      </c>
      <c r="T856" s="66"/>
      <c r="U856" s="68">
        <f t="shared" si="903"/>
        <v>30</v>
      </c>
      <c r="V856" s="65"/>
      <c r="W856" s="5" t="s">
        <v>291</v>
      </c>
      <c r="X856" s="5" t="str">
        <f t="shared" si="881"/>
        <v>BASE_DT,SCEN_ID</v>
      </c>
      <c r="Y856" s="6" t="s">
        <v>291</v>
      </c>
      <c r="Z856" s="37" t="str">
        <f t="shared" si="882"/>
        <v xml:space="preserve">  SCEN_ID varchar2(30) NOT NULL,</v>
      </c>
      <c r="AA856" s="37" t="s">
        <v>291</v>
      </c>
      <c r="AB856" s="5" t="str">
        <f t="shared" si="883"/>
        <v/>
      </c>
      <c r="AC856" s="37" t="s">
        <v>291</v>
      </c>
      <c r="AD856" s="37" t="str">
        <f t="shared" si="884"/>
        <v>COMMENT ON COLUMN ZRP_POSI_VAR.SCEN_ID IS '시나리오ID';</v>
      </c>
      <c r="AE856" s="37" t="s">
        <v>291</v>
      </c>
      <c r="AF856" s="40" t="str">
        <f t="shared" si="885"/>
        <v/>
      </c>
      <c r="AG856" s="6" t="s">
        <v>291</v>
      </c>
      <c r="AI856" s="114"/>
      <c r="AJ856" s="66"/>
    </row>
    <row r="857" spans="2:39" hidden="1">
      <c r="B857" s="65" t="str">
        <f t="shared" ref="B857:C857" si="947">B856</f>
        <v>평가관리_산출정보</v>
      </c>
      <c r="C857" s="65" t="str">
        <f t="shared" si="947"/>
        <v>포지션별 VaR산출정보</v>
      </c>
      <c r="D857" s="65" t="s">
        <v>2139</v>
      </c>
      <c r="E857" s="65">
        <f t="shared" si="866"/>
        <v>3</v>
      </c>
      <c r="F857" s="66" t="s">
        <v>1980</v>
      </c>
      <c r="G857" s="66" t="s">
        <v>274</v>
      </c>
      <c r="H857" s="42">
        <v>2</v>
      </c>
      <c r="I857" s="66"/>
      <c r="J857" s="65" t="str">
        <f t="shared" si="940"/>
        <v>문자_2</v>
      </c>
      <c r="K857" s="103" t="s">
        <v>2140</v>
      </c>
      <c r="L857" s="67"/>
      <c r="M857" s="65" t="str">
        <f t="shared" si="864"/>
        <v>ZRP_POSI_VAR</v>
      </c>
      <c r="N857" s="65" t="str">
        <f t="shared" si="941"/>
        <v>포지션별 VaR산출정보</v>
      </c>
      <c r="O857" s="27">
        <f t="shared" si="936"/>
        <v>3</v>
      </c>
      <c r="P857" s="65" t="s">
        <v>5085</v>
      </c>
      <c r="Q857" s="65" t="str">
        <f t="shared" si="945"/>
        <v>VaR분류</v>
      </c>
      <c r="R857" s="65" t="str">
        <f t="shared" si="942"/>
        <v>varchar2(2)</v>
      </c>
      <c r="S857" s="66" t="s">
        <v>1980</v>
      </c>
      <c r="T857" s="66"/>
      <c r="U857" s="68">
        <f t="shared" si="903"/>
        <v>2</v>
      </c>
      <c r="V857" s="65"/>
      <c r="W857" s="5" t="s">
        <v>291</v>
      </c>
      <c r="X857" s="5" t="str">
        <f t="shared" si="881"/>
        <v>BASE_DT,SCEN_ID,VAR_TYPE</v>
      </c>
      <c r="Y857" s="6" t="s">
        <v>291</v>
      </c>
      <c r="Z857" s="37" t="str">
        <f t="shared" si="882"/>
        <v xml:space="preserve">  VAR_TYPE varchar2(2) NOT NULL,</v>
      </c>
      <c r="AA857" s="37" t="s">
        <v>291</v>
      </c>
      <c r="AB857" s="5" t="str">
        <f t="shared" si="883"/>
        <v/>
      </c>
      <c r="AC857" s="37" t="s">
        <v>291</v>
      </c>
      <c r="AD857" s="37" t="str">
        <f t="shared" si="884"/>
        <v>COMMENT ON COLUMN ZRP_POSI_VAR.VAR_TYPE IS 'VaR분류 : RM,HS,MC';</v>
      </c>
      <c r="AE857" s="37" t="s">
        <v>291</v>
      </c>
      <c r="AF857" s="40" t="str">
        <f t="shared" si="885"/>
        <v/>
      </c>
      <c r="AG857" s="6" t="s">
        <v>291</v>
      </c>
      <c r="AI857" s="114"/>
      <c r="AJ857" s="66"/>
    </row>
    <row r="858" spans="2:39" hidden="1">
      <c r="B858" s="65" t="str">
        <f t="shared" ref="B858:C858" si="948">B857</f>
        <v>평가관리_산출정보</v>
      </c>
      <c r="C858" s="65" t="str">
        <f t="shared" si="948"/>
        <v>포지션별 VaR산출정보</v>
      </c>
      <c r="D858" s="65" t="s">
        <v>33</v>
      </c>
      <c r="E858" s="65">
        <f t="shared" si="866"/>
        <v>4</v>
      </c>
      <c r="F858" s="66" t="s">
        <v>1980</v>
      </c>
      <c r="G858" s="66" t="s">
        <v>274</v>
      </c>
      <c r="H858" s="42">
        <v>60</v>
      </c>
      <c r="I858" s="66"/>
      <c r="J858" s="65" t="str">
        <f t="shared" si="940"/>
        <v>문자_60</v>
      </c>
      <c r="K858" s="103"/>
      <c r="L858" s="67"/>
      <c r="M858" s="65" t="str">
        <f t="shared" si="864"/>
        <v>ZRP_POSI_VAR</v>
      </c>
      <c r="N858" s="65" t="str">
        <f t="shared" si="941"/>
        <v>포지션별 VaR산출정보</v>
      </c>
      <c r="O858" s="27">
        <f t="shared" si="936"/>
        <v>4</v>
      </c>
      <c r="P858" s="65" t="s">
        <v>738</v>
      </c>
      <c r="Q858" s="65" t="str">
        <f t="shared" si="945"/>
        <v>포지션ID</v>
      </c>
      <c r="R858" s="65" t="str">
        <f t="shared" si="942"/>
        <v>varchar2(60)</v>
      </c>
      <c r="S858" s="66" t="s">
        <v>1980</v>
      </c>
      <c r="T858" s="66"/>
      <c r="U858" s="68">
        <f t="shared" si="903"/>
        <v>60</v>
      </c>
      <c r="V858" s="65"/>
      <c r="W858" s="5" t="s">
        <v>291</v>
      </c>
      <c r="X858" s="5" t="str">
        <f t="shared" si="881"/>
        <v>BASE_DT,SCEN_ID,VAR_TYPE,POSI_ID</v>
      </c>
      <c r="Y858" s="6" t="s">
        <v>291</v>
      </c>
      <c r="Z858" s="37" t="str">
        <f t="shared" si="882"/>
        <v xml:space="preserve">  POSI_ID varchar2(60) NOT NULL,</v>
      </c>
      <c r="AA858" s="37" t="s">
        <v>291</v>
      </c>
      <c r="AB858" s="5" t="str">
        <f t="shared" si="883"/>
        <v/>
      </c>
      <c r="AC858" s="37" t="s">
        <v>291</v>
      </c>
      <c r="AD858" s="37" t="str">
        <f t="shared" si="884"/>
        <v>COMMENT ON COLUMN ZRP_POSI_VAR.POSI_ID IS '포지션ID';</v>
      </c>
      <c r="AE858" s="37" t="s">
        <v>291</v>
      </c>
      <c r="AF858" s="40" t="str">
        <f t="shared" si="885"/>
        <v/>
      </c>
      <c r="AG858" s="6" t="s">
        <v>291</v>
      </c>
      <c r="AI858" s="114"/>
      <c r="AJ858" s="66"/>
    </row>
    <row r="859" spans="2:39" hidden="1">
      <c r="B859" s="65" t="str">
        <f t="shared" ref="B859:C859" si="949">B858</f>
        <v>평가관리_산출정보</v>
      </c>
      <c r="C859" s="65" t="str">
        <f t="shared" si="949"/>
        <v>포지션별 VaR산출정보</v>
      </c>
      <c r="D859" s="65" t="s">
        <v>1153</v>
      </c>
      <c r="E859" s="65">
        <f t="shared" si="866"/>
        <v>5</v>
      </c>
      <c r="F859" s="66"/>
      <c r="G859" s="66" t="s">
        <v>274</v>
      </c>
      <c r="H859" s="42">
        <v>20</v>
      </c>
      <c r="I859" s="66"/>
      <c r="J859" s="65" t="str">
        <f t="shared" si="940"/>
        <v>문자_20</v>
      </c>
      <c r="K859" s="103"/>
      <c r="L859" s="67"/>
      <c r="M859" s="65" t="str">
        <f t="shared" si="864"/>
        <v>ZRP_POSI_VAR</v>
      </c>
      <c r="N859" s="65" t="str">
        <f t="shared" si="941"/>
        <v>포지션별 VaR산출정보</v>
      </c>
      <c r="O859" s="27">
        <f t="shared" si="936"/>
        <v>5</v>
      </c>
      <c r="P859" s="65" t="s">
        <v>46</v>
      </c>
      <c r="Q859" s="65" t="str">
        <f t="shared" si="945"/>
        <v>최종작업자</v>
      </c>
      <c r="R859" s="65" t="str">
        <f t="shared" si="942"/>
        <v>varchar2(20)</v>
      </c>
      <c r="S859" s="66"/>
      <c r="T859" s="66"/>
      <c r="U859" s="68">
        <f t="shared" si="903"/>
        <v>20</v>
      </c>
      <c r="V859" s="65"/>
      <c r="W859" s="5" t="s">
        <v>291</v>
      </c>
      <c r="X859" s="5" t="str">
        <f t="shared" si="881"/>
        <v>BASE_DT,SCEN_ID,VAR_TYPE,POSI_ID</v>
      </c>
      <c r="Y859" s="6" t="s">
        <v>291</v>
      </c>
      <c r="Z859" s="37" t="str">
        <f t="shared" si="882"/>
        <v xml:space="preserve">  LASTID varchar2(20) NULL,</v>
      </c>
      <c r="AA859" s="37" t="s">
        <v>291</v>
      </c>
      <c r="AB859" s="5" t="str">
        <f t="shared" si="883"/>
        <v/>
      </c>
      <c r="AC859" s="37" t="s">
        <v>291</v>
      </c>
      <c r="AD859" s="37" t="str">
        <f t="shared" si="884"/>
        <v>COMMENT ON COLUMN ZRP_POSI_VAR.LASTID IS '최종작업자';</v>
      </c>
      <c r="AE859" s="37" t="s">
        <v>291</v>
      </c>
      <c r="AF859" s="40" t="str">
        <f t="shared" si="885"/>
        <v>ALTER TABLE ZRP_POSI_VAR ADD LASTID varchar2(20) NULL;</v>
      </c>
      <c r="AG859" s="6" t="s">
        <v>291</v>
      </c>
      <c r="AI859" s="114"/>
      <c r="AJ859" s="66"/>
    </row>
    <row r="860" spans="2:39" hidden="1">
      <c r="B860" s="65" t="str">
        <f t="shared" ref="B860:C860" si="950">B859</f>
        <v>평가관리_산출정보</v>
      </c>
      <c r="C860" s="65" t="str">
        <f t="shared" si="950"/>
        <v>포지션별 VaR산출정보</v>
      </c>
      <c r="D860" s="65" t="s">
        <v>286</v>
      </c>
      <c r="E860" s="65">
        <f t="shared" si="866"/>
        <v>6</v>
      </c>
      <c r="F860" s="66"/>
      <c r="G860" s="66" t="s">
        <v>1154</v>
      </c>
      <c r="H860" s="42">
        <v>8</v>
      </c>
      <c r="I860" s="66" t="s">
        <v>36</v>
      </c>
      <c r="J860" s="65" t="str">
        <f t="shared" si="940"/>
        <v>날짜</v>
      </c>
      <c r="K860" s="103"/>
      <c r="L860" s="67"/>
      <c r="M860" s="65" t="str">
        <f t="shared" si="864"/>
        <v>ZRP_POSI_VAR</v>
      </c>
      <c r="N860" s="65" t="str">
        <f t="shared" si="941"/>
        <v>포지션별 VaR산출정보</v>
      </c>
      <c r="O860" s="27">
        <f t="shared" si="936"/>
        <v>6</v>
      </c>
      <c r="P860" s="65" t="s">
        <v>47</v>
      </c>
      <c r="Q860" s="65" t="str">
        <f t="shared" si="945"/>
        <v>최종작업시스템일시</v>
      </c>
      <c r="R860" s="65" t="str">
        <f t="shared" si="942"/>
        <v>timestamp</v>
      </c>
      <c r="S860" s="66"/>
      <c r="T860" s="66"/>
      <c r="U860" s="68">
        <f t="shared" si="903"/>
        <v>8</v>
      </c>
      <c r="V860" s="65"/>
      <c r="W860" s="5" t="s">
        <v>291</v>
      </c>
      <c r="X860" s="5" t="str">
        <f t="shared" si="881"/>
        <v>BASE_DT,SCEN_ID,VAR_TYPE,POSI_ID</v>
      </c>
      <c r="Y860" s="6" t="s">
        <v>291</v>
      </c>
      <c r="Z860" s="37" t="str">
        <f t="shared" si="882"/>
        <v xml:space="preserve">  TMSTAMP timestamp DEFAULT CURRENT_TIMESTAMP  NULL,</v>
      </c>
      <c r="AA860" s="37" t="s">
        <v>291</v>
      </c>
      <c r="AB860" s="5" t="str">
        <f t="shared" si="883"/>
        <v/>
      </c>
      <c r="AC860" s="37" t="s">
        <v>291</v>
      </c>
      <c r="AD860" s="37" t="str">
        <f t="shared" si="884"/>
        <v>COMMENT ON COLUMN ZRP_POSI_VAR.TMSTAMP IS '최종작업시스템일시';</v>
      </c>
      <c r="AE860" s="37" t="s">
        <v>291</v>
      </c>
      <c r="AF860" s="40" t="str">
        <f t="shared" si="885"/>
        <v>ALTER TABLE ZRP_POSI_VAR ADD TMSTAMP timestamp NULL;</v>
      </c>
      <c r="AG860" s="6" t="s">
        <v>291</v>
      </c>
      <c r="AI860" s="114"/>
      <c r="AJ860" s="66"/>
    </row>
    <row r="861" spans="2:39" hidden="1">
      <c r="B861" s="65" t="str">
        <f t="shared" ref="B861:C861" si="951">B860</f>
        <v>평가관리_산출정보</v>
      </c>
      <c r="C861" s="65" t="str">
        <f t="shared" si="951"/>
        <v>포지션별 VaR산출정보</v>
      </c>
      <c r="D861" s="65" t="s">
        <v>1333</v>
      </c>
      <c r="E861" s="65">
        <f t="shared" si="866"/>
        <v>7</v>
      </c>
      <c r="F861" s="66"/>
      <c r="G861" s="66" t="s">
        <v>1156</v>
      </c>
      <c r="H861" s="42" t="s">
        <v>2000</v>
      </c>
      <c r="I861" s="66"/>
      <c r="J861" s="65" t="str">
        <f t="shared" si="940"/>
        <v>숫자_19,2</v>
      </c>
      <c r="K861" s="103"/>
      <c r="L861" s="67"/>
      <c r="M861" s="65" t="str">
        <f t="shared" si="864"/>
        <v>ZRP_POSI_VAR</v>
      </c>
      <c r="N861" s="65" t="str">
        <f t="shared" ref="N861:N863" si="952">C861</f>
        <v>포지션별 VaR산출정보</v>
      </c>
      <c r="O861" s="27">
        <f t="shared" si="936"/>
        <v>7</v>
      </c>
      <c r="P861" s="65" t="s">
        <v>2131</v>
      </c>
      <c r="Q861" s="65" t="str">
        <f t="shared" si="945"/>
        <v>이론가</v>
      </c>
      <c r="R861" s="65" t="str">
        <f t="shared" si="942"/>
        <v>number(19,2)</v>
      </c>
      <c r="S861" s="66"/>
      <c r="T861" s="66"/>
      <c r="U861" s="68" t="str">
        <f t="shared" si="903"/>
        <v>19,2</v>
      </c>
      <c r="V861" s="65"/>
      <c r="W861" s="5" t="s">
        <v>291</v>
      </c>
      <c r="X861" s="5" t="str">
        <f t="shared" si="881"/>
        <v>BASE_DT,SCEN_ID,VAR_TYPE,POSI_ID</v>
      </c>
      <c r="Y861" s="6" t="s">
        <v>291</v>
      </c>
      <c r="Z861" s="37" t="str">
        <f t="shared" si="882"/>
        <v xml:space="preserve">  THEO_VAL number(19,2) NULL,</v>
      </c>
      <c r="AA861" s="37" t="s">
        <v>291</v>
      </c>
      <c r="AB861" s="5" t="str">
        <f t="shared" si="883"/>
        <v/>
      </c>
      <c r="AC861" s="37" t="s">
        <v>291</v>
      </c>
      <c r="AD861" s="37" t="str">
        <f t="shared" si="884"/>
        <v>COMMENT ON COLUMN ZRP_POSI_VAR.THEO_VAL IS '이론가';</v>
      </c>
      <c r="AE861" s="37" t="s">
        <v>291</v>
      </c>
      <c r="AF861" s="40" t="str">
        <f t="shared" si="885"/>
        <v>ALTER TABLE ZRP_POSI_VAR ADD THEO_VAL number(19,2) NULL;</v>
      </c>
      <c r="AG861" s="6" t="s">
        <v>291</v>
      </c>
      <c r="AI861" s="114"/>
      <c r="AJ861" s="66"/>
    </row>
    <row r="862" spans="2:39" hidden="1">
      <c r="B862" s="65" t="str">
        <f t="shared" ref="B862:C862" si="953">B861</f>
        <v>평가관리_산출정보</v>
      </c>
      <c r="C862" s="65" t="str">
        <f t="shared" si="953"/>
        <v>포지션별 VaR산출정보</v>
      </c>
      <c r="D862" s="65" t="s">
        <v>2141</v>
      </c>
      <c r="E862" s="65">
        <f t="shared" si="866"/>
        <v>8</v>
      </c>
      <c r="F862" s="66"/>
      <c r="G862" s="66" t="s">
        <v>1156</v>
      </c>
      <c r="H862" s="42" t="s">
        <v>2000</v>
      </c>
      <c r="I862" s="66"/>
      <c r="J862" s="65" t="str">
        <f t="shared" si="940"/>
        <v>숫자_19,2</v>
      </c>
      <c r="K862" s="103"/>
      <c r="L862" s="67"/>
      <c r="M862" s="65" t="str">
        <f t="shared" si="864"/>
        <v>ZRP_POSI_VAR</v>
      </c>
      <c r="N862" s="65" t="str">
        <f t="shared" si="952"/>
        <v>포지션별 VaR산출정보</v>
      </c>
      <c r="O862" s="27">
        <f t="shared" si="936"/>
        <v>8</v>
      </c>
      <c r="P862" s="65" t="s">
        <v>2147</v>
      </c>
      <c r="Q862" s="65" t="str">
        <f t="shared" si="945"/>
        <v>전체VaR</v>
      </c>
      <c r="R862" s="65" t="str">
        <f t="shared" si="942"/>
        <v>number(19,2)</v>
      </c>
      <c r="S862" s="66"/>
      <c r="T862" s="66"/>
      <c r="U862" s="68" t="str">
        <f t="shared" si="903"/>
        <v>19,2</v>
      </c>
      <c r="V862" s="65"/>
      <c r="W862" s="5" t="s">
        <v>291</v>
      </c>
      <c r="X862" s="5" t="str">
        <f t="shared" si="881"/>
        <v>BASE_DT,SCEN_ID,VAR_TYPE,POSI_ID</v>
      </c>
      <c r="Y862" s="6" t="s">
        <v>291</v>
      </c>
      <c r="Z862" s="37" t="str">
        <f t="shared" si="882"/>
        <v xml:space="preserve">  TOT_VAR number(19,2) NULL,</v>
      </c>
      <c r="AA862" s="37" t="s">
        <v>291</v>
      </c>
      <c r="AB862" s="5" t="str">
        <f t="shared" si="883"/>
        <v/>
      </c>
      <c r="AC862" s="37" t="s">
        <v>291</v>
      </c>
      <c r="AD862" s="37" t="str">
        <f t="shared" si="884"/>
        <v>COMMENT ON COLUMN ZRP_POSI_VAR.TOT_VAR IS '전체VaR';</v>
      </c>
      <c r="AE862" s="37" t="s">
        <v>291</v>
      </c>
      <c r="AF862" s="40" t="str">
        <f t="shared" si="885"/>
        <v>ALTER TABLE ZRP_POSI_VAR ADD TOT_VAR number(19,2) NULL;</v>
      </c>
      <c r="AG862" s="6" t="s">
        <v>291</v>
      </c>
      <c r="AI862" s="114"/>
      <c r="AJ862" s="66"/>
    </row>
    <row r="863" spans="2:39" hidden="1">
      <c r="B863" s="65" t="str">
        <f t="shared" ref="B863:C863" si="954">B862</f>
        <v>평가관리_산출정보</v>
      </c>
      <c r="C863" s="65" t="str">
        <f t="shared" si="954"/>
        <v>포지션별 VaR산출정보</v>
      </c>
      <c r="D863" s="65" t="s">
        <v>2142</v>
      </c>
      <c r="E863" s="65">
        <f t="shared" si="866"/>
        <v>9</v>
      </c>
      <c r="F863" s="66"/>
      <c r="G863" s="66" t="s">
        <v>1156</v>
      </c>
      <c r="H863" s="42" t="s">
        <v>2000</v>
      </c>
      <c r="I863" s="66"/>
      <c r="J863" s="65" t="str">
        <f t="shared" si="940"/>
        <v>숫자_19,2</v>
      </c>
      <c r="K863" s="103"/>
      <c r="L863" s="67"/>
      <c r="M863" s="65" t="str">
        <f t="shared" si="864"/>
        <v>ZRP_POSI_VAR</v>
      </c>
      <c r="N863" s="65" t="str">
        <f t="shared" si="952"/>
        <v>포지션별 VaR산출정보</v>
      </c>
      <c r="O863" s="27">
        <f t="shared" si="936"/>
        <v>9</v>
      </c>
      <c r="P863" s="65" t="s">
        <v>2148</v>
      </c>
      <c r="Q863" s="65" t="str">
        <f t="shared" si="945"/>
        <v>금리VaR</v>
      </c>
      <c r="R863" s="65" t="str">
        <f t="shared" si="942"/>
        <v>number(19,2)</v>
      </c>
      <c r="S863" s="66"/>
      <c r="T863" s="66"/>
      <c r="U863" s="68" t="str">
        <f t="shared" si="903"/>
        <v>19,2</v>
      </c>
      <c r="V863" s="65"/>
      <c r="W863" s="5" t="s">
        <v>291</v>
      </c>
      <c r="X863" s="5" t="str">
        <f t="shared" si="881"/>
        <v>BASE_DT,SCEN_ID,VAR_TYPE,POSI_ID</v>
      </c>
      <c r="Y863" s="6" t="s">
        <v>291</v>
      </c>
      <c r="Z863" s="37" t="str">
        <f t="shared" si="882"/>
        <v xml:space="preserve">  IR_VAR number(19,2) NULL,</v>
      </c>
      <c r="AA863" s="37" t="s">
        <v>291</v>
      </c>
      <c r="AB863" s="5" t="str">
        <f t="shared" si="883"/>
        <v/>
      </c>
      <c r="AC863" s="37" t="s">
        <v>291</v>
      </c>
      <c r="AD863" s="37" t="str">
        <f t="shared" si="884"/>
        <v>COMMENT ON COLUMN ZRP_POSI_VAR.IR_VAR IS '금리VaR';</v>
      </c>
      <c r="AE863" s="37" t="s">
        <v>291</v>
      </c>
      <c r="AF863" s="40" t="str">
        <f t="shared" si="885"/>
        <v>ALTER TABLE ZRP_POSI_VAR ADD IR_VAR number(19,2) NULL;</v>
      </c>
      <c r="AG863" s="6" t="s">
        <v>291</v>
      </c>
      <c r="AI863" s="114"/>
      <c r="AJ863" s="66"/>
    </row>
    <row r="864" spans="2:39" hidden="1">
      <c r="B864" s="65" t="str">
        <f t="shared" ref="B864:C866" si="955">B863</f>
        <v>평가관리_산출정보</v>
      </c>
      <c r="C864" s="65" t="str">
        <f t="shared" si="955"/>
        <v>포지션별 VaR산출정보</v>
      </c>
      <c r="D864" s="65" t="s">
        <v>2143</v>
      </c>
      <c r="E864" s="65">
        <f t="shared" si="866"/>
        <v>10</v>
      </c>
      <c r="F864" s="66"/>
      <c r="G864" s="66" t="s">
        <v>1156</v>
      </c>
      <c r="H864" s="42" t="s">
        <v>2000</v>
      </c>
      <c r="I864" s="66"/>
      <c r="J864" s="65" t="str">
        <f t="shared" si="940"/>
        <v>숫자_19,2</v>
      </c>
      <c r="K864" s="103"/>
      <c r="L864" s="67"/>
      <c r="M864" s="65" t="str">
        <f t="shared" si="864"/>
        <v>ZRP_POSI_VAR</v>
      </c>
      <c r="N864" s="65" t="str">
        <f t="shared" si="941"/>
        <v>포지션별 VaR산출정보</v>
      </c>
      <c r="O864" s="27">
        <f t="shared" si="936"/>
        <v>10</v>
      </c>
      <c r="P864" s="65" t="s">
        <v>2149</v>
      </c>
      <c r="Q864" s="65" t="str">
        <f t="shared" si="945"/>
        <v>주식VaR</v>
      </c>
      <c r="R864" s="65" t="str">
        <f t="shared" si="942"/>
        <v>number(19,2)</v>
      </c>
      <c r="S864" s="66"/>
      <c r="T864" s="66"/>
      <c r="U864" s="68" t="str">
        <f t="shared" si="903"/>
        <v>19,2</v>
      </c>
      <c r="V864" s="65"/>
      <c r="W864" s="5" t="s">
        <v>291</v>
      </c>
      <c r="X864" s="5" t="str">
        <f t="shared" si="881"/>
        <v>BASE_DT,SCEN_ID,VAR_TYPE,POSI_ID</v>
      </c>
      <c r="Y864" s="6" t="s">
        <v>291</v>
      </c>
      <c r="Z864" s="37" t="str">
        <f t="shared" si="882"/>
        <v xml:space="preserve">  EQ_VAR number(19,2) NULL,</v>
      </c>
      <c r="AA864" s="37" t="s">
        <v>291</v>
      </c>
      <c r="AB864" s="5" t="str">
        <f t="shared" si="883"/>
        <v/>
      </c>
      <c r="AC864" s="37" t="s">
        <v>291</v>
      </c>
      <c r="AD864" s="37" t="str">
        <f t="shared" si="884"/>
        <v>COMMENT ON COLUMN ZRP_POSI_VAR.EQ_VAR IS '주식VaR';</v>
      </c>
      <c r="AE864" s="37" t="s">
        <v>291</v>
      </c>
      <c r="AF864" s="40" t="str">
        <f t="shared" si="885"/>
        <v>ALTER TABLE ZRP_POSI_VAR ADD EQ_VAR number(19,2) NULL;</v>
      </c>
      <c r="AG864" s="6" t="s">
        <v>291</v>
      </c>
      <c r="AI864" s="114"/>
      <c r="AJ864" s="66"/>
    </row>
    <row r="865" spans="2:36" hidden="1">
      <c r="B865" s="65" t="str">
        <f t="shared" si="955"/>
        <v>평가관리_산출정보</v>
      </c>
      <c r="C865" s="65" t="str">
        <f t="shared" si="955"/>
        <v>포지션별 VaR산출정보</v>
      </c>
      <c r="D865" s="65" t="s">
        <v>2144</v>
      </c>
      <c r="E865" s="65">
        <f t="shared" si="866"/>
        <v>11</v>
      </c>
      <c r="F865" s="66"/>
      <c r="G865" s="66" t="s">
        <v>1156</v>
      </c>
      <c r="H865" s="42" t="s">
        <v>2000</v>
      </c>
      <c r="I865" s="66"/>
      <c r="J865" s="65" t="str">
        <f t="shared" si="940"/>
        <v>숫자_19,2</v>
      </c>
      <c r="K865" s="103"/>
      <c r="L865" s="67"/>
      <c r="M865" s="65" t="str">
        <f t="shared" si="864"/>
        <v>ZRP_POSI_VAR</v>
      </c>
      <c r="N865" s="65" t="str">
        <f t="shared" si="941"/>
        <v>포지션별 VaR산출정보</v>
      </c>
      <c r="O865" s="27">
        <f t="shared" si="936"/>
        <v>11</v>
      </c>
      <c r="P865" s="65" t="s">
        <v>2150</v>
      </c>
      <c r="Q865" s="65" t="str">
        <f t="shared" si="945"/>
        <v>외환VaR</v>
      </c>
      <c r="R865" s="65" t="str">
        <f t="shared" si="942"/>
        <v>number(19,2)</v>
      </c>
      <c r="S865" s="66"/>
      <c r="T865" s="66"/>
      <c r="U865" s="68" t="str">
        <f t="shared" si="903"/>
        <v>19,2</v>
      </c>
      <c r="V865" s="65"/>
      <c r="W865" s="5" t="s">
        <v>291</v>
      </c>
      <c r="X865" s="5" t="str">
        <f t="shared" si="881"/>
        <v>BASE_DT,SCEN_ID,VAR_TYPE,POSI_ID</v>
      </c>
      <c r="Y865" s="6" t="s">
        <v>291</v>
      </c>
      <c r="Z865" s="37" t="str">
        <f t="shared" si="882"/>
        <v xml:space="preserve">  FX_VAR number(19,2) NULL,</v>
      </c>
      <c r="AA865" s="37" t="s">
        <v>291</v>
      </c>
      <c r="AB865" s="5" t="str">
        <f t="shared" si="883"/>
        <v/>
      </c>
      <c r="AC865" s="37" t="s">
        <v>291</v>
      </c>
      <c r="AD865" s="37" t="str">
        <f t="shared" si="884"/>
        <v>COMMENT ON COLUMN ZRP_POSI_VAR.FX_VAR IS '외환VaR';</v>
      </c>
      <c r="AE865" s="37" t="s">
        <v>291</v>
      </c>
      <c r="AF865" s="40" t="str">
        <f t="shared" si="885"/>
        <v>ALTER TABLE ZRP_POSI_VAR ADD FX_VAR number(19,2) NULL;</v>
      </c>
      <c r="AG865" s="6" t="s">
        <v>291</v>
      </c>
      <c r="AI865" s="114"/>
      <c r="AJ865" s="66"/>
    </row>
    <row r="866" spans="2:36" hidden="1">
      <c r="B866" s="65" t="str">
        <f t="shared" si="955"/>
        <v>평가관리_산출정보</v>
      </c>
      <c r="C866" s="65" t="str">
        <f t="shared" si="955"/>
        <v>포지션별 VaR산출정보</v>
      </c>
      <c r="D866" s="65" t="s">
        <v>2145</v>
      </c>
      <c r="E866" s="65">
        <f t="shared" si="866"/>
        <v>12</v>
      </c>
      <c r="F866" s="66"/>
      <c r="G866" s="66" t="s">
        <v>1156</v>
      </c>
      <c r="H866" s="42" t="s">
        <v>2000</v>
      </c>
      <c r="I866" s="66"/>
      <c r="J866" s="65" t="str">
        <f t="shared" ref="J866:J871" si="956">IF(G866="", "", G866&amp;IF(G866="날짜", "", "_"&amp;H866))</f>
        <v>숫자_19,2</v>
      </c>
      <c r="K866" s="103"/>
      <c r="L866" s="67"/>
      <c r="M866" s="65" t="str">
        <f t="shared" si="864"/>
        <v>ZRP_POSI_VAR</v>
      </c>
      <c r="N866" s="65" t="str">
        <f t="shared" ref="N866:N869" si="957">C866</f>
        <v>포지션별 VaR산출정보</v>
      </c>
      <c r="O866" s="27">
        <f t="shared" si="936"/>
        <v>12</v>
      </c>
      <c r="P866" s="65" t="s">
        <v>2151</v>
      </c>
      <c r="Q866" s="65" t="str">
        <f t="shared" ref="Q866:Q871" si="958">D866</f>
        <v>상품VaR</v>
      </c>
      <c r="R866" s="65" t="str">
        <f t="shared" ref="R866:R871" si="959">IF(G866="문자", "varchar2(" &amp; H866 &amp; ")", IF(G866="숫자", "number(" &amp; SUBSTITUTE(H866, ".", ",") &amp;")", IF(G866="날짜", "timestamp", "")))</f>
        <v>number(19,2)</v>
      </c>
      <c r="S866" s="66"/>
      <c r="T866" s="66"/>
      <c r="U866" s="68" t="str">
        <f t="shared" si="903"/>
        <v>19,2</v>
      </c>
      <c r="V866" s="65"/>
      <c r="W866" s="5" t="s">
        <v>291</v>
      </c>
      <c r="X866" s="5" t="str">
        <f t="shared" si="881"/>
        <v>BASE_DT,SCEN_ID,VAR_TYPE,POSI_ID</v>
      </c>
      <c r="Y866" s="6" t="s">
        <v>291</v>
      </c>
      <c r="Z866" s="37" t="str">
        <f t="shared" si="882"/>
        <v xml:space="preserve">  CM_VAR number(19,2) NULL,</v>
      </c>
      <c r="AA866" s="37" t="s">
        <v>291</v>
      </c>
      <c r="AB866" s="5" t="str">
        <f t="shared" si="883"/>
        <v/>
      </c>
      <c r="AC866" s="37" t="s">
        <v>291</v>
      </c>
      <c r="AD866" s="37" t="str">
        <f t="shared" si="884"/>
        <v>COMMENT ON COLUMN ZRP_POSI_VAR.CM_VAR IS '상품VaR';</v>
      </c>
      <c r="AE866" s="37" t="s">
        <v>291</v>
      </c>
      <c r="AF866" s="40" t="str">
        <f t="shared" si="885"/>
        <v>ALTER TABLE ZRP_POSI_VAR ADD CM_VAR number(19,2) NULL;</v>
      </c>
      <c r="AG866" s="6" t="s">
        <v>291</v>
      </c>
      <c r="AI866" s="114"/>
      <c r="AJ866" s="66"/>
    </row>
    <row r="867" spans="2:36" hidden="1">
      <c r="B867" s="65" t="str">
        <f t="shared" ref="B867:C867" si="960">B866</f>
        <v>평가관리_산출정보</v>
      </c>
      <c r="C867" s="65" t="str">
        <f t="shared" si="960"/>
        <v>포지션별 VaR산출정보</v>
      </c>
      <c r="D867" s="65" t="s">
        <v>2146</v>
      </c>
      <c r="E867" s="65">
        <f t="shared" si="866"/>
        <v>13</v>
      </c>
      <c r="F867" s="66"/>
      <c r="G867" s="66" t="s">
        <v>1156</v>
      </c>
      <c r="H867" s="42" t="s">
        <v>2000</v>
      </c>
      <c r="I867" s="66"/>
      <c r="J867" s="65" t="str">
        <f t="shared" si="956"/>
        <v>숫자_19,2</v>
      </c>
      <c r="K867" s="103"/>
      <c r="L867" s="67"/>
      <c r="M867" s="65" t="str">
        <f t="shared" si="864"/>
        <v>ZRP_POSI_VAR</v>
      </c>
      <c r="N867" s="65" t="str">
        <f t="shared" si="957"/>
        <v>포지션별 VaR산출정보</v>
      </c>
      <c r="O867" s="27">
        <f t="shared" si="936"/>
        <v>13</v>
      </c>
      <c r="P867" s="65" t="s">
        <v>2152</v>
      </c>
      <c r="Q867" s="65" t="str">
        <f t="shared" si="958"/>
        <v>변동성VaR</v>
      </c>
      <c r="R867" s="65" t="str">
        <f t="shared" si="959"/>
        <v>number(19,2)</v>
      </c>
      <c r="S867" s="66"/>
      <c r="T867" s="66"/>
      <c r="U867" s="68" t="str">
        <f t="shared" si="903"/>
        <v>19,2</v>
      </c>
      <c r="V867" s="65"/>
      <c r="W867" s="5" t="s">
        <v>291</v>
      </c>
      <c r="X867" s="5" t="str">
        <f t="shared" si="881"/>
        <v>BASE_DT,SCEN_ID,VAR_TYPE,POSI_ID</v>
      </c>
      <c r="Y867" s="6" t="s">
        <v>291</v>
      </c>
      <c r="Z867" s="37" t="str">
        <f t="shared" si="882"/>
        <v xml:space="preserve">  VL_VAR number(19,2) NULL,</v>
      </c>
      <c r="AA867" s="37" t="s">
        <v>291</v>
      </c>
      <c r="AB867" s="5" t="str">
        <f t="shared" si="883"/>
        <v/>
      </c>
      <c r="AC867" s="37" t="s">
        <v>291</v>
      </c>
      <c r="AD867" s="37" t="str">
        <f t="shared" si="884"/>
        <v>COMMENT ON COLUMN ZRP_POSI_VAR.VL_VAR IS '변동성VaR';</v>
      </c>
      <c r="AE867" s="37" t="s">
        <v>291</v>
      </c>
      <c r="AF867" s="40" t="str">
        <f t="shared" si="885"/>
        <v>ALTER TABLE ZRP_POSI_VAR ADD VL_VAR number(19,2) NULL;</v>
      </c>
      <c r="AG867" s="6" t="s">
        <v>291</v>
      </c>
      <c r="AI867" s="114"/>
      <c r="AJ867" s="66"/>
    </row>
    <row r="868" spans="2:36" hidden="1">
      <c r="B868" s="65" t="str">
        <f t="shared" ref="B868:C868" si="961">B867</f>
        <v>평가관리_산출정보</v>
      </c>
      <c r="C868" s="65" t="str">
        <f t="shared" si="961"/>
        <v>포지션별 VaR산출정보</v>
      </c>
      <c r="D868" s="65" t="s">
        <v>2160</v>
      </c>
      <c r="E868" s="65">
        <f t="shared" si="866"/>
        <v>14</v>
      </c>
      <c r="F868" s="66"/>
      <c r="G868" s="66" t="s">
        <v>12</v>
      </c>
      <c r="H868" s="42">
        <v>20</v>
      </c>
      <c r="I868" s="66"/>
      <c r="J868" s="65" t="str">
        <f t="shared" si="956"/>
        <v>문자_20</v>
      </c>
      <c r="K868" s="103"/>
      <c r="L868" s="67"/>
      <c r="M868" s="65" t="str">
        <f t="shared" si="864"/>
        <v>ZRP_POSI_VAR</v>
      </c>
      <c r="N868" s="65" t="str">
        <f t="shared" si="957"/>
        <v>포지션별 VaR산출정보</v>
      </c>
      <c r="O868" s="27">
        <f t="shared" si="936"/>
        <v>14</v>
      </c>
      <c r="P868" s="65" t="s">
        <v>5169</v>
      </c>
      <c r="Q868" s="65" t="str">
        <f t="shared" si="958"/>
        <v>전체VaR시나리오</v>
      </c>
      <c r="R868" s="65" t="str">
        <f t="shared" si="959"/>
        <v>varchar2(20)</v>
      </c>
      <c r="S868" s="66"/>
      <c r="T868" s="66"/>
      <c r="U868" s="68">
        <f t="shared" si="903"/>
        <v>20</v>
      </c>
      <c r="V868" s="65"/>
      <c r="W868" s="5" t="s">
        <v>291</v>
      </c>
      <c r="X868" s="5" t="str">
        <f t="shared" si="881"/>
        <v>BASE_DT,SCEN_ID,VAR_TYPE,POSI_ID</v>
      </c>
      <c r="Y868" s="6" t="s">
        <v>291</v>
      </c>
      <c r="Z868" s="37" t="str">
        <f t="shared" si="882"/>
        <v xml:space="preserve">  TOT_VAR_SID varchar2(20) NULL,</v>
      </c>
      <c r="AA868" s="37" t="s">
        <v>291</v>
      </c>
      <c r="AB868" s="5" t="str">
        <f t="shared" si="883"/>
        <v/>
      </c>
      <c r="AC868" s="37" t="s">
        <v>291</v>
      </c>
      <c r="AD868" s="37" t="str">
        <f t="shared" si="884"/>
        <v>COMMENT ON COLUMN ZRP_POSI_VAR.TOT_VAR_SID IS '전체VaR시나리오';</v>
      </c>
      <c r="AE868" s="37" t="s">
        <v>291</v>
      </c>
      <c r="AF868" s="40" t="str">
        <f t="shared" si="885"/>
        <v>ALTER TABLE ZRP_POSI_VAR ADD TOT_VAR_SID varchar2(20) NULL;</v>
      </c>
      <c r="AG868" s="6" t="s">
        <v>291</v>
      </c>
      <c r="AI868" s="114"/>
      <c r="AJ868" s="66"/>
    </row>
    <row r="869" spans="2:36" hidden="1">
      <c r="B869" s="65" t="str">
        <f t="shared" ref="B869:C869" si="962">B868</f>
        <v>평가관리_산출정보</v>
      </c>
      <c r="C869" s="65" t="str">
        <f t="shared" si="962"/>
        <v>포지션별 VaR산출정보</v>
      </c>
      <c r="D869" s="65" t="s">
        <v>2161</v>
      </c>
      <c r="E869" s="65">
        <f t="shared" si="866"/>
        <v>15</v>
      </c>
      <c r="F869" s="66"/>
      <c r="G869" s="66" t="s">
        <v>12</v>
      </c>
      <c r="H869" s="42">
        <v>20</v>
      </c>
      <c r="I869" s="66"/>
      <c r="J869" s="65" t="str">
        <f t="shared" si="956"/>
        <v>문자_20</v>
      </c>
      <c r="K869" s="103"/>
      <c r="L869" s="67"/>
      <c r="M869" s="65" t="str">
        <f t="shared" si="864"/>
        <v>ZRP_POSI_VAR</v>
      </c>
      <c r="N869" s="65" t="str">
        <f t="shared" si="957"/>
        <v>포지션별 VaR산출정보</v>
      </c>
      <c r="O869" s="27">
        <f t="shared" si="936"/>
        <v>15</v>
      </c>
      <c r="P869" s="65" t="s">
        <v>5170</v>
      </c>
      <c r="Q869" s="65" t="str">
        <f t="shared" si="958"/>
        <v>금리VaR시나리오</v>
      </c>
      <c r="R869" s="65" t="str">
        <f t="shared" si="959"/>
        <v>varchar2(20)</v>
      </c>
      <c r="S869" s="66"/>
      <c r="T869" s="66"/>
      <c r="U869" s="68">
        <f t="shared" si="903"/>
        <v>20</v>
      </c>
      <c r="V869" s="65"/>
      <c r="W869" s="5" t="s">
        <v>291</v>
      </c>
      <c r="X869" s="5" t="str">
        <f t="shared" si="881"/>
        <v>BASE_DT,SCEN_ID,VAR_TYPE,POSI_ID</v>
      </c>
      <c r="Y869" s="6" t="s">
        <v>291</v>
      </c>
      <c r="Z869" s="37" t="str">
        <f t="shared" si="882"/>
        <v xml:space="preserve">  IR_VAR_SID varchar2(20) NULL,</v>
      </c>
      <c r="AA869" s="37" t="s">
        <v>291</v>
      </c>
      <c r="AB869" s="5" t="str">
        <f t="shared" si="883"/>
        <v/>
      </c>
      <c r="AC869" s="37" t="s">
        <v>291</v>
      </c>
      <c r="AD869" s="37" t="str">
        <f t="shared" si="884"/>
        <v>COMMENT ON COLUMN ZRP_POSI_VAR.IR_VAR_SID IS '금리VaR시나리오';</v>
      </c>
      <c r="AE869" s="37" t="s">
        <v>291</v>
      </c>
      <c r="AF869" s="40" t="str">
        <f t="shared" si="885"/>
        <v>ALTER TABLE ZRP_POSI_VAR ADD IR_VAR_SID varchar2(20) NULL;</v>
      </c>
      <c r="AG869" s="6" t="s">
        <v>291</v>
      </c>
      <c r="AI869" s="114"/>
      <c r="AJ869" s="66"/>
    </row>
    <row r="870" spans="2:36" hidden="1">
      <c r="B870" s="65" t="str">
        <f t="shared" ref="B870:C870" si="963">B869</f>
        <v>평가관리_산출정보</v>
      </c>
      <c r="C870" s="65" t="str">
        <f t="shared" si="963"/>
        <v>포지션별 VaR산출정보</v>
      </c>
      <c r="D870" s="65" t="s">
        <v>2162</v>
      </c>
      <c r="E870" s="65">
        <f t="shared" si="866"/>
        <v>16</v>
      </c>
      <c r="F870" s="66"/>
      <c r="G870" s="66" t="s">
        <v>12</v>
      </c>
      <c r="H870" s="42">
        <v>20</v>
      </c>
      <c r="I870" s="66"/>
      <c r="J870" s="65" t="str">
        <f t="shared" si="956"/>
        <v>문자_20</v>
      </c>
      <c r="K870" s="103"/>
      <c r="L870" s="67"/>
      <c r="M870" s="65" t="str">
        <f t="shared" si="864"/>
        <v>ZRP_POSI_VAR</v>
      </c>
      <c r="N870" s="65" t="str">
        <f t="shared" ref="N870:N871" si="964">C870</f>
        <v>포지션별 VaR산출정보</v>
      </c>
      <c r="O870" s="27">
        <f t="shared" si="936"/>
        <v>16</v>
      </c>
      <c r="P870" s="65" t="s">
        <v>5171</v>
      </c>
      <c r="Q870" s="65" t="str">
        <f t="shared" si="958"/>
        <v>주식VaR시나리오</v>
      </c>
      <c r="R870" s="65" t="str">
        <f t="shared" si="959"/>
        <v>varchar2(20)</v>
      </c>
      <c r="S870" s="66"/>
      <c r="T870" s="66"/>
      <c r="U870" s="68">
        <f t="shared" si="903"/>
        <v>20</v>
      </c>
      <c r="V870" s="65"/>
      <c r="W870" s="5" t="s">
        <v>291</v>
      </c>
      <c r="X870" s="5" t="str">
        <f t="shared" si="881"/>
        <v>BASE_DT,SCEN_ID,VAR_TYPE,POSI_ID</v>
      </c>
      <c r="Y870" s="6" t="s">
        <v>291</v>
      </c>
      <c r="Z870" s="37" t="str">
        <f t="shared" si="882"/>
        <v xml:space="preserve">  EQ_VAR_SID varchar2(20) NULL,</v>
      </c>
      <c r="AA870" s="37" t="s">
        <v>291</v>
      </c>
      <c r="AB870" s="5" t="str">
        <f t="shared" si="883"/>
        <v/>
      </c>
      <c r="AC870" s="37" t="s">
        <v>291</v>
      </c>
      <c r="AD870" s="37" t="str">
        <f t="shared" si="884"/>
        <v>COMMENT ON COLUMN ZRP_POSI_VAR.EQ_VAR_SID IS '주식VaR시나리오';</v>
      </c>
      <c r="AE870" s="37" t="s">
        <v>291</v>
      </c>
      <c r="AF870" s="40" t="str">
        <f t="shared" si="885"/>
        <v>ALTER TABLE ZRP_POSI_VAR ADD EQ_VAR_SID varchar2(20) NULL;</v>
      </c>
      <c r="AG870" s="6" t="s">
        <v>291</v>
      </c>
      <c r="AI870" s="114"/>
      <c r="AJ870" s="66"/>
    </row>
    <row r="871" spans="2:36" hidden="1">
      <c r="B871" s="65" t="str">
        <f t="shared" ref="B871:C873" si="965">B870</f>
        <v>평가관리_산출정보</v>
      </c>
      <c r="C871" s="65" t="str">
        <f t="shared" si="965"/>
        <v>포지션별 VaR산출정보</v>
      </c>
      <c r="D871" s="65" t="s">
        <v>2163</v>
      </c>
      <c r="E871" s="65">
        <f t="shared" si="866"/>
        <v>17</v>
      </c>
      <c r="F871" s="66"/>
      <c r="G871" s="66" t="s">
        <v>12</v>
      </c>
      <c r="H871" s="42">
        <v>20</v>
      </c>
      <c r="I871" s="66"/>
      <c r="J871" s="65" t="str">
        <f t="shared" si="956"/>
        <v>문자_20</v>
      </c>
      <c r="K871" s="103"/>
      <c r="L871" s="67"/>
      <c r="M871" s="65" t="str">
        <f t="shared" si="864"/>
        <v>ZRP_POSI_VAR</v>
      </c>
      <c r="N871" s="65" t="str">
        <f t="shared" si="964"/>
        <v>포지션별 VaR산출정보</v>
      </c>
      <c r="O871" s="27">
        <f t="shared" si="936"/>
        <v>17</v>
      </c>
      <c r="P871" s="65" t="s">
        <v>5172</v>
      </c>
      <c r="Q871" s="65" t="str">
        <f t="shared" si="958"/>
        <v>외환VaR시나리오</v>
      </c>
      <c r="R871" s="65" t="str">
        <f t="shared" si="959"/>
        <v>varchar2(20)</v>
      </c>
      <c r="S871" s="66"/>
      <c r="T871" s="66"/>
      <c r="U871" s="68">
        <f t="shared" si="903"/>
        <v>20</v>
      </c>
      <c r="V871" s="65"/>
      <c r="W871" s="5" t="s">
        <v>291</v>
      </c>
      <c r="X871" s="5" t="str">
        <f t="shared" si="881"/>
        <v>BASE_DT,SCEN_ID,VAR_TYPE,POSI_ID</v>
      </c>
      <c r="Y871" s="6" t="s">
        <v>291</v>
      </c>
      <c r="Z871" s="37" t="str">
        <f t="shared" si="882"/>
        <v xml:space="preserve">  FX_VAR_SID varchar2(20) NULL,</v>
      </c>
      <c r="AA871" s="37" t="s">
        <v>291</v>
      </c>
      <c r="AB871" s="5" t="str">
        <f t="shared" si="883"/>
        <v/>
      </c>
      <c r="AC871" s="37" t="s">
        <v>291</v>
      </c>
      <c r="AD871" s="37" t="str">
        <f t="shared" si="884"/>
        <v>COMMENT ON COLUMN ZRP_POSI_VAR.FX_VAR_SID IS '외환VaR시나리오';</v>
      </c>
      <c r="AE871" s="37" t="s">
        <v>291</v>
      </c>
      <c r="AF871" s="40" t="str">
        <f t="shared" si="885"/>
        <v>ALTER TABLE ZRP_POSI_VAR ADD FX_VAR_SID varchar2(20) NULL;</v>
      </c>
      <c r="AG871" s="6" t="s">
        <v>291</v>
      </c>
      <c r="AI871" s="114"/>
      <c r="AJ871" s="66"/>
    </row>
    <row r="872" spans="2:36" hidden="1">
      <c r="B872" s="65" t="str">
        <f t="shared" si="965"/>
        <v>평가관리_산출정보</v>
      </c>
      <c r="C872" s="65" t="str">
        <f t="shared" si="965"/>
        <v>포지션별 VaR산출정보</v>
      </c>
      <c r="D872" s="65" t="s">
        <v>2164</v>
      </c>
      <c r="E872" s="65">
        <f t="shared" si="866"/>
        <v>18</v>
      </c>
      <c r="F872" s="66"/>
      <c r="G872" s="66" t="s">
        <v>12</v>
      </c>
      <c r="H872" s="42">
        <v>20</v>
      </c>
      <c r="I872" s="66"/>
      <c r="J872" s="65" t="str">
        <f>IF(G872="", "", G872&amp;IF(G872="날짜", "", "_"&amp;H872))</f>
        <v>문자_20</v>
      </c>
      <c r="K872" s="103"/>
      <c r="L872" s="67"/>
      <c r="M872" s="65" t="str">
        <f t="shared" si="864"/>
        <v>ZRP_POSI_VAR</v>
      </c>
      <c r="N872" s="65" t="str">
        <f>C872</f>
        <v>포지션별 VaR산출정보</v>
      </c>
      <c r="O872" s="27">
        <f t="shared" si="936"/>
        <v>18</v>
      </c>
      <c r="P872" s="65" t="s">
        <v>5173</v>
      </c>
      <c r="Q872" s="65" t="str">
        <f>D872</f>
        <v>상품VaR시나리오</v>
      </c>
      <c r="R872" s="65" t="str">
        <f>IF(G872="문자", "varchar2(" &amp; H872 &amp; ")", IF(G872="숫자", "number(" &amp; SUBSTITUTE(H872, ".", ",") &amp;")", IF(G872="날짜", "timestamp", "")))</f>
        <v>varchar2(20)</v>
      </c>
      <c r="S872" s="66"/>
      <c r="T872" s="66"/>
      <c r="U872" s="68">
        <f t="shared" si="903"/>
        <v>20</v>
      </c>
      <c r="V872" s="65"/>
      <c r="W872" s="5" t="s">
        <v>291</v>
      </c>
      <c r="X872" s="5" t="str">
        <f t="shared" si="881"/>
        <v>BASE_DT,SCEN_ID,VAR_TYPE,POSI_ID</v>
      </c>
      <c r="Y872" s="6" t="s">
        <v>291</v>
      </c>
      <c r="Z872" s="37" t="str">
        <f t="shared" si="882"/>
        <v xml:space="preserve">  CM_VAR_SID varchar2(20) NULL,</v>
      </c>
      <c r="AA872" s="37" t="s">
        <v>291</v>
      </c>
      <c r="AB872" s="5" t="str">
        <f t="shared" si="883"/>
        <v/>
      </c>
      <c r="AC872" s="37" t="s">
        <v>291</v>
      </c>
      <c r="AD872" s="37" t="str">
        <f t="shared" si="884"/>
        <v>COMMENT ON COLUMN ZRP_POSI_VAR.CM_VAR_SID IS '상품VaR시나리오';</v>
      </c>
      <c r="AE872" s="37" t="s">
        <v>291</v>
      </c>
      <c r="AF872" s="40" t="str">
        <f t="shared" si="885"/>
        <v>ALTER TABLE ZRP_POSI_VAR ADD CM_VAR_SID varchar2(20) NULL;</v>
      </c>
      <c r="AG872" s="6" t="s">
        <v>291</v>
      </c>
      <c r="AI872" s="114"/>
      <c r="AJ872" s="66"/>
    </row>
    <row r="873" spans="2:36" hidden="1">
      <c r="B873" s="65" t="str">
        <f t="shared" si="965"/>
        <v>평가관리_산출정보</v>
      </c>
      <c r="C873" s="65" t="str">
        <f t="shared" si="965"/>
        <v>포지션별 VaR산출정보</v>
      </c>
      <c r="D873" s="65" t="s">
        <v>2165</v>
      </c>
      <c r="E873" s="65">
        <f t="shared" ref="E873:E936" si="966">IF(G873="","",IF(G872="",1,E872+1))</f>
        <v>19</v>
      </c>
      <c r="F873" s="66"/>
      <c r="G873" s="66" t="s">
        <v>12</v>
      </c>
      <c r="H873" s="42">
        <v>20</v>
      </c>
      <c r="I873" s="66"/>
      <c r="J873" s="65" t="str">
        <f>IF(G873="", "", G873&amp;IF(G873="날짜", "", "_"&amp;H873))</f>
        <v>문자_20</v>
      </c>
      <c r="K873" s="103"/>
      <c r="L873" s="67"/>
      <c r="M873" s="65" t="str">
        <f t="shared" si="864"/>
        <v>ZRP_POSI_VAR</v>
      </c>
      <c r="N873" s="65" t="str">
        <f>C873</f>
        <v>포지션별 VaR산출정보</v>
      </c>
      <c r="O873" s="27">
        <f t="shared" si="936"/>
        <v>19</v>
      </c>
      <c r="P873" s="65" t="s">
        <v>5174</v>
      </c>
      <c r="Q873" s="65" t="str">
        <f>D873</f>
        <v>변동성VaR시나리오</v>
      </c>
      <c r="R873" s="65" t="str">
        <f>IF(G873="문자", "varchar2(" &amp; H873 &amp; ")", IF(G873="숫자", "number(" &amp; SUBSTITUTE(H873, ".", ",") &amp;")", IF(G873="날짜", "timestamp", "")))</f>
        <v>varchar2(20)</v>
      </c>
      <c r="S873" s="66"/>
      <c r="T873" s="66"/>
      <c r="U873" s="68">
        <f t="shared" si="903"/>
        <v>20</v>
      </c>
      <c r="V873" s="65"/>
      <c r="W873" s="5" t="s">
        <v>291</v>
      </c>
      <c r="X873" s="5" t="str">
        <f t="shared" si="881"/>
        <v>BASE_DT,SCEN_ID,VAR_TYPE,POSI_ID</v>
      </c>
      <c r="Y873" s="6" t="s">
        <v>291</v>
      </c>
      <c r="Z873" s="37" t="str">
        <f t="shared" si="882"/>
        <v xml:space="preserve">  VL_VAR_SID varchar2(20) NULL,</v>
      </c>
      <c r="AA873" s="37" t="s">
        <v>291</v>
      </c>
      <c r="AB873" s="5" t="str">
        <f t="shared" si="883"/>
        <v/>
      </c>
      <c r="AC873" s="37" t="s">
        <v>291</v>
      </c>
      <c r="AD873" s="37" t="str">
        <f t="shared" si="884"/>
        <v>COMMENT ON COLUMN ZRP_POSI_VAR.VL_VAR_SID IS '변동성VaR시나리오';</v>
      </c>
      <c r="AE873" s="37" t="s">
        <v>291</v>
      </c>
      <c r="AF873" s="40" t="str">
        <f t="shared" si="885"/>
        <v>ALTER TABLE ZRP_POSI_VAR ADD VL_VAR_SID varchar2(20) NULL;</v>
      </c>
      <c r="AG873" s="6" t="s">
        <v>291</v>
      </c>
      <c r="AI873" s="114"/>
      <c r="AJ873" s="66"/>
    </row>
    <row r="874" spans="2:36" hidden="1">
      <c r="B874" s="65" t="str">
        <f>B865</f>
        <v>평가관리_산출정보</v>
      </c>
      <c r="C874" s="65" t="str">
        <f>C865</f>
        <v>포지션별 VaR산출정보</v>
      </c>
      <c r="D874" s="65" t="s">
        <v>2135</v>
      </c>
      <c r="E874" s="65">
        <f t="shared" si="966"/>
        <v>20</v>
      </c>
      <c r="F874" s="66"/>
      <c r="G874" s="66" t="s">
        <v>12</v>
      </c>
      <c r="H874" s="42">
        <v>10</v>
      </c>
      <c r="I874" s="66"/>
      <c r="J874" s="65" t="str">
        <f t="shared" si="940"/>
        <v>문자_10</v>
      </c>
      <c r="K874" s="103"/>
      <c r="L874" s="67"/>
      <c r="M874" s="65" t="str">
        <f>M865</f>
        <v>ZRP_POSI_VAR</v>
      </c>
      <c r="N874" s="65" t="str">
        <f t="shared" si="941"/>
        <v>포지션별 VaR산출정보</v>
      </c>
      <c r="O874" s="27">
        <f t="shared" si="936"/>
        <v>20</v>
      </c>
      <c r="P874" s="65" t="s">
        <v>2138</v>
      </c>
      <c r="Q874" s="65" t="str">
        <f t="shared" si="945"/>
        <v>메모</v>
      </c>
      <c r="R874" s="65" t="str">
        <f t="shared" si="942"/>
        <v>varchar2(10)</v>
      </c>
      <c r="S874" s="66"/>
      <c r="T874" s="66"/>
      <c r="U874" s="68">
        <f t="shared" si="903"/>
        <v>10</v>
      </c>
      <c r="V874" s="65"/>
      <c r="W874" s="5" t="s">
        <v>291</v>
      </c>
      <c r="X874" s="5" t="str">
        <f t="shared" si="881"/>
        <v>BASE_DT,SCEN_ID,VAR_TYPE,POSI_ID</v>
      </c>
      <c r="Y874" s="6" t="s">
        <v>291</v>
      </c>
      <c r="Z874" s="37" t="str">
        <f t="shared" si="882"/>
        <v xml:space="preserve">  MEMO varchar2(10) NULL,CONSTRAINT PK_ZRP_POSI_VAR PRIMARY KEY ( BASE_DT,SCEN_ID,VAR_TYPE,POSI_ID) );</v>
      </c>
      <c r="AA874" s="37" t="s">
        <v>291</v>
      </c>
      <c r="AB874" s="5" t="str">
        <f t="shared" si="883"/>
        <v/>
      </c>
      <c r="AC874" s="37" t="s">
        <v>291</v>
      </c>
      <c r="AD874" s="37" t="str">
        <f t="shared" si="884"/>
        <v>COMMENT ON COLUMN ZRP_POSI_VAR.MEMO IS '메모';</v>
      </c>
      <c r="AE874" s="37" t="s">
        <v>291</v>
      </c>
      <c r="AF874" s="40" t="str">
        <f t="shared" si="885"/>
        <v>ALTER TABLE ZRP_POSI_VAR ADD MEMO varchar2(10) NULL;</v>
      </c>
      <c r="AG874" s="6" t="s">
        <v>291</v>
      </c>
      <c r="AI874" s="114"/>
      <c r="AJ874" s="66"/>
    </row>
    <row r="875" spans="2:36" hidden="1">
      <c r="B875" s="65" t="s">
        <v>1083</v>
      </c>
      <c r="C875" s="65" t="s">
        <v>6457</v>
      </c>
      <c r="D875" s="65" t="str">
        <f>VLOOKUP(M875,엔티티목록!I:O,7,FALSE)</f>
        <v>포지션별 원금.이자 등 현금흐름정보</v>
      </c>
      <c r="E875" s="65" t="str">
        <f t="shared" si="966"/>
        <v/>
      </c>
      <c r="F875" s="66"/>
      <c r="G875" s="66"/>
      <c r="H875" s="42">
        <f>SUMIFS(H:H,C:C,C875,B:B,B875, G:G,"&lt;&gt;"&amp;G875)</f>
        <v>257.20000000000005</v>
      </c>
      <c r="I875" s="66"/>
      <c r="J875" s="65" t="str">
        <f t="shared" si="940"/>
        <v/>
      </c>
      <c r="K875" s="103"/>
      <c r="L875" s="67"/>
      <c r="M875" s="65" t="s">
        <v>6459</v>
      </c>
      <c r="N875" s="65" t="str">
        <f t="shared" si="941"/>
        <v>포지션별 현금흐름정보</v>
      </c>
      <c r="O875" s="27" t="str">
        <f t="shared" si="936"/>
        <v/>
      </c>
      <c r="P875" s="65"/>
      <c r="Q875" s="65"/>
      <c r="R875" s="65" t="str">
        <f t="shared" si="942"/>
        <v/>
      </c>
      <c r="S875" s="66"/>
      <c r="T875" s="66"/>
      <c r="U875" s="68">
        <f t="shared" si="903"/>
        <v>257.20000000000005</v>
      </c>
      <c r="V875" s="65"/>
      <c r="W875" s="5" t="s">
        <v>291</v>
      </c>
      <c r="X875" s="5" t="str">
        <f t="shared" si="881"/>
        <v/>
      </c>
      <c r="Y875" s="6" t="s">
        <v>291</v>
      </c>
      <c r="Z875" s="37" t="str">
        <f t="shared" si="882"/>
        <v>CREATE TABLE ZRP_POSI_CF(</v>
      </c>
      <c r="AA875" s="37" t="s">
        <v>291</v>
      </c>
      <c r="AB875" s="5" t="str">
        <f t="shared" si="883"/>
        <v>DROP TABLE ZRP_POSI_CF;</v>
      </c>
      <c r="AC875" s="37" t="s">
        <v>291</v>
      </c>
      <c r="AD875" s="37" t="str">
        <f t="shared" si="884"/>
        <v>COMMENT ON TABLE ZRP_POSI_CF IS '포지션별 현금흐름정보';</v>
      </c>
      <c r="AE875" s="37" t="s">
        <v>291</v>
      </c>
      <c r="AF875" s="40" t="str">
        <f t="shared" si="885"/>
        <v/>
      </c>
      <c r="AG875" s="6" t="s">
        <v>291</v>
      </c>
      <c r="AI875" s="114"/>
      <c r="AJ875" s="66"/>
    </row>
    <row r="876" spans="2:36" hidden="1">
      <c r="B876" s="65" t="str">
        <f t="shared" ref="B876" si="967">B875</f>
        <v>평가관리_산출정보</v>
      </c>
      <c r="C876" s="65" t="str">
        <f>C875</f>
        <v>포지션별 현금흐름정보</v>
      </c>
      <c r="D876" s="65" t="s">
        <v>1169</v>
      </c>
      <c r="E876" s="65">
        <f t="shared" si="966"/>
        <v>1</v>
      </c>
      <c r="F876" s="66" t="s">
        <v>1980</v>
      </c>
      <c r="G876" s="66" t="s">
        <v>274</v>
      </c>
      <c r="H876" s="42">
        <v>8</v>
      </c>
      <c r="I876" s="66"/>
      <c r="J876" s="65" t="str">
        <f t="shared" si="940"/>
        <v>문자_8</v>
      </c>
      <c r="K876" s="103"/>
      <c r="L876" s="67"/>
      <c r="M876" s="65" t="str">
        <f t="shared" ref="M876:M887" si="968">M875</f>
        <v>ZRP_POSI_CF</v>
      </c>
      <c r="N876" s="65" t="str">
        <f t="shared" si="941"/>
        <v>포지션별 현금흐름정보</v>
      </c>
      <c r="O876" s="27">
        <f t="shared" si="936"/>
        <v>1</v>
      </c>
      <c r="P876" s="65" t="s">
        <v>65</v>
      </c>
      <c r="Q876" s="65" t="str">
        <f t="shared" ref="Q876:Q888" si="969">D876</f>
        <v>기준일자</v>
      </c>
      <c r="R876" s="65" t="str">
        <f t="shared" si="942"/>
        <v>varchar2(8)</v>
      </c>
      <c r="S876" s="66" t="s">
        <v>1980</v>
      </c>
      <c r="T876" s="66"/>
      <c r="U876" s="68">
        <f t="shared" si="903"/>
        <v>8</v>
      </c>
      <c r="V876" s="65"/>
      <c r="W876" s="5" t="s">
        <v>291</v>
      </c>
      <c r="X876" s="5" t="str">
        <f t="shared" si="881"/>
        <v>BASE_DT</v>
      </c>
      <c r="Y876" s="6" t="s">
        <v>291</v>
      </c>
      <c r="Z876" s="37" t="str">
        <f t="shared" si="882"/>
        <v xml:space="preserve">  BASE_DT varchar2(8) NOT NULL,</v>
      </c>
      <c r="AA876" s="37" t="s">
        <v>291</v>
      </c>
      <c r="AB876" s="5" t="str">
        <f t="shared" si="883"/>
        <v/>
      </c>
      <c r="AC876" s="37" t="s">
        <v>291</v>
      </c>
      <c r="AD876" s="37" t="str">
        <f t="shared" si="884"/>
        <v>COMMENT ON COLUMN ZRP_POSI_CF.BASE_DT IS '기준일자';</v>
      </c>
      <c r="AE876" s="37" t="s">
        <v>291</v>
      </c>
      <c r="AF876" s="40" t="str">
        <f t="shared" si="885"/>
        <v/>
      </c>
      <c r="AG876" s="6" t="s">
        <v>291</v>
      </c>
      <c r="AI876" s="114"/>
      <c r="AJ876" s="66"/>
    </row>
    <row r="877" spans="2:36" hidden="1">
      <c r="B877" s="65" t="str">
        <f t="shared" ref="B877:C877" si="970">B876</f>
        <v>평가관리_산출정보</v>
      </c>
      <c r="C877" s="65" t="str">
        <f t="shared" si="970"/>
        <v>포지션별 현금흐름정보</v>
      </c>
      <c r="D877" s="65" t="s">
        <v>1212</v>
      </c>
      <c r="E877" s="65">
        <f t="shared" si="966"/>
        <v>2</v>
      </c>
      <c r="F877" s="66" t="s">
        <v>1980</v>
      </c>
      <c r="G877" s="66" t="s">
        <v>274</v>
      </c>
      <c r="H877" s="42">
        <v>30</v>
      </c>
      <c r="I877" s="66"/>
      <c r="J877" s="65" t="str">
        <f t="shared" ref="J877" si="971">IF(G877="", "", G877&amp;IF(G877="날짜", "", "_"&amp;H877))</f>
        <v>문자_30</v>
      </c>
      <c r="K877" s="103"/>
      <c r="L877" s="67"/>
      <c r="M877" s="65" t="str">
        <f t="shared" si="968"/>
        <v>ZRP_POSI_CF</v>
      </c>
      <c r="N877" s="65" t="str">
        <f t="shared" ref="N877" si="972">C877</f>
        <v>포지션별 현금흐름정보</v>
      </c>
      <c r="O877" s="27">
        <f t="shared" si="936"/>
        <v>2</v>
      </c>
      <c r="P877" s="65" t="s">
        <v>1455</v>
      </c>
      <c r="Q877" s="65" t="str">
        <f t="shared" si="969"/>
        <v>시나리오ID</v>
      </c>
      <c r="R877" s="65" t="str">
        <f t="shared" ref="R877" si="973">IF(G877="문자", "varchar2(" &amp; H877 &amp; ")", IF(G877="숫자", "number(" &amp; SUBSTITUTE(H877, ".", ",") &amp;")", IF(G877="날짜", "timestamp", "")))</f>
        <v>varchar2(30)</v>
      </c>
      <c r="S877" s="66" t="s">
        <v>1980</v>
      </c>
      <c r="T877" s="66"/>
      <c r="U877" s="68">
        <f t="shared" si="903"/>
        <v>30</v>
      </c>
      <c r="V877" s="65"/>
      <c r="W877" s="5" t="s">
        <v>291</v>
      </c>
      <c r="X877" s="5" t="str">
        <f t="shared" si="881"/>
        <v>BASE_DT,SCEN_ID</v>
      </c>
      <c r="Y877" s="6" t="s">
        <v>291</v>
      </c>
      <c r="Z877" s="37" t="str">
        <f t="shared" si="882"/>
        <v xml:space="preserve">  SCEN_ID varchar2(30) NOT NULL,</v>
      </c>
      <c r="AA877" s="37" t="s">
        <v>291</v>
      </c>
      <c r="AB877" s="5" t="str">
        <f t="shared" si="883"/>
        <v/>
      </c>
      <c r="AC877" s="37" t="s">
        <v>291</v>
      </c>
      <c r="AD877" s="37" t="str">
        <f t="shared" si="884"/>
        <v>COMMENT ON COLUMN ZRP_POSI_CF.SCEN_ID IS '시나리오ID';</v>
      </c>
      <c r="AE877" s="37" t="s">
        <v>291</v>
      </c>
      <c r="AF877" s="40" t="str">
        <f t="shared" si="885"/>
        <v/>
      </c>
      <c r="AG877" s="6" t="s">
        <v>291</v>
      </c>
      <c r="AI877" s="114"/>
      <c r="AJ877" s="66"/>
    </row>
    <row r="878" spans="2:36" hidden="1">
      <c r="B878" s="65" t="str">
        <f t="shared" ref="B878:C878" si="974">B877</f>
        <v>평가관리_산출정보</v>
      </c>
      <c r="C878" s="65" t="str">
        <f t="shared" si="974"/>
        <v>포지션별 현금흐름정보</v>
      </c>
      <c r="D878" s="65" t="s">
        <v>33</v>
      </c>
      <c r="E878" s="65">
        <f t="shared" si="966"/>
        <v>3</v>
      </c>
      <c r="F878" s="66" t="s">
        <v>1980</v>
      </c>
      <c r="G878" s="66" t="s">
        <v>274</v>
      </c>
      <c r="H878" s="42">
        <v>60</v>
      </c>
      <c r="I878" s="66"/>
      <c r="J878" s="65" t="str">
        <f t="shared" si="940"/>
        <v>문자_60</v>
      </c>
      <c r="K878" s="103"/>
      <c r="L878" s="67"/>
      <c r="M878" s="65" t="str">
        <f t="shared" si="968"/>
        <v>ZRP_POSI_CF</v>
      </c>
      <c r="N878" s="65" t="str">
        <f>N876</f>
        <v>포지션별 현금흐름정보</v>
      </c>
      <c r="O878" s="27">
        <f t="shared" si="936"/>
        <v>3</v>
      </c>
      <c r="P878" s="65" t="s">
        <v>738</v>
      </c>
      <c r="Q878" s="65" t="str">
        <f t="shared" si="969"/>
        <v>포지션ID</v>
      </c>
      <c r="R878" s="65" t="str">
        <f t="shared" si="942"/>
        <v>varchar2(60)</v>
      </c>
      <c r="S878" s="66" t="s">
        <v>1980</v>
      </c>
      <c r="T878" s="66"/>
      <c r="U878" s="68">
        <f t="shared" si="903"/>
        <v>60</v>
      </c>
      <c r="V878" s="65"/>
      <c r="W878" s="5" t="s">
        <v>291</v>
      </c>
      <c r="X878" s="5" t="str">
        <f t="shared" si="881"/>
        <v>BASE_DT,SCEN_ID,POSI_ID</v>
      </c>
      <c r="Y878" s="6" t="s">
        <v>291</v>
      </c>
      <c r="Z878" s="37" t="str">
        <f t="shared" si="882"/>
        <v xml:space="preserve">  POSI_ID varchar2(60) NOT NULL,</v>
      </c>
      <c r="AA878" s="37" t="s">
        <v>291</v>
      </c>
      <c r="AB878" s="5" t="str">
        <f t="shared" si="883"/>
        <v/>
      </c>
      <c r="AC878" s="37" t="s">
        <v>291</v>
      </c>
      <c r="AD878" s="37" t="str">
        <f t="shared" si="884"/>
        <v>COMMENT ON COLUMN ZRP_POSI_CF.POSI_ID IS '포지션ID';</v>
      </c>
      <c r="AE878" s="37" t="s">
        <v>291</v>
      </c>
      <c r="AF878" s="40" t="str">
        <f t="shared" si="885"/>
        <v/>
      </c>
      <c r="AG878" s="6" t="s">
        <v>291</v>
      </c>
      <c r="AI878" s="114"/>
      <c r="AJ878" s="66"/>
    </row>
    <row r="879" spans="2:36" hidden="1">
      <c r="B879" s="65" t="str">
        <f t="shared" ref="B879:C879" si="975">B878</f>
        <v>평가관리_산출정보</v>
      </c>
      <c r="C879" s="65" t="str">
        <f t="shared" si="975"/>
        <v>포지션별 현금흐름정보</v>
      </c>
      <c r="D879" s="65" t="s">
        <v>6460</v>
      </c>
      <c r="E879" s="65">
        <f t="shared" si="966"/>
        <v>4</v>
      </c>
      <c r="F879" s="66" t="s">
        <v>1980</v>
      </c>
      <c r="G879" s="66" t="s">
        <v>274</v>
      </c>
      <c r="H879" s="42">
        <v>10</v>
      </c>
      <c r="I879" s="66"/>
      <c r="J879" s="65" t="str">
        <f>IF(G879="", "", G879&amp;IF(G879="날짜", "", "_"&amp;H879))</f>
        <v>문자_10</v>
      </c>
      <c r="K879" s="103"/>
      <c r="L879" s="67"/>
      <c r="M879" s="65" t="str">
        <f t="shared" si="968"/>
        <v>ZRP_POSI_CF</v>
      </c>
      <c r="N879" s="65" t="str">
        <f t="shared" ref="N879:N888" si="976">N878</f>
        <v>포지션별 현금흐름정보</v>
      </c>
      <c r="O879" s="27">
        <f t="shared" si="936"/>
        <v>4</v>
      </c>
      <c r="P879" s="65" t="s">
        <v>6470</v>
      </c>
      <c r="Q879" s="65" t="str">
        <f>D879</f>
        <v>현금흐름구분</v>
      </c>
      <c r="R879" s="65" t="str">
        <f>IF(G879="문자", "varchar2(" &amp; H879 &amp; ")", IF(G879="숫자", "number(" &amp; SUBSTITUTE(H879, ".", ",") &amp;")", IF(G879="날짜", "timestamp", "")))</f>
        <v>varchar2(10)</v>
      </c>
      <c r="S879" s="66" t="s">
        <v>1980</v>
      </c>
      <c r="T879" s="66"/>
      <c r="U879" s="68">
        <f t="shared" si="903"/>
        <v>10</v>
      </c>
      <c r="V879" s="65"/>
      <c r="W879" s="5" t="s">
        <v>291</v>
      </c>
      <c r="X879" s="5" t="str">
        <f t="shared" si="881"/>
        <v>BASE_DT,SCEN_ID,POSI_ID,CF_FLG</v>
      </c>
      <c r="Y879" s="6" t="s">
        <v>291</v>
      </c>
      <c r="Z879" s="37" t="str">
        <f t="shared" si="882"/>
        <v xml:space="preserve">  CF_FLG varchar2(10) NOT NULL,</v>
      </c>
      <c r="AA879" s="37" t="s">
        <v>291</v>
      </c>
      <c r="AB879" s="5" t="str">
        <f t="shared" si="883"/>
        <v/>
      </c>
      <c r="AC879" s="37" t="s">
        <v>291</v>
      </c>
      <c r="AD879" s="37" t="str">
        <f t="shared" si="884"/>
        <v>COMMENT ON COLUMN ZRP_POSI_CF.CF_FLG IS '현금흐름구분';</v>
      </c>
      <c r="AE879" s="37" t="s">
        <v>291</v>
      </c>
      <c r="AF879" s="40" t="str">
        <f t="shared" si="885"/>
        <v/>
      </c>
      <c r="AG879" s="6" t="s">
        <v>291</v>
      </c>
      <c r="AI879" s="114"/>
      <c r="AJ879" s="66"/>
    </row>
    <row r="880" spans="2:36" hidden="1">
      <c r="B880" s="65" t="str">
        <f t="shared" ref="B880:C880" si="977">B879</f>
        <v>평가관리_산출정보</v>
      </c>
      <c r="C880" s="65" t="str">
        <f t="shared" si="977"/>
        <v>포지션별 현금흐름정보</v>
      </c>
      <c r="D880" s="65" t="s">
        <v>6461</v>
      </c>
      <c r="E880" s="65">
        <f t="shared" si="966"/>
        <v>5</v>
      </c>
      <c r="F880" s="66" t="s">
        <v>1980</v>
      </c>
      <c r="G880" s="66" t="s">
        <v>274</v>
      </c>
      <c r="H880" s="42">
        <v>8</v>
      </c>
      <c r="I880" s="66"/>
      <c r="J880" s="65" t="str">
        <f t="shared" si="940"/>
        <v>문자_8</v>
      </c>
      <c r="K880" s="103"/>
      <c r="L880" s="67"/>
      <c r="M880" s="65" t="str">
        <f t="shared" si="968"/>
        <v>ZRP_POSI_CF</v>
      </c>
      <c r="N880" s="65" t="str">
        <f t="shared" si="976"/>
        <v>포지션별 현금흐름정보</v>
      </c>
      <c r="O880" s="27">
        <f t="shared" si="936"/>
        <v>5</v>
      </c>
      <c r="P880" s="65" t="s">
        <v>6462</v>
      </c>
      <c r="Q880" s="65" t="str">
        <f t="shared" si="969"/>
        <v>현금흐름일자</v>
      </c>
      <c r="R880" s="65" t="str">
        <f t="shared" si="942"/>
        <v>varchar2(8)</v>
      </c>
      <c r="S880" s="66" t="s">
        <v>1980</v>
      </c>
      <c r="T880" s="66"/>
      <c r="U880" s="68">
        <f t="shared" si="903"/>
        <v>8</v>
      </c>
      <c r="V880" s="65"/>
      <c r="W880" s="5" t="s">
        <v>291</v>
      </c>
      <c r="X880" s="5" t="str">
        <f t="shared" si="881"/>
        <v>BASE_DT,SCEN_ID,POSI_ID,CF_FLG,SCHE_DT</v>
      </c>
      <c r="Y880" s="6" t="s">
        <v>291</v>
      </c>
      <c r="Z880" s="37" t="str">
        <f t="shared" si="882"/>
        <v xml:space="preserve">  SCHE_DT varchar2(8) NOT NULL,</v>
      </c>
      <c r="AA880" s="37" t="s">
        <v>291</v>
      </c>
      <c r="AB880" s="5" t="str">
        <f t="shared" si="883"/>
        <v/>
      </c>
      <c r="AC880" s="37" t="s">
        <v>291</v>
      </c>
      <c r="AD880" s="37" t="str">
        <f t="shared" si="884"/>
        <v>COMMENT ON COLUMN ZRP_POSI_CF.SCHE_DT IS '현금흐름일자';</v>
      </c>
      <c r="AE880" s="37" t="s">
        <v>291</v>
      </c>
      <c r="AF880" s="40" t="str">
        <f t="shared" si="885"/>
        <v/>
      </c>
      <c r="AG880" s="6" t="s">
        <v>291</v>
      </c>
      <c r="AI880" s="114"/>
      <c r="AJ880" s="66"/>
    </row>
    <row r="881" spans="2:36" hidden="1">
      <c r="B881" s="65" t="str">
        <f t="shared" ref="B881:C881" si="978">B880</f>
        <v>평가관리_산출정보</v>
      </c>
      <c r="C881" s="65" t="str">
        <f t="shared" si="978"/>
        <v>포지션별 현금흐름정보</v>
      </c>
      <c r="D881" s="65" t="s">
        <v>1153</v>
      </c>
      <c r="E881" s="65">
        <f t="shared" si="966"/>
        <v>6</v>
      </c>
      <c r="F881" s="66"/>
      <c r="G881" s="66" t="s">
        <v>274</v>
      </c>
      <c r="H881" s="42">
        <v>20</v>
      </c>
      <c r="I881" s="66"/>
      <c r="J881" s="65" t="str">
        <f t="shared" si="940"/>
        <v>문자_20</v>
      </c>
      <c r="K881" s="103"/>
      <c r="L881" s="67"/>
      <c r="M881" s="65" t="str">
        <f t="shared" si="968"/>
        <v>ZRP_POSI_CF</v>
      </c>
      <c r="N881" s="65" t="str">
        <f t="shared" si="976"/>
        <v>포지션별 현금흐름정보</v>
      </c>
      <c r="O881" s="27">
        <f t="shared" si="936"/>
        <v>6</v>
      </c>
      <c r="P881" s="65" t="s">
        <v>46</v>
      </c>
      <c r="Q881" s="65" t="str">
        <f t="shared" si="969"/>
        <v>최종작업자</v>
      </c>
      <c r="R881" s="65" t="str">
        <f t="shared" si="942"/>
        <v>varchar2(20)</v>
      </c>
      <c r="S881" s="66"/>
      <c r="T881" s="66"/>
      <c r="U881" s="68">
        <f t="shared" si="903"/>
        <v>20</v>
      </c>
      <c r="V881" s="65"/>
      <c r="W881" s="5" t="s">
        <v>291</v>
      </c>
      <c r="X881" s="5" t="str">
        <f t="shared" ref="X881:X944" si="979">IF(P881="","",IF(P880="",P881,X880&amp;IF(S881="Y",","&amp;P881,"")))</f>
        <v>BASE_DT,SCEN_ID,POSI_ID,CF_FLG,SCHE_DT</v>
      </c>
      <c r="Y881" s="6" t="s">
        <v>291</v>
      </c>
      <c r="Z881" s="37" t="str">
        <f t="shared" ref="Z881:Z944" si="980">IF(P881="", "CREATE TABLE " &amp; M881 &amp; "(", "  " &amp;P881 &amp; " " &amp;R881 &amp; IF(P881="TMSTAMP", " DEFAULT CURRENT_TIMESTAMP ", "")&amp; IF(S881="Y"," NOT NULL,", " NULL,") &amp; IF(P882="", "CONSTRAINT PK_" &amp; M881 &amp; " PRIMARY KEY ( " &amp; X881 &amp; ") );", "") )</f>
        <v xml:space="preserve">  LASTID varchar2(20) NULL,</v>
      </c>
      <c r="AA881" s="37" t="s">
        <v>291</v>
      </c>
      <c r="AB881" s="5" t="str">
        <f t="shared" ref="AB881:AB944" si="981">IF(P881="","DROP TABLE "&amp;M881&amp;";","")</f>
        <v/>
      </c>
      <c r="AC881" s="37" t="s">
        <v>291</v>
      </c>
      <c r="AD881" s="37" t="str">
        <f t="shared" ref="AD881:AD944" si="982">IF(P881&lt;&gt;"", "COMMENT ON COLUMN " &amp; M881 &amp; "." &amp; P881 &amp; " IS '" &amp; D881 &amp; IF(K881&lt;&gt;"", " : " &amp;K881, "") &amp; "';", IF(N881&lt;&gt;"","COMMENT ON TABLE " &amp;M881&amp;" IS '"&amp;N881&amp;"';",""))</f>
        <v>COMMENT ON COLUMN ZRP_POSI_CF.LASTID IS '최종작업자';</v>
      </c>
      <c r="AE881" s="37" t="s">
        <v>291</v>
      </c>
      <c r="AF881" s="40" t="str">
        <f t="shared" ref="AF881:AF944" si="983">IF( OR(Q881="", S881&lt;&gt;""), "", "ALTER TABLE " &amp; M881 &amp; " ADD " &amp; P881 &amp; " " &amp; R881 &amp; " NULL;")</f>
        <v>ALTER TABLE ZRP_POSI_CF ADD LASTID varchar2(20) NULL;</v>
      </c>
      <c r="AG881" s="6" t="s">
        <v>291</v>
      </c>
      <c r="AI881" s="114"/>
      <c r="AJ881" s="66"/>
    </row>
    <row r="882" spans="2:36" hidden="1">
      <c r="B882" s="65" t="str">
        <f t="shared" ref="B882:C882" si="984">B881</f>
        <v>평가관리_산출정보</v>
      </c>
      <c r="C882" s="65" t="str">
        <f t="shared" si="984"/>
        <v>포지션별 현금흐름정보</v>
      </c>
      <c r="D882" s="65" t="s">
        <v>286</v>
      </c>
      <c r="E882" s="65">
        <f t="shared" si="966"/>
        <v>7</v>
      </c>
      <c r="F882" s="66"/>
      <c r="G882" s="66" t="s">
        <v>1154</v>
      </c>
      <c r="H882" s="42">
        <v>8</v>
      </c>
      <c r="I882" s="66" t="s">
        <v>36</v>
      </c>
      <c r="J882" s="65" t="str">
        <f t="shared" si="940"/>
        <v>날짜</v>
      </c>
      <c r="K882" s="103"/>
      <c r="L882" s="67"/>
      <c r="M882" s="65" t="str">
        <f t="shared" si="968"/>
        <v>ZRP_POSI_CF</v>
      </c>
      <c r="N882" s="65" t="str">
        <f t="shared" si="976"/>
        <v>포지션별 현금흐름정보</v>
      </c>
      <c r="O882" s="27">
        <f t="shared" si="936"/>
        <v>7</v>
      </c>
      <c r="P882" s="65" t="s">
        <v>47</v>
      </c>
      <c r="Q882" s="65" t="str">
        <f t="shared" si="969"/>
        <v>최종작업시스템일시</v>
      </c>
      <c r="R882" s="65" t="str">
        <f t="shared" si="942"/>
        <v>timestamp</v>
      </c>
      <c r="S882" s="66"/>
      <c r="T882" s="66"/>
      <c r="U882" s="68">
        <f t="shared" si="903"/>
        <v>8</v>
      </c>
      <c r="V882" s="65"/>
      <c r="W882" s="5" t="s">
        <v>291</v>
      </c>
      <c r="X882" s="5" t="str">
        <f t="shared" si="979"/>
        <v>BASE_DT,SCEN_ID,POSI_ID,CF_FLG,SCHE_DT</v>
      </c>
      <c r="Y882" s="6" t="s">
        <v>291</v>
      </c>
      <c r="Z882" s="37" t="str">
        <f t="shared" si="980"/>
        <v xml:space="preserve">  TMSTAMP timestamp DEFAULT CURRENT_TIMESTAMP  NULL,</v>
      </c>
      <c r="AA882" s="37" t="s">
        <v>291</v>
      </c>
      <c r="AB882" s="5" t="str">
        <f t="shared" si="981"/>
        <v/>
      </c>
      <c r="AC882" s="37" t="s">
        <v>291</v>
      </c>
      <c r="AD882" s="37" t="str">
        <f t="shared" si="982"/>
        <v>COMMENT ON COLUMN ZRP_POSI_CF.TMSTAMP IS '최종작업시스템일시';</v>
      </c>
      <c r="AE882" s="37" t="s">
        <v>291</v>
      </c>
      <c r="AF882" s="40" t="str">
        <f t="shared" si="983"/>
        <v>ALTER TABLE ZRP_POSI_CF ADD TMSTAMP timestamp NULL;</v>
      </c>
      <c r="AG882" s="6" t="s">
        <v>291</v>
      </c>
      <c r="AI882" s="114"/>
      <c r="AJ882" s="66"/>
    </row>
    <row r="883" spans="2:36" hidden="1">
      <c r="B883" s="65" t="str">
        <f t="shared" ref="B883:B888" si="985">B884</f>
        <v>평가관리_산출정보</v>
      </c>
      <c r="C883" s="65" t="str">
        <f t="shared" ref="C883:C888" si="986">C882</f>
        <v>포지션별 현금흐름정보</v>
      </c>
      <c r="D883" s="65" t="s">
        <v>6463</v>
      </c>
      <c r="E883" s="65">
        <f t="shared" si="966"/>
        <v>8</v>
      </c>
      <c r="F883" s="66"/>
      <c r="G883" s="66" t="s">
        <v>1156</v>
      </c>
      <c r="H883" s="42" t="s">
        <v>2000</v>
      </c>
      <c r="I883" s="66"/>
      <c r="J883" s="65" t="str">
        <f t="shared" si="940"/>
        <v>숫자_19,2</v>
      </c>
      <c r="K883" s="103"/>
      <c r="L883" s="67"/>
      <c r="M883" s="65" t="str">
        <f t="shared" si="968"/>
        <v>ZRP_POSI_CF</v>
      </c>
      <c r="N883" s="65" t="str">
        <f t="shared" si="976"/>
        <v>포지션별 현금흐름정보</v>
      </c>
      <c r="O883" s="27">
        <f t="shared" si="936"/>
        <v>8</v>
      </c>
      <c r="P883" s="65" t="s">
        <v>6464</v>
      </c>
      <c r="Q883" s="65" t="str">
        <f t="shared" si="969"/>
        <v>현금흐름금액</v>
      </c>
      <c r="R883" s="65" t="str">
        <f t="shared" si="942"/>
        <v>number(19,2)</v>
      </c>
      <c r="S883" s="66"/>
      <c r="T883" s="66"/>
      <c r="U883" s="68" t="str">
        <f t="shared" si="903"/>
        <v>19,2</v>
      </c>
      <c r="V883" s="65"/>
      <c r="W883" s="5" t="s">
        <v>291</v>
      </c>
      <c r="X883" s="5" t="str">
        <f t="shared" si="979"/>
        <v>BASE_DT,SCEN_ID,POSI_ID,CF_FLG,SCHE_DT</v>
      </c>
      <c r="Y883" s="6" t="s">
        <v>291</v>
      </c>
      <c r="Z883" s="37" t="str">
        <f t="shared" si="980"/>
        <v xml:space="preserve">  CF_VAL number(19,2) NULL,</v>
      </c>
      <c r="AA883" s="37" t="s">
        <v>291</v>
      </c>
      <c r="AB883" s="5" t="str">
        <f t="shared" si="981"/>
        <v/>
      </c>
      <c r="AC883" s="37" t="s">
        <v>291</v>
      </c>
      <c r="AD883" s="37" t="str">
        <f t="shared" si="982"/>
        <v>COMMENT ON COLUMN ZRP_POSI_CF.CF_VAL IS '현금흐름금액';</v>
      </c>
      <c r="AE883" s="37" t="s">
        <v>291</v>
      </c>
      <c r="AF883" s="40" t="str">
        <f t="shared" si="983"/>
        <v>ALTER TABLE ZRP_POSI_CF ADD CF_VAL number(19,2) NULL;</v>
      </c>
      <c r="AG883" s="6" t="s">
        <v>291</v>
      </c>
      <c r="AI883" s="114"/>
      <c r="AJ883" s="66"/>
    </row>
    <row r="884" spans="2:36" hidden="1">
      <c r="B884" s="65" t="str">
        <f t="shared" si="985"/>
        <v>평가관리_산출정보</v>
      </c>
      <c r="C884" s="65" t="str">
        <f t="shared" si="986"/>
        <v>포지션별 현금흐름정보</v>
      </c>
      <c r="D884" s="65" t="s">
        <v>6465</v>
      </c>
      <c r="E884" s="65">
        <f t="shared" si="966"/>
        <v>9</v>
      </c>
      <c r="F884" s="66"/>
      <c r="G884" s="66" t="s">
        <v>1156</v>
      </c>
      <c r="H884" s="42">
        <v>25.8</v>
      </c>
      <c r="I884" s="66"/>
      <c r="J884" s="65" t="str">
        <f t="shared" si="940"/>
        <v>숫자_25.8</v>
      </c>
      <c r="K884" s="103"/>
      <c r="L884" s="67"/>
      <c r="M884" s="65" t="str">
        <f t="shared" si="968"/>
        <v>ZRP_POSI_CF</v>
      </c>
      <c r="N884" s="65" t="str">
        <f t="shared" si="976"/>
        <v>포지션별 현금흐름정보</v>
      </c>
      <c r="O884" s="27">
        <f t="shared" si="936"/>
        <v>9</v>
      </c>
      <c r="P884" s="65" t="s">
        <v>6468</v>
      </c>
      <c r="Q884" s="65" t="str">
        <f t="shared" si="969"/>
        <v>현금흐름자료1</v>
      </c>
      <c r="R884" s="65" t="str">
        <f t="shared" si="942"/>
        <v>number(25,8)</v>
      </c>
      <c r="S884" s="66"/>
      <c r="T884" s="66"/>
      <c r="U884" s="68">
        <f t="shared" si="903"/>
        <v>25.8</v>
      </c>
      <c r="V884" s="65"/>
      <c r="W884" s="5" t="s">
        <v>291</v>
      </c>
      <c r="X884" s="5" t="str">
        <f t="shared" si="979"/>
        <v>BASE_DT,SCEN_ID,POSI_ID,CF_FLG,SCHE_DT</v>
      </c>
      <c r="Y884" s="6" t="s">
        <v>291</v>
      </c>
      <c r="Z884" s="37" t="str">
        <f t="shared" si="980"/>
        <v xml:space="preserve">  CF_VAL1 number(25,8) NULL,</v>
      </c>
      <c r="AA884" s="37" t="s">
        <v>291</v>
      </c>
      <c r="AB884" s="5" t="str">
        <f t="shared" si="981"/>
        <v/>
      </c>
      <c r="AC884" s="37" t="s">
        <v>291</v>
      </c>
      <c r="AD884" s="37" t="str">
        <f t="shared" si="982"/>
        <v>COMMENT ON COLUMN ZRP_POSI_CF.CF_VAL1 IS '현금흐름자료1';</v>
      </c>
      <c r="AE884" s="37" t="s">
        <v>291</v>
      </c>
      <c r="AF884" s="40" t="str">
        <f t="shared" si="983"/>
        <v>ALTER TABLE ZRP_POSI_CF ADD CF_VAL1 number(25,8) NULL;</v>
      </c>
      <c r="AG884" s="6" t="s">
        <v>291</v>
      </c>
      <c r="AI884" s="114"/>
      <c r="AJ884" s="66"/>
    </row>
    <row r="885" spans="2:36" hidden="1">
      <c r="B885" s="65" t="str">
        <f t="shared" si="985"/>
        <v>평가관리_산출정보</v>
      </c>
      <c r="C885" s="65" t="str">
        <f t="shared" si="986"/>
        <v>포지션별 현금흐름정보</v>
      </c>
      <c r="D885" s="65" t="s">
        <v>6466</v>
      </c>
      <c r="E885" s="65">
        <f t="shared" si="966"/>
        <v>10</v>
      </c>
      <c r="F885" s="66"/>
      <c r="G885" s="66" t="s">
        <v>1156</v>
      </c>
      <c r="H885" s="42">
        <v>25.8</v>
      </c>
      <c r="I885" s="66"/>
      <c r="J885" s="65" t="str">
        <f t="shared" si="940"/>
        <v>숫자_25.8</v>
      </c>
      <c r="K885" s="103"/>
      <c r="L885" s="67"/>
      <c r="M885" s="65" t="str">
        <f t="shared" si="968"/>
        <v>ZRP_POSI_CF</v>
      </c>
      <c r="N885" s="65" t="str">
        <f t="shared" si="976"/>
        <v>포지션별 현금흐름정보</v>
      </c>
      <c r="O885" s="27">
        <f t="shared" si="936"/>
        <v>10</v>
      </c>
      <c r="P885" s="65" t="s">
        <v>6469</v>
      </c>
      <c r="Q885" s="65" t="str">
        <f t="shared" si="969"/>
        <v>현금흐름자료2</v>
      </c>
      <c r="R885" s="65" t="str">
        <f t="shared" si="942"/>
        <v>number(25,8)</v>
      </c>
      <c r="S885" s="66"/>
      <c r="T885" s="66"/>
      <c r="U885" s="68">
        <f t="shared" si="903"/>
        <v>25.8</v>
      </c>
      <c r="V885" s="65"/>
      <c r="W885" s="5" t="s">
        <v>291</v>
      </c>
      <c r="X885" s="5" t="str">
        <f t="shared" si="979"/>
        <v>BASE_DT,SCEN_ID,POSI_ID,CF_FLG,SCHE_DT</v>
      </c>
      <c r="Y885" s="6" t="s">
        <v>291</v>
      </c>
      <c r="Z885" s="37" t="str">
        <f t="shared" si="980"/>
        <v xml:space="preserve">  CF_VAL2 number(25,8) NULL,</v>
      </c>
      <c r="AA885" s="37" t="s">
        <v>291</v>
      </c>
      <c r="AB885" s="5" t="str">
        <f t="shared" si="981"/>
        <v/>
      </c>
      <c r="AC885" s="37" t="s">
        <v>291</v>
      </c>
      <c r="AD885" s="37" t="str">
        <f t="shared" si="982"/>
        <v>COMMENT ON COLUMN ZRP_POSI_CF.CF_VAL2 IS '현금흐름자료2';</v>
      </c>
      <c r="AE885" s="37" t="s">
        <v>291</v>
      </c>
      <c r="AF885" s="40" t="str">
        <f t="shared" si="983"/>
        <v>ALTER TABLE ZRP_POSI_CF ADD CF_VAL2 number(25,8) NULL;</v>
      </c>
      <c r="AG885" s="6" t="s">
        <v>291</v>
      </c>
      <c r="AI885" s="114"/>
      <c r="AJ885" s="66"/>
    </row>
    <row r="886" spans="2:36" hidden="1">
      <c r="B886" s="65" t="str">
        <f t="shared" si="985"/>
        <v>평가관리_산출정보</v>
      </c>
      <c r="C886" s="65" t="str">
        <f t="shared" si="986"/>
        <v>포지션별 현금흐름정보</v>
      </c>
      <c r="D886" s="65" t="s">
        <v>6467</v>
      </c>
      <c r="E886" s="65">
        <f t="shared" si="966"/>
        <v>11</v>
      </c>
      <c r="F886" s="66"/>
      <c r="G886" s="66" t="s">
        <v>1156</v>
      </c>
      <c r="H886" s="42">
        <v>25.8</v>
      </c>
      <c r="I886" s="66"/>
      <c r="J886" s="65" t="str">
        <f t="shared" si="940"/>
        <v>숫자_25.8</v>
      </c>
      <c r="K886" s="103"/>
      <c r="L886" s="67"/>
      <c r="M886" s="65" t="str">
        <f t="shared" si="968"/>
        <v>ZRP_POSI_CF</v>
      </c>
      <c r="N886" s="65" t="str">
        <f t="shared" si="976"/>
        <v>포지션별 현금흐름정보</v>
      </c>
      <c r="O886" s="27">
        <f t="shared" si="936"/>
        <v>11</v>
      </c>
      <c r="P886" s="65" t="s">
        <v>6607</v>
      </c>
      <c r="Q886" s="65" t="str">
        <f t="shared" si="969"/>
        <v>현금흐름자료3</v>
      </c>
      <c r="R886" s="65" t="str">
        <f t="shared" si="942"/>
        <v>number(25,8)</v>
      </c>
      <c r="S886" s="66"/>
      <c r="T886" s="66"/>
      <c r="U886" s="68">
        <f t="shared" si="903"/>
        <v>25.8</v>
      </c>
      <c r="V886" s="65"/>
      <c r="W886" s="5" t="s">
        <v>291</v>
      </c>
      <c r="X886" s="5" t="str">
        <f t="shared" si="979"/>
        <v>BASE_DT,SCEN_ID,POSI_ID,CF_FLG,SCHE_DT</v>
      </c>
      <c r="Y886" s="6" t="s">
        <v>291</v>
      </c>
      <c r="Z886" s="37" t="str">
        <f t="shared" si="980"/>
        <v xml:space="preserve">  CF_VAL3 number(25,8) NULL,</v>
      </c>
      <c r="AA886" s="37" t="s">
        <v>291</v>
      </c>
      <c r="AB886" s="5" t="str">
        <f t="shared" si="981"/>
        <v/>
      </c>
      <c r="AC886" s="37" t="s">
        <v>291</v>
      </c>
      <c r="AD886" s="37" t="str">
        <f t="shared" si="982"/>
        <v>COMMENT ON COLUMN ZRP_POSI_CF.CF_VAL3 IS '현금흐름자료3';</v>
      </c>
      <c r="AE886" s="37" t="s">
        <v>291</v>
      </c>
      <c r="AF886" s="40" t="str">
        <f t="shared" si="983"/>
        <v>ALTER TABLE ZRP_POSI_CF ADD CF_VAL3 number(25,8) NULL;</v>
      </c>
      <c r="AG886" s="6" t="s">
        <v>291</v>
      </c>
      <c r="AI886" s="114"/>
      <c r="AJ886" s="66"/>
    </row>
    <row r="887" spans="2:36" hidden="1">
      <c r="B887" s="65" t="str">
        <f t="shared" si="985"/>
        <v>평가관리_산출정보</v>
      </c>
      <c r="C887" s="65" t="str">
        <f t="shared" si="986"/>
        <v>포지션별 현금흐름정보</v>
      </c>
      <c r="D887" s="65" t="s">
        <v>6606</v>
      </c>
      <c r="E887" s="65">
        <f t="shared" si="966"/>
        <v>12</v>
      </c>
      <c r="F887" s="66"/>
      <c r="G887" s="66" t="s">
        <v>1156</v>
      </c>
      <c r="H887" s="42">
        <v>25.8</v>
      </c>
      <c r="I887" s="66"/>
      <c r="J887" s="65" t="str">
        <f t="shared" ref="J887" si="987">IF(G887="", "", G887&amp;IF(G887="날짜", "", "_"&amp;H887))</f>
        <v>숫자_25.8</v>
      </c>
      <c r="K887" s="103"/>
      <c r="L887" s="67"/>
      <c r="M887" s="65" t="str">
        <f t="shared" si="968"/>
        <v>ZRP_POSI_CF</v>
      </c>
      <c r="N887" s="65" t="str">
        <f t="shared" si="976"/>
        <v>포지션별 현금흐름정보</v>
      </c>
      <c r="O887" s="27">
        <f t="shared" si="936"/>
        <v>12</v>
      </c>
      <c r="P887" s="65" t="s">
        <v>6608</v>
      </c>
      <c r="Q887" s="65" t="str">
        <f t="shared" ref="Q887" si="988">D887</f>
        <v>현금흐름자료4</v>
      </c>
      <c r="R887" s="65" t="str">
        <f t="shared" ref="R887" si="989">IF(G887="문자", "varchar2(" &amp; H887 &amp; ")", IF(G887="숫자", "number(" &amp; SUBSTITUTE(H887, ".", ",") &amp;")", IF(G887="날짜", "timestamp", "")))</f>
        <v>number(25,8)</v>
      </c>
      <c r="S887" s="66"/>
      <c r="T887" s="66"/>
      <c r="U887" s="68">
        <f t="shared" si="903"/>
        <v>25.8</v>
      </c>
      <c r="V887" s="65"/>
      <c r="W887" s="5" t="s">
        <v>291</v>
      </c>
      <c r="X887" s="5" t="str">
        <f t="shared" si="979"/>
        <v>BASE_DT,SCEN_ID,POSI_ID,CF_FLG,SCHE_DT</v>
      </c>
      <c r="Y887" s="6" t="s">
        <v>291</v>
      </c>
      <c r="Z887" s="37" t="str">
        <f t="shared" si="980"/>
        <v xml:space="preserve">  CF_VAL4 number(25,8) NULL,</v>
      </c>
      <c r="AA887" s="37" t="s">
        <v>291</v>
      </c>
      <c r="AB887" s="5" t="str">
        <f t="shared" si="981"/>
        <v/>
      </c>
      <c r="AC887" s="37" t="s">
        <v>291</v>
      </c>
      <c r="AD887" s="37" t="str">
        <f t="shared" si="982"/>
        <v>COMMENT ON COLUMN ZRP_POSI_CF.CF_VAL4 IS '현금흐름자료4';</v>
      </c>
      <c r="AE887" s="37" t="s">
        <v>291</v>
      </c>
      <c r="AF887" s="40" t="str">
        <f t="shared" si="983"/>
        <v>ALTER TABLE ZRP_POSI_CF ADD CF_VAL4 number(25,8) NULL;</v>
      </c>
      <c r="AG887" s="6" t="s">
        <v>291</v>
      </c>
      <c r="AI887" s="114"/>
      <c r="AJ887" s="66"/>
    </row>
    <row r="888" spans="2:36" hidden="1">
      <c r="B888" s="65" t="str">
        <f t="shared" si="985"/>
        <v>평가관리_산출정보</v>
      </c>
      <c r="C888" s="65" t="str">
        <f t="shared" si="986"/>
        <v>포지션별 현금흐름정보</v>
      </c>
      <c r="D888" s="65" t="s">
        <v>2135</v>
      </c>
      <c r="E888" s="65">
        <f t="shared" si="966"/>
        <v>13</v>
      </c>
      <c r="F888" s="66"/>
      <c r="G888" s="66" t="s">
        <v>12</v>
      </c>
      <c r="H888" s="42">
        <v>10</v>
      </c>
      <c r="I888" s="66"/>
      <c r="J888" s="65" t="str">
        <f t="shared" si="940"/>
        <v>문자_10</v>
      </c>
      <c r="K888" s="103"/>
      <c r="L888" s="67"/>
      <c r="M888" s="65" t="str">
        <f>M885</f>
        <v>ZRP_POSI_CF</v>
      </c>
      <c r="N888" s="65" t="str">
        <f t="shared" si="976"/>
        <v>포지션별 현금흐름정보</v>
      </c>
      <c r="O888" s="27">
        <f t="shared" si="936"/>
        <v>13</v>
      </c>
      <c r="P888" s="65" t="s">
        <v>2138</v>
      </c>
      <c r="Q888" s="65" t="str">
        <f t="shared" si="969"/>
        <v>메모</v>
      </c>
      <c r="R888" s="65" t="str">
        <f t="shared" si="942"/>
        <v>varchar2(10)</v>
      </c>
      <c r="S888" s="66"/>
      <c r="T888" s="66"/>
      <c r="U888" s="68">
        <f t="shared" si="903"/>
        <v>10</v>
      </c>
      <c r="V888" s="65"/>
      <c r="W888" s="5" t="s">
        <v>291</v>
      </c>
      <c r="X888" s="5" t="str">
        <f t="shared" si="979"/>
        <v>BASE_DT,SCEN_ID,POSI_ID,CF_FLG,SCHE_DT</v>
      </c>
      <c r="Y888" s="6" t="s">
        <v>291</v>
      </c>
      <c r="Z888" s="37" t="str">
        <f t="shared" si="980"/>
        <v xml:space="preserve">  MEMO varchar2(10) NULL,CONSTRAINT PK_ZRP_POSI_CF PRIMARY KEY ( BASE_DT,SCEN_ID,POSI_ID,CF_FLG,SCHE_DT) );</v>
      </c>
      <c r="AA888" s="37" t="s">
        <v>291</v>
      </c>
      <c r="AB888" s="5" t="str">
        <f t="shared" si="981"/>
        <v/>
      </c>
      <c r="AC888" s="37" t="s">
        <v>291</v>
      </c>
      <c r="AD888" s="37" t="str">
        <f t="shared" si="982"/>
        <v>COMMENT ON COLUMN ZRP_POSI_CF.MEMO IS '메모';</v>
      </c>
      <c r="AE888" s="37" t="s">
        <v>291</v>
      </c>
      <c r="AF888" s="40" t="str">
        <f t="shared" si="983"/>
        <v>ALTER TABLE ZRP_POSI_CF ADD MEMO varchar2(10) NULL;</v>
      </c>
      <c r="AG888" s="6" t="s">
        <v>291</v>
      </c>
      <c r="AI888" s="114"/>
      <c r="AJ888" s="66"/>
    </row>
    <row r="889" spans="2:36" hidden="1">
      <c r="B889" s="65" t="s">
        <v>1083</v>
      </c>
      <c r="C889" s="65" t="s">
        <v>1086</v>
      </c>
      <c r="D889" s="65" t="str">
        <f>VLOOKUP(M889,엔티티목록!I:O,7,FALSE)</f>
        <v>포트폴리오별 VaR산출 정보</v>
      </c>
      <c r="E889" s="65" t="str">
        <f t="shared" si="966"/>
        <v/>
      </c>
      <c r="F889" s="66"/>
      <c r="G889" s="66"/>
      <c r="H889" s="42">
        <f>SUMIFS(H:H,C:C,C889,B:B,B889, G:G,"&lt;&gt;"&amp;G889)</f>
        <v>198</v>
      </c>
      <c r="I889" s="66"/>
      <c r="J889" s="65" t="str">
        <f t="shared" ref="J889:J909" si="990">IF(G889="", "", G889&amp;IF(G889="날짜", "", "_"&amp;H889))</f>
        <v/>
      </c>
      <c r="K889" s="103"/>
      <c r="L889" s="67"/>
      <c r="M889" s="65" t="s">
        <v>1092</v>
      </c>
      <c r="N889" s="65" t="str">
        <f t="shared" ref="N889:N909" si="991">C889</f>
        <v>포트폴리오별 VaR산출정보</v>
      </c>
      <c r="O889" s="27" t="str">
        <f t="shared" si="936"/>
        <v/>
      </c>
      <c r="P889" s="65"/>
      <c r="Q889" s="65"/>
      <c r="R889" s="65" t="str">
        <f t="shared" ref="R889:R909" si="992">IF(G889="문자", "varchar2(" &amp; H889 &amp; ")", IF(G889="숫자", "number(" &amp; SUBSTITUTE(H889, ".", ",") &amp;")", IF(G889="날짜", "timestamp", "")))</f>
        <v/>
      </c>
      <c r="S889" s="66"/>
      <c r="T889" s="66"/>
      <c r="U889" s="68">
        <f t="shared" si="903"/>
        <v>198</v>
      </c>
      <c r="V889" s="65"/>
      <c r="W889" s="5" t="s">
        <v>291</v>
      </c>
      <c r="X889" s="5" t="str">
        <f t="shared" si="979"/>
        <v/>
      </c>
      <c r="Y889" s="6" t="s">
        <v>291</v>
      </c>
      <c r="Z889" s="37" t="str">
        <f t="shared" si="980"/>
        <v>CREATE TABLE ZRP_PORT_VAR(</v>
      </c>
      <c r="AA889" s="37" t="s">
        <v>291</v>
      </c>
      <c r="AB889" s="5" t="str">
        <f t="shared" si="981"/>
        <v>DROP TABLE ZRP_PORT_VAR;</v>
      </c>
      <c r="AC889" s="37" t="s">
        <v>291</v>
      </c>
      <c r="AD889" s="37" t="str">
        <f t="shared" si="982"/>
        <v>COMMENT ON TABLE ZRP_PORT_VAR IS '포트폴리오별 VaR산출정보';</v>
      </c>
      <c r="AE889" s="37" t="s">
        <v>291</v>
      </c>
      <c r="AF889" s="40" t="str">
        <f t="shared" si="983"/>
        <v/>
      </c>
      <c r="AG889" s="6" t="s">
        <v>291</v>
      </c>
      <c r="AI889" s="114"/>
      <c r="AJ889" s="66"/>
    </row>
    <row r="890" spans="2:36" hidden="1">
      <c r="B890" s="65" t="str">
        <f t="shared" ref="B890:C890" si="993">B889</f>
        <v>평가관리_산출정보</v>
      </c>
      <c r="C890" s="65" t="str">
        <f t="shared" si="993"/>
        <v>포트폴리오별 VaR산출정보</v>
      </c>
      <c r="D890" s="65" t="s">
        <v>1169</v>
      </c>
      <c r="E890" s="65">
        <f t="shared" si="966"/>
        <v>1</v>
      </c>
      <c r="F890" s="66" t="s">
        <v>1980</v>
      </c>
      <c r="G890" s="66" t="s">
        <v>274</v>
      </c>
      <c r="H890" s="42">
        <v>8</v>
      </c>
      <c r="I890" s="66"/>
      <c r="J890" s="65" t="str">
        <f t="shared" si="990"/>
        <v>문자_8</v>
      </c>
      <c r="K890" s="103"/>
      <c r="L890" s="67"/>
      <c r="M890" s="65" t="str">
        <f t="shared" ref="M890:M904" si="994">M889</f>
        <v>ZRP_PORT_VAR</v>
      </c>
      <c r="N890" s="65" t="str">
        <f t="shared" si="991"/>
        <v>포트폴리오별 VaR산출정보</v>
      </c>
      <c r="O890" s="27">
        <f t="shared" si="936"/>
        <v>1</v>
      </c>
      <c r="P890" s="65" t="s">
        <v>65</v>
      </c>
      <c r="Q890" s="65" t="str">
        <f t="shared" ref="Q890:Q909" si="995">D890</f>
        <v>기준일자</v>
      </c>
      <c r="R890" s="65" t="str">
        <f t="shared" si="992"/>
        <v>varchar2(8)</v>
      </c>
      <c r="S890" s="66" t="s">
        <v>1980</v>
      </c>
      <c r="T890" s="66"/>
      <c r="U890" s="68">
        <f t="shared" si="903"/>
        <v>8</v>
      </c>
      <c r="V890" s="65"/>
      <c r="W890" s="5" t="s">
        <v>291</v>
      </c>
      <c r="X890" s="5" t="str">
        <f t="shared" si="979"/>
        <v>BASE_DT</v>
      </c>
      <c r="Y890" s="6" t="s">
        <v>291</v>
      </c>
      <c r="Z890" s="37" t="str">
        <f t="shared" si="980"/>
        <v xml:space="preserve">  BASE_DT varchar2(8) NOT NULL,</v>
      </c>
      <c r="AA890" s="37" t="s">
        <v>291</v>
      </c>
      <c r="AB890" s="5" t="str">
        <f t="shared" si="981"/>
        <v/>
      </c>
      <c r="AC890" s="37" t="s">
        <v>291</v>
      </c>
      <c r="AD890" s="37" t="str">
        <f t="shared" si="982"/>
        <v>COMMENT ON COLUMN ZRP_PORT_VAR.BASE_DT IS '기준일자';</v>
      </c>
      <c r="AE890" s="37" t="s">
        <v>291</v>
      </c>
      <c r="AF890" s="40" t="str">
        <f t="shared" si="983"/>
        <v/>
      </c>
      <c r="AG890" s="6" t="s">
        <v>291</v>
      </c>
      <c r="AI890" s="114"/>
      <c r="AJ890" s="66"/>
    </row>
    <row r="891" spans="2:36" hidden="1">
      <c r="B891" s="65" t="str">
        <f t="shared" ref="B891:C891" si="996">B890</f>
        <v>평가관리_산출정보</v>
      </c>
      <c r="C891" s="65" t="str">
        <f t="shared" si="996"/>
        <v>포트폴리오별 VaR산출정보</v>
      </c>
      <c r="D891" s="65" t="s">
        <v>1212</v>
      </c>
      <c r="E891" s="65">
        <f t="shared" si="966"/>
        <v>2</v>
      </c>
      <c r="F891" s="66" t="s">
        <v>1980</v>
      </c>
      <c r="G891" s="66" t="s">
        <v>274</v>
      </c>
      <c r="H891" s="42">
        <v>30</v>
      </c>
      <c r="I891" s="66"/>
      <c r="J891" s="65" t="str">
        <f t="shared" si="990"/>
        <v>문자_30</v>
      </c>
      <c r="K891" s="103"/>
      <c r="L891" s="67"/>
      <c r="M891" s="65" t="str">
        <f t="shared" si="994"/>
        <v>ZRP_PORT_VAR</v>
      </c>
      <c r="N891" s="65" t="str">
        <f t="shared" si="991"/>
        <v>포트폴리오별 VaR산출정보</v>
      </c>
      <c r="O891" s="27">
        <f t="shared" si="936"/>
        <v>2</v>
      </c>
      <c r="P891" s="65" t="s">
        <v>1455</v>
      </c>
      <c r="Q891" s="65" t="str">
        <f t="shared" si="995"/>
        <v>시나리오ID</v>
      </c>
      <c r="R891" s="65" t="str">
        <f t="shared" si="992"/>
        <v>varchar2(30)</v>
      </c>
      <c r="S891" s="66" t="s">
        <v>1980</v>
      </c>
      <c r="T891" s="66"/>
      <c r="U891" s="68">
        <f t="shared" si="903"/>
        <v>30</v>
      </c>
      <c r="V891" s="65"/>
      <c r="W891" s="5" t="s">
        <v>291</v>
      </c>
      <c r="X891" s="5" t="str">
        <f t="shared" si="979"/>
        <v>BASE_DT,SCEN_ID</v>
      </c>
      <c r="Y891" s="6" t="s">
        <v>291</v>
      </c>
      <c r="Z891" s="37" t="str">
        <f t="shared" si="980"/>
        <v xml:space="preserve">  SCEN_ID varchar2(30) NOT NULL,</v>
      </c>
      <c r="AA891" s="37" t="s">
        <v>291</v>
      </c>
      <c r="AB891" s="5" t="str">
        <f t="shared" si="981"/>
        <v/>
      </c>
      <c r="AC891" s="37" t="s">
        <v>291</v>
      </c>
      <c r="AD891" s="37" t="str">
        <f t="shared" si="982"/>
        <v>COMMENT ON COLUMN ZRP_PORT_VAR.SCEN_ID IS '시나리오ID';</v>
      </c>
      <c r="AE891" s="37" t="s">
        <v>291</v>
      </c>
      <c r="AF891" s="40" t="str">
        <f t="shared" si="983"/>
        <v/>
      </c>
      <c r="AG891" s="6" t="s">
        <v>291</v>
      </c>
      <c r="AI891" s="114"/>
      <c r="AJ891" s="66"/>
    </row>
    <row r="892" spans="2:36" hidden="1">
      <c r="B892" s="65" t="str">
        <f t="shared" ref="B892:C892" si="997">B891</f>
        <v>평가관리_산출정보</v>
      </c>
      <c r="C892" s="65" t="str">
        <f t="shared" si="997"/>
        <v>포트폴리오별 VaR산출정보</v>
      </c>
      <c r="D892" s="65" t="s">
        <v>2139</v>
      </c>
      <c r="E892" s="65">
        <f t="shared" si="966"/>
        <v>3</v>
      </c>
      <c r="F892" s="66" t="s">
        <v>1980</v>
      </c>
      <c r="G892" s="66" t="s">
        <v>274</v>
      </c>
      <c r="H892" s="42">
        <v>2</v>
      </c>
      <c r="I892" s="66"/>
      <c r="J892" s="65" t="str">
        <f t="shared" si="990"/>
        <v>문자_2</v>
      </c>
      <c r="K892" s="103" t="s">
        <v>2140</v>
      </c>
      <c r="L892" s="67"/>
      <c r="M892" s="65" t="str">
        <f t="shared" si="994"/>
        <v>ZRP_PORT_VAR</v>
      </c>
      <c r="N892" s="65" t="str">
        <f t="shared" si="991"/>
        <v>포트폴리오별 VaR산출정보</v>
      </c>
      <c r="O892" s="27">
        <f t="shared" si="936"/>
        <v>3</v>
      </c>
      <c r="P892" s="65" t="s">
        <v>5085</v>
      </c>
      <c r="Q892" s="65" t="str">
        <f t="shared" si="995"/>
        <v>VaR분류</v>
      </c>
      <c r="R892" s="65" t="str">
        <f t="shared" si="992"/>
        <v>varchar2(2)</v>
      </c>
      <c r="S892" s="66" t="s">
        <v>1980</v>
      </c>
      <c r="T892" s="66"/>
      <c r="U892" s="68">
        <f t="shared" si="903"/>
        <v>2</v>
      </c>
      <c r="V892" s="65"/>
      <c r="W892" s="5" t="s">
        <v>291</v>
      </c>
      <c r="X892" s="5" t="str">
        <f t="shared" si="979"/>
        <v>BASE_DT,SCEN_ID,VAR_TYPE</v>
      </c>
      <c r="Y892" s="6" t="s">
        <v>291</v>
      </c>
      <c r="Z892" s="37" t="str">
        <f t="shared" si="980"/>
        <v xml:space="preserve">  VAR_TYPE varchar2(2) NOT NULL,</v>
      </c>
      <c r="AA892" s="37" t="s">
        <v>291</v>
      </c>
      <c r="AB892" s="5" t="str">
        <f t="shared" si="981"/>
        <v/>
      </c>
      <c r="AC892" s="37" t="s">
        <v>291</v>
      </c>
      <c r="AD892" s="37" t="str">
        <f t="shared" si="982"/>
        <v>COMMENT ON COLUMN ZRP_PORT_VAR.VAR_TYPE IS 'VaR분류 : RM,HS,MC';</v>
      </c>
      <c r="AE892" s="37" t="s">
        <v>291</v>
      </c>
      <c r="AF892" s="40" t="str">
        <f t="shared" si="983"/>
        <v/>
      </c>
      <c r="AG892" s="6" t="s">
        <v>291</v>
      </c>
      <c r="AI892" s="114"/>
      <c r="AJ892" s="66"/>
    </row>
    <row r="893" spans="2:36" hidden="1">
      <c r="B893" s="65" t="str">
        <f t="shared" ref="B893:C893" si="998">B892</f>
        <v>평가관리_산출정보</v>
      </c>
      <c r="C893" s="65" t="str">
        <f t="shared" si="998"/>
        <v>포트폴리오별 VaR산출정보</v>
      </c>
      <c r="D893" s="65" t="s">
        <v>1208</v>
      </c>
      <c r="E893" s="65">
        <f t="shared" si="966"/>
        <v>4</v>
      </c>
      <c r="F893" s="66" t="s">
        <v>1980</v>
      </c>
      <c r="G893" s="66" t="s">
        <v>274</v>
      </c>
      <c r="H893" s="42" t="s">
        <v>1159</v>
      </c>
      <c r="I893" s="66"/>
      <c r="J893" s="65" t="str">
        <f t="shared" si="990"/>
        <v>문자_100</v>
      </c>
      <c r="K893" s="103"/>
      <c r="L893" s="67"/>
      <c r="M893" s="65" t="str">
        <f t="shared" si="994"/>
        <v>ZRP_PORT_VAR</v>
      </c>
      <c r="N893" s="65" t="str">
        <f t="shared" si="991"/>
        <v>포트폴리오별 VaR산출정보</v>
      </c>
      <c r="O893" s="27">
        <f t="shared" si="936"/>
        <v>4</v>
      </c>
      <c r="P893" s="65" t="s">
        <v>1731</v>
      </c>
      <c r="Q893" s="65" t="str">
        <f t="shared" si="995"/>
        <v>포트폴리오ID</v>
      </c>
      <c r="R893" s="65" t="str">
        <f t="shared" si="992"/>
        <v>varchar2(100)</v>
      </c>
      <c r="S893" s="66" t="s">
        <v>1980</v>
      </c>
      <c r="T893" s="66"/>
      <c r="U893" s="68" t="str">
        <f t="shared" si="903"/>
        <v>100</v>
      </c>
      <c r="V893" s="65"/>
      <c r="W893" s="5" t="s">
        <v>291</v>
      </c>
      <c r="X893" s="5" t="str">
        <f t="shared" si="979"/>
        <v>BASE_DT,SCEN_ID,VAR_TYPE,PORT_ID</v>
      </c>
      <c r="Y893" s="6" t="s">
        <v>291</v>
      </c>
      <c r="Z893" s="37" t="str">
        <f t="shared" si="980"/>
        <v xml:space="preserve">  PORT_ID varchar2(100) NOT NULL,</v>
      </c>
      <c r="AA893" s="37" t="s">
        <v>291</v>
      </c>
      <c r="AB893" s="5" t="str">
        <f t="shared" si="981"/>
        <v/>
      </c>
      <c r="AC893" s="37" t="s">
        <v>291</v>
      </c>
      <c r="AD893" s="37" t="str">
        <f t="shared" si="982"/>
        <v>COMMENT ON COLUMN ZRP_PORT_VAR.PORT_ID IS '포트폴리오ID';</v>
      </c>
      <c r="AE893" s="37" t="s">
        <v>291</v>
      </c>
      <c r="AF893" s="40" t="str">
        <f t="shared" si="983"/>
        <v/>
      </c>
      <c r="AG893" s="6" t="s">
        <v>291</v>
      </c>
      <c r="AI893" s="114"/>
      <c r="AJ893" s="66"/>
    </row>
    <row r="894" spans="2:36" hidden="1">
      <c r="B894" s="65" t="str">
        <f t="shared" ref="B894:C894" si="999">B893</f>
        <v>평가관리_산출정보</v>
      </c>
      <c r="C894" s="65" t="str">
        <f t="shared" si="999"/>
        <v>포트폴리오별 VaR산출정보</v>
      </c>
      <c r="D894" s="65" t="s">
        <v>1153</v>
      </c>
      <c r="E894" s="65">
        <f t="shared" si="966"/>
        <v>5</v>
      </c>
      <c r="F894" s="66"/>
      <c r="G894" s="66" t="s">
        <v>274</v>
      </c>
      <c r="H894" s="42">
        <v>20</v>
      </c>
      <c r="I894" s="66"/>
      <c r="J894" s="65" t="str">
        <f t="shared" si="990"/>
        <v>문자_20</v>
      </c>
      <c r="K894" s="103"/>
      <c r="L894" s="67"/>
      <c r="M894" s="65" t="str">
        <f t="shared" si="994"/>
        <v>ZRP_PORT_VAR</v>
      </c>
      <c r="N894" s="65" t="str">
        <f t="shared" si="991"/>
        <v>포트폴리오별 VaR산출정보</v>
      </c>
      <c r="O894" s="27">
        <f t="shared" si="936"/>
        <v>5</v>
      </c>
      <c r="P894" s="65" t="s">
        <v>46</v>
      </c>
      <c r="Q894" s="65" t="str">
        <f t="shared" si="995"/>
        <v>최종작업자</v>
      </c>
      <c r="R894" s="65" t="str">
        <f t="shared" si="992"/>
        <v>varchar2(20)</v>
      </c>
      <c r="S894" s="66"/>
      <c r="T894" s="66"/>
      <c r="U894" s="68">
        <f t="shared" si="903"/>
        <v>20</v>
      </c>
      <c r="V894" s="65"/>
      <c r="W894" s="5" t="s">
        <v>291</v>
      </c>
      <c r="X894" s="5" t="str">
        <f t="shared" si="979"/>
        <v>BASE_DT,SCEN_ID,VAR_TYPE,PORT_ID</v>
      </c>
      <c r="Y894" s="6" t="s">
        <v>291</v>
      </c>
      <c r="Z894" s="37" t="str">
        <f t="shared" si="980"/>
        <v xml:space="preserve">  LASTID varchar2(20) NULL,</v>
      </c>
      <c r="AA894" s="37" t="s">
        <v>291</v>
      </c>
      <c r="AB894" s="5" t="str">
        <f t="shared" si="981"/>
        <v/>
      </c>
      <c r="AC894" s="37" t="s">
        <v>291</v>
      </c>
      <c r="AD894" s="37" t="str">
        <f t="shared" si="982"/>
        <v>COMMENT ON COLUMN ZRP_PORT_VAR.LASTID IS '최종작업자';</v>
      </c>
      <c r="AE894" s="37" t="s">
        <v>291</v>
      </c>
      <c r="AF894" s="40" t="str">
        <f t="shared" si="983"/>
        <v>ALTER TABLE ZRP_PORT_VAR ADD LASTID varchar2(20) NULL;</v>
      </c>
      <c r="AG894" s="6" t="s">
        <v>291</v>
      </c>
      <c r="AI894" s="114"/>
      <c r="AJ894" s="66"/>
    </row>
    <row r="895" spans="2:36" hidden="1">
      <c r="B895" s="65" t="str">
        <f t="shared" ref="B895:C895" si="1000">B894</f>
        <v>평가관리_산출정보</v>
      </c>
      <c r="C895" s="65" t="str">
        <f t="shared" si="1000"/>
        <v>포트폴리오별 VaR산출정보</v>
      </c>
      <c r="D895" s="65" t="s">
        <v>286</v>
      </c>
      <c r="E895" s="65">
        <f t="shared" si="966"/>
        <v>6</v>
      </c>
      <c r="F895" s="66"/>
      <c r="G895" s="66" t="s">
        <v>1154</v>
      </c>
      <c r="H895" s="42">
        <v>8</v>
      </c>
      <c r="I895" s="66" t="s">
        <v>36</v>
      </c>
      <c r="J895" s="65" t="str">
        <f t="shared" si="990"/>
        <v>날짜</v>
      </c>
      <c r="K895" s="103"/>
      <c r="L895" s="67"/>
      <c r="M895" s="65" t="str">
        <f t="shared" si="994"/>
        <v>ZRP_PORT_VAR</v>
      </c>
      <c r="N895" s="65" t="str">
        <f t="shared" si="991"/>
        <v>포트폴리오별 VaR산출정보</v>
      </c>
      <c r="O895" s="27">
        <f t="shared" si="936"/>
        <v>6</v>
      </c>
      <c r="P895" s="65" t="s">
        <v>47</v>
      </c>
      <c r="Q895" s="65" t="str">
        <f t="shared" si="995"/>
        <v>최종작업시스템일시</v>
      </c>
      <c r="R895" s="65" t="str">
        <f t="shared" si="992"/>
        <v>timestamp</v>
      </c>
      <c r="S895" s="66"/>
      <c r="T895" s="66"/>
      <c r="U895" s="68">
        <f t="shared" si="903"/>
        <v>8</v>
      </c>
      <c r="V895" s="65"/>
      <c r="W895" s="5" t="s">
        <v>291</v>
      </c>
      <c r="X895" s="5" t="str">
        <f t="shared" si="979"/>
        <v>BASE_DT,SCEN_ID,VAR_TYPE,PORT_ID</v>
      </c>
      <c r="Y895" s="6" t="s">
        <v>291</v>
      </c>
      <c r="Z895" s="37" t="str">
        <f t="shared" si="980"/>
        <v xml:space="preserve">  TMSTAMP timestamp DEFAULT CURRENT_TIMESTAMP  NULL,</v>
      </c>
      <c r="AA895" s="37" t="s">
        <v>291</v>
      </c>
      <c r="AB895" s="5" t="str">
        <f t="shared" si="981"/>
        <v/>
      </c>
      <c r="AC895" s="37" t="s">
        <v>291</v>
      </c>
      <c r="AD895" s="37" t="str">
        <f t="shared" si="982"/>
        <v>COMMENT ON COLUMN ZRP_PORT_VAR.TMSTAMP IS '최종작업시스템일시';</v>
      </c>
      <c r="AE895" s="37" t="s">
        <v>291</v>
      </c>
      <c r="AF895" s="40" t="str">
        <f t="shared" si="983"/>
        <v>ALTER TABLE ZRP_PORT_VAR ADD TMSTAMP timestamp NULL;</v>
      </c>
      <c r="AG895" s="6" t="s">
        <v>291</v>
      </c>
      <c r="AI895" s="114"/>
      <c r="AJ895" s="66"/>
    </row>
    <row r="896" spans="2:36" hidden="1">
      <c r="B896" s="65" t="str">
        <f t="shared" ref="B896:C896" si="1001">B895</f>
        <v>평가관리_산출정보</v>
      </c>
      <c r="C896" s="65" t="str">
        <f t="shared" si="1001"/>
        <v>포트폴리오별 VaR산출정보</v>
      </c>
      <c r="D896" s="65" t="s">
        <v>1333</v>
      </c>
      <c r="E896" s="65">
        <f t="shared" si="966"/>
        <v>7</v>
      </c>
      <c r="F896" s="66"/>
      <c r="G896" s="66" t="s">
        <v>1156</v>
      </c>
      <c r="H896" s="42" t="s">
        <v>2000</v>
      </c>
      <c r="I896" s="66"/>
      <c r="J896" s="65" t="str">
        <f t="shared" si="990"/>
        <v>숫자_19,2</v>
      </c>
      <c r="K896" s="103"/>
      <c r="L896" s="67"/>
      <c r="M896" s="65" t="str">
        <f t="shared" si="994"/>
        <v>ZRP_PORT_VAR</v>
      </c>
      <c r="N896" s="65" t="str">
        <f t="shared" si="991"/>
        <v>포트폴리오별 VaR산출정보</v>
      </c>
      <c r="O896" s="27">
        <f t="shared" si="936"/>
        <v>7</v>
      </c>
      <c r="P896" s="65" t="s">
        <v>2131</v>
      </c>
      <c r="Q896" s="65" t="str">
        <f t="shared" si="995"/>
        <v>이론가</v>
      </c>
      <c r="R896" s="65" t="str">
        <f t="shared" si="992"/>
        <v>number(19,2)</v>
      </c>
      <c r="S896" s="66"/>
      <c r="T896" s="66"/>
      <c r="U896" s="68" t="str">
        <f t="shared" si="903"/>
        <v>19,2</v>
      </c>
      <c r="V896" s="65"/>
      <c r="W896" s="5" t="s">
        <v>291</v>
      </c>
      <c r="X896" s="5" t="str">
        <f t="shared" si="979"/>
        <v>BASE_DT,SCEN_ID,VAR_TYPE,PORT_ID</v>
      </c>
      <c r="Y896" s="6" t="s">
        <v>291</v>
      </c>
      <c r="Z896" s="37" t="str">
        <f t="shared" si="980"/>
        <v xml:space="preserve">  THEO_VAL number(19,2) NULL,</v>
      </c>
      <c r="AA896" s="37" t="s">
        <v>291</v>
      </c>
      <c r="AB896" s="5" t="str">
        <f t="shared" si="981"/>
        <v/>
      </c>
      <c r="AC896" s="37" t="s">
        <v>291</v>
      </c>
      <c r="AD896" s="37" t="str">
        <f t="shared" si="982"/>
        <v>COMMENT ON COLUMN ZRP_PORT_VAR.THEO_VAL IS '이론가';</v>
      </c>
      <c r="AE896" s="37" t="s">
        <v>291</v>
      </c>
      <c r="AF896" s="40" t="str">
        <f t="shared" si="983"/>
        <v>ALTER TABLE ZRP_PORT_VAR ADD THEO_VAL number(19,2) NULL;</v>
      </c>
      <c r="AG896" s="6" t="s">
        <v>291</v>
      </c>
      <c r="AI896" s="114"/>
      <c r="AJ896" s="66"/>
    </row>
    <row r="897" spans="2:36" hidden="1">
      <c r="B897" s="65" t="str">
        <f t="shared" ref="B897:C897" si="1002">B896</f>
        <v>평가관리_산출정보</v>
      </c>
      <c r="C897" s="65" t="str">
        <f t="shared" si="1002"/>
        <v>포트폴리오별 VaR산출정보</v>
      </c>
      <c r="D897" s="65" t="s">
        <v>2141</v>
      </c>
      <c r="E897" s="65">
        <f t="shared" si="966"/>
        <v>8</v>
      </c>
      <c r="F897" s="66"/>
      <c r="G897" s="66" t="s">
        <v>1156</v>
      </c>
      <c r="H897" s="42" t="s">
        <v>2000</v>
      </c>
      <c r="I897" s="66"/>
      <c r="J897" s="65" t="str">
        <f t="shared" si="990"/>
        <v>숫자_19,2</v>
      </c>
      <c r="K897" s="103"/>
      <c r="L897" s="67"/>
      <c r="M897" s="65" t="str">
        <f t="shared" si="994"/>
        <v>ZRP_PORT_VAR</v>
      </c>
      <c r="N897" s="65" t="str">
        <f t="shared" si="991"/>
        <v>포트폴리오별 VaR산출정보</v>
      </c>
      <c r="O897" s="27">
        <f t="shared" si="936"/>
        <v>8</v>
      </c>
      <c r="P897" s="65" t="s">
        <v>2147</v>
      </c>
      <c r="Q897" s="65" t="str">
        <f t="shared" si="995"/>
        <v>전체VaR</v>
      </c>
      <c r="R897" s="65" t="str">
        <f t="shared" si="992"/>
        <v>number(19,2)</v>
      </c>
      <c r="S897" s="66"/>
      <c r="T897" s="66"/>
      <c r="U897" s="68" t="str">
        <f t="shared" si="903"/>
        <v>19,2</v>
      </c>
      <c r="V897" s="65"/>
      <c r="W897" s="5" t="s">
        <v>291</v>
      </c>
      <c r="X897" s="5" t="str">
        <f t="shared" si="979"/>
        <v>BASE_DT,SCEN_ID,VAR_TYPE,PORT_ID</v>
      </c>
      <c r="Y897" s="6" t="s">
        <v>291</v>
      </c>
      <c r="Z897" s="37" t="str">
        <f t="shared" si="980"/>
        <v xml:space="preserve">  TOT_VAR number(19,2) NULL,</v>
      </c>
      <c r="AA897" s="37" t="s">
        <v>291</v>
      </c>
      <c r="AB897" s="5" t="str">
        <f t="shared" si="981"/>
        <v/>
      </c>
      <c r="AC897" s="37" t="s">
        <v>291</v>
      </c>
      <c r="AD897" s="37" t="str">
        <f t="shared" si="982"/>
        <v>COMMENT ON COLUMN ZRP_PORT_VAR.TOT_VAR IS '전체VaR';</v>
      </c>
      <c r="AE897" s="37" t="s">
        <v>291</v>
      </c>
      <c r="AF897" s="40" t="str">
        <f t="shared" si="983"/>
        <v>ALTER TABLE ZRP_PORT_VAR ADD TOT_VAR number(19,2) NULL;</v>
      </c>
      <c r="AG897" s="6" t="s">
        <v>291</v>
      </c>
      <c r="AI897" s="114"/>
      <c r="AJ897" s="66"/>
    </row>
    <row r="898" spans="2:36" hidden="1">
      <c r="B898" s="65" t="str">
        <f t="shared" ref="B898:C898" si="1003">B897</f>
        <v>평가관리_산출정보</v>
      </c>
      <c r="C898" s="65" t="str">
        <f t="shared" si="1003"/>
        <v>포트폴리오별 VaR산출정보</v>
      </c>
      <c r="D898" s="65" t="s">
        <v>2142</v>
      </c>
      <c r="E898" s="65">
        <f t="shared" si="966"/>
        <v>9</v>
      </c>
      <c r="F898" s="66"/>
      <c r="G898" s="66" t="s">
        <v>1156</v>
      </c>
      <c r="H898" s="42" t="s">
        <v>2000</v>
      </c>
      <c r="I898" s="66"/>
      <c r="J898" s="65" t="str">
        <f t="shared" si="990"/>
        <v>숫자_19,2</v>
      </c>
      <c r="K898" s="103"/>
      <c r="L898" s="67"/>
      <c r="M898" s="65" t="str">
        <f t="shared" si="994"/>
        <v>ZRP_PORT_VAR</v>
      </c>
      <c r="N898" s="65" t="str">
        <f t="shared" si="991"/>
        <v>포트폴리오별 VaR산출정보</v>
      </c>
      <c r="O898" s="27">
        <f t="shared" si="936"/>
        <v>9</v>
      </c>
      <c r="P898" s="65" t="s">
        <v>2148</v>
      </c>
      <c r="Q898" s="65" t="str">
        <f t="shared" si="995"/>
        <v>금리VaR</v>
      </c>
      <c r="R898" s="65" t="str">
        <f t="shared" si="992"/>
        <v>number(19,2)</v>
      </c>
      <c r="S898" s="66"/>
      <c r="T898" s="66"/>
      <c r="U898" s="68" t="str">
        <f t="shared" si="903"/>
        <v>19,2</v>
      </c>
      <c r="V898" s="65"/>
      <c r="W898" s="5" t="s">
        <v>291</v>
      </c>
      <c r="X898" s="5" t="str">
        <f t="shared" si="979"/>
        <v>BASE_DT,SCEN_ID,VAR_TYPE,PORT_ID</v>
      </c>
      <c r="Y898" s="6" t="s">
        <v>291</v>
      </c>
      <c r="Z898" s="37" t="str">
        <f t="shared" si="980"/>
        <v xml:space="preserve">  IR_VAR number(19,2) NULL,</v>
      </c>
      <c r="AA898" s="37" t="s">
        <v>291</v>
      </c>
      <c r="AB898" s="5" t="str">
        <f t="shared" si="981"/>
        <v/>
      </c>
      <c r="AC898" s="37" t="s">
        <v>291</v>
      </c>
      <c r="AD898" s="37" t="str">
        <f t="shared" si="982"/>
        <v>COMMENT ON COLUMN ZRP_PORT_VAR.IR_VAR IS '금리VaR';</v>
      </c>
      <c r="AE898" s="37" t="s">
        <v>291</v>
      </c>
      <c r="AF898" s="40" t="str">
        <f t="shared" si="983"/>
        <v>ALTER TABLE ZRP_PORT_VAR ADD IR_VAR number(19,2) NULL;</v>
      </c>
      <c r="AG898" s="6" t="s">
        <v>291</v>
      </c>
      <c r="AI898" s="114"/>
      <c r="AJ898" s="66"/>
    </row>
    <row r="899" spans="2:36" hidden="1">
      <c r="B899" s="65" t="str">
        <f t="shared" ref="B899:C899" si="1004">B898</f>
        <v>평가관리_산출정보</v>
      </c>
      <c r="C899" s="65" t="str">
        <f t="shared" si="1004"/>
        <v>포트폴리오별 VaR산출정보</v>
      </c>
      <c r="D899" s="65" t="s">
        <v>2143</v>
      </c>
      <c r="E899" s="65">
        <f t="shared" si="966"/>
        <v>10</v>
      </c>
      <c r="F899" s="66"/>
      <c r="G899" s="66" t="s">
        <v>1156</v>
      </c>
      <c r="H899" s="42" t="s">
        <v>2000</v>
      </c>
      <c r="I899" s="66"/>
      <c r="J899" s="65" t="str">
        <f t="shared" si="990"/>
        <v>숫자_19,2</v>
      </c>
      <c r="K899" s="103"/>
      <c r="L899" s="67"/>
      <c r="M899" s="65" t="str">
        <f t="shared" si="994"/>
        <v>ZRP_PORT_VAR</v>
      </c>
      <c r="N899" s="65" t="str">
        <f t="shared" si="991"/>
        <v>포트폴리오별 VaR산출정보</v>
      </c>
      <c r="O899" s="27">
        <f t="shared" si="936"/>
        <v>10</v>
      </c>
      <c r="P899" s="65" t="s">
        <v>2149</v>
      </c>
      <c r="Q899" s="65" t="str">
        <f t="shared" si="995"/>
        <v>주식VaR</v>
      </c>
      <c r="R899" s="65" t="str">
        <f t="shared" si="992"/>
        <v>number(19,2)</v>
      </c>
      <c r="S899" s="66"/>
      <c r="T899" s="66"/>
      <c r="U899" s="68" t="str">
        <f t="shared" si="903"/>
        <v>19,2</v>
      </c>
      <c r="V899" s="65"/>
      <c r="W899" s="5" t="s">
        <v>291</v>
      </c>
      <c r="X899" s="5" t="str">
        <f t="shared" si="979"/>
        <v>BASE_DT,SCEN_ID,VAR_TYPE,PORT_ID</v>
      </c>
      <c r="Y899" s="6" t="s">
        <v>291</v>
      </c>
      <c r="Z899" s="37" t="str">
        <f t="shared" si="980"/>
        <v xml:space="preserve">  EQ_VAR number(19,2) NULL,</v>
      </c>
      <c r="AA899" s="37" t="s">
        <v>291</v>
      </c>
      <c r="AB899" s="5" t="str">
        <f t="shared" si="981"/>
        <v/>
      </c>
      <c r="AC899" s="37" t="s">
        <v>291</v>
      </c>
      <c r="AD899" s="37" t="str">
        <f t="shared" si="982"/>
        <v>COMMENT ON COLUMN ZRP_PORT_VAR.EQ_VAR IS '주식VaR';</v>
      </c>
      <c r="AE899" s="37" t="s">
        <v>291</v>
      </c>
      <c r="AF899" s="40" t="str">
        <f t="shared" si="983"/>
        <v>ALTER TABLE ZRP_PORT_VAR ADD EQ_VAR number(19,2) NULL;</v>
      </c>
      <c r="AG899" s="6" t="s">
        <v>291</v>
      </c>
      <c r="AI899" s="114"/>
      <c r="AJ899" s="66"/>
    </row>
    <row r="900" spans="2:36" hidden="1">
      <c r="B900" s="65" t="str">
        <f t="shared" ref="B900:C900" si="1005">B899</f>
        <v>평가관리_산출정보</v>
      </c>
      <c r="C900" s="65" t="str">
        <f t="shared" si="1005"/>
        <v>포트폴리오별 VaR산출정보</v>
      </c>
      <c r="D900" s="65" t="s">
        <v>2144</v>
      </c>
      <c r="E900" s="65">
        <f t="shared" si="966"/>
        <v>11</v>
      </c>
      <c r="F900" s="66"/>
      <c r="G900" s="66" t="s">
        <v>1156</v>
      </c>
      <c r="H900" s="42" t="s">
        <v>2000</v>
      </c>
      <c r="I900" s="66"/>
      <c r="J900" s="65" t="str">
        <f t="shared" si="990"/>
        <v>숫자_19,2</v>
      </c>
      <c r="K900" s="103"/>
      <c r="L900" s="67"/>
      <c r="M900" s="65" t="str">
        <f t="shared" si="994"/>
        <v>ZRP_PORT_VAR</v>
      </c>
      <c r="N900" s="65" t="str">
        <f t="shared" si="991"/>
        <v>포트폴리오별 VaR산출정보</v>
      </c>
      <c r="O900" s="27">
        <f t="shared" si="936"/>
        <v>11</v>
      </c>
      <c r="P900" s="65" t="s">
        <v>2150</v>
      </c>
      <c r="Q900" s="65" t="str">
        <f t="shared" si="995"/>
        <v>외환VaR</v>
      </c>
      <c r="R900" s="65" t="str">
        <f t="shared" si="992"/>
        <v>number(19,2)</v>
      </c>
      <c r="S900" s="66"/>
      <c r="T900" s="66"/>
      <c r="U900" s="68" t="str">
        <f t="shared" si="903"/>
        <v>19,2</v>
      </c>
      <c r="V900" s="65"/>
      <c r="W900" s="5" t="s">
        <v>291</v>
      </c>
      <c r="X900" s="5" t="str">
        <f t="shared" si="979"/>
        <v>BASE_DT,SCEN_ID,VAR_TYPE,PORT_ID</v>
      </c>
      <c r="Y900" s="6" t="s">
        <v>291</v>
      </c>
      <c r="Z900" s="37" t="str">
        <f t="shared" si="980"/>
        <v xml:space="preserve">  FX_VAR number(19,2) NULL,</v>
      </c>
      <c r="AA900" s="37" t="s">
        <v>291</v>
      </c>
      <c r="AB900" s="5" t="str">
        <f t="shared" si="981"/>
        <v/>
      </c>
      <c r="AC900" s="37" t="s">
        <v>291</v>
      </c>
      <c r="AD900" s="37" t="str">
        <f t="shared" si="982"/>
        <v>COMMENT ON COLUMN ZRP_PORT_VAR.FX_VAR IS '외환VaR';</v>
      </c>
      <c r="AE900" s="37" t="s">
        <v>291</v>
      </c>
      <c r="AF900" s="40" t="str">
        <f t="shared" si="983"/>
        <v>ALTER TABLE ZRP_PORT_VAR ADD FX_VAR number(19,2) NULL;</v>
      </c>
      <c r="AG900" s="6" t="s">
        <v>291</v>
      </c>
      <c r="AI900" s="114"/>
      <c r="AJ900" s="66"/>
    </row>
    <row r="901" spans="2:36" hidden="1">
      <c r="B901" s="65" t="str">
        <f t="shared" ref="B901:C901" si="1006">B900</f>
        <v>평가관리_산출정보</v>
      </c>
      <c r="C901" s="65" t="str">
        <f t="shared" si="1006"/>
        <v>포트폴리오별 VaR산출정보</v>
      </c>
      <c r="D901" s="65" t="s">
        <v>2145</v>
      </c>
      <c r="E901" s="65">
        <f t="shared" si="966"/>
        <v>12</v>
      </c>
      <c r="F901" s="66"/>
      <c r="G901" s="66" t="s">
        <v>1156</v>
      </c>
      <c r="H901" s="42" t="s">
        <v>2000</v>
      </c>
      <c r="I901" s="66"/>
      <c r="J901" s="65" t="str">
        <f t="shared" si="990"/>
        <v>숫자_19,2</v>
      </c>
      <c r="K901" s="103"/>
      <c r="L901" s="67"/>
      <c r="M901" s="65" t="str">
        <f t="shared" si="994"/>
        <v>ZRP_PORT_VAR</v>
      </c>
      <c r="N901" s="65" t="str">
        <f t="shared" si="991"/>
        <v>포트폴리오별 VaR산출정보</v>
      </c>
      <c r="O901" s="27">
        <f t="shared" si="936"/>
        <v>12</v>
      </c>
      <c r="P901" s="65" t="s">
        <v>2151</v>
      </c>
      <c r="Q901" s="65" t="str">
        <f t="shared" si="995"/>
        <v>상품VaR</v>
      </c>
      <c r="R901" s="65" t="str">
        <f t="shared" si="992"/>
        <v>number(19,2)</v>
      </c>
      <c r="S901" s="66"/>
      <c r="T901" s="66"/>
      <c r="U901" s="68" t="str">
        <f t="shared" si="903"/>
        <v>19,2</v>
      </c>
      <c r="V901" s="65"/>
      <c r="W901" s="5" t="s">
        <v>291</v>
      </c>
      <c r="X901" s="5" t="str">
        <f t="shared" si="979"/>
        <v>BASE_DT,SCEN_ID,VAR_TYPE,PORT_ID</v>
      </c>
      <c r="Y901" s="6" t="s">
        <v>291</v>
      </c>
      <c r="Z901" s="37" t="str">
        <f t="shared" si="980"/>
        <v xml:space="preserve">  CM_VAR number(19,2) NULL,</v>
      </c>
      <c r="AA901" s="37" t="s">
        <v>291</v>
      </c>
      <c r="AB901" s="5" t="str">
        <f t="shared" si="981"/>
        <v/>
      </c>
      <c r="AC901" s="37" t="s">
        <v>291</v>
      </c>
      <c r="AD901" s="37" t="str">
        <f t="shared" si="982"/>
        <v>COMMENT ON COLUMN ZRP_PORT_VAR.CM_VAR IS '상품VaR';</v>
      </c>
      <c r="AE901" s="37" t="s">
        <v>291</v>
      </c>
      <c r="AF901" s="40" t="str">
        <f t="shared" si="983"/>
        <v>ALTER TABLE ZRP_PORT_VAR ADD CM_VAR number(19,2) NULL;</v>
      </c>
      <c r="AG901" s="6" t="s">
        <v>291</v>
      </c>
      <c r="AI901" s="114"/>
      <c r="AJ901" s="66"/>
    </row>
    <row r="902" spans="2:36" hidden="1">
      <c r="B902" s="65" t="str">
        <f t="shared" ref="B902:C902" si="1007">B901</f>
        <v>평가관리_산출정보</v>
      </c>
      <c r="C902" s="65" t="str">
        <f t="shared" si="1007"/>
        <v>포트폴리오별 VaR산출정보</v>
      </c>
      <c r="D902" s="65" t="s">
        <v>2146</v>
      </c>
      <c r="E902" s="65">
        <f t="shared" si="966"/>
        <v>13</v>
      </c>
      <c r="F902" s="66"/>
      <c r="G902" s="66" t="s">
        <v>1156</v>
      </c>
      <c r="H902" s="42" t="s">
        <v>2000</v>
      </c>
      <c r="I902" s="66"/>
      <c r="J902" s="65" t="str">
        <f t="shared" si="990"/>
        <v>숫자_19,2</v>
      </c>
      <c r="K902" s="103"/>
      <c r="L902" s="67"/>
      <c r="M902" s="65" t="str">
        <f t="shared" si="994"/>
        <v>ZRP_PORT_VAR</v>
      </c>
      <c r="N902" s="65" t="str">
        <f t="shared" si="991"/>
        <v>포트폴리오별 VaR산출정보</v>
      </c>
      <c r="O902" s="27">
        <f t="shared" si="936"/>
        <v>13</v>
      </c>
      <c r="P902" s="65" t="s">
        <v>2152</v>
      </c>
      <c r="Q902" s="65" t="str">
        <f t="shared" si="995"/>
        <v>변동성VaR</v>
      </c>
      <c r="R902" s="65" t="str">
        <f t="shared" si="992"/>
        <v>number(19,2)</v>
      </c>
      <c r="S902" s="66"/>
      <c r="T902" s="66"/>
      <c r="U902" s="68" t="str">
        <f t="shared" ref="U902:U965" si="1008">IF(Q902="", SUMIFS(U:U,M:M,M902,Q:Q,"&lt;&gt;"&amp;Q902), IF(OR(R902="float",R902="datetime"),8,H902))</f>
        <v>19,2</v>
      </c>
      <c r="V902" s="65"/>
      <c r="W902" s="5" t="s">
        <v>291</v>
      </c>
      <c r="X902" s="5" t="str">
        <f t="shared" si="979"/>
        <v>BASE_DT,SCEN_ID,VAR_TYPE,PORT_ID</v>
      </c>
      <c r="Y902" s="6" t="s">
        <v>291</v>
      </c>
      <c r="Z902" s="37" t="str">
        <f t="shared" si="980"/>
        <v xml:space="preserve">  VL_VAR number(19,2) NULL,</v>
      </c>
      <c r="AA902" s="37" t="s">
        <v>291</v>
      </c>
      <c r="AB902" s="5" t="str">
        <f t="shared" si="981"/>
        <v/>
      </c>
      <c r="AC902" s="37" t="s">
        <v>291</v>
      </c>
      <c r="AD902" s="37" t="str">
        <f t="shared" si="982"/>
        <v>COMMENT ON COLUMN ZRP_PORT_VAR.VL_VAR IS '변동성VaR';</v>
      </c>
      <c r="AE902" s="37" t="s">
        <v>291</v>
      </c>
      <c r="AF902" s="40" t="str">
        <f t="shared" si="983"/>
        <v>ALTER TABLE ZRP_PORT_VAR ADD VL_VAR number(19,2) NULL;</v>
      </c>
      <c r="AG902" s="6" t="s">
        <v>291</v>
      </c>
      <c r="AI902" s="114"/>
      <c r="AJ902" s="66"/>
    </row>
    <row r="903" spans="2:36" hidden="1">
      <c r="B903" s="65" t="str">
        <f t="shared" ref="B903:C903" si="1009">B902</f>
        <v>평가관리_산출정보</v>
      </c>
      <c r="C903" s="65" t="str">
        <f t="shared" si="1009"/>
        <v>포트폴리오별 VaR산출정보</v>
      </c>
      <c r="D903" s="65" t="s">
        <v>2160</v>
      </c>
      <c r="E903" s="65">
        <f t="shared" si="966"/>
        <v>14</v>
      </c>
      <c r="F903" s="66"/>
      <c r="G903" s="66" t="s">
        <v>12</v>
      </c>
      <c r="H903" s="42">
        <v>20</v>
      </c>
      <c r="I903" s="66"/>
      <c r="J903" s="65" t="str">
        <f t="shared" si="990"/>
        <v>문자_20</v>
      </c>
      <c r="K903" s="103"/>
      <c r="L903" s="67"/>
      <c r="M903" s="65" t="str">
        <f t="shared" si="994"/>
        <v>ZRP_PORT_VAR</v>
      </c>
      <c r="N903" s="65" t="str">
        <f t="shared" si="991"/>
        <v>포트폴리오별 VaR산출정보</v>
      </c>
      <c r="O903" s="27">
        <f t="shared" si="936"/>
        <v>14</v>
      </c>
      <c r="P903" s="65" t="s">
        <v>5169</v>
      </c>
      <c r="Q903" s="65" t="str">
        <f t="shared" si="995"/>
        <v>전체VaR시나리오</v>
      </c>
      <c r="R903" s="65" t="str">
        <f t="shared" si="992"/>
        <v>varchar2(20)</v>
      </c>
      <c r="S903" s="66"/>
      <c r="T903" s="66"/>
      <c r="U903" s="68">
        <f t="shared" si="1008"/>
        <v>20</v>
      </c>
      <c r="V903" s="65"/>
      <c r="W903" s="5" t="s">
        <v>291</v>
      </c>
      <c r="X903" s="5" t="str">
        <f t="shared" si="979"/>
        <v>BASE_DT,SCEN_ID,VAR_TYPE,PORT_ID</v>
      </c>
      <c r="Y903" s="6" t="s">
        <v>291</v>
      </c>
      <c r="Z903" s="37" t="str">
        <f t="shared" si="980"/>
        <v xml:space="preserve">  TOT_VAR_SID varchar2(20) NULL,</v>
      </c>
      <c r="AA903" s="37" t="s">
        <v>291</v>
      </c>
      <c r="AB903" s="5" t="str">
        <f t="shared" si="981"/>
        <v/>
      </c>
      <c r="AC903" s="37" t="s">
        <v>291</v>
      </c>
      <c r="AD903" s="37" t="str">
        <f t="shared" si="982"/>
        <v>COMMENT ON COLUMN ZRP_PORT_VAR.TOT_VAR_SID IS '전체VaR시나리오';</v>
      </c>
      <c r="AE903" s="37" t="s">
        <v>291</v>
      </c>
      <c r="AF903" s="40" t="str">
        <f t="shared" si="983"/>
        <v>ALTER TABLE ZRP_PORT_VAR ADD TOT_VAR_SID varchar2(20) NULL;</v>
      </c>
      <c r="AG903" s="6" t="s">
        <v>291</v>
      </c>
      <c r="AI903" s="114"/>
      <c r="AJ903" s="66"/>
    </row>
    <row r="904" spans="2:36" hidden="1">
      <c r="B904" s="65" t="str">
        <f t="shared" ref="B904:C904" si="1010">B903</f>
        <v>평가관리_산출정보</v>
      </c>
      <c r="C904" s="65" t="str">
        <f t="shared" si="1010"/>
        <v>포트폴리오별 VaR산출정보</v>
      </c>
      <c r="D904" s="65" t="s">
        <v>2161</v>
      </c>
      <c r="E904" s="65">
        <f t="shared" si="966"/>
        <v>15</v>
      </c>
      <c r="F904" s="66"/>
      <c r="G904" s="66" t="s">
        <v>12</v>
      </c>
      <c r="H904" s="42">
        <v>20</v>
      </c>
      <c r="I904" s="66"/>
      <c r="J904" s="65" t="str">
        <f t="shared" si="990"/>
        <v>문자_20</v>
      </c>
      <c r="K904" s="103"/>
      <c r="L904" s="67"/>
      <c r="M904" s="65" t="str">
        <f t="shared" si="994"/>
        <v>ZRP_PORT_VAR</v>
      </c>
      <c r="N904" s="65" t="str">
        <f t="shared" si="991"/>
        <v>포트폴리오별 VaR산출정보</v>
      </c>
      <c r="O904" s="27">
        <f t="shared" si="936"/>
        <v>15</v>
      </c>
      <c r="P904" s="65" t="s">
        <v>5170</v>
      </c>
      <c r="Q904" s="65" t="str">
        <f t="shared" si="995"/>
        <v>금리VaR시나리오</v>
      </c>
      <c r="R904" s="65" t="str">
        <f t="shared" si="992"/>
        <v>varchar2(20)</v>
      </c>
      <c r="S904" s="66"/>
      <c r="T904" s="66"/>
      <c r="U904" s="68">
        <f t="shared" si="1008"/>
        <v>20</v>
      </c>
      <c r="V904" s="65"/>
      <c r="W904" s="5" t="s">
        <v>291</v>
      </c>
      <c r="X904" s="5" t="str">
        <f t="shared" si="979"/>
        <v>BASE_DT,SCEN_ID,VAR_TYPE,PORT_ID</v>
      </c>
      <c r="Y904" s="6" t="s">
        <v>291</v>
      </c>
      <c r="Z904" s="37" t="str">
        <f t="shared" si="980"/>
        <v xml:space="preserve">  IR_VAR_SID varchar2(20) NULL,</v>
      </c>
      <c r="AA904" s="37" t="s">
        <v>291</v>
      </c>
      <c r="AB904" s="5" t="str">
        <f t="shared" si="981"/>
        <v/>
      </c>
      <c r="AC904" s="37" t="s">
        <v>291</v>
      </c>
      <c r="AD904" s="37" t="str">
        <f t="shared" si="982"/>
        <v>COMMENT ON COLUMN ZRP_PORT_VAR.IR_VAR_SID IS '금리VaR시나리오';</v>
      </c>
      <c r="AE904" s="37" t="s">
        <v>291</v>
      </c>
      <c r="AF904" s="40" t="str">
        <f t="shared" si="983"/>
        <v>ALTER TABLE ZRP_PORT_VAR ADD IR_VAR_SID varchar2(20) NULL;</v>
      </c>
      <c r="AG904" s="6" t="s">
        <v>291</v>
      </c>
      <c r="AI904" s="114"/>
      <c r="AJ904" s="66"/>
    </row>
    <row r="905" spans="2:36" hidden="1">
      <c r="B905" s="65" t="str">
        <f t="shared" ref="B905:C908" si="1011">B904</f>
        <v>평가관리_산출정보</v>
      </c>
      <c r="C905" s="65" t="str">
        <f t="shared" si="1011"/>
        <v>포트폴리오별 VaR산출정보</v>
      </c>
      <c r="D905" s="65" t="s">
        <v>2162</v>
      </c>
      <c r="E905" s="65">
        <f t="shared" si="966"/>
        <v>16</v>
      </c>
      <c r="F905" s="66"/>
      <c r="G905" s="66" t="s">
        <v>12</v>
      </c>
      <c r="H905" s="42">
        <v>20</v>
      </c>
      <c r="I905" s="66"/>
      <c r="J905" s="65" t="str">
        <f t="shared" si="990"/>
        <v>문자_20</v>
      </c>
      <c r="K905" s="103"/>
      <c r="L905" s="67"/>
      <c r="M905" s="65" t="str">
        <f>M904</f>
        <v>ZRP_PORT_VAR</v>
      </c>
      <c r="N905" s="65" t="str">
        <f t="shared" si="991"/>
        <v>포트폴리오별 VaR산출정보</v>
      </c>
      <c r="O905" s="27">
        <f t="shared" si="936"/>
        <v>16</v>
      </c>
      <c r="P905" s="65" t="s">
        <v>5171</v>
      </c>
      <c r="Q905" s="65" t="str">
        <f t="shared" si="995"/>
        <v>주식VaR시나리오</v>
      </c>
      <c r="R905" s="65" t="str">
        <f t="shared" si="992"/>
        <v>varchar2(20)</v>
      </c>
      <c r="S905" s="66"/>
      <c r="T905" s="66"/>
      <c r="U905" s="68">
        <f t="shared" si="1008"/>
        <v>20</v>
      </c>
      <c r="V905" s="65"/>
      <c r="W905" s="5" t="s">
        <v>291</v>
      </c>
      <c r="X905" s="5" t="str">
        <f t="shared" si="979"/>
        <v>BASE_DT,SCEN_ID,VAR_TYPE,PORT_ID</v>
      </c>
      <c r="Y905" s="6" t="s">
        <v>291</v>
      </c>
      <c r="Z905" s="37" t="str">
        <f t="shared" si="980"/>
        <v xml:space="preserve">  EQ_VAR_SID varchar2(20) NULL,</v>
      </c>
      <c r="AA905" s="37" t="s">
        <v>291</v>
      </c>
      <c r="AB905" s="5" t="str">
        <f t="shared" si="981"/>
        <v/>
      </c>
      <c r="AC905" s="37" t="s">
        <v>291</v>
      </c>
      <c r="AD905" s="37" t="str">
        <f t="shared" si="982"/>
        <v>COMMENT ON COLUMN ZRP_PORT_VAR.EQ_VAR_SID IS '주식VaR시나리오';</v>
      </c>
      <c r="AE905" s="37" t="s">
        <v>291</v>
      </c>
      <c r="AF905" s="40" t="str">
        <f t="shared" si="983"/>
        <v>ALTER TABLE ZRP_PORT_VAR ADD EQ_VAR_SID varchar2(20) NULL;</v>
      </c>
      <c r="AG905" s="6" t="s">
        <v>291</v>
      </c>
      <c r="AI905" s="114"/>
      <c r="AJ905" s="66"/>
    </row>
    <row r="906" spans="2:36" hidden="1">
      <c r="B906" s="65" t="str">
        <f t="shared" si="1011"/>
        <v>평가관리_산출정보</v>
      </c>
      <c r="C906" s="65" t="str">
        <f t="shared" si="1011"/>
        <v>포트폴리오별 VaR산출정보</v>
      </c>
      <c r="D906" s="65" t="s">
        <v>2163</v>
      </c>
      <c r="E906" s="65">
        <f t="shared" si="966"/>
        <v>17</v>
      </c>
      <c r="F906" s="66"/>
      <c r="G906" s="66" t="s">
        <v>12</v>
      </c>
      <c r="H906" s="42">
        <v>20</v>
      </c>
      <c r="I906" s="66"/>
      <c r="J906" s="65" t="str">
        <f t="shared" si="990"/>
        <v>문자_20</v>
      </c>
      <c r="K906" s="103"/>
      <c r="L906" s="67"/>
      <c r="M906" s="65" t="str">
        <f>M905</f>
        <v>ZRP_PORT_VAR</v>
      </c>
      <c r="N906" s="65" t="str">
        <f t="shared" si="991"/>
        <v>포트폴리오별 VaR산출정보</v>
      </c>
      <c r="O906" s="27">
        <f t="shared" si="936"/>
        <v>17</v>
      </c>
      <c r="P906" s="65" t="s">
        <v>5172</v>
      </c>
      <c r="Q906" s="65" t="str">
        <f t="shared" si="995"/>
        <v>외환VaR시나리오</v>
      </c>
      <c r="R906" s="65" t="str">
        <f t="shared" si="992"/>
        <v>varchar2(20)</v>
      </c>
      <c r="S906" s="66"/>
      <c r="T906" s="66"/>
      <c r="U906" s="68">
        <f t="shared" si="1008"/>
        <v>20</v>
      </c>
      <c r="V906" s="65"/>
      <c r="W906" s="5" t="s">
        <v>291</v>
      </c>
      <c r="X906" s="5" t="str">
        <f t="shared" si="979"/>
        <v>BASE_DT,SCEN_ID,VAR_TYPE,PORT_ID</v>
      </c>
      <c r="Y906" s="6" t="s">
        <v>291</v>
      </c>
      <c r="Z906" s="37" t="str">
        <f t="shared" si="980"/>
        <v xml:space="preserve">  FX_VAR_SID varchar2(20) NULL,</v>
      </c>
      <c r="AA906" s="37" t="s">
        <v>291</v>
      </c>
      <c r="AB906" s="5" t="str">
        <f t="shared" si="981"/>
        <v/>
      </c>
      <c r="AC906" s="37" t="s">
        <v>291</v>
      </c>
      <c r="AD906" s="37" t="str">
        <f t="shared" si="982"/>
        <v>COMMENT ON COLUMN ZRP_PORT_VAR.FX_VAR_SID IS '외환VaR시나리오';</v>
      </c>
      <c r="AE906" s="37" t="s">
        <v>291</v>
      </c>
      <c r="AF906" s="40" t="str">
        <f t="shared" si="983"/>
        <v>ALTER TABLE ZRP_PORT_VAR ADD FX_VAR_SID varchar2(20) NULL;</v>
      </c>
      <c r="AG906" s="6" t="s">
        <v>291</v>
      </c>
      <c r="AI906" s="114"/>
      <c r="AJ906" s="66"/>
    </row>
    <row r="907" spans="2:36" hidden="1">
      <c r="B907" s="65" t="str">
        <f t="shared" si="1011"/>
        <v>평가관리_산출정보</v>
      </c>
      <c r="C907" s="65" t="str">
        <f t="shared" si="1011"/>
        <v>포트폴리오별 VaR산출정보</v>
      </c>
      <c r="D907" s="65" t="s">
        <v>2164</v>
      </c>
      <c r="E907" s="65">
        <f t="shared" si="966"/>
        <v>18</v>
      </c>
      <c r="F907" s="66"/>
      <c r="G907" s="66" t="s">
        <v>12</v>
      </c>
      <c r="H907" s="42">
        <v>20</v>
      </c>
      <c r="I907" s="66"/>
      <c r="J907" s="65" t="str">
        <f t="shared" si="990"/>
        <v>문자_20</v>
      </c>
      <c r="K907" s="103"/>
      <c r="L907" s="67"/>
      <c r="M907" s="65" t="str">
        <f>M906</f>
        <v>ZRP_PORT_VAR</v>
      </c>
      <c r="N907" s="65" t="str">
        <f t="shared" si="991"/>
        <v>포트폴리오별 VaR산출정보</v>
      </c>
      <c r="O907" s="27">
        <f t="shared" si="936"/>
        <v>18</v>
      </c>
      <c r="P907" s="65" t="s">
        <v>5173</v>
      </c>
      <c r="Q907" s="65" t="str">
        <f t="shared" si="995"/>
        <v>상품VaR시나리오</v>
      </c>
      <c r="R907" s="65" t="str">
        <f t="shared" si="992"/>
        <v>varchar2(20)</v>
      </c>
      <c r="S907" s="66"/>
      <c r="T907" s="66"/>
      <c r="U907" s="68">
        <f t="shared" si="1008"/>
        <v>20</v>
      </c>
      <c r="V907" s="65"/>
      <c r="W907" s="5" t="s">
        <v>291</v>
      </c>
      <c r="X907" s="5" t="str">
        <f t="shared" si="979"/>
        <v>BASE_DT,SCEN_ID,VAR_TYPE,PORT_ID</v>
      </c>
      <c r="Y907" s="6" t="s">
        <v>291</v>
      </c>
      <c r="Z907" s="37" t="str">
        <f t="shared" si="980"/>
        <v xml:space="preserve">  CM_VAR_SID varchar2(20) NULL,</v>
      </c>
      <c r="AA907" s="37" t="s">
        <v>291</v>
      </c>
      <c r="AB907" s="5" t="str">
        <f t="shared" si="981"/>
        <v/>
      </c>
      <c r="AC907" s="37" t="s">
        <v>291</v>
      </c>
      <c r="AD907" s="37" t="str">
        <f t="shared" si="982"/>
        <v>COMMENT ON COLUMN ZRP_PORT_VAR.CM_VAR_SID IS '상품VaR시나리오';</v>
      </c>
      <c r="AE907" s="37" t="s">
        <v>291</v>
      </c>
      <c r="AF907" s="40" t="str">
        <f t="shared" si="983"/>
        <v>ALTER TABLE ZRP_PORT_VAR ADD CM_VAR_SID varchar2(20) NULL;</v>
      </c>
      <c r="AG907" s="6" t="s">
        <v>291</v>
      </c>
      <c r="AI907" s="114"/>
      <c r="AJ907" s="66"/>
    </row>
    <row r="908" spans="2:36" hidden="1">
      <c r="B908" s="65" t="str">
        <f t="shared" si="1011"/>
        <v>평가관리_산출정보</v>
      </c>
      <c r="C908" s="65" t="str">
        <f t="shared" si="1011"/>
        <v>포트폴리오별 VaR산출정보</v>
      </c>
      <c r="D908" s="65" t="s">
        <v>2165</v>
      </c>
      <c r="E908" s="65">
        <f t="shared" si="966"/>
        <v>19</v>
      </c>
      <c r="F908" s="66"/>
      <c r="G908" s="66" t="s">
        <v>12</v>
      </c>
      <c r="H908" s="42">
        <v>20</v>
      </c>
      <c r="I908" s="66"/>
      <c r="J908" s="65" t="str">
        <f t="shared" si="990"/>
        <v>문자_20</v>
      </c>
      <c r="K908" s="103"/>
      <c r="L908" s="67"/>
      <c r="M908" s="65" t="str">
        <f>M907</f>
        <v>ZRP_PORT_VAR</v>
      </c>
      <c r="N908" s="65" t="str">
        <f t="shared" si="991"/>
        <v>포트폴리오별 VaR산출정보</v>
      </c>
      <c r="O908" s="27">
        <f t="shared" si="936"/>
        <v>19</v>
      </c>
      <c r="P908" s="65" t="s">
        <v>5174</v>
      </c>
      <c r="Q908" s="65" t="str">
        <f t="shared" si="995"/>
        <v>변동성VaR시나리오</v>
      </c>
      <c r="R908" s="65" t="str">
        <f t="shared" si="992"/>
        <v>varchar2(20)</v>
      </c>
      <c r="S908" s="66"/>
      <c r="T908" s="66"/>
      <c r="U908" s="68">
        <f t="shared" si="1008"/>
        <v>20</v>
      </c>
      <c r="V908" s="65"/>
      <c r="W908" s="5" t="s">
        <v>291</v>
      </c>
      <c r="X908" s="5" t="str">
        <f t="shared" si="979"/>
        <v>BASE_DT,SCEN_ID,VAR_TYPE,PORT_ID</v>
      </c>
      <c r="Y908" s="6" t="s">
        <v>291</v>
      </c>
      <c r="Z908" s="37" t="str">
        <f t="shared" si="980"/>
        <v xml:space="preserve">  VL_VAR_SID varchar2(20) NULL,</v>
      </c>
      <c r="AA908" s="37" t="s">
        <v>291</v>
      </c>
      <c r="AB908" s="5" t="str">
        <f t="shared" si="981"/>
        <v/>
      </c>
      <c r="AC908" s="37" t="s">
        <v>291</v>
      </c>
      <c r="AD908" s="37" t="str">
        <f t="shared" si="982"/>
        <v>COMMENT ON COLUMN ZRP_PORT_VAR.VL_VAR_SID IS '변동성VaR시나리오';</v>
      </c>
      <c r="AE908" s="37" t="s">
        <v>291</v>
      </c>
      <c r="AF908" s="40" t="str">
        <f t="shared" si="983"/>
        <v>ALTER TABLE ZRP_PORT_VAR ADD VL_VAR_SID varchar2(20) NULL;</v>
      </c>
      <c r="AG908" s="6" t="s">
        <v>291</v>
      </c>
      <c r="AI908" s="114"/>
      <c r="AJ908" s="66"/>
    </row>
    <row r="909" spans="2:36" hidden="1">
      <c r="B909" s="65" t="str">
        <f>B900</f>
        <v>평가관리_산출정보</v>
      </c>
      <c r="C909" s="65" t="str">
        <f>C900</f>
        <v>포트폴리오별 VaR산출정보</v>
      </c>
      <c r="D909" s="65" t="s">
        <v>2135</v>
      </c>
      <c r="E909" s="65">
        <f t="shared" si="966"/>
        <v>20</v>
      </c>
      <c r="F909" s="66"/>
      <c r="G909" s="66" t="s">
        <v>12</v>
      </c>
      <c r="H909" s="42">
        <v>10</v>
      </c>
      <c r="I909" s="66"/>
      <c r="J909" s="65" t="str">
        <f t="shared" si="990"/>
        <v>문자_10</v>
      </c>
      <c r="K909" s="103"/>
      <c r="L909" s="67"/>
      <c r="M909" s="65" t="str">
        <f>M900</f>
        <v>ZRP_PORT_VAR</v>
      </c>
      <c r="N909" s="65" t="str">
        <f t="shared" si="991"/>
        <v>포트폴리오별 VaR산출정보</v>
      </c>
      <c r="O909" s="27">
        <f t="shared" si="936"/>
        <v>20</v>
      </c>
      <c r="P909" s="65" t="s">
        <v>2138</v>
      </c>
      <c r="Q909" s="65" t="str">
        <f t="shared" si="995"/>
        <v>메모</v>
      </c>
      <c r="R909" s="65" t="str">
        <f t="shared" si="992"/>
        <v>varchar2(10)</v>
      </c>
      <c r="S909" s="66"/>
      <c r="T909" s="66"/>
      <c r="U909" s="68">
        <f t="shared" si="1008"/>
        <v>10</v>
      </c>
      <c r="V909" s="65"/>
      <c r="W909" s="5" t="s">
        <v>291</v>
      </c>
      <c r="X909" s="5" t="str">
        <f t="shared" si="979"/>
        <v>BASE_DT,SCEN_ID,VAR_TYPE,PORT_ID</v>
      </c>
      <c r="Y909" s="6" t="s">
        <v>291</v>
      </c>
      <c r="Z909" s="37" t="str">
        <f t="shared" si="980"/>
        <v xml:space="preserve">  MEMO varchar2(10) NULL,CONSTRAINT PK_ZRP_PORT_VAR PRIMARY KEY ( BASE_DT,SCEN_ID,VAR_TYPE,PORT_ID) );</v>
      </c>
      <c r="AA909" s="37" t="s">
        <v>291</v>
      </c>
      <c r="AB909" s="5" t="str">
        <f t="shared" si="981"/>
        <v/>
      </c>
      <c r="AC909" s="37" t="s">
        <v>291</v>
      </c>
      <c r="AD909" s="37" t="str">
        <f t="shared" si="982"/>
        <v>COMMENT ON COLUMN ZRP_PORT_VAR.MEMO IS '메모';</v>
      </c>
      <c r="AE909" s="37" t="s">
        <v>291</v>
      </c>
      <c r="AF909" s="40" t="str">
        <f t="shared" si="983"/>
        <v>ALTER TABLE ZRP_PORT_VAR ADD MEMO varchar2(10) NULL;</v>
      </c>
      <c r="AG909" s="6" t="s">
        <v>291</v>
      </c>
      <c r="AI909" s="114"/>
      <c r="AJ909" s="66"/>
    </row>
    <row r="910" spans="2:36" hidden="1">
      <c r="B910" s="65" t="s">
        <v>1083</v>
      </c>
      <c r="C910" s="65" t="s">
        <v>1087</v>
      </c>
      <c r="D910" s="65" t="str">
        <f>VLOOKUP(M910,엔티티목록!I:O,7,FALSE)</f>
        <v>포트폴리오별 시나리오별 분석정보</v>
      </c>
      <c r="E910" s="65" t="str">
        <f t="shared" si="966"/>
        <v/>
      </c>
      <c r="F910" s="66"/>
      <c r="G910" s="66"/>
      <c r="H910" s="42">
        <f>SUMIFS(H:H,C:C,C910,B:B,B910, G:G,"&lt;&gt;"&amp;G910)</f>
        <v>76</v>
      </c>
      <c r="I910" s="66"/>
      <c r="J910" s="65" t="str">
        <f t="shared" ref="J910:J920" si="1012">IF(G910="", "", G910&amp;IF(G910="날짜", "", "_"&amp;H910))</f>
        <v/>
      </c>
      <c r="K910" s="103"/>
      <c r="L910" s="67"/>
      <c r="M910" s="65" t="s">
        <v>1093</v>
      </c>
      <c r="N910" s="65" t="str">
        <f t="shared" ref="N910:N918" si="1013">C910</f>
        <v>포트폴리오별 시나리오분석정보</v>
      </c>
      <c r="O910" s="27" t="str">
        <f t="shared" si="936"/>
        <v/>
      </c>
      <c r="P910" s="65"/>
      <c r="Q910" s="65"/>
      <c r="R910" s="65" t="str">
        <f t="shared" ref="R910:R920" si="1014">IF(G910="문자", "varchar2(" &amp; H910 &amp; ")", IF(G910="숫자", "number(" &amp; SUBSTITUTE(H910, ".", ",") &amp;")", IF(G910="날짜", "timestamp", "")))</f>
        <v/>
      </c>
      <c r="S910" s="66"/>
      <c r="T910" s="66"/>
      <c r="U910" s="68">
        <f t="shared" si="1008"/>
        <v>76</v>
      </c>
      <c r="V910" s="65"/>
      <c r="W910" s="5" t="s">
        <v>291</v>
      </c>
      <c r="X910" s="5" t="str">
        <f t="shared" si="979"/>
        <v/>
      </c>
      <c r="Y910" s="6" t="s">
        <v>291</v>
      </c>
      <c r="Z910" s="37" t="str">
        <f t="shared" si="980"/>
        <v>CREATE TABLE ZRP_PORT_SCEN(</v>
      </c>
      <c r="AA910" s="37" t="s">
        <v>291</v>
      </c>
      <c r="AB910" s="5" t="str">
        <f t="shared" si="981"/>
        <v>DROP TABLE ZRP_PORT_SCEN;</v>
      </c>
      <c r="AC910" s="37" t="s">
        <v>291</v>
      </c>
      <c r="AD910" s="37" t="str">
        <f t="shared" si="982"/>
        <v>COMMENT ON TABLE ZRP_PORT_SCEN IS '포트폴리오별 시나리오분석정보';</v>
      </c>
      <c r="AE910" s="37" t="s">
        <v>291</v>
      </c>
      <c r="AF910" s="40" t="str">
        <f t="shared" si="983"/>
        <v/>
      </c>
      <c r="AG910" s="6" t="s">
        <v>291</v>
      </c>
      <c r="AI910" s="114"/>
      <c r="AJ910" s="66"/>
    </row>
    <row r="911" spans="2:36" hidden="1">
      <c r="B911" s="65" t="str">
        <f t="shared" ref="B911:B919" si="1015">B910</f>
        <v>평가관리_산출정보</v>
      </c>
      <c r="C911" s="65" t="str">
        <f t="shared" ref="C911:C919" si="1016">C910</f>
        <v>포트폴리오별 시나리오분석정보</v>
      </c>
      <c r="D911" s="65" t="s">
        <v>1169</v>
      </c>
      <c r="E911" s="65">
        <f t="shared" si="966"/>
        <v>1</v>
      </c>
      <c r="F911" s="66" t="s">
        <v>1980</v>
      </c>
      <c r="G911" s="66" t="s">
        <v>274</v>
      </c>
      <c r="H911" s="42">
        <v>8</v>
      </c>
      <c r="I911" s="66"/>
      <c r="J911" s="65" t="str">
        <f t="shared" si="1012"/>
        <v>문자_8</v>
      </c>
      <c r="K911" s="103"/>
      <c r="L911" s="67"/>
      <c r="M911" s="65" t="str">
        <f t="shared" ref="M911:M946" si="1017">M910</f>
        <v>ZRP_PORT_SCEN</v>
      </c>
      <c r="N911" s="65" t="str">
        <f t="shared" si="1013"/>
        <v>포트폴리오별 시나리오분석정보</v>
      </c>
      <c r="O911" s="27">
        <f t="shared" si="936"/>
        <v>1</v>
      </c>
      <c r="P911" s="65" t="s">
        <v>65</v>
      </c>
      <c r="Q911" s="65" t="str">
        <f t="shared" ref="Q911:Q920" si="1018">D911</f>
        <v>기준일자</v>
      </c>
      <c r="R911" s="65" t="str">
        <f t="shared" si="1014"/>
        <v>varchar2(8)</v>
      </c>
      <c r="S911" s="66" t="s">
        <v>1980</v>
      </c>
      <c r="T911" s="66"/>
      <c r="U911" s="68">
        <f t="shared" si="1008"/>
        <v>8</v>
      </c>
      <c r="V911" s="65"/>
      <c r="W911" s="5" t="s">
        <v>291</v>
      </c>
      <c r="X911" s="5" t="str">
        <f t="shared" si="979"/>
        <v>BASE_DT</v>
      </c>
      <c r="Y911" s="6" t="s">
        <v>291</v>
      </c>
      <c r="Z911" s="37" t="str">
        <f t="shared" si="980"/>
        <v xml:space="preserve">  BASE_DT varchar2(8) NOT NULL,</v>
      </c>
      <c r="AA911" s="37" t="s">
        <v>291</v>
      </c>
      <c r="AB911" s="5" t="str">
        <f t="shared" si="981"/>
        <v/>
      </c>
      <c r="AC911" s="37" t="s">
        <v>291</v>
      </c>
      <c r="AD911" s="37" t="str">
        <f t="shared" si="982"/>
        <v>COMMENT ON COLUMN ZRP_PORT_SCEN.BASE_DT IS '기준일자';</v>
      </c>
      <c r="AE911" s="37" t="s">
        <v>291</v>
      </c>
      <c r="AF911" s="40" t="str">
        <f t="shared" si="983"/>
        <v/>
      </c>
      <c r="AG911" s="6" t="s">
        <v>291</v>
      </c>
      <c r="AI911" s="114"/>
      <c r="AJ911" s="66"/>
    </row>
    <row r="912" spans="2:36" hidden="1">
      <c r="B912" s="65" t="str">
        <f t="shared" si="1015"/>
        <v>평가관리_산출정보</v>
      </c>
      <c r="C912" s="65" t="str">
        <f t="shared" si="1016"/>
        <v>포트폴리오별 시나리오분석정보</v>
      </c>
      <c r="D912" s="65" t="s">
        <v>2153</v>
      </c>
      <c r="E912" s="65">
        <f t="shared" si="966"/>
        <v>2</v>
      </c>
      <c r="F912" s="66" t="s">
        <v>1980</v>
      </c>
      <c r="G912" s="66" t="s">
        <v>274</v>
      </c>
      <c r="H912" s="42">
        <v>30</v>
      </c>
      <c r="I912" s="66"/>
      <c r="J912" s="65" t="str">
        <f t="shared" si="1012"/>
        <v>문자_30</v>
      </c>
      <c r="K912" s="103" t="s">
        <v>2154</v>
      </c>
      <c r="L912" s="67"/>
      <c r="M912" s="65" t="str">
        <f t="shared" si="1017"/>
        <v>ZRP_PORT_SCEN</v>
      </c>
      <c r="N912" s="65" t="str">
        <f t="shared" si="1013"/>
        <v>포트폴리오별 시나리오분석정보</v>
      </c>
      <c r="O912" s="27">
        <f t="shared" si="936"/>
        <v>2</v>
      </c>
      <c r="P912" s="65" t="s">
        <v>1455</v>
      </c>
      <c r="Q912" s="65" t="str">
        <f t="shared" si="1018"/>
        <v>시나리오분류</v>
      </c>
      <c r="R912" s="65" t="str">
        <f t="shared" si="1014"/>
        <v>varchar2(30)</v>
      </c>
      <c r="S912" s="66" t="s">
        <v>1980</v>
      </c>
      <c r="T912" s="66"/>
      <c r="U912" s="68">
        <f t="shared" si="1008"/>
        <v>30</v>
      </c>
      <c r="V912" s="65"/>
      <c r="W912" s="5" t="s">
        <v>291</v>
      </c>
      <c r="X912" s="5" t="str">
        <f t="shared" si="979"/>
        <v>BASE_DT,SCEN_ID</v>
      </c>
      <c r="Y912" s="6" t="s">
        <v>291</v>
      </c>
      <c r="Z912" s="37" t="str">
        <f t="shared" si="980"/>
        <v xml:space="preserve">  SCEN_ID varchar2(30) NOT NULL,</v>
      </c>
      <c r="AA912" s="37" t="s">
        <v>291</v>
      </c>
      <c r="AB912" s="5" t="str">
        <f t="shared" si="981"/>
        <v/>
      </c>
      <c r="AC912" s="37" t="s">
        <v>291</v>
      </c>
      <c r="AD912" s="37" t="str">
        <f t="shared" si="982"/>
        <v>COMMENT ON COLUMN ZRP_PORT_SCEN.SCEN_ID IS '시나리오분류 : SET+ID';</v>
      </c>
      <c r="AE912" s="37" t="s">
        <v>291</v>
      </c>
      <c r="AF912" s="40" t="str">
        <f t="shared" si="983"/>
        <v/>
      </c>
      <c r="AG912" s="6" t="s">
        <v>291</v>
      </c>
      <c r="AI912" s="114"/>
      <c r="AJ912" s="66"/>
    </row>
    <row r="913" spans="2:36" hidden="1">
      <c r="B913" s="65" t="str">
        <f t="shared" si="1015"/>
        <v>평가관리_산출정보</v>
      </c>
      <c r="C913" s="65" t="str">
        <f t="shared" si="1016"/>
        <v>포트폴리오별 시나리오분석정보</v>
      </c>
      <c r="D913" s="65" t="s">
        <v>1208</v>
      </c>
      <c r="E913" s="65">
        <f t="shared" si="966"/>
        <v>3</v>
      </c>
      <c r="F913" s="66" t="s">
        <v>1980</v>
      </c>
      <c r="G913" s="66" t="s">
        <v>274</v>
      </c>
      <c r="H913" s="42" t="s">
        <v>1159</v>
      </c>
      <c r="I913" s="66"/>
      <c r="J913" s="65" t="str">
        <f t="shared" si="1012"/>
        <v>문자_100</v>
      </c>
      <c r="K913" s="103"/>
      <c r="L913" s="67"/>
      <c r="M913" s="65" t="str">
        <f t="shared" si="1017"/>
        <v>ZRP_PORT_SCEN</v>
      </c>
      <c r="N913" s="65" t="str">
        <f t="shared" si="1013"/>
        <v>포트폴리오별 시나리오분석정보</v>
      </c>
      <c r="O913" s="27">
        <f t="shared" si="936"/>
        <v>3</v>
      </c>
      <c r="P913" s="65" t="s">
        <v>1731</v>
      </c>
      <c r="Q913" s="65" t="str">
        <f t="shared" si="1018"/>
        <v>포트폴리오ID</v>
      </c>
      <c r="R913" s="65" t="str">
        <f t="shared" si="1014"/>
        <v>varchar2(100)</v>
      </c>
      <c r="S913" s="66" t="s">
        <v>1980</v>
      </c>
      <c r="T913" s="66"/>
      <c r="U913" s="68" t="str">
        <f t="shared" si="1008"/>
        <v>100</v>
      </c>
      <c r="V913" s="65"/>
      <c r="W913" s="5" t="s">
        <v>291</v>
      </c>
      <c r="X913" s="5" t="str">
        <f t="shared" si="979"/>
        <v>BASE_DT,SCEN_ID,PORT_ID</v>
      </c>
      <c r="Y913" s="6" t="s">
        <v>291</v>
      </c>
      <c r="Z913" s="37" t="str">
        <f t="shared" si="980"/>
        <v xml:space="preserve">  PORT_ID varchar2(100) NOT NULL,</v>
      </c>
      <c r="AA913" s="37" t="s">
        <v>291</v>
      </c>
      <c r="AB913" s="5" t="str">
        <f t="shared" si="981"/>
        <v/>
      </c>
      <c r="AC913" s="37" t="s">
        <v>291</v>
      </c>
      <c r="AD913" s="37" t="str">
        <f t="shared" si="982"/>
        <v>COMMENT ON COLUMN ZRP_PORT_SCEN.PORT_ID IS '포트폴리오ID';</v>
      </c>
      <c r="AE913" s="37" t="s">
        <v>291</v>
      </c>
      <c r="AF913" s="40" t="str">
        <f t="shared" si="983"/>
        <v/>
      </c>
      <c r="AG913" s="6" t="s">
        <v>291</v>
      </c>
      <c r="AI913" s="114"/>
      <c r="AJ913" s="66"/>
    </row>
    <row r="914" spans="2:36" hidden="1">
      <c r="B914" s="65" t="str">
        <f t="shared" si="1015"/>
        <v>평가관리_산출정보</v>
      </c>
      <c r="C914" s="65" t="str">
        <f t="shared" si="1016"/>
        <v>포트폴리오별 시나리오분석정보</v>
      </c>
      <c r="D914" s="65" t="s">
        <v>1153</v>
      </c>
      <c r="E914" s="65">
        <f t="shared" si="966"/>
        <v>4</v>
      </c>
      <c r="F914" s="66"/>
      <c r="G914" s="66" t="s">
        <v>274</v>
      </c>
      <c r="H914" s="42">
        <v>20</v>
      </c>
      <c r="I914" s="66"/>
      <c r="J914" s="65" t="str">
        <f t="shared" si="1012"/>
        <v>문자_20</v>
      </c>
      <c r="K914" s="103"/>
      <c r="L914" s="67"/>
      <c r="M914" s="65" t="str">
        <f t="shared" si="1017"/>
        <v>ZRP_PORT_SCEN</v>
      </c>
      <c r="N914" s="65" t="str">
        <f t="shared" si="1013"/>
        <v>포트폴리오별 시나리오분석정보</v>
      </c>
      <c r="O914" s="27">
        <f t="shared" ref="O914:O977" si="1019">IF(P914="","", IF(P913="",1,O913+1))</f>
        <v>4</v>
      </c>
      <c r="P914" s="65" t="s">
        <v>46</v>
      </c>
      <c r="Q914" s="65" t="str">
        <f t="shared" si="1018"/>
        <v>최종작업자</v>
      </c>
      <c r="R914" s="65" t="str">
        <f t="shared" si="1014"/>
        <v>varchar2(20)</v>
      </c>
      <c r="S914" s="66"/>
      <c r="T914" s="66"/>
      <c r="U914" s="68">
        <f t="shared" si="1008"/>
        <v>20</v>
      </c>
      <c r="V914" s="65"/>
      <c r="W914" s="5" t="s">
        <v>291</v>
      </c>
      <c r="X914" s="5" t="str">
        <f t="shared" si="979"/>
        <v>BASE_DT,SCEN_ID,PORT_ID</v>
      </c>
      <c r="Y914" s="6" t="s">
        <v>291</v>
      </c>
      <c r="Z914" s="37" t="str">
        <f t="shared" si="980"/>
        <v xml:space="preserve">  LASTID varchar2(20) NULL,</v>
      </c>
      <c r="AA914" s="37" t="s">
        <v>291</v>
      </c>
      <c r="AB914" s="5" t="str">
        <f t="shared" si="981"/>
        <v/>
      </c>
      <c r="AC914" s="37" t="s">
        <v>291</v>
      </c>
      <c r="AD914" s="37" t="str">
        <f t="shared" si="982"/>
        <v>COMMENT ON COLUMN ZRP_PORT_SCEN.LASTID IS '최종작업자';</v>
      </c>
      <c r="AE914" s="37" t="s">
        <v>291</v>
      </c>
      <c r="AF914" s="40" t="str">
        <f t="shared" si="983"/>
        <v>ALTER TABLE ZRP_PORT_SCEN ADD LASTID varchar2(20) NULL;</v>
      </c>
      <c r="AG914" s="6" t="s">
        <v>291</v>
      </c>
      <c r="AI914" s="114"/>
      <c r="AJ914" s="66"/>
    </row>
    <row r="915" spans="2:36" hidden="1">
      <c r="B915" s="65" t="str">
        <f t="shared" si="1015"/>
        <v>평가관리_산출정보</v>
      </c>
      <c r="C915" s="65" t="str">
        <f t="shared" si="1016"/>
        <v>포트폴리오별 시나리오분석정보</v>
      </c>
      <c r="D915" s="65" t="s">
        <v>286</v>
      </c>
      <c r="E915" s="65">
        <f t="shared" si="966"/>
        <v>5</v>
      </c>
      <c r="F915" s="66"/>
      <c r="G915" s="66" t="s">
        <v>1154</v>
      </c>
      <c r="H915" s="42">
        <v>8</v>
      </c>
      <c r="I915" s="66" t="s">
        <v>36</v>
      </c>
      <c r="J915" s="65" t="str">
        <f t="shared" si="1012"/>
        <v>날짜</v>
      </c>
      <c r="K915" s="103"/>
      <c r="L915" s="67"/>
      <c r="M915" s="65" t="str">
        <f t="shared" si="1017"/>
        <v>ZRP_PORT_SCEN</v>
      </c>
      <c r="N915" s="65" t="str">
        <f t="shared" si="1013"/>
        <v>포트폴리오별 시나리오분석정보</v>
      </c>
      <c r="O915" s="27">
        <f t="shared" si="1019"/>
        <v>5</v>
      </c>
      <c r="P915" s="65" t="s">
        <v>47</v>
      </c>
      <c r="Q915" s="65" t="str">
        <f t="shared" si="1018"/>
        <v>최종작업시스템일시</v>
      </c>
      <c r="R915" s="65" t="str">
        <f t="shared" si="1014"/>
        <v>timestamp</v>
      </c>
      <c r="S915" s="66"/>
      <c r="T915" s="66"/>
      <c r="U915" s="68">
        <f t="shared" si="1008"/>
        <v>8</v>
      </c>
      <c r="V915" s="65"/>
      <c r="W915" s="5" t="s">
        <v>291</v>
      </c>
      <c r="X915" s="5" t="str">
        <f t="shared" si="979"/>
        <v>BASE_DT,SCEN_ID,PORT_ID</v>
      </c>
      <c r="Y915" s="6" t="s">
        <v>291</v>
      </c>
      <c r="Z915" s="37" t="str">
        <f t="shared" si="980"/>
        <v xml:space="preserve">  TMSTAMP timestamp DEFAULT CURRENT_TIMESTAMP  NULL,</v>
      </c>
      <c r="AA915" s="37" t="s">
        <v>291</v>
      </c>
      <c r="AB915" s="5" t="str">
        <f t="shared" si="981"/>
        <v/>
      </c>
      <c r="AC915" s="37" t="s">
        <v>291</v>
      </c>
      <c r="AD915" s="37" t="str">
        <f t="shared" si="982"/>
        <v>COMMENT ON COLUMN ZRP_PORT_SCEN.TMSTAMP IS '최종작업시스템일시';</v>
      </c>
      <c r="AE915" s="37" t="s">
        <v>291</v>
      </c>
      <c r="AF915" s="40" t="str">
        <f t="shared" si="983"/>
        <v>ALTER TABLE ZRP_PORT_SCEN ADD TMSTAMP timestamp NULL;</v>
      </c>
      <c r="AG915" s="6" t="s">
        <v>291</v>
      </c>
      <c r="AI915" s="114"/>
      <c r="AJ915" s="66"/>
    </row>
    <row r="916" spans="2:36" hidden="1">
      <c r="B916" s="65" t="str">
        <f t="shared" si="1015"/>
        <v>평가관리_산출정보</v>
      </c>
      <c r="C916" s="65" t="str">
        <f t="shared" si="1016"/>
        <v>포트폴리오별 시나리오분석정보</v>
      </c>
      <c r="D916" s="65" t="s">
        <v>2155</v>
      </c>
      <c r="E916" s="65">
        <f t="shared" si="966"/>
        <v>6</v>
      </c>
      <c r="F916" s="66"/>
      <c r="G916" s="66" t="s">
        <v>1156</v>
      </c>
      <c r="H916" s="42" t="s">
        <v>2000</v>
      </c>
      <c r="I916" s="66"/>
      <c r="J916" s="65" t="str">
        <f t="shared" si="1012"/>
        <v>숫자_19,2</v>
      </c>
      <c r="K916" s="103"/>
      <c r="L916" s="67"/>
      <c r="M916" s="65" t="str">
        <f t="shared" si="1017"/>
        <v>ZRP_PORT_SCEN</v>
      </c>
      <c r="N916" s="65" t="str">
        <f t="shared" si="1013"/>
        <v>포트폴리오별 시나리오분석정보</v>
      </c>
      <c r="O916" s="27">
        <f t="shared" si="1019"/>
        <v>6</v>
      </c>
      <c r="P916" s="65" t="s">
        <v>2120</v>
      </c>
      <c r="Q916" s="65" t="str">
        <f t="shared" si="1018"/>
        <v>시나리오이론가</v>
      </c>
      <c r="R916" s="65" t="str">
        <f t="shared" si="1014"/>
        <v>number(19,2)</v>
      </c>
      <c r="S916" s="66"/>
      <c r="T916" s="66"/>
      <c r="U916" s="68" t="str">
        <f t="shared" si="1008"/>
        <v>19,2</v>
      </c>
      <c r="V916" s="65"/>
      <c r="W916" s="5" t="s">
        <v>291</v>
      </c>
      <c r="X916" s="5" t="str">
        <f t="shared" si="979"/>
        <v>BASE_DT,SCEN_ID,PORT_ID</v>
      </c>
      <c r="Y916" s="6" t="s">
        <v>291</v>
      </c>
      <c r="Z916" s="37" t="str">
        <f t="shared" si="980"/>
        <v xml:space="preserve">  SCEN_VAL number(19,2) NULL,</v>
      </c>
      <c r="AA916" s="37" t="s">
        <v>291</v>
      </c>
      <c r="AB916" s="5" t="str">
        <f t="shared" si="981"/>
        <v/>
      </c>
      <c r="AC916" s="37" t="s">
        <v>291</v>
      </c>
      <c r="AD916" s="37" t="str">
        <f t="shared" si="982"/>
        <v>COMMENT ON COLUMN ZRP_PORT_SCEN.SCEN_VAL IS '시나리오이론가';</v>
      </c>
      <c r="AE916" s="37" t="s">
        <v>291</v>
      </c>
      <c r="AF916" s="40" t="str">
        <f t="shared" si="983"/>
        <v>ALTER TABLE ZRP_PORT_SCEN ADD SCEN_VAL number(19,2) NULL;</v>
      </c>
      <c r="AG916" s="6" t="s">
        <v>291</v>
      </c>
      <c r="AI916" s="114"/>
      <c r="AJ916" s="66"/>
    </row>
    <row r="917" spans="2:36" hidden="1">
      <c r="B917" s="65" t="str">
        <f t="shared" si="1015"/>
        <v>평가관리_산출정보</v>
      </c>
      <c r="C917" s="65" t="str">
        <f t="shared" si="1016"/>
        <v>포트폴리오별 시나리오분석정보</v>
      </c>
      <c r="D917" s="65" t="s">
        <v>2156</v>
      </c>
      <c r="E917" s="65">
        <f t="shared" si="966"/>
        <v>7</v>
      </c>
      <c r="F917" s="66"/>
      <c r="G917" s="66" t="s">
        <v>1156</v>
      </c>
      <c r="H917" s="42" t="s">
        <v>2000</v>
      </c>
      <c r="I917" s="66"/>
      <c r="J917" s="65" t="str">
        <f t="shared" si="1012"/>
        <v>숫자_19,2</v>
      </c>
      <c r="K917" s="103"/>
      <c r="L917" s="67"/>
      <c r="M917" s="65" t="str">
        <f t="shared" si="1017"/>
        <v>ZRP_PORT_SCEN</v>
      </c>
      <c r="N917" s="65" t="str">
        <f t="shared" si="1013"/>
        <v>포트폴리오별 시나리오분석정보</v>
      </c>
      <c r="O917" s="27">
        <f t="shared" si="1019"/>
        <v>7</v>
      </c>
      <c r="P917" s="65" t="s">
        <v>2158</v>
      </c>
      <c r="Q917" s="65" t="str">
        <f t="shared" si="1018"/>
        <v>기본이론가</v>
      </c>
      <c r="R917" s="65" t="str">
        <f t="shared" si="1014"/>
        <v>number(19,2)</v>
      </c>
      <c r="S917" s="66"/>
      <c r="T917" s="66"/>
      <c r="U917" s="68" t="str">
        <f t="shared" si="1008"/>
        <v>19,2</v>
      </c>
      <c r="V917" s="65"/>
      <c r="W917" s="5" t="s">
        <v>291</v>
      </c>
      <c r="X917" s="5" t="str">
        <f t="shared" si="979"/>
        <v>BASE_DT,SCEN_ID,PORT_ID</v>
      </c>
      <c r="Y917" s="6" t="s">
        <v>291</v>
      </c>
      <c r="Z917" s="37" t="str">
        <f t="shared" si="980"/>
        <v xml:space="preserve">  BASE_VAL number(19,2) NULL,</v>
      </c>
      <c r="AA917" s="37" t="s">
        <v>291</v>
      </c>
      <c r="AB917" s="5" t="str">
        <f t="shared" si="981"/>
        <v/>
      </c>
      <c r="AC917" s="37" t="s">
        <v>291</v>
      </c>
      <c r="AD917" s="37" t="str">
        <f t="shared" si="982"/>
        <v>COMMENT ON COLUMN ZRP_PORT_SCEN.BASE_VAL IS '기본이론가';</v>
      </c>
      <c r="AE917" s="37" t="s">
        <v>291</v>
      </c>
      <c r="AF917" s="40" t="str">
        <f t="shared" si="983"/>
        <v>ALTER TABLE ZRP_PORT_SCEN ADD BASE_VAL number(19,2) NULL;</v>
      </c>
      <c r="AG917" s="6" t="s">
        <v>291</v>
      </c>
      <c r="AI917" s="114"/>
      <c r="AJ917" s="66"/>
    </row>
    <row r="918" spans="2:36" hidden="1">
      <c r="B918" s="65" t="str">
        <f t="shared" si="1015"/>
        <v>평가관리_산출정보</v>
      </c>
      <c r="C918" s="65" t="str">
        <f t="shared" si="1016"/>
        <v>포트폴리오별 시나리오분석정보</v>
      </c>
      <c r="D918" s="65" t="s">
        <v>2157</v>
      </c>
      <c r="E918" s="65">
        <f t="shared" si="966"/>
        <v>8</v>
      </c>
      <c r="F918" s="66"/>
      <c r="G918" s="66" t="s">
        <v>1156</v>
      </c>
      <c r="H918" s="42" t="s">
        <v>2000</v>
      </c>
      <c r="I918" s="66"/>
      <c r="J918" s="65" t="str">
        <f t="shared" si="1012"/>
        <v>숫자_19,2</v>
      </c>
      <c r="K918" s="103"/>
      <c r="L918" s="67"/>
      <c r="M918" s="65" t="str">
        <f t="shared" si="1017"/>
        <v>ZRP_PORT_SCEN</v>
      </c>
      <c r="N918" s="65" t="str">
        <f t="shared" si="1013"/>
        <v>포트폴리오별 시나리오분석정보</v>
      </c>
      <c r="O918" s="27">
        <f t="shared" si="1019"/>
        <v>8</v>
      </c>
      <c r="P918" s="65" t="s">
        <v>2159</v>
      </c>
      <c r="Q918" s="65" t="str">
        <f t="shared" si="1018"/>
        <v>손익</v>
      </c>
      <c r="R918" s="65" t="str">
        <f t="shared" si="1014"/>
        <v>number(19,2)</v>
      </c>
      <c r="S918" s="66"/>
      <c r="T918" s="66"/>
      <c r="U918" s="68" t="str">
        <f t="shared" si="1008"/>
        <v>19,2</v>
      </c>
      <c r="V918" s="65"/>
      <c r="W918" s="5" t="s">
        <v>291</v>
      </c>
      <c r="X918" s="5" t="str">
        <f t="shared" si="979"/>
        <v>BASE_DT,SCEN_ID,PORT_ID</v>
      </c>
      <c r="Y918" s="6" t="s">
        <v>291</v>
      </c>
      <c r="Z918" s="37" t="str">
        <f t="shared" si="980"/>
        <v xml:space="preserve">  PL_VAL number(19,2) NULL,</v>
      </c>
      <c r="AA918" s="37" t="s">
        <v>291</v>
      </c>
      <c r="AB918" s="5" t="str">
        <f t="shared" si="981"/>
        <v/>
      </c>
      <c r="AC918" s="37" t="s">
        <v>291</v>
      </c>
      <c r="AD918" s="37" t="str">
        <f t="shared" si="982"/>
        <v>COMMENT ON COLUMN ZRP_PORT_SCEN.PL_VAL IS '손익';</v>
      </c>
      <c r="AE918" s="37" t="s">
        <v>291</v>
      </c>
      <c r="AF918" s="40" t="str">
        <f t="shared" si="983"/>
        <v>ALTER TABLE ZRP_PORT_SCEN ADD PL_VAL number(19,2) NULL;</v>
      </c>
      <c r="AG918" s="6" t="s">
        <v>291</v>
      </c>
      <c r="AI918" s="114"/>
      <c r="AJ918" s="66"/>
    </row>
    <row r="919" spans="2:36" hidden="1">
      <c r="B919" s="65" t="str">
        <f t="shared" si="1015"/>
        <v>평가관리_산출정보</v>
      </c>
      <c r="C919" s="65" t="str">
        <f t="shared" si="1016"/>
        <v>포트폴리오별 시나리오분석정보</v>
      </c>
      <c r="D919" s="65" t="s">
        <v>6451</v>
      </c>
      <c r="E919" s="65">
        <f t="shared" si="966"/>
        <v>9</v>
      </c>
      <c r="F919" s="66"/>
      <c r="G919" s="66" t="s">
        <v>1156</v>
      </c>
      <c r="H919" s="42" t="s">
        <v>2000</v>
      </c>
      <c r="I919" s="66"/>
      <c r="J919" s="65" t="str">
        <f t="shared" ref="J919" si="1020">IF(G919="", "", G919&amp;IF(G919="날짜", "", "_"&amp;H919))</f>
        <v>숫자_19,2</v>
      </c>
      <c r="K919" s="103"/>
      <c r="L919" s="67"/>
      <c r="M919" s="65" t="str">
        <f t="shared" si="1017"/>
        <v>ZRP_PORT_SCEN</v>
      </c>
      <c r="N919" s="65" t="str">
        <f t="shared" ref="N919" si="1021">C919</f>
        <v>포트폴리오별 시나리오분석정보</v>
      </c>
      <c r="O919" s="27">
        <f t="shared" si="1019"/>
        <v>9</v>
      </c>
      <c r="P919" s="65" t="s">
        <v>6453</v>
      </c>
      <c r="Q919" s="65" t="str">
        <f t="shared" ref="Q919" si="1022">D919</f>
        <v>VaRMap</v>
      </c>
      <c r="R919" s="65" t="str">
        <f t="shared" ref="R919" si="1023">IF(G919="문자", "varchar2(" &amp; H919 &amp; ")", IF(G919="숫자", "number(" &amp; SUBSTITUTE(H919, ".", ",") &amp;")", IF(G919="날짜", "timestamp", "")))</f>
        <v>number(19,2)</v>
      </c>
      <c r="S919" s="66"/>
      <c r="T919" s="66"/>
      <c r="U919" s="68" t="str">
        <f t="shared" si="1008"/>
        <v>19,2</v>
      </c>
      <c r="V919" s="65"/>
      <c r="W919" s="5" t="s">
        <v>291</v>
      </c>
      <c r="X919" s="5" t="str">
        <f t="shared" si="979"/>
        <v>BASE_DT,SCEN_ID,PORT_ID</v>
      </c>
      <c r="Y919" s="6" t="s">
        <v>291</v>
      </c>
      <c r="Z919" s="37" t="str">
        <f t="shared" si="980"/>
        <v xml:space="preserve">  RM_VAR_MAP number(19,2) NULL,</v>
      </c>
      <c r="AA919" s="37" t="s">
        <v>291</v>
      </c>
      <c r="AB919" s="5" t="str">
        <f t="shared" si="981"/>
        <v/>
      </c>
      <c r="AC919" s="37" t="s">
        <v>291</v>
      </c>
      <c r="AD919" s="37" t="str">
        <f t="shared" si="982"/>
        <v>COMMENT ON COLUMN ZRP_PORT_SCEN.RM_VAR_MAP IS 'VaRMap';</v>
      </c>
      <c r="AE919" s="37" t="s">
        <v>291</v>
      </c>
      <c r="AF919" s="40" t="str">
        <f t="shared" si="983"/>
        <v>ALTER TABLE ZRP_PORT_SCEN ADD RM_VAR_MAP number(19,2) NULL;</v>
      </c>
      <c r="AG919" s="6" t="s">
        <v>291</v>
      </c>
      <c r="AI919" s="114"/>
      <c r="AJ919" s="66"/>
    </row>
    <row r="920" spans="2:36" hidden="1">
      <c r="B920" s="65" t="str">
        <f>B918</f>
        <v>평가관리_산출정보</v>
      </c>
      <c r="C920" s="65" t="str">
        <f>C918</f>
        <v>포트폴리오별 시나리오분석정보</v>
      </c>
      <c r="D920" s="65" t="s">
        <v>2135</v>
      </c>
      <c r="E920" s="65">
        <f t="shared" si="966"/>
        <v>10</v>
      </c>
      <c r="F920" s="66"/>
      <c r="G920" s="66" t="s">
        <v>12</v>
      </c>
      <c r="H920" s="42">
        <v>10</v>
      </c>
      <c r="I920" s="66"/>
      <c r="J920" s="65" t="str">
        <f t="shared" si="1012"/>
        <v>문자_10</v>
      </c>
      <c r="K920" s="103"/>
      <c r="L920" s="67"/>
      <c r="M920" s="65" t="str">
        <f>M918</f>
        <v>ZRP_PORT_SCEN</v>
      </c>
      <c r="N920" s="65" t="str">
        <f>C920</f>
        <v>포트폴리오별 시나리오분석정보</v>
      </c>
      <c r="O920" s="27">
        <f t="shared" si="1019"/>
        <v>10</v>
      </c>
      <c r="P920" s="65" t="s">
        <v>2138</v>
      </c>
      <c r="Q920" s="65" t="str">
        <f t="shared" si="1018"/>
        <v>메모</v>
      </c>
      <c r="R920" s="65" t="str">
        <f t="shared" si="1014"/>
        <v>varchar2(10)</v>
      </c>
      <c r="S920" s="66"/>
      <c r="T920" s="66"/>
      <c r="U920" s="68">
        <f t="shared" si="1008"/>
        <v>10</v>
      </c>
      <c r="V920" s="65"/>
      <c r="W920" s="5" t="s">
        <v>291</v>
      </c>
      <c r="X920" s="5" t="str">
        <f t="shared" si="979"/>
        <v>BASE_DT,SCEN_ID,PORT_ID</v>
      </c>
      <c r="Y920" s="6" t="s">
        <v>291</v>
      </c>
      <c r="Z920" s="37" t="str">
        <f t="shared" si="980"/>
        <v xml:space="preserve">  MEMO varchar2(10) NULL,CONSTRAINT PK_ZRP_PORT_SCEN PRIMARY KEY ( BASE_DT,SCEN_ID,PORT_ID) );</v>
      </c>
      <c r="AA920" s="37" t="s">
        <v>291</v>
      </c>
      <c r="AB920" s="5" t="str">
        <f t="shared" si="981"/>
        <v/>
      </c>
      <c r="AC920" s="37" t="s">
        <v>291</v>
      </c>
      <c r="AD920" s="37" t="str">
        <f t="shared" si="982"/>
        <v>COMMENT ON COLUMN ZRP_PORT_SCEN.MEMO IS '메모';</v>
      </c>
      <c r="AE920" s="37" t="s">
        <v>291</v>
      </c>
      <c r="AF920" s="40" t="str">
        <f t="shared" si="983"/>
        <v>ALTER TABLE ZRP_PORT_SCEN ADD MEMO varchar2(10) NULL;</v>
      </c>
      <c r="AG920" s="6" t="s">
        <v>291</v>
      </c>
      <c r="AI920" s="114"/>
      <c r="AJ920" s="66"/>
    </row>
    <row r="921" spans="2:36" hidden="1">
      <c r="B921" s="65" t="s">
        <v>1083</v>
      </c>
      <c r="C921" s="65" t="s">
        <v>1088</v>
      </c>
      <c r="D921" s="65" t="str">
        <f>VLOOKUP(M921,엔티티목록!I:O,7,FALSE)</f>
        <v>포트폴리오별 민감도 분석정보</v>
      </c>
      <c r="E921" s="65" t="str">
        <f t="shared" si="966"/>
        <v/>
      </c>
      <c r="F921" s="66"/>
      <c r="G921" s="66"/>
      <c r="H921" s="42">
        <f>SUMIFS(H:H,C:C,C921,B:B,B921, G:G,"&lt;&gt;"&amp;G921)</f>
        <v>76</v>
      </c>
      <c r="I921" s="66"/>
      <c r="J921" s="65" t="str">
        <f t="shared" ref="J921:J967" si="1024">IF(G921="", "", G921&amp;IF(G921="날짜", "", "_"&amp;H921))</f>
        <v/>
      </c>
      <c r="K921" s="103"/>
      <c r="L921" s="67"/>
      <c r="M921" s="65" t="s">
        <v>1094</v>
      </c>
      <c r="N921" s="65" t="str">
        <f>C921</f>
        <v>포트폴리오별 민감도 분석정보</v>
      </c>
      <c r="O921" s="27" t="str">
        <f t="shared" si="1019"/>
        <v/>
      </c>
      <c r="P921" s="65"/>
      <c r="Q921" s="65"/>
      <c r="R921" s="65" t="str">
        <f t="shared" ref="R921:R954" si="1025">IF(G921="문자", "varchar2(" &amp; H921 &amp; ")", IF(G921="숫자", "number(" &amp; SUBSTITUTE(H921, ".", ",") &amp;")", IF(G921="날짜", "timestamp", "")))</f>
        <v/>
      </c>
      <c r="S921" s="66"/>
      <c r="T921" s="66"/>
      <c r="U921" s="68">
        <f t="shared" si="1008"/>
        <v>76</v>
      </c>
      <c r="V921" s="65"/>
      <c r="W921" s="5" t="s">
        <v>291</v>
      </c>
      <c r="X921" s="5" t="str">
        <f t="shared" si="979"/>
        <v/>
      </c>
      <c r="Y921" s="6" t="s">
        <v>291</v>
      </c>
      <c r="Z921" s="37" t="str">
        <f t="shared" si="980"/>
        <v>CREATE TABLE ZRP_PORT_SENT(</v>
      </c>
      <c r="AA921" s="37" t="s">
        <v>291</v>
      </c>
      <c r="AB921" s="5" t="str">
        <f t="shared" si="981"/>
        <v>DROP TABLE ZRP_PORT_SENT;</v>
      </c>
      <c r="AC921" s="37" t="s">
        <v>291</v>
      </c>
      <c r="AD921" s="37" t="str">
        <f t="shared" si="982"/>
        <v>COMMENT ON TABLE ZRP_PORT_SENT IS '포트폴리오별 민감도 분석정보';</v>
      </c>
      <c r="AE921" s="37" t="s">
        <v>291</v>
      </c>
      <c r="AF921" s="40" t="str">
        <f t="shared" si="983"/>
        <v/>
      </c>
      <c r="AG921" s="6" t="s">
        <v>291</v>
      </c>
      <c r="AI921" s="114"/>
      <c r="AJ921" s="66"/>
    </row>
    <row r="922" spans="2:36" hidden="1">
      <c r="B922" s="65" t="str">
        <f t="shared" ref="B922:B933" si="1026">B921</f>
        <v>평가관리_산출정보</v>
      </c>
      <c r="C922" s="65" t="str">
        <f t="shared" ref="C922:C933" si="1027">C921</f>
        <v>포트폴리오별 민감도 분석정보</v>
      </c>
      <c r="D922" s="65" t="s">
        <v>1169</v>
      </c>
      <c r="E922" s="65">
        <f t="shared" si="966"/>
        <v>1</v>
      </c>
      <c r="F922" s="66" t="s">
        <v>1980</v>
      </c>
      <c r="G922" s="66" t="s">
        <v>274</v>
      </c>
      <c r="H922" s="42">
        <v>8</v>
      </c>
      <c r="I922" s="66"/>
      <c r="J922" s="65" t="str">
        <f t="shared" si="1024"/>
        <v>문자_8</v>
      </c>
      <c r="K922" s="103"/>
      <c r="L922" s="67"/>
      <c r="M922" s="65" t="str">
        <f t="shared" si="1017"/>
        <v>ZRP_PORT_SENT</v>
      </c>
      <c r="N922" s="65" t="str">
        <f>C922</f>
        <v>포트폴리오별 민감도 분석정보</v>
      </c>
      <c r="O922" s="27">
        <f t="shared" si="1019"/>
        <v>1</v>
      </c>
      <c r="P922" s="65" t="s">
        <v>65</v>
      </c>
      <c r="Q922" s="65" t="str">
        <f t="shared" ref="Q922:Q934" si="1028">D922</f>
        <v>기준일자</v>
      </c>
      <c r="R922" s="65" t="str">
        <f t="shared" si="1025"/>
        <v>varchar2(8)</v>
      </c>
      <c r="S922" s="66" t="s">
        <v>1980</v>
      </c>
      <c r="T922" s="66"/>
      <c r="U922" s="68">
        <f t="shared" si="1008"/>
        <v>8</v>
      </c>
      <c r="V922" s="65"/>
      <c r="W922" s="5" t="s">
        <v>291</v>
      </c>
      <c r="X922" s="5" t="str">
        <f t="shared" si="979"/>
        <v>BASE_DT</v>
      </c>
      <c r="Y922" s="6" t="s">
        <v>291</v>
      </c>
      <c r="Z922" s="37" t="str">
        <f t="shared" si="980"/>
        <v xml:space="preserve">  BASE_DT varchar2(8) NOT NULL,</v>
      </c>
      <c r="AA922" s="37" t="s">
        <v>291</v>
      </c>
      <c r="AB922" s="5" t="str">
        <f t="shared" si="981"/>
        <v/>
      </c>
      <c r="AC922" s="37" t="s">
        <v>291</v>
      </c>
      <c r="AD922" s="37" t="str">
        <f t="shared" si="982"/>
        <v>COMMENT ON COLUMN ZRP_PORT_SENT.BASE_DT IS '기준일자';</v>
      </c>
      <c r="AE922" s="37" t="s">
        <v>291</v>
      </c>
      <c r="AF922" s="40" t="str">
        <f t="shared" si="983"/>
        <v/>
      </c>
      <c r="AG922" s="6" t="s">
        <v>291</v>
      </c>
      <c r="AI922" s="114"/>
      <c r="AJ922" s="66"/>
    </row>
    <row r="923" spans="2:36" hidden="1">
      <c r="B923" s="65" t="str">
        <f t="shared" ref="B923" si="1029">B922</f>
        <v>평가관리_산출정보</v>
      </c>
      <c r="C923" s="65" t="str">
        <f t="shared" si="1027"/>
        <v>포트폴리오별 민감도 분석정보</v>
      </c>
      <c r="D923" s="65" t="s">
        <v>1212</v>
      </c>
      <c r="E923" s="65">
        <f t="shared" si="966"/>
        <v>2</v>
      </c>
      <c r="F923" s="66" t="s">
        <v>1980</v>
      </c>
      <c r="G923" s="66" t="s">
        <v>274</v>
      </c>
      <c r="H923" s="42">
        <v>30</v>
      </c>
      <c r="I923" s="66"/>
      <c r="J923" s="65" t="str">
        <f t="shared" si="1024"/>
        <v>문자_30</v>
      </c>
      <c r="K923" s="103"/>
      <c r="L923" s="67"/>
      <c r="M923" s="65" t="str">
        <f t="shared" si="1017"/>
        <v>ZRP_PORT_SENT</v>
      </c>
      <c r="N923" s="65" t="str">
        <f t="shared" ref="N923" si="1030">C923</f>
        <v>포트폴리오별 민감도 분석정보</v>
      </c>
      <c r="O923" s="27">
        <f t="shared" si="1019"/>
        <v>2</v>
      </c>
      <c r="P923" s="65" t="s">
        <v>1455</v>
      </c>
      <c r="Q923" s="65" t="str">
        <f t="shared" si="1028"/>
        <v>시나리오ID</v>
      </c>
      <c r="R923" s="65" t="str">
        <f t="shared" si="1025"/>
        <v>varchar2(30)</v>
      </c>
      <c r="S923" s="66" t="s">
        <v>1980</v>
      </c>
      <c r="T923" s="66"/>
      <c r="U923" s="68">
        <f t="shared" si="1008"/>
        <v>30</v>
      </c>
      <c r="V923" s="65"/>
      <c r="W923" s="5" t="s">
        <v>291</v>
      </c>
      <c r="X923" s="5" t="str">
        <f t="shared" si="979"/>
        <v>BASE_DT,SCEN_ID</v>
      </c>
      <c r="Y923" s="6" t="s">
        <v>291</v>
      </c>
      <c r="Z923" s="37" t="str">
        <f t="shared" si="980"/>
        <v xml:space="preserve">  SCEN_ID varchar2(30) NOT NULL,</v>
      </c>
      <c r="AA923" s="37" t="s">
        <v>291</v>
      </c>
      <c r="AB923" s="5" t="str">
        <f t="shared" si="981"/>
        <v/>
      </c>
      <c r="AC923" s="37" t="s">
        <v>291</v>
      </c>
      <c r="AD923" s="37" t="str">
        <f t="shared" si="982"/>
        <v>COMMENT ON COLUMN ZRP_PORT_SENT.SCEN_ID IS '시나리오ID';</v>
      </c>
      <c r="AE923" s="37" t="s">
        <v>291</v>
      </c>
      <c r="AF923" s="40" t="str">
        <f t="shared" si="983"/>
        <v/>
      </c>
      <c r="AG923" s="6" t="s">
        <v>291</v>
      </c>
      <c r="AI923" s="114"/>
      <c r="AJ923" s="66"/>
    </row>
    <row r="924" spans="2:36" hidden="1">
      <c r="B924" s="65" t="str">
        <f t="shared" ref="B924" si="1031">B923</f>
        <v>평가관리_산출정보</v>
      </c>
      <c r="C924" s="65" t="str">
        <f t="shared" si="1027"/>
        <v>포트폴리오별 민감도 분석정보</v>
      </c>
      <c r="D924" s="65" t="s">
        <v>1208</v>
      </c>
      <c r="E924" s="65">
        <f t="shared" si="966"/>
        <v>3</v>
      </c>
      <c r="F924" s="66" t="s">
        <v>1980</v>
      </c>
      <c r="G924" s="66" t="s">
        <v>274</v>
      </c>
      <c r="H924" s="42" t="s">
        <v>1159</v>
      </c>
      <c r="I924" s="66"/>
      <c r="J924" s="65" t="str">
        <f t="shared" si="1024"/>
        <v>문자_100</v>
      </c>
      <c r="K924" s="103"/>
      <c r="L924" s="67"/>
      <c r="M924" s="65" t="str">
        <f t="shared" si="1017"/>
        <v>ZRP_PORT_SENT</v>
      </c>
      <c r="N924" s="65" t="str">
        <f t="shared" ref="N924:N944" si="1032">C924</f>
        <v>포트폴리오별 민감도 분석정보</v>
      </c>
      <c r="O924" s="27">
        <f t="shared" si="1019"/>
        <v>3</v>
      </c>
      <c r="P924" s="65" t="s">
        <v>1731</v>
      </c>
      <c r="Q924" s="65" t="str">
        <f t="shared" si="1028"/>
        <v>포트폴리오ID</v>
      </c>
      <c r="R924" s="65" t="str">
        <f t="shared" si="1025"/>
        <v>varchar2(100)</v>
      </c>
      <c r="S924" s="66" t="s">
        <v>1980</v>
      </c>
      <c r="T924" s="66"/>
      <c r="U924" s="68" t="str">
        <f t="shared" si="1008"/>
        <v>100</v>
      </c>
      <c r="V924" s="65"/>
      <c r="W924" s="5" t="s">
        <v>291</v>
      </c>
      <c r="X924" s="5" t="str">
        <f t="shared" si="979"/>
        <v>BASE_DT,SCEN_ID,PORT_ID</v>
      </c>
      <c r="Y924" s="6" t="s">
        <v>291</v>
      </c>
      <c r="Z924" s="37" t="str">
        <f t="shared" si="980"/>
        <v xml:space="preserve">  PORT_ID varchar2(100) NOT NULL,</v>
      </c>
      <c r="AA924" s="37" t="s">
        <v>291</v>
      </c>
      <c r="AB924" s="5" t="str">
        <f t="shared" si="981"/>
        <v/>
      </c>
      <c r="AC924" s="37" t="s">
        <v>291</v>
      </c>
      <c r="AD924" s="37" t="str">
        <f t="shared" si="982"/>
        <v>COMMENT ON COLUMN ZRP_PORT_SENT.PORT_ID IS '포트폴리오ID';</v>
      </c>
      <c r="AE924" s="37" t="s">
        <v>291</v>
      </c>
      <c r="AF924" s="40" t="str">
        <f t="shared" si="983"/>
        <v/>
      </c>
      <c r="AG924" s="6" t="s">
        <v>291</v>
      </c>
      <c r="AI924" s="114"/>
      <c r="AJ924" s="66"/>
    </row>
    <row r="925" spans="2:36" hidden="1">
      <c r="B925" s="65" t="str">
        <f t="shared" ref="B925" si="1033">B924</f>
        <v>평가관리_산출정보</v>
      </c>
      <c r="C925" s="65" t="str">
        <f t="shared" si="1027"/>
        <v>포트폴리오별 민감도 분석정보</v>
      </c>
      <c r="D925" s="65" t="s">
        <v>1153</v>
      </c>
      <c r="E925" s="65">
        <f t="shared" si="966"/>
        <v>4</v>
      </c>
      <c r="F925" s="66"/>
      <c r="G925" s="66" t="s">
        <v>274</v>
      </c>
      <c r="H925" s="42">
        <v>20</v>
      </c>
      <c r="I925" s="66"/>
      <c r="J925" s="65" t="str">
        <f t="shared" si="1024"/>
        <v>문자_20</v>
      </c>
      <c r="K925" s="103"/>
      <c r="L925" s="67"/>
      <c r="M925" s="65" t="str">
        <f t="shared" si="1017"/>
        <v>ZRP_PORT_SENT</v>
      </c>
      <c r="N925" s="65" t="str">
        <f t="shared" si="1032"/>
        <v>포트폴리오별 민감도 분석정보</v>
      </c>
      <c r="O925" s="27">
        <f t="shared" si="1019"/>
        <v>4</v>
      </c>
      <c r="P925" s="65" t="s">
        <v>46</v>
      </c>
      <c r="Q925" s="65" t="str">
        <f t="shared" si="1028"/>
        <v>최종작업자</v>
      </c>
      <c r="R925" s="65" t="str">
        <f t="shared" si="1025"/>
        <v>varchar2(20)</v>
      </c>
      <c r="S925" s="66"/>
      <c r="T925" s="66"/>
      <c r="U925" s="68">
        <f t="shared" si="1008"/>
        <v>20</v>
      </c>
      <c r="V925" s="65"/>
      <c r="W925" s="5" t="s">
        <v>291</v>
      </c>
      <c r="X925" s="5" t="str">
        <f t="shared" si="979"/>
        <v>BASE_DT,SCEN_ID,PORT_ID</v>
      </c>
      <c r="Y925" s="6" t="s">
        <v>291</v>
      </c>
      <c r="Z925" s="37" t="str">
        <f t="shared" si="980"/>
        <v xml:space="preserve">  LASTID varchar2(20) NULL,</v>
      </c>
      <c r="AA925" s="37" t="s">
        <v>291</v>
      </c>
      <c r="AB925" s="5" t="str">
        <f t="shared" si="981"/>
        <v/>
      </c>
      <c r="AC925" s="37" t="s">
        <v>291</v>
      </c>
      <c r="AD925" s="37" t="str">
        <f t="shared" si="982"/>
        <v>COMMENT ON COLUMN ZRP_PORT_SENT.LASTID IS '최종작업자';</v>
      </c>
      <c r="AE925" s="37" t="s">
        <v>291</v>
      </c>
      <c r="AF925" s="40" t="str">
        <f t="shared" si="983"/>
        <v>ALTER TABLE ZRP_PORT_SENT ADD LASTID varchar2(20) NULL;</v>
      </c>
      <c r="AG925" s="6" t="s">
        <v>291</v>
      </c>
      <c r="AI925" s="114"/>
      <c r="AJ925" s="66"/>
    </row>
    <row r="926" spans="2:36" hidden="1">
      <c r="B926" s="65" t="str">
        <f t="shared" ref="B926" si="1034">B925</f>
        <v>평가관리_산출정보</v>
      </c>
      <c r="C926" s="65" t="str">
        <f t="shared" si="1027"/>
        <v>포트폴리오별 민감도 분석정보</v>
      </c>
      <c r="D926" s="65" t="s">
        <v>286</v>
      </c>
      <c r="E926" s="65">
        <f t="shared" si="966"/>
        <v>5</v>
      </c>
      <c r="F926" s="66"/>
      <c r="G926" s="66" t="s">
        <v>1154</v>
      </c>
      <c r="H926" s="42">
        <v>8</v>
      </c>
      <c r="I926" s="66" t="s">
        <v>36</v>
      </c>
      <c r="J926" s="65" t="str">
        <f t="shared" si="1024"/>
        <v>날짜</v>
      </c>
      <c r="K926" s="103"/>
      <c r="L926" s="67"/>
      <c r="M926" s="65" t="str">
        <f t="shared" si="1017"/>
        <v>ZRP_PORT_SENT</v>
      </c>
      <c r="N926" s="65" t="str">
        <f t="shared" si="1032"/>
        <v>포트폴리오별 민감도 분석정보</v>
      </c>
      <c r="O926" s="27">
        <f t="shared" si="1019"/>
        <v>5</v>
      </c>
      <c r="P926" s="65" t="s">
        <v>47</v>
      </c>
      <c r="Q926" s="65" t="str">
        <f t="shared" si="1028"/>
        <v>최종작업시스템일시</v>
      </c>
      <c r="R926" s="65" t="str">
        <f t="shared" si="1025"/>
        <v>timestamp</v>
      </c>
      <c r="S926" s="66"/>
      <c r="T926" s="66"/>
      <c r="U926" s="68">
        <f t="shared" si="1008"/>
        <v>8</v>
      </c>
      <c r="V926" s="65"/>
      <c r="W926" s="5" t="s">
        <v>291</v>
      </c>
      <c r="X926" s="5" t="str">
        <f t="shared" si="979"/>
        <v>BASE_DT,SCEN_ID,PORT_ID</v>
      </c>
      <c r="Y926" s="6" t="s">
        <v>291</v>
      </c>
      <c r="Z926" s="37" t="str">
        <f t="shared" si="980"/>
        <v xml:space="preserve">  TMSTAMP timestamp DEFAULT CURRENT_TIMESTAMP  NULL,</v>
      </c>
      <c r="AA926" s="37" t="s">
        <v>291</v>
      </c>
      <c r="AB926" s="5" t="str">
        <f t="shared" si="981"/>
        <v/>
      </c>
      <c r="AC926" s="37" t="s">
        <v>291</v>
      </c>
      <c r="AD926" s="37" t="str">
        <f t="shared" si="982"/>
        <v>COMMENT ON COLUMN ZRP_PORT_SENT.TMSTAMP IS '최종작업시스템일시';</v>
      </c>
      <c r="AE926" s="37" t="s">
        <v>291</v>
      </c>
      <c r="AF926" s="40" t="str">
        <f t="shared" si="983"/>
        <v>ALTER TABLE ZRP_PORT_SENT ADD TMSTAMP timestamp NULL;</v>
      </c>
      <c r="AG926" s="6" t="s">
        <v>291</v>
      </c>
      <c r="AI926" s="114"/>
      <c r="AJ926" s="66"/>
    </row>
    <row r="927" spans="2:36" hidden="1">
      <c r="B927" s="65" t="str">
        <f t="shared" si="1026"/>
        <v>평가관리_산출정보</v>
      </c>
      <c r="C927" s="65" t="str">
        <f t="shared" si="1027"/>
        <v>포트폴리오별 민감도 분석정보</v>
      </c>
      <c r="D927" s="65" t="s">
        <v>1333</v>
      </c>
      <c r="E927" s="65">
        <f t="shared" si="966"/>
        <v>6</v>
      </c>
      <c r="F927" s="66"/>
      <c r="G927" s="66" t="s">
        <v>1156</v>
      </c>
      <c r="H927" s="42" t="s">
        <v>2000</v>
      </c>
      <c r="I927" s="66"/>
      <c r="J927" s="65" t="str">
        <f>IF(G927="", "", G927&amp;IF(G927="날짜", "", "_"&amp;H927))</f>
        <v>숫자_19,2</v>
      </c>
      <c r="K927" s="103"/>
      <c r="L927" s="67"/>
      <c r="M927" s="65" t="str">
        <f t="shared" si="1017"/>
        <v>ZRP_PORT_SENT</v>
      </c>
      <c r="N927" s="65" t="str">
        <f t="shared" si="1032"/>
        <v>포트폴리오별 민감도 분석정보</v>
      </c>
      <c r="O927" s="27">
        <f t="shared" si="1019"/>
        <v>6</v>
      </c>
      <c r="P927" s="65" t="s">
        <v>2131</v>
      </c>
      <c r="Q927" s="65" t="str">
        <f>D927</f>
        <v>이론가</v>
      </c>
      <c r="R927" s="65" t="str">
        <f>IF(G927="문자", "varchar2(" &amp; H927 &amp; ")", IF(G927="숫자", "number(" &amp; SUBSTITUTE(H927, ".", ",") &amp;")", IF(G927="날짜", "timestamp", "")))</f>
        <v>number(19,2)</v>
      </c>
      <c r="S927" s="66"/>
      <c r="T927" s="66"/>
      <c r="U927" s="68" t="str">
        <f t="shared" si="1008"/>
        <v>19,2</v>
      </c>
      <c r="V927" s="65"/>
      <c r="W927" s="5" t="s">
        <v>291</v>
      </c>
      <c r="X927" s="5" t="str">
        <f t="shared" si="979"/>
        <v>BASE_DT,SCEN_ID,PORT_ID</v>
      </c>
      <c r="Y927" s="6" t="s">
        <v>291</v>
      </c>
      <c r="Z927" s="37" t="str">
        <f t="shared" si="980"/>
        <v xml:space="preserve">  THEO_VAL number(19,2) NULL,</v>
      </c>
      <c r="AA927" s="37" t="s">
        <v>291</v>
      </c>
      <c r="AB927" s="5" t="str">
        <f t="shared" si="981"/>
        <v/>
      </c>
      <c r="AC927" s="37" t="s">
        <v>291</v>
      </c>
      <c r="AD927" s="37" t="str">
        <f t="shared" si="982"/>
        <v>COMMENT ON COLUMN ZRP_PORT_SENT.THEO_VAL IS '이론가';</v>
      </c>
      <c r="AE927" s="37" t="s">
        <v>291</v>
      </c>
      <c r="AF927" s="40" t="str">
        <f t="shared" si="983"/>
        <v>ALTER TABLE ZRP_PORT_SENT ADD THEO_VAL number(19,2) NULL;</v>
      </c>
      <c r="AG927" s="6" t="s">
        <v>291</v>
      </c>
      <c r="AI927" s="114"/>
      <c r="AJ927" s="66"/>
    </row>
    <row r="928" spans="2:36" hidden="1">
      <c r="B928" s="65" t="str">
        <f t="shared" si="1026"/>
        <v>평가관리_산출정보</v>
      </c>
      <c r="C928" s="65" t="str">
        <f t="shared" si="1027"/>
        <v>포트폴리오별 민감도 분석정보</v>
      </c>
      <c r="D928" s="65" t="s">
        <v>1350</v>
      </c>
      <c r="E928" s="65">
        <f t="shared" si="966"/>
        <v>7</v>
      </c>
      <c r="F928" s="66"/>
      <c r="G928" s="66" t="s">
        <v>1156</v>
      </c>
      <c r="H928" s="42" t="s">
        <v>2000</v>
      </c>
      <c r="I928" s="66"/>
      <c r="J928" s="65" t="str">
        <f t="shared" si="1024"/>
        <v>숫자_19,2</v>
      </c>
      <c r="K928" s="103"/>
      <c r="L928" s="67"/>
      <c r="M928" s="65" t="str">
        <f t="shared" si="1017"/>
        <v>ZRP_PORT_SENT</v>
      </c>
      <c r="N928" s="65" t="str">
        <f t="shared" si="1032"/>
        <v>포트폴리오별 민감도 분석정보</v>
      </c>
      <c r="O928" s="27">
        <f t="shared" si="1019"/>
        <v>7</v>
      </c>
      <c r="P928" s="65" t="s">
        <v>2132</v>
      </c>
      <c r="Q928" s="65" t="str">
        <f t="shared" si="1028"/>
        <v>델타민감도</v>
      </c>
      <c r="R928" s="65" t="str">
        <f t="shared" si="1025"/>
        <v>number(19,2)</v>
      </c>
      <c r="S928" s="66"/>
      <c r="T928" s="66"/>
      <c r="U928" s="68" t="str">
        <f t="shared" si="1008"/>
        <v>19,2</v>
      </c>
      <c r="V928" s="65"/>
      <c r="W928" s="5" t="s">
        <v>291</v>
      </c>
      <c r="X928" s="5" t="str">
        <f t="shared" si="979"/>
        <v>BASE_DT,SCEN_ID,PORT_ID</v>
      </c>
      <c r="Y928" s="6" t="s">
        <v>291</v>
      </c>
      <c r="Z928" s="37" t="str">
        <f t="shared" si="980"/>
        <v xml:space="preserve">  DELTA_AMT number(19,2) NULL,</v>
      </c>
      <c r="AA928" s="37" t="s">
        <v>291</v>
      </c>
      <c r="AB928" s="5" t="str">
        <f t="shared" si="981"/>
        <v/>
      </c>
      <c r="AC928" s="37" t="s">
        <v>291</v>
      </c>
      <c r="AD928" s="37" t="str">
        <f t="shared" si="982"/>
        <v>COMMENT ON COLUMN ZRP_PORT_SENT.DELTA_AMT IS '델타민감도';</v>
      </c>
      <c r="AE928" s="37" t="s">
        <v>291</v>
      </c>
      <c r="AF928" s="40" t="str">
        <f t="shared" si="983"/>
        <v>ALTER TABLE ZRP_PORT_SENT ADD DELTA_AMT number(19,2) NULL;</v>
      </c>
      <c r="AG928" s="6" t="s">
        <v>291</v>
      </c>
      <c r="AI928" s="114"/>
      <c r="AJ928" s="66"/>
    </row>
    <row r="929" spans="2:36" hidden="1">
      <c r="B929" s="65" t="str">
        <f t="shared" si="1026"/>
        <v>평가관리_산출정보</v>
      </c>
      <c r="C929" s="65" t="str">
        <f t="shared" si="1027"/>
        <v>포트폴리오별 민감도 분석정보</v>
      </c>
      <c r="D929" s="65" t="s">
        <v>2129</v>
      </c>
      <c r="E929" s="65">
        <f t="shared" si="966"/>
        <v>8</v>
      </c>
      <c r="F929" s="66"/>
      <c r="G929" s="66" t="s">
        <v>1156</v>
      </c>
      <c r="H929" s="42" t="s">
        <v>2000</v>
      </c>
      <c r="I929" s="66"/>
      <c r="J929" s="65" t="str">
        <f t="shared" si="1024"/>
        <v>숫자_19,2</v>
      </c>
      <c r="K929" s="103"/>
      <c r="L929" s="67"/>
      <c r="M929" s="65" t="str">
        <f t="shared" si="1017"/>
        <v>ZRP_PORT_SENT</v>
      </c>
      <c r="N929" s="65" t="str">
        <f t="shared" si="1032"/>
        <v>포트폴리오별 민감도 분석정보</v>
      </c>
      <c r="O929" s="27">
        <f t="shared" si="1019"/>
        <v>8</v>
      </c>
      <c r="P929" s="65" t="s">
        <v>2133</v>
      </c>
      <c r="Q929" s="65" t="str">
        <f t="shared" si="1028"/>
        <v>베가민감도</v>
      </c>
      <c r="R929" s="65" t="str">
        <f t="shared" si="1025"/>
        <v>number(19,2)</v>
      </c>
      <c r="S929" s="66"/>
      <c r="T929" s="66"/>
      <c r="U929" s="68" t="str">
        <f t="shared" si="1008"/>
        <v>19,2</v>
      </c>
      <c r="V929" s="65"/>
      <c r="W929" s="5" t="s">
        <v>291</v>
      </c>
      <c r="X929" s="5" t="str">
        <f t="shared" si="979"/>
        <v>BASE_DT,SCEN_ID,PORT_ID</v>
      </c>
      <c r="Y929" s="6" t="s">
        <v>291</v>
      </c>
      <c r="Z929" s="37" t="str">
        <f t="shared" si="980"/>
        <v xml:space="preserve">  VEGA_AMT number(19,2) NULL,</v>
      </c>
      <c r="AA929" s="37" t="s">
        <v>291</v>
      </c>
      <c r="AB929" s="5" t="str">
        <f t="shared" si="981"/>
        <v/>
      </c>
      <c r="AC929" s="37" t="s">
        <v>291</v>
      </c>
      <c r="AD929" s="37" t="str">
        <f t="shared" si="982"/>
        <v>COMMENT ON COLUMN ZRP_PORT_SENT.VEGA_AMT IS '베가민감도';</v>
      </c>
      <c r="AE929" s="37" t="s">
        <v>291</v>
      </c>
      <c r="AF929" s="40" t="str">
        <f t="shared" si="983"/>
        <v>ALTER TABLE ZRP_PORT_SENT ADD VEGA_AMT number(19,2) NULL;</v>
      </c>
      <c r="AG929" s="6" t="s">
        <v>291</v>
      </c>
      <c r="AI929" s="114"/>
      <c r="AJ929" s="66"/>
    </row>
    <row r="930" spans="2:36" hidden="1">
      <c r="B930" s="65" t="str">
        <f t="shared" si="1026"/>
        <v>평가관리_산출정보</v>
      </c>
      <c r="C930" s="65" t="str">
        <f t="shared" si="1027"/>
        <v>포트폴리오별 민감도 분석정보</v>
      </c>
      <c r="D930" s="65" t="s">
        <v>2130</v>
      </c>
      <c r="E930" s="65">
        <f t="shared" si="966"/>
        <v>9</v>
      </c>
      <c r="F930" s="66"/>
      <c r="G930" s="66" t="s">
        <v>1156</v>
      </c>
      <c r="H930" s="42" t="s">
        <v>2000</v>
      </c>
      <c r="I930" s="66"/>
      <c r="J930" s="65" t="str">
        <f t="shared" si="1024"/>
        <v>숫자_19,2</v>
      </c>
      <c r="K930" s="103"/>
      <c r="L930" s="67"/>
      <c r="M930" s="65" t="str">
        <f t="shared" si="1017"/>
        <v>ZRP_PORT_SENT</v>
      </c>
      <c r="N930" s="65" t="str">
        <f t="shared" si="1032"/>
        <v>포트폴리오별 민감도 분석정보</v>
      </c>
      <c r="O930" s="27">
        <f t="shared" si="1019"/>
        <v>9</v>
      </c>
      <c r="P930" s="65" t="s">
        <v>2134</v>
      </c>
      <c r="Q930" s="65" t="str">
        <f t="shared" si="1028"/>
        <v>감마민감도</v>
      </c>
      <c r="R930" s="65" t="str">
        <f t="shared" si="1025"/>
        <v>number(19,2)</v>
      </c>
      <c r="S930" s="66"/>
      <c r="T930" s="66"/>
      <c r="U930" s="68" t="str">
        <f t="shared" si="1008"/>
        <v>19,2</v>
      </c>
      <c r="V930" s="65"/>
      <c r="W930" s="5" t="s">
        <v>291</v>
      </c>
      <c r="X930" s="5" t="str">
        <f t="shared" si="979"/>
        <v>BASE_DT,SCEN_ID,PORT_ID</v>
      </c>
      <c r="Y930" s="6" t="s">
        <v>291</v>
      </c>
      <c r="Z930" s="37" t="str">
        <f t="shared" si="980"/>
        <v xml:space="preserve">  GAMMA_AMT number(19,2) NULL,</v>
      </c>
      <c r="AA930" s="37" t="s">
        <v>291</v>
      </c>
      <c r="AB930" s="5" t="str">
        <f t="shared" si="981"/>
        <v/>
      </c>
      <c r="AC930" s="37" t="s">
        <v>291</v>
      </c>
      <c r="AD930" s="37" t="str">
        <f t="shared" si="982"/>
        <v>COMMENT ON COLUMN ZRP_PORT_SENT.GAMMA_AMT IS '감마민감도';</v>
      </c>
      <c r="AE930" s="37" t="s">
        <v>291</v>
      </c>
      <c r="AF930" s="40" t="str">
        <f t="shared" si="983"/>
        <v>ALTER TABLE ZRP_PORT_SENT ADD GAMMA_AMT number(19,2) NULL;</v>
      </c>
      <c r="AG930" s="6" t="s">
        <v>291</v>
      </c>
      <c r="AI930" s="114"/>
      <c r="AJ930" s="66"/>
    </row>
    <row r="931" spans="2:36" hidden="1">
      <c r="B931" s="65" t="str">
        <f t="shared" si="1026"/>
        <v>평가관리_산출정보</v>
      </c>
      <c r="C931" s="65" t="str">
        <f t="shared" si="1027"/>
        <v>포트폴리오별 민감도 분석정보</v>
      </c>
      <c r="D931" s="65" t="s">
        <v>6853</v>
      </c>
      <c r="E931" s="65">
        <f t="shared" si="966"/>
        <v>10</v>
      </c>
      <c r="F931" s="66"/>
      <c r="G931" s="66" t="s">
        <v>1156</v>
      </c>
      <c r="H931" s="42" t="s">
        <v>2006</v>
      </c>
      <c r="I931" s="66"/>
      <c r="J931" s="65" t="str">
        <f t="shared" si="1024"/>
        <v>숫자_19,8</v>
      </c>
      <c r="K931" s="103"/>
      <c r="L931" s="67"/>
      <c r="M931" s="65" t="str">
        <f t="shared" si="1017"/>
        <v>ZRP_PORT_SENT</v>
      </c>
      <c r="N931" s="65" t="str">
        <f t="shared" si="1032"/>
        <v>포트폴리오별 민감도 분석정보</v>
      </c>
      <c r="O931" s="27">
        <f t="shared" si="1019"/>
        <v>10</v>
      </c>
      <c r="P931" s="65" t="s">
        <v>6856</v>
      </c>
      <c r="Q931" s="65" t="str">
        <f t="shared" si="1028"/>
        <v>듀레이션민감도</v>
      </c>
      <c r="R931" s="65" t="str">
        <f t="shared" si="1025"/>
        <v>number(19,8)</v>
      </c>
      <c r="S931" s="66"/>
      <c r="T931" s="66"/>
      <c r="U931" s="68" t="str">
        <f t="shared" si="1008"/>
        <v>19,8</v>
      </c>
      <c r="V931" s="65"/>
      <c r="W931" s="5" t="s">
        <v>291</v>
      </c>
      <c r="X931" s="5" t="str">
        <f t="shared" si="979"/>
        <v>BASE_DT,SCEN_ID,PORT_ID</v>
      </c>
      <c r="Y931" s="6" t="s">
        <v>291</v>
      </c>
      <c r="Z931" s="37" t="str">
        <f t="shared" si="980"/>
        <v xml:space="preserve">  DURATION_AMT number(19,8) NULL,</v>
      </c>
      <c r="AA931" s="37" t="s">
        <v>291</v>
      </c>
      <c r="AB931" s="5" t="str">
        <f t="shared" si="981"/>
        <v/>
      </c>
      <c r="AC931" s="37" t="s">
        <v>291</v>
      </c>
      <c r="AD931" s="37" t="str">
        <f t="shared" si="982"/>
        <v>COMMENT ON COLUMN ZRP_PORT_SENT.DURATION_AMT IS '듀레이션민감도';</v>
      </c>
      <c r="AE931" s="37" t="s">
        <v>291</v>
      </c>
      <c r="AF931" s="40" t="str">
        <f t="shared" si="983"/>
        <v>ALTER TABLE ZRP_PORT_SENT ADD DURATION_AMT number(19,8) NULL;</v>
      </c>
      <c r="AG931" s="6" t="s">
        <v>291</v>
      </c>
      <c r="AI931" s="114"/>
      <c r="AJ931" s="66"/>
    </row>
    <row r="932" spans="2:36" hidden="1">
      <c r="B932" s="65" t="str">
        <f t="shared" si="1026"/>
        <v>평가관리_산출정보</v>
      </c>
      <c r="C932" s="65" t="str">
        <f t="shared" si="1027"/>
        <v>포트폴리오별 민감도 분석정보</v>
      </c>
      <c r="D932" s="65" t="s">
        <v>6854</v>
      </c>
      <c r="E932" s="65">
        <f t="shared" si="966"/>
        <v>11</v>
      </c>
      <c r="F932" s="66"/>
      <c r="G932" s="66" t="s">
        <v>1156</v>
      </c>
      <c r="H932" s="42" t="s">
        <v>2006</v>
      </c>
      <c r="I932" s="66"/>
      <c r="J932" s="65" t="str">
        <f t="shared" si="1024"/>
        <v>숫자_19,8</v>
      </c>
      <c r="K932" s="103"/>
      <c r="L932" s="67"/>
      <c r="M932" s="65" t="str">
        <f t="shared" si="1017"/>
        <v>ZRP_PORT_SENT</v>
      </c>
      <c r="N932" s="65" t="str">
        <f t="shared" si="1032"/>
        <v>포트폴리오별 민감도 분석정보</v>
      </c>
      <c r="O932" s="27">
        <f t="shared" si="1019"/>
        <v>11</v>
      </c>
      <c r="P932" s="65" t="s">
        <v>6857</v>
      </c>
      <c r="Q932" s="65" t="str">
        <f t="shared" si="1028"/>
        <v>컨백서티민감도</v>
      </c>
      <c r="R932" s="65" t="str">
        <f t="shared" si="1025"/>
        <v>number(19,8)</v>
      </c>
      <c r="S932" s="66"/>
      <c r="T932" s="66"/>
      <c r="U932" s="68" t="str">
        <f t="shared" si="1008"/>
        <v>19,8</v>
      </c>
      <c r="V932" s="65"/>
      <c r="W932" s="5" t="s">
        <v>291</v>
      </c>
      <c r="X932" s="5" t="str">
        <f t="shared" si="979"/>
        <v>BASE_DT,SCEN_ID,PORT_ID</v>
      </c>
      <c r="Y932" s="6" t="s">
        <v>291</v>
      </c>
      <c r="Z932" s="37" t="str">
        <f t="shared" si="980"/>
        <v xml:space="preserve">  CONEXITY_AMT number(19,8) NULL,</v>
      </c>
      <c r="AA932" s="37" t="s">
        <v>291</v>
      </c>
      <c r="AB932" s="5" t="str">
        <f t="shared" si="981"/>
        <v/>
      </c>
      <c r="AC932" s="37" t="s">
        <v>291</v>
      </c>
      <c r="AD932" s="37" t="str">
        <f t="shared" si="982"/>
        <v>COMMENT ON COLUMN ZRP_PORT_SENT.CONEXITY_AMT IS '컨백서티민감도';</v>
      </c>
      <c r="AE932" s="37" t="s">
        <v>291</v>
      </c>
      <c r="AF932" s="40" t="str">
        <f t="shared" si="983"/>
        <v>ALTER TABLE ZRP_PORT_SENT ADD CONEXITY_AMT number(19,8) NULL;</v>
      </c>
      <c r="AG932" s="6" t="s">
        <v>291</v>
      </c>
      <c r="AI932" s="114"/>
      <c r="AJ932" s="66"/>
    </row>
    <row r="933" spans="2:36" hidden="1">
      <c r="B933" s="65" t="str">
        <f t="shared" si="1026"/>
        <v>평가관리_산출정보</v>
      </c>
      <c r="C933" s="65" t="str">
        <f t="shared" si="1027"/>
        <v>포트폴리오별 민감도 분석정보</v>
      </c>
      <c r="D933" s="65" t="s">
        <v>6855</v>
      </c>
      <c r="E933" s="65">
        <f t="shared" si="966"/>
        <v>12</v>
      </c>
      <c r="F933" s="66"/>
      <c r="G933" s="66" t="s">
        <v>1156</v>
      </c>
      <c r="H933" s="42" t="s">
        <v>2006</v>
      </c>
      <c r="I933" s="66"/>
      <c r="J933" s="65" t="str">
        <f t="shared" si="1024"/>
        <v>숫자_19,8</v>
      </c>
      <c r="K933" s="103"/>
      <c r="L933" s="67"/>
      <c r="M933" s="65" t="str">
        <f t="shared" si="1017"/>
        <v>ZRP_PORT_SENT</v>
      </c>
      <c r="N933" s="65" t="str">
        <f t="shared" si="1032"/>
        <v>포트폴리오별 민감도 분석정보</v>
      </c>
      <c r="O933" s="27">
        <f t="shared" si="1019"/>
        <v>12</v>
      </c>
      <c r="P933" s="65" t="s">
        <v>6858</v>
      </c>
      <c r="Q933" s="65" t="str">
        <f t="shared" si="1028"/>
        <v>PV01민감도</v>
      </c>
      <c r="R933" s="65" t="str">
        <f t="shared" si="1025"/>
        <v>number(19,8)</v>
      </c>
      <c r="S933" s="66"/>
      <c r="T933" s="66"/>
      <c r="U933" s="68" t="str">
        <f t="shared" si="1008"/>
        <v>19,8</v>
      </c>
      <c r="V933" s="65"/>
      <c r="W933" s="5" t="s">
        <v>291</v>
      </c>
      <c r="X933" s="5" t="str">
        <f t="shared" si="979"/>
        <v>BASE_DT,SCEN_ID,PORT_ID</v>
      </c>
      <c r="Y933" s="6" t="s">
        <v>291</v>
      </c>
      <c r="Z933" s="37" t="str">
        <f t="shared" si="980"/>
        <v xml:space="preserve">  PV01_AMT number(19,8) NULL,</v>
      </c>
      <c r="AA933" s="37" t="s">
        <v>291</v>
      </c>
      <c r="AB933" s="5" t="str">
        <f t="shared" si="981"/>
        <v/>
      </c>
      <c r="AC933" s="37" t="s">
        <v>291</v>
      </c>
      <c r="AD933" s="37" t="str">
        <f t="shared" si="982"/>
        <v>COMMENT ON COLUMN ZRP_PORT_SENT.PV01_AMT IS 'PV01민감도';</v>
      </c>
      <c r="AE933" s="37" t="s">
        <v>291</v>
      </c>
      <c r="AF933" s="40" t="str">
        <f t="shared" si="983"/>
        <v>ALTER TABLE ZRP_PORT_SENT ADD PV01_AMT number(19,8) NULL;</v>
      </c>
      <c r="AG933" s="6" t="s">
        <v>291</v>
      </c>
      <c r="AI933" s="114"/>
      <c r="AJ933" s="66"/>
    </row>
    <row r="934" spans="2:36" hidden="1">
      <c r="B934" s="65" t="str">
        <f>B930</f>
        <v>평가관리_산출정보</v>
      </c>
      <c r="C934" s="65" t="str">
        <f>C930</f>
        <v>포트폴리오별 민감도 분석정보</v>
      </c>
      <c r="D934" s="65" t="s">
        <v>2135</v>
      </c>
      <c r="E934" s="65">
        <f t="shared" si="966"/>
        <v>13</v>
      </c>
      <c r="F934" s="66"/>
      <c r="G934" s="66" t="s">
        <v>12</v>
      </c>
      <c r="H934" s="42">
        <v>10</v>
      </c>
      <c r="I934" s="66"/>
      <c r="J934" s="65" t="str">
        <f t="shared" si="1024"/>
        <v>문자_10</v>
      </c>
      <c r="K934" s="103"/>
      <c r="L934" s="67"/>
      <c r="M934" s="65" t="str">
        <f>M930</f>
        <v>ZRP_PORT_SENT</v>
      </c>
      <c r="N934" s="65" t="str">
        <f t="shared" si="1032"/>
        <v>포트폴리오별 민감도 분석정보</v>
      </c>
      <c r="O934" s="27">
        <f t="shared" si="1019"/>
        <v>13</v>
      </c>
      <c r="P934" s="65" t="s">
        <v>2138</v>
      </c>
      <c r="Q934" s="65" t="str">
        <f t="shared" si="1028"/>
        <v>메모</v>
      </c>
      <c r="R934" s="65" t="str">
        <f t="shared" si="1025"/>
        <v>varchar2(10)</v>
      </c>
      <c r="S934" s="66"/>
      <c r="T934" s="66"/>
      <c r="U934" s="68">
        <f t="shared" si="1008"/>
        <v>10</v>
      </c>
      <c r="V934" s="65"/>
      <c r="W934" s="5" t="s">
        <v>291</v>
      </c>
      <c r="X934" s="5" t="str">
        <f t="shared" si="979"/>
        <v>BASE_DT,SCEN_ID,PORT_ID</v>
      </c>
      <c r="Y934" s="6" t="s">
        <v>291</v>
      </c>
      <c r="Z934" s="37" t="str">
        <f t="shared" si="980"/>
        <v xml:space="preserve">  MEMO varchar2(10) NULL,CONSTRAINT PK_ZRP_PORT_SENT PRIMARY KEY ( BASE_DT,SCEN_ID,PORT_ID) );</v>
      </c>
      <c r="AA934" s="37" t="s">
        <v>291</v>
      </c>
      <c r="AB934" s="5" t="str">
        <f t="shared" si="981"/>
        <v/>
      </c>
      <c r="AC934" s="37" t="s">
        <v>291</v>
      </c>
      <c r="AD934" s="37" t="str">
        <f t="shared" si="982"/>
        <v>COMMENT ON COLUMN ZRP_PORT_SENT.MEMO IS '메모';</v>
      </c>
      <c r="AE934" s="37" t="s">
        <v>291</v>
      </c>
      <c r="AF934" s="40" t="str">
        <f t="shared" si="983"/>
        <v>ALTER TABLE ZRP_PORT_SENT ADD MEMO varchar2(10) NULL;</v>
      </c>
      <c r="AG934" s="6" t="s">
        <v>291</v>
      </c>
      <c r="AI934" s="114"/>
      <c r="AJ934" s="66"/>
    </row>
    <row r="935" spans="2:36" hidden="1">
      <c r="B935" s="65" t="s">
        <v>1083</v>
      </c>
      <c r="C935" s="65" t="s">
        <v>6454</v>
      </c>
      <c r="D935" s="65" t="str">
        <f>VLOOKUP(M935,엔티티목록!I:O,7,FALSE)</f>
        <v>포트폴리오별 원금/이자등 현금흐름정보</v>
      </c>
      <c r="E935" s="65" t="str">
        <f t="shared" si="966"/>
        <v/>
      </c>
      <c r="F935" s="66"/>
      <c r="G935" s="66"/>
      <c r="H935" s="42">
        <f>SUMIFS(H:H,C:C,C935,B:B,B935, G:G,"&lt;&gt;"&amp;G935)</f>
        <v>171.4</v>
      </c>
      <c r="I935" s="66"/>
      <c r="J935" s="65" t="str">
        <f t="shared" si="1024"/>
        <v/>
      </c>
      <c r="K935" s="103"/>
      <c r="L935" s="67"/>
      <c r="M935" s="65" t="s">
        <v>6455</v>
      </c>
      <c r="N935" s="65" t="str">
        <f t="shared" si="1032"/>
        <v>포트폴리오별 현금흐름정보</v>
      </c>
      <c r="O935" s="27" t="str">
        <f t="shared" si="1019"/>
        <v/>
      </c>
      <c r="P935" s="65"/>
      <c r="Q935" s="65"/>
      <c r="R935" s="65" t="str">
        <f t="shared" si="1025"/>
        <v/>
      </c>
      <c r="S935" s="66"/>
      <c r="T935" s="66"/>
      <c r="U935" s="68">
        <f t="shared" si="1008"/>
        <v>171.4</v>
      </c>
      <c r="V935" s="65"/>
      <c r="W935" s="5" t="s">
        <v>291</v>
      </c>
      <c r="X935" s="5" t="str">
        <f t="shared" si="979"/>
        <v/>
      </c>
      <c r="Y935" s="6" t="s">
        <v>291</v>
      </c>
      <c r="Z935" s="37" t="str">
        <f t="shared" si="980"/>
        <v>CREATE TABLE ZRP_PORT_CF(</v>
      </c>
      <c r="AA935" s="37" t="s">
        <v>291</v>
      </c>
      <c r="AB935" s="5" t="str">
        <f t="shared" si="981"/>
        <v>DROP TABLE ZRP_PORT_CF;</v>
      </c>
      <c r="AC935" s="37" t="s">
        <v>291</v>
      </c>
      <c r="AD935" s="37" t="str">
        <f t="shared" si="982"/>
        <v>COMMENT ON TABLE ZRP_PORT_CF IS '포트폴리오별 현금흐름정보';</v>
      </c>
      <c r="AE935" s="37" t="s">
        <v>291</v>
      </c>
      <c r="AF935" s="40" t="str">
        <f t="shared" si="983"/>
        <v/>
      </c>
      <c r="AG935" s="6" t="s">
        <v>291</v>
      </c>
      <c r="AI935" s="114"/>
      <c r="AJ935" s="66"/>
    </row>
    <row r="936" spans="2:36" hidden="1">
      <c r="B936" s="65" t="str">
        <f t="shared" ref="B936:C944" si="1035">B935</f>
        <v>평가관리_산출정보</v>
      </c>
      <c r="C936" s="65" t="str">
        <f t="shared" si="1035"/>
        <v>포트폴리오별 현금흐름정보</v>
      </c>
      <c r="D936" s="65" t="s">
        <v>1169</v>
      </c>
      <c r="E936" s="65">
        <f t="shared" si="966"/>
        <v>1</v>
      </c>
      <c r="F936" s="66" t="s">
        <v>1980</v>
      </c>
      <c r="G936" s="66" t="s">
        <v>274</v>
      </c>
      <c r="H936" s="42">
        <v>8</v>
      </c>
      <c r="I936" s="66"/>
      <c r="J936" s="65" t="str">
        <f t="shared" si="1024"/>
        <v>문자_8</v>
      </c>
      <c r="K936" s="103"/>
      <c r="L936" s="67"/>
      <c r="M936" s="65" t="str">
        <f t="shared" si="1017"/>
        <v>ZRP_PORT_CF</v>
      </c>
      <c r="N936" s="65" t="str">
        <f t="shared" si="1032"/>
        <v>포트폴리오별 현금흐름정보</v>
      </c>
      <c r="O936" s="27">
        <f t="shared" si="1019"/>
        <v>1</v>
      </c>
      <c r="P936" s="65" t="s">
        <v>65</v>
      </c>
      <c r="Q936" s="65" t="str">
        <f t="shared" ref="Q936:Q947" si="1036">D936</f>
        <v>기준일자</v>
      </c>
      <c r="R936" s="65" t="str">
        <f t="shared" si="1025"/>
        <v>varchar2(8)</v>
      </c>
      <c r="S936" s="66" t="s">
        <v>1980</v>
      </c>
      <c r="T936" s="66"/>
      <c r="U936" s="68">
        <f t="shared" si="1008"/>
        <v>8</v>
      </c>
      <c r="V936" s="65"/>
      <c r="W936" s="5" t="s">
        <v>291</v>
      </c>
      <c r="X936" s="5" t="str">
        <f t="shared" si="979"/>
        <v>BASE_DT</v>
      </c>
      <c r="Y936" s="6" t="s">
        <v>291</v>
      </c>
      <c r="Z936" s="37" t="str">
        <f t="shared" si="980"/>
        <v xml:space="preserve">  BASE_DT varchar2(8) NOT NULL,</v>
      </c>
      <c r="AA936" s="37" t="s">
        <v>291</v>
      </c>
      <c r="AB936" s="5" t="str">
        <f t="shared" si="981"/>
        <v/>
      </c>
      <c r="AC936" s="37" t="s">
        <v>291</v>
      </c>
      <c r="AD936" s="37" t="str">
        <f t="shared" si="982"/>
        <v>COMMENT ON COLUMN ZRP_PORT_CF.BASE_DT IS '기준일자';</v>
      </c>
      <c r="AE936" s="37" t="s">
        <v>291</v>
      </c>
      <c r="AF936" s="40" t="str">
        <f t="shared" si="983"/>
        <v/>
      </c>
      <c r="AG936" s="6" t="s">
        <v>291</v>
      </c>
      <c r="AI936" s="114"/>
      <c r="AJ936" s="66"/>
    </row>
    <row r="937" spans="2:36" hidden="1">
      <c r="B937" s="65" t="str">
        <f t="shared" ref="B937:C937" si="1037">B936</f>
        <v>평가관리_산출정보</v>
      </c>
      <c r="C937" s="65" t="str">
        <f t="shared" si="1037"/>
        <v>포트폴리오별 현금흐름정보</v>
      </c>
      <c r="D937" s="65" t="s">
        <v>1212</v>
      </c>
      <c r="E937" s="65">
        <f t="shared" ref="E937:E1000" si="1038">IF(G937="","",IF(G936="",1,E936+1))</f>
        <v>2</v>
      </c>
      <c r="F937" s="66" t="s">
        <v>1980</v>
      </c>
      <c r="G937" s="66" t="s">
        <v>274</v>
      </c>
      <c r="H937" s="42">
        <v>30</v>
      </c>
      <c r="I937" s="66"/>
      <c r="J937" s="65" t="str">
        <f t="shared" ref="J937" si="1039">IF(G937="", "", G937&amp;IF(G937="날짜", "", "_"&amp;H937))</f>
        <v>문자_30</v>
      </c>
      <c r="K937" s="103"/>
      <c r="L937" s="67"/>
      <c r="M937" s="65" t="str">
        <f t="shared" si="1017"/>
        <v>ZRP_PORT_CF</v>
      </c>
      <c r="N937" s="65" t="str">
        <f t="shared" si="1032"/>
        <v>포트폴리오별 현금흐름정보</v>
      </c>
      <c r="O937" s="27">
        <f t="shared" si="1019"/>
        <v>2</v>
      </c>
      <c r="P937" s="65" t="s">
        <v>1455</v>
      </c>
      <c r="Q937" s="65" t="str">
        <f t="shared" si="1036"/>
        <v>시나리오ID</v>
      </c>
      <c r="R937" s="65" t="str">
        <f t="shared" ref="R937" si="1040">IF(G937="문자", "varchar2(" &amp; H937 &amp; ")", IF(G937="숫자", "number(" &amp; SUBSTITUTE(H937, ".", ",") &amp;")", IF(G937="날짜", "timestamp", "")))</f>
        <v>varchar2(30)</v>
      </c>
      <c r="S937" s="66" t="s">
        <v>1980</v>
      </c>
      <c r="T937" s="66"/>
      <c r="U937" s="68">
        <f t="shared" si="1008"/>
        <v>30</v>
      </c>
      <c r="V937" s="65"/>
      <c r="W937" s="5" t="s">
        <v>291</v>
      </c>
      <c r="X937" s="5" t="str">
        <f t="shared" si="979"/>
        <v>BASE_DT,SCEN_ID</v>
      </c>
      <c r="Y937" s="6" t="s">
        <v>291</v>
      </c>
      <c r="Z937" s="37" t="str">
        <f t="shared" si="980"/>
        <v xml:space="preserve">  SCEN_ID varchar2(30) NOT NULL,</v>
      </c>
      <c r="AA937" s="37" t="s">
        <v>291</v>
      </c>
      <c r="AB937" s="5" t="str">
        <f t="shared" si="981"/>
        <v/>
      </c>
      <c r="AC937" s="37" t="s">
        <v>291</v>
      </c>
      <c r="AD937" s="37" t="str">
        <f t="shared" si="982"/>
        <v>COMMENT ON COLUMN ZRP_PORT_CF.SCEN_ID IS '시나리오ID';</v>
      </c>
      <c r="AE937" s="37" t="s">
        <v>291</v>
      </c>
      <c r="AF937" s="40" t="str">
        <f t="shared" si="983"/>
        <v/>
      </c>
      <c r="AG937" s="6" t="s">
        <v>291</v>
      </c>
      <c r="AI937" s="114"/>
      <c r="AJ937" s="66"/>
    </row>
    <row r="938" spans="2:36" hidden="1">
      <c r="B938" s="65" t="str">
        <f t="shared" ref="B938:C938" si="1041">B937</f>
        <v>평가관리_산출정보</v>
      </c>
      <c r="C938" s="65" t="str">
        <f t="shared" si="1041"/>
        <v>포트폴리오별 현금흐름정보</v>
      </c>
      <c r="D938" s="65" t="s">
        <v>6460</v>
      </c>
      <c r="E938" s="65">
        <f t="shared" si="1038"/>
        <v>3</v>
      </c>
      <c r="F938" s="66" t="s">
        <v>1980</v>
      </c>
      <c r="G938" s="66" t="s">
        <v>274</v>
      </c>
      <c r="H938" s="42">
        <v>10</v>
      </c>
      <c r="I938" s="66"/>
      <c r="J938" s="65" t="str">
        <f t="shared" si="1024"/>
        <v>문자_10</v>
      </c>
      <c r="K938" s="103" t="s">
        <v>2154</v>
      </c>
      <c r="L938" s="67"/>
      <c r="M938" s="65" t="str">
        <f t="shared" si="1017"/>
        <v>ZRP_PORT_CF</v>
      </c>
      <c r="N938" s="65" t="str">
        <f t="shared" si="1032"/>
        <v>포트폴리오별 현금흐름정보</v>
      </c>
      <c r="O938" s="27">
        <f t="shared" si="1019"/>
        <v>3</v>
      </c>
      <c r="P938" s="65" t="s">
        <v>6470</v>
      </c>
      <c r="Q938" s="65" t="str">
        <f t="shared" si="1036"/>
        <v>현금흐름구분</v>
      </c>
      <c r="R938" s="65" t="str">
        <f t="shared" si="1025"/>
        <v>varchar2(10)</v>
      </c>
      <c r="S938" s="66" t="s">
        <v>1980</v>
      </c>
      <c r="T938" s="66"/>
      <c r="U938" s="68">
        <f t="shared" si="1008"/>
        <v>10</v>
      </c>
      <c r="V938" s="65"/>
      <c r="W938" s="5" t="s">
        <v>291</v>
      </c>
      <c r="X938" s="5" t="str">
        <f t="shared" si="979"/>
        <v>BASE_DT,SCEN_ID,CF_FLG</v>
      </c>
      <c r="Y938" s="6" t="s">
        <v>291</v>
      </c>
      <c r="Z938" s="37" t="str">
        <f t="shared" si="980"/>
        <v xml:space="preserve">  CF_FLG varchar2(10) NOT NULL,</v>
      </c>
      <c r="AA938" s="37" t="s">
        <v>291</v>
      </c>
      <c r="AB938" s="5" t="str">
        <f t="shared" si="981"/>
        <v/>
      </c>
      <c r="AC938" s="37" t="s">
        <v>291</v>
      </c>
      <c r="AD938" s="37" t="str">
        <f t="shared" si="982"/>
        <v>COMMENT ON COLUMN ZRP_PORT_CF.CF_FLG IS '현금흐름구분 : SET+ID';</v>
      </c>
      <c r="AE938" s="37" t="s">
        <v>291</v>
      </c>
      <c r="AF938" s="40" t="str">
        <f t="shared" si="983"/>
        <v/>
      </c>
      <c r="AG938" s="6" t="s">
        <v>291</v>
      </c>
      <c r="AI938" s="114"/>
      <c r="AJ938" s="66"/>
    </row>
    <row r="939" spans="2:36" hidden="1">
      <c r="B939" s="65" t="str">
        <f t="shared" ref="B939:C939" si="1042">B938</f>
        <v>평가관리_산출정보</v>
      </c>
      <c r="C939" s="65" t="str">
        <f t="shared" si="1042"/>
        <v>포트폴리오별 현금흐름정보</v>
      </c>
      <c r="D939" s="65" t="s">
        <v>1208</v>
      </c>
      <c r="E939" s="65">
        <f t="shared" si="1038"/>
        <v>4</v>
      </c>
      <c r="F939" s="66" t="s">
        <v>1980</v>
      </c>
      <c r="G939" s="66" t="s">
        <v>274</v>
      </c>
      <c r="H939" s="42" t="s">
        <v>1159</v>
      </c>
      <c r="I939" s="66"/>
      <c r="J939" s="65" t="str">
        <f t="shared" si="1024"/>
        <v>문자_100</v>
      </c>
      <c r="K939" s="103"/>
      <c r="L939" s="67"/>
      <c r="M939" s="65" t="str">
        <f t="shared" si="1017"/>
        <v>ZRP_PORT_CF</v>
      </c>
      <c r="N939" s="65" t="str">
        <f t="shared" si="1032"/>
        <v>포트폴리오별 현금흐름정보</v>
      </c>
      <c r="O939" s="27">
        <f t="shared" si="1019"/>
        <v>4</v>
      </c>
      <c r="P939" s="65" t="s">
        <v>1731</v>
      </c>
      <c r="Q939" s="65" t="str">
        <f t="shared" si="1036"/>
        <v>포트폴리오ID</v>
      </c>
      <c r="R939" s="65" t="str">
        <f t="shared" si="1025"/>
        <v>varchar2(100)</v>
      </c>
      <c r="S939" s="66" t="s">
        <v>1980</v>
      </c>
      <c r="T939" s="66"/>
      <c r="U939" s="68" t="str">
        <f t="shared" si="1008"/>
        <v>100</v>
      </c>
      <c r="V939" s="65"/>
      <c r="W939" s="5" t="s">
        <v>291</v>
      </c>
      <c r="X939" s="5" t="str">
        <f t="shared" si="979"/>
        <v>BASE_DT,SCEN_ID,CF_FLG,PORT_ID</v>
      </c>
      <c r="Y939" s="6" t="s">
        <v>291</v>
      </c>
      <c r="Z939" s="37" t="str">
        <f t="shared" si="980"/>
        <v xml:space="preserve">  PORT_ID varchar2(100) NOT NULL,</v>
      </c>
      <c r="AA939" s="37" t="s">
        <v>291</v>
      </c>
      <c r="AB939" s="5" t="str">
        <f t="shared" si="981"/>
        <v/>
      </c>
      <c r="AC939" s="37" t="s">
        <v>291</v>
      </c>
      <c r="AD939" s="37" t="str">
        <f t="shared" si="982"/>
        <v>COMMENT ON COLUMN ZRP_PORT_CF.PORT_ID IS '포트폴리오ID';</v>
      </c>
      <c r="AE939" s="37" t="s">
        <v>291</v>
      </c>
      <c r="AF939" s="40" t="str">
        <f t="shared" si="983"/>
        <v/>
      </c>
      <c r="AG939" s="6" t="s">
        <v>291</v>
      </c>
      <c r="AI939" s="114"/>
      <c r="AJ939" s="66"/>
    </row>
    <row r="940" spans="2:36" hidden="1">
      <c r="B940" s="65" t="str">
        <f t="shared" ref="B940:C940" si="1043">B939</f>
        <v>평가관리_산출정보</v>
      </c>
      <c r="C940" s="65" t="str">
        <f t="shared" si="1043"/>
        <v>포트폴리오별 현금흐름정보</v>
      </c>
      <c r="D940" s="65" t="s">
        <v>6461</v>
      </c>
      <c r="E940" s="65">
        <f t="shared" si="1038"/>
        <v>5</v>
      </c>
      <c r="F940" s="66" t="s">
        <v>1980</v>
      </c>
      <c r="G940" s="66" t="s">
        <v>274</v>
      </c>
      <c r="H940" s="42">
        <v>8</v>
      </c>
      <c r="I940" s="66"/>
      <c r="J940" s="65" t="str">
        <f t="shared" ref="J940" si="1044">IF(G940="", "", G940&amp;IF(G940="날짜", "", "_"&amp;H940))</f>
        <v>문자_8</v>
      </c>
      <c r="K940" s="103"/>
      <c r="L940" s="67"/>
      <c r="M940" s="65" t="str">
        <f t="shared" si="1017"/>
        <v>ZRP_PORT_CF</v>
      </c>
      <c r="N940" s="65" t="str">
        <f t="shared" ref="N940" si="1045">C940</f>
        <v>포트폴리오별 현금흐름정보</v>
      </c>
      <c r="O940" s="27">
        <f t="shared" si="1019"/>
        <v>5</v>
      </c>
      <c r="P940" s="65" t="s">
        <v>6462</v>
      </c>
      <c r="Q940" s="65" t="str">
        <f t="shared" ref="Q940" si="1046">D940</f>
        <v>현금흐름일자</v>
      </c>
      <c r="R940" s="65" t="str">
        <f t="shared" ref="R940" si="1047">IF(G940="문자", "varchar2(" &amp; H940 &amp; ")", IF(G940="숫자", "number(" &amp; SUBSTITUTE(H940, ".", ",") &amp;")", IF(G940="날짜", "timestamp", "")))</f>
        <v>varchar2(8)</v>
      </c>
      <c r="S940" s="66" t="s">
        <v>1980</v>
      </c>
      <c r="T940" s="66"/>
      <c r="U940" s="68">
        <f t="shared" si="1008"/>
        <v>8</v>
      </c>
      <c r="V940" s="65"/>
      <c r="W940" s="5" t="s">
        <v>291</v>
      </c>
      <c r="X940" s="5" t="str">
        <f t="shared" si="979"/>
        <v>BASE_DT,SCEN_ID,CF_FLG,PORT_ID,SCHE_DT</v>
      </c>
      <c r="Y940" s="6" t="s">
        <v>291</v>
      </c>
      <c r="Z940" s="37" t="str">
        <f t="shared" si="980"/>
        <v xml:space="preserve">  SCHE_DT varchar2(8) NOT NULL,</v>
      </c>
      <c r="AA940" s="37" t="s">
        <v>291</v>
      </c>
      <c r="AB940" s="5" t="str">
        <f t="shared" si="981"/>
        <v/>
      </c>
      <c r="AC940" s="37" t="s">
        <v>291</v>
      </c>
      <c r="AD940" s="37" t="str">
        <f t="shared" si="982"/>
        <v>COMMENT ON COLUMN ZRP_PORT_CF.SCHE_DT IS '현금흐름일자';</v>
      </c>
      <c r="AE940" s="37" t="s">
        <v>291</v>
      </c>
      <c r="AF940" s="40" t="str">
        <f t="shared" si="983"/>
        <v/>
      </c>
      <c r="AG940" s="6" t="s">
        <v>291</v>
      </c>
      <c r="AI940" s="114"/>
      <c r="AJ940" s="66"/>
    </row>
    <row r="941" spans="2:36" hidden="1">
      <c r="B941" s="65" t="str">
        <f t="shared" ref="B941:C941" si="1048">B940</f>
        <v>평가관리_산출정보</v>
      </c>
      <c r="C941" s="65" t="str">
        <f t="shared" si="1048"/>
        <v>포트폴리오별 현금흐름정보</v>
      </c>
      <c r="D941" s="65" t="s">
        <v>1153</v>
      </c>
      <c r="E941" s="65">
        <f t="shared" si="1038"/>
        <v>6</v>
      </c>
      <c r="F941" s="66"/>
      <c r="G941" s="66" t="s">
        <v>274</v>
      </c>
      <c r="H941" s="42">
        <v>20</v>
      </c>
      <c r="I941" s="66"/>
      <c r="J941" s="65" t="str">
        <f t="shared" si="1024"/>
        <v>문자_20</v>
      </c>
      <c r="K941" s="103"/>
      <c r="L941" s="67"/>
      <c r="M941" s="65" t="str">
        <f t="shared" si="1017"/>
        <v>ZRP_PORT_CF</v>
      </c>
      <c r="N941" s="65" t="str">
        <f t="shared" si="1032"/>
        <v>포트폴리오별 현금흐름정보</v>
      </c>
      <c r="O941" s="27">
        <f t="shared" si="1019"/>
        <v>6</v>
      </c>
      <c r="P941" s="65" t="s">
        <v>46</v>
      </c>
      <c r="Q941" s="65" t="str">
        <f t="shared" si="1036"/>
        <v>최종작업자</v>
      </c>
      <c r="R941" s="65" t="str">
        <f t="shared" si="1025"/>
        <v>varchar2(20)</v>
      </c>
      <c r="S941" s="66"/>
      <c r="T941" s="66"/>
      <c r="U941" s="68">
        <f t="shared" si="1008"/>
        <v>20</v>
      </c>
      <c r="V941" s="65"/>
      <c r="W941" s="5" t="s">
        <v>291</v>
      </c>
      <c r="X941" s="5" t="str">
        <f t="shared" si="979"/>
        <v>BASE_DT,SCEN_ID,CF_FLG,PORT_ID,SCHE_DT</v>
      </c>
      <c r="Y941" s="6" t="s">
        <v>291</v>
      </c>
      <c r="Z941" s="37" t="str">
        <f t="shared" si="980"/>
        <v xml:space="preserve">  LASTID varchar2(20) NULL,</v>
      </c>
      <c r="AA941" s="37" t="s">
        <v>291</v>
      </c>
      <c r="AB941" s="5" t="str">
        <f t="shared" si="981"/>
        <v/>
      </c>
      <c r="AC941" s="37" t="s">
        <v>291</v>
      </c>
      <c r="AD941" s="37" t="str">
        <f t="shared" si="982"/>
        <v>COMMENT ON COLUMN ZRP_PORT_CF.LASTID IS '최종작업자';</v>
      </c>
      <c r="AE941" s="37" t="s">
        <v>291</v>
      </c>
      <c r="AF941" s="40" t="str">
        <f t="shared" si="983"/>
        <v>ALTER TABLE ZRP_PORT_CF ADD LASTID varchar2(20) NULL;</v>
      </c>
      <c r="AG941" s="6" t="s">
        <v>291</v>
      </c>
      <c r="AI941" s="114"/>
      <c r="AJ941" s="66"/>
    </row>
    <row r="942" spans="2:36" hidden="1">
      <c r="B942" s="65" t="str">
        <f t="shared" ref="B942:C942" si="1049">B941</f>
        <v>평가관리_산출정보</v>
      </c>
      <c r="C942" s="65" t="str">
        <f t="shared" si="1049"/>
        <v>포트폴리오별 현금흐름정보</v>
      </c>
      <c r="D942" s="65" t="s">
        <v>286</v>
      </c>
      <c r="E942" s="65">
        <f t="shared" si="1038"/>
        <v>7</v>
      </c>
      <c r="F942" s="66"/>
      <c r="G942" s="66" t="s">
        <v>1154</v>
      </c>
      <c r="H942" s="42">
        <v>8</v>
      </c>
      <c r="I942" s="66" t="s">
        <v>36</v>
      </c>
      <c r="J942" s="65" t="str">
        <f t="shared" si="1024"/>
        <v>날짜</v>
      </c>
      <c r="K942" s="103"/>
      <c r="L942" s="67"/>
      <c r="M942" s="65" t="str">
        <f t="shared" si="1017"/>
        <v>ZRP_PORT_CF</v>
      </c>
      <c r="N942" s="65" t="str">
        <f t="shared" si="1032"/>
        <v>포트폴리오별 현금흐름정보</v>
      </c>
      <c r="O942" s="27">
        <f t="shared" si="1019"/>
        <v>7</v>
      </c>
      <c r="P942" s="65" t="s">
        <v>47</v>
      </c>
      <c r="Q942" s="65" t="str">
        <f t="shared" si="1036"/>
        <v>최종작업시스템일시</v>
      </c>
      <c r="R942" s="65" t="str">
        <f t="shared" si="1025"/>
        <v>timestamp</v>
      </c>
      <c r="S942" s="66"/>
      <c r="T942" s="66"/>
      <c r="U942" s="68">
        <f t="shared" si="1008"/>
        <v>8</v>
      </c>
      <c r="V942" s="65"/>
      <c r="W942" s="5" t="s">
        <v>291</v>
      </c>
      <c r="X942" s="5" t="str">
        <f t="shared" si="979"/>
        <v>BASE_DT,SCEN_ID,CF_FLG,PORT_ID,SCHE_DT</v>
      </c>
      <c r="Y942" s="6" t="s">
        <v>291</v>
      </c>
      <c r="Z942" s="37" t="str">
        <f t="shared" si="980"/>
        <v xml:space="preserve">  TMSTAMP timestamp DEFAULT CURRENT_TIMESTAMP  NULL,</v>
      </c>
      <c r="AA942" s="37" t="s">
        <v>291</v>
      </c>
      <c r="AB942" s="5" t="str">
        <f t="shared" si="981"/>
        <v/>
      </c>
      <c r="AC942" s="37" t="s">
        <v>291</v>
      </c>
      <c r="AD942" s="37" t="str">
        <f t="shared" si="982"/>
        <v>COMMENT ON COLUMN ZRP_PORT_CF.TMSTAMP IS '최종작업시스템일시';</v>
      </c>
      <c r="AE942" s="37" t="s">
        <v>291</v>
      </c>
      <c r="AF942" s="40" t="str">
        <f t="shared" si="983"/>
        <v>ALTER TABLE ZRP_PORT_CF ADD TMSTAMP timestamp NULL;</v>
      </c>
      <c r="AG942" s="6" t="s">
        <v>291</v>
      </c>
      <c r="AI942" s="114"/>
      <c r="AJ942" s="66"/>
    </row>
    <row r="943" spans="2:36" hidden="1">
      <c r="B943" s="65" t="str">
        <f t="shared" si="1035"/>
        <v>평가관리_산출정보</v>
      </c>
      <c r="C943" s="65" t="str">
        <f t="shared" si="1035"/>
        <v>포트폴리오별 현금흐름정보</v>
      </c>
      <c r="D943" s="65" t="s">
        <v>6463</v>
      </c>
      <c r="E943" s="65">
        <f t="shared" si="1038"/>
        <v>8</v>
      </c>
      <c r="F943" s="66"/>
      <c r="G943" s="66" t="s">
        <v>1156</v>
      </c>
      <c r="H943" s="42" t="s">
        <v>2000</v>
      </c>
      <c r="I943" s="66"/>
      <c r="J943" s="65" t="str">
        <f t="shared" si="1024"/>
        <v>숫자_19,2</v>
      </c>
      <c r="K943" s="103"/>
      <c r="L943" s="67"/>
      <c r="M943" s="65" t="str">
        <f t="shared" si="1017"/>
        <v>ZRP_PORT_CF</v>
      </c>
      <c r="N943" s="65" t="str">
        <f t="shared" si="1032"/>
        <v>포트폴리오별 현금흐름정보</v>
      </c>
      <c r="O943" s="27">
        <f t="shared" si="1019"/>
        <v>8</v>
      </c>
      <c r="P943" s="65" t="s">
        <v>6464</v>
      </c>
      <c r="Q943" s="65" t="str">
        <f t="shared" si="1036"/>
        <v>현금흐름금액</v>
      </c>
      <c r="R943" s="65" t="str">
        <f t="shared" si="1025"/>
        <v>number(19,2)</v>
      </c>
      <c r="S943" s="66"/>
      <c r="T943" s="66"/>
      <c r="U943" s="68" t="str">
        <f t="shared" si="1008"/>
        <v>19,2</v>
      </c>
      <c r="V943" s="65"/>
      <c r="W943" s="5" t="s">
        <v>291</v>
      </c>
      <c r="X943" s="5" t="str">
        <f t="shared" si="979"/>
        <v>BASE_DT,SCEN_ID,CF_FLG,PORT_ID,SCHE_DT</v>
      </c>
      <c r="Y943" s="6" t="s">
        <v>291</v>
      </c>
      <c r="Z943" s="37" t="str">
        <f t="shared" si="980"/>
        <v xml:space="preserve">  CF_VAL number(19,2) NULL,</v>
      </c>
      <c r="AA943" s="37" t="s">
        <v>291</v>
      </c>
      <c r="AB943" s="5" t="str">
        <f t="shared" si="981"/>
        <v/>
      </c>
      <c r="AC943" s="37" t="s">
        <v>291</v>
      </c>
      <c r="AD943" s="37" t="str">
        <f t="shared" si="982"/>
        <v>COMMENT ON COLUMN ZRP_PORT_CF.CF_VAL IS '현금흐름금액';</v>
      </c>
      <c r="AE943" s="37" t="s">
        <v>291</v>
      </c>
      <c r="AF943" s="40" t="str">
        <f t="shared" si="983"/>
        <v>ALTER TABLE ZRP_PORT_CF ADD CF_VAL number(19,2) NULL;</v>
      </c>
      <c r="AG943" s="6" t="s">
        <v>291</v>
      </c>
      <c r="AI943" s="114"/>
      <c r="AJ943" s="66"/>
    </row>
    <row r="944" spans="2:36" hidden="1">
      <c r="B944" s="65" t="str">
        <f t="shared" si="1035"/>
        <v>평가관리_산출정보</v>
      </c>
      <c r="C944" s="65" t="str">
        <f t="shared" si="1035"/>
        <v>포트폴리오별 현금흐름정보</v>
      </c>
      <c r="D944" s="65" t="s">
        <v>6465</v>
      </c>
      <c r="E944" s="65">
        <f t="shared" si="1038"/>
        <v>9</v>
      </c>
      <c r="F944" s="66"/>
      <c r="G944" s="66" t="s">
        <v>1156</v>
      </c>
      <c r="H944" s="42">
        <v>25.8</v>
      </c>
      <c r="I944" s="66"/>
      <c r="J944" s="65" t="str">
        <f t="shared" si="1024"/>
        <v>숫자_25.8</v>
      </c>
      <c r="K944" s="103"/>
      <c r="L944" s="67"/>
      <c r="M944" s="65" t="str">
        <f t="shared" si="1017"/>
        <v>ZRP_PORT_CF</v>
      </c>
      <c r="N944" s="65" t="str">
        <f t="shared" si="1032"/>
        <v>포트폴리오별 현금흐름정보</v>
      </c>
      <c r="O944" s="27">
        <f t="shared" si="1019"/>
        <v>9</v>
      </c>
      <c r="P944" s="65" t="s">
        <v>6468</v>
      </c>
      <c r="Q944" s="65" t="str">
        <f t="shared" si="1036"/>
        <v>현금흐름자료1</v>
      </c>
      <c r="R944" s="65" t="str">
        <f t="shared" si="1025"/>
        <v>number(25,8)</v>
      </c>
      <c r="S944" s="66"/>
      <c r="T944" s="66"/>
      <c r="U944" s="68">
        <f t="shared" si="1008"/>
        <v>25.8</v>
      </c>
      <c r="V944" s="65"/>
      <c r="W944" s="5" t="s">
        <v>291</v>
      </c>
      <c r="X944" s="5" t="str">
        <f t="shared" si="979"/>
        <v>BASE_DT,SCEN_ID,CF_FLG,PORT_ID,SCHE_DT</v>
      </c>
      <c r="Y944" s="6" t="s">
        <v>291</v>
      </c>
      <c r="Z944" s="37" t="str">
        <f t="shared" si="980"/>
        <v xml:space="preserve">  CF_VAL1 number(25,8) NULL,</v>
      </c>
      <c r="AA944" s="37" t="s">
        <v>291</v>
      </c>
      <c r="AB944" s="5" t="str">
        <f t="shared" si="981"/>
        <v/>
      </c>
      <c r="AC944" s="37" t="s">
        <v>291</v>
      </c>
      <c r="AD944" s="37" t="str">
        <f t="shared" si="982"/>
        <v>COMMENT ON COLUMN ZRP_PORT_CF.CF_VAL1 IS '현금흐름자료1';</v>
      </c>
      <c r="AE944" s="37" t="s">
        <v>291</v>
      </c>
      <c r="AF944" s="40" t="str">
        <f t="shared" si="983"/>
        <v>ALTER TABLE ZRP_PORT_CF ADD CF_VAL1 number(25,8) NULL;</v>
      </c>
      <c r="AG944" s="6" t="s">
        <v>291</v>
      </c>
      <c r="AI944" s="114"/>
      <c r="AJ944" s="66"/>
    </row>
    <row r="945" spans="2:36" hidden="1">
      <c r="B945" s="65" t="str">
        <f t="shared" ref="B945:C945" si="1050">B944</f>
        <v>평가관리_산출정보</v>
      </c>
      <c r="C945" s="65" t="str">
        <f t="shared" si="1050"/>
        <v>포트폴리오별 현금흐름정보</v>
      </c>
      <c r="D945" s="65" t="s">
        <v>6466</v>
      </c>
      <c r="E945" s="65">
        <f t="shared" si="1038"/>
        <v>10</v>
      </c>
      <c r="F945" s="66"/>
      <c r="G945" s="66" t="s">
        <v>1156</v>
      </c>
      <c r="H945" s="42">
        <v>25.8</v>
      </c>
      <c r="I945" s="66"/>
      <c r="J945" s="65" t="str">
        <f t="shared" ref="J945:J946" si="1051">IF(G945="", "", G945&amp;IF(G945="날짜", "", "_"&amp;H945))</f>
        <v>숫자_25.8</v>
      </c>
      <c r="K945" s="103"/>
      <c r="L945" s="67"/>
      <c r="M945" s="65" t="str">
        <f t="shared" si="1017"/>
        <v>ZRP_PORT_CF</v>
      </c>
      <c r="N945" s="65" t="str">
        <f t="shared" ref="N945:N946" si="1052">C945</f>
        <v>포트폴리오별 현금흐름정보</v>
      </c>
      <c r="O945" s="27">
        <f t="shared" si="1019"/>
        <v>10</v>
      </c>
      <c r="P945" s="65" t="s">
        <v>6469</v>
      </c>
      <c r="Q945" s="65" t="str">
        <f t="shared" ref="Q945:Q946" si="1053">D945</f>
        <v>현금흐름자료2</v>
      </c>
      <c r="R945" s="65" t="str">
        <f t="shared" ref="R945:R946" si="1054">IF(G945="문자", "varchar2(" &amp; H945 &amp; ")", IF(G945="숫자", "number(" &amp; SUBSTITUTE(H945, ".", ",") &amp;")", IF(G945="날짜", "timestamp", "")))</f>
        <v>number(25,8)</v>
      </c>
      <c r="S945" s="66"/>
      <c r="T945" s="66"/>
      <c r="U945" s="68">
        <f t="shared" si="1008"/>
        <v>25.8</v>
      </c>
      <c r="V945" s="65"/>
      <c r="W945" s="5" t="s">
        <v>291</v>
      </c>
      <c r="X945" s="5" t="str">
        <f t="shared" ref="X945:X1008" si="1055">IF(P945="","",IF(P944="",P945,X944&amp;IF(S945="Y",","&amp;P945,"")))</f>
        <v>BASE_DT,SCEN_ID,CF_FLG,PORT_ID,SCHE_DT</v>
      </c>
      <c r="Y945" s="6" t="s">
        <v>291</v>
      </c>
      <c r="Z945" s="37" t="str">
        <f t="shared" ref="Z945:Z1008" si="1056">IF(P945="", "CREATE TABLE " &amp; M945 &amp; "(", "  " &amp;P945 &amp; " " &amp;R945 &amp; IF(P945="TMSTAMP", " DEFAULT CURRENT_TIMESTAMP ", "")&amp; IF(S945="Y"," NOT NULL,", " NULL,") &amp; IF(P946="", "CONSTRAINT PK_" &amp; M945 &amp; " PRIMARY KEY ( " &amp; X945 &amp; ") );", "") )</f>
        <v xml:space="preserve">  CF_VAL2 number(25,8) NULL,</v>
      </c>
      <c r="AA945" s="37" t="s">
        <v>291</v>
      </c>
      <c r="AB945" s="5" t="str">
        <f t="shared" ref="AB945:AB1008" si="1057">IF(P945="","DROP TABLE "&amp;M945&amp;";","")</f>
        <v/>
      </c>
      <c r="AC945" s="37" t="s">
        <v>291</v>
      </c>
      <c r="AD945" s="37" t="str">
        <f t="shared" ref="AD945:AD1008" si="1058">IF(P945&lt;&gt;"", "COMMENT ON COLUMN " &amp; M945 &amp; "." &amp; P945 &amp; " IS '" &amp; D945 &amp; IF(K945&lt;&gt;"", " : " &amp;K945, "") &amp; "';", IF(N945&lt;&gt;"","COMMENT ON TABLE " &amp;M945&amp;" IS '"&amp;N945&amp;"';",""))</f>
        <v>COMMENT ON COLUMN ZRP_PORT_CF.CF_VAL2 IS '현금흐름자료2';</v>
      </c>
      <c r="AE945" s="37" t="s">
        <v>291</v>
      </c>
      <c r="AF945" s="40" t="str">
        <f t="shared" ref="AF945:AF1008" si="1059">IF( OR(Q945="", S945&lt;&gt;""), "", "ALTER TABLE " &amp; M945 &amp; " ADD " &amp; P945 &amp; " " &amp; R945 &amp; " NULL;")</f>
        <v>ALTER TABLE ZRP_PORT_CF ADD CF_VAL2 number(25,8) NULL;</v>
      </c>
      <c r="AG945" s="6" t="s">
        <v>291</v>
      </c>
      <c r="AI945" s="114"/>
      <c r="AJ945" s="66"/>
    </row>
    <row r="946" spans="2:36" hidden="1">
      <c r="B946" s="65" t="str">
        <f t="shared" ref="B946:C946" si="1060">B945</f>
        <v>평가관리_산출정보</v>
      </c>
      <c r="C946" s="65" t="str">
        <f t="shared" si="1060"/>
        <v>포트폴리오별 현금흐름정보</v>
      </c>
      <c r="D946" s="65" t="s">
        <v>6467</v>
      </c>
      <c r="E946" s="65">
        <f t="shared" si="1038"/>
        <v>11</v>
      </c>
      <c r="F946" s="66"/>
      <c r="G946" s="66" t="s">
        <v>1156</v>
      </c>
      <c r="H946" s="42">
        <v>25.8</v>
      </c>
      <c r="I946" s="66"/>
      <c r="J946" s="65" t="str">
        <f t="shared" si="1051"/>
        <v>숫자_25.8</v>
      </c>
      <c r="K946" s="103"/>
      <c r="L946" s="67"/>
      <c r="M946" s="65" t="str">
        <f t="shared" si="1017"/>
        <v>ZRP_PORT_CF</v>
      </c>
      <c r="N946" s="65" t="str">
        <f t="shared" si="1052"/>
        <v>포트폴리오별 현금흐름정보</v>
      </c>
      <c r="O946" s="27">
        <f t="shared" si="1019"/>
        <v>11</v>
      </c>
      <c r="P946" s="65" t="s">
        <v>6469</v>
      </c>
      <c r="Q946" s="65" t="str">
        <f t="shared" si="1053"/>
        <v>현금흐름자료3</v>
      </c>
      <c r="R946" s="65" t="str">
        <f t="shared" si="1054"/>
        <v>number(25,8)</v>
      </c>
      <c r="S946" s="66"/>
      <c r="T946" s="66"/>
      <c r="U946" s="68">
        <f t="shared" si="1008"/>
        <v>25.8</v>
      </c>
      <c r="V946" s="65"/>
      <c r="W946" s="5" t="s">
        <v>291</v>
      </c>
      <c r="X946" s="5" t="str">
        <f t="shared" si="1055"/>
        <v>BASE_DT,SCEN_ID,CF_FLG,PORT_ID,SCHE_DT</v>
      </c>
      <c r="Y946" s="6" t="s">
        <v>291</v>
      </c>
      <c r="Z946" s="37" t="str">
        <f t="shared" si="1056"/>
        <v xml:space="preserve">  CF_VAL2 number(25,8) NULL,</v>
      </c>
      <c r="AA946" s="37" t="s">
        <v>291</v>
      </c>
      <c r="AB946" s="5" t="str">
        <f t="shared" si="1057"/>
        <v/>
      </c>
      <c r="AC946" s="37" t="s">
        <v>291</v>
      </c>
      <c r="AD946" s="37" t="str">
        <f t="shared" si="1058"/>
        <v>COMMENT ON COLUMN ZRP_PORT_CF.CF_VAL2 IS '현금흐름자료3';</v>
      </c>
      <c r="AE946" s="37" t="s">
        <v>291</v>
      </c>
      <c r="AF946" s="40" t="str">
        <f t="shared" si="1059"/>
        <v>ALTER TABLE ZRP_PORT_CF ADD CF_VAL2 number(25,8) NULL;</v>
      </c>
      <c r="AG946" s="6" t="s">
        <v>291</v>
      </c>
      <c r="AI946" s="114"/>
      <c r="AJ946" s="66"/>
    </row>
    <row r="947" spans="2:36" hidden="1">
      <c r="B947" s="65" t="str">
        <f>B945</f>
        <v>평가관리_산출정보</v>
      </c>
      <c r="C947" s="65" t="str">
        <f>C945</f>
        <v>포트폴리오별 현금흐름정보</v>
      </c>
      <c r="D947" s="65" t="s">
        <v>2135</v>
      </c>
      <c r="E947" s="65">
        <f t="shared" si="1038"/>
        <v>12</v>
      </c>
      <c r="F947" s="66"/>
      <c r="G947" s="66" t="s">
        <v>12</v>
      </c>
      <c r="H947" s="42">
        <v>10</v>
      </c>
      <c r="I947" s="66"/>
      <c r="J947" s="65" t="str">
        <f t="shared" si="1024"/>
        <v>문자_10</v>
      </c>
      <c r="K947" s="103"/>
      <c r="L947" s="67"/>
      <c r="M947" s="65" t="str">
        <f>M945</f>
        <v>ZRP_PORT_CF</v>
      </c>
      <c r="N947" s="65" t="str">
        <f>C947</f>
        <v>포트폴리오별 현금흐름정보</v>
      </c>
      <c r="O947" s="27">
        <f t="shared" si="1019"/>
        <v>12</v>
      </c>
      <c r="P947" s="65" t="s">
        <v>2138</v>
      </c>
      <c r="Q947" s="65" t="str">
        <f t="shared" si="1036"/>
        <v>메모</v>
      </c>
      <c r="R947" s="65" t="str">
        <f t="shared" si="1025"/>
        <v>varchar2(10)</v>
      </c>
      <c r="S947" s="66"/>
      <c r="T947" s="66"/>
      <c r="U947" s="68">
        <f t="shared" si="1008"/>
        <v>10</v>
      </c>
      <c r="V947" s="65"/>
      <c r="W947" s="5" t="s">
        <v>291</v>
      </c>
      <c r="X947" s="5" t="str">
        <f t="shared" si="1055"/>
        <v>BASE_DT,SCEN_ID,CF_FLG,PORT_ID,SCHE_DT</v>
      </c>
      <c r="Y947" s="6" t="s">
        <v>291</v>
      </c>
      <c r="Z947" s="37" t="str">
        <f t="shared" si="1056"/>
        <v xml:space="preserve">  MEMO varchar2(10) NULL,CONSTRAINT PK_ZRP_PORT_CF PRIMARY KEY ( BASE_DT,SCEN_ID,CF_FLG,PORT_ID,SCHE_DT) );</v>
      </c>
      <c r="AA947" s="37" t="s">
        <v>291</v>
      </c>
      <c r="AB947" s="5" t="str">
        <f t="shared" si="1057"/>
        <v/>
      </c>
      <c r="AC947" s="37" t="s">
        <v>291</v>
      </c>
      <c r="AD947" s="37" t="str">
        <f t="shared" si="1058"/>
        <v>COMMENT ON COLUMN ZRP_PORT_CF.MEMO IS '메모';</v>
      </c>
      <c r="AE947" s="37" t="s">
        <v>291</v>
      </c>
      <c r="AF947" s="40" t="str">
        <f t="shared" si="1059"/>
        <v>ALTER TABLE ZRP_PORT_CF ADD MEMO varchar2(10) NULL;</v>
      </c>
      <c r="AG947" s="6" t="s">
        <v>291</v>
      </c>
      <c r="AI947" s="114"/>
      <c r="AJ947" s="66"/>
    </row>
    <row r="948" spans="2:36" s="6" customFormat="1" hidden="1">
      <c r="B948" s="65" t="str">
        <f>B934</f>
        <v>평가관리_산출정보</v>
      </c>
      <c r="C948" s="65" t="s">
        <v>2166</v>
      </c>
      <c r="D948" s="65" t="str">
        <f>VLOOKUP(M948,엔티티목록!I:O,7,FALSE)</f>
        <v>평가서버분석로그정보</v>
      </c>
      <c r="E948" s="65" t="str">
        <f t="shared" si="1038"/>
        <v/>
      </c>
      <c r="F948" s="66"/>
      <c r="G948" s="66"/>
      <c r="H948" s="42">
        <f>SUMIFS(H:H,C:C,C948,B:B,B948, G:G,"&lt;&gt;"&amp;G948)</f>
        <v>336</v>
      </c>
      <c r="I948" s="66"/>
      <c r="J948" s="65" t="str">
        <f t="shared" si="1024"/>
        <v/>
      </c>
      <c r="K948" s="103"/>
      <c r="L948" s="67"/>
      <c r="M948" s="65" t="s">
        <v>6431</v>
      </c>
      <c r="N948" s="65" t="str">
        <f>C948</f>
        <v>평가서버분석로그정보</v>
      </c>
      <c r="O948" s="27" t="str">
        <f t="shared" si="1019"/>
        <v/>
      </c>
      <c r="P948" s="65"/>
      <c r="Q948" s="65"/>
      <c r="R948" s="65" t="str">
        <f t="shared" si="1025"/>
        <v/>
      </c>
      <c r="S948" s="66"/>
      <c r="T948" s="66"/>
      <c r="U948" s="68">
        <f t="shared" si="1008"/>
        <v>336</v>
      </c>
      <c r="V948" s="65"/>
      <c r="W948" s="5" t="s">
        <v>291</v>
      </c>
      <c r="X948" s="5" t="str">
        <f t="shared" si="1055"/>
        <v/>
      </c>
      <c r="Y948" s="6" t="s">
        <v>291</v>
      </c>
      <c r="Z948" s="37" t="str">
        <f t="shared" si="1056"/>
        <v>CREATE TABLE ZRP_LOGS_SERV(</v>
      </c>
      <c r="AA948" s="37" t="s">
        <v>291</v>
      </c>
      <c r="AB948" s="5" t="str">
        <f t="shared" si="1057"/>
        <v>DROP TABLE ZRP_LOGS_SERV;</v>
      </c>
      <c r="AC948" s="37" t="s">
        <v>291</v>
      </c>
      <c r="AD948" s="37" t="str">
        <f t="shared" si="1058"/>
        <v>COMMENT ON TABLE ZRP_LOGS_SERV IS '평가서버분석로그정보';</v>
      </c>
      <c r="AE948" s="37" t="s">
        <v>291</v>
      </c>
      <c r="AF948" s="40" t="str">
        <f t="shared" si="1059"/>
        <v/>
      </c>
      <c r="AG948" s="6" t="s">
        <v>291</v>
      </c>
      <c r="AH948" s="5"/>
      <c r="AI948" s="114"/>
      <c r="AJ948" s="66"/>
    </row>
    <row r="949" spans="2:36" hidden="1">
      <c r="B949" s="65" t="str">
        <f>B948</f>
        <v>평가관리_산출정보</v>
      </c>
      <c r="C949" s="65" t="str">
        <f>C948</f>
        <v>평가서버분석로그정보</v>
      </c>
      <c r="D949" s="65" t="s">
        <v>1169</v>
      </c>
      <c r="E949" s="65">
        <f t="shared" si="1038"/>
        <v>1</v>
      </c>
      <c r="F949" s="66" t="s">
        <v>1980</v>
      </c>
      <c r="G949" s="66" t="s">
        <v>274</v>
      </c>
      <c r="H949" s="42">
        <v>30</v>
      </c>
      <c r="I949" s="66" t="s">
        <v>36</v>
      </c>
      <c r="J949" s="65" t="str">
        <f t="shared" si="1024"/>
        <v>문자_30</v>
      </c>
      <c r="K949" s="103"/>
      <c r="L949" s="67"/>
      <c r="M949" s="65" t="str">
        <f>M948</f>
        <v>ZRP_LOGS_SERV</v>
      </c>
      <c r="N949" s="65" t="str">
        <f t="shared" ref="N949:N957" si="1061">C949</f>
        <v>평가서버분석로그정보</v>
      </c>
      <c r="O949" s="27">
        <f t="shared" si="1019"/>
        <v>1</v>
      </c>
      <c r="P949" s="65" t="s">
        <v>1442</v>
      </c>
      <c r="Q949" s="65" t="str">
        <f>D949</f>
        <v>기준일자</v>
      </c>
      <c r="R949" s="65" t="str">
        <f t="shared" si="1025"/>
        <v>varchar2(30)</v>
      </c>
      <c r="S949" s="66" t="s">
        <v>1980</v>
      </c>
      <c r="T949" s="66"/>
      <c r="U949" s="68">
        <f t="shared" si="1008"/>
        <v>30</v>
      </c>
      <c r="V949" s="65"/>
      <c r="W949" s="5" t="s">
        <v>291</v>
      </c>
      <c r="X949" s="5" t="str">
        <f t="shared" si="1055"/>
        <v>BASE_DT</v>
      </c>
      <c r="Y949" s="6" t="s">
        <v>291</v>
      </c>
      <c r="Z949" s="37" t="str">
        <f t="shared" si="1056"/>
        <v xml:space="preserve">  BASE_DT varchar2(30) NOT NULL,</v>
      </c>
      <c r="AA949" s="37" t="s">
        <v>291</v>
      </c>
      <c r="AB949" s="5" t="str">
        <f t="shared" si="1057"/>
        <v/>
      </c>
      <c r="AC949" s="37" t="s">
        <v>291</v>
      </c>
      <c r="AD949" s="37" t="str">
        <f t="shared" si="1058"/>
        <v>COMMENT ON COLUMN ZRP_LOGS_SERV.BASE_DT IS '기준일자';</v>
      </c>
      <c r="AE949" s="37" t="s">
        <v>291</v>
      </c>
      <c r="AF949" s="40" t="str">
        <f t="shared" si="1059"/>
        <v/>
      </c>
      <c r="AG949" s="6" t="s">
        <v>291</v>
      </c>
      <c r="AI949" s="114"/>
      <c r="AJ949" s="66"/>
    </row>
    <row r="950" spans="2:36" hidden="1">
      <c r="B950" s="65" t="str">
        <f t="shared" ref="B950:C950" si="1062">B948</f>
        <v>평가관리_산출정보</v>
      </c>
      <c r="C950" s="65" t="str">
        <f t="shared" si="1062"/>
        <v>평가서버분석로그정보</v>
      </c>
      <c r="D950" s="65" t="s">
        <v>6421</v>
      </c>
      <c r="E950" s="65">
        <f t="shared" si="1038"/>
        <v>2</v>
      </c>
      <c r="F950" s="66" t="s">
        <v>1980</v>
      </c>
      <c r="G950" s="66" t="s">
        <v>274</v>
      </c>
      <c r="H950" s="42">
        <v>30</v>
      </c>
      <c r="I950" s="66" t="s">
        <v>36</v>
      </c>
      <c r="J950" s="65" t="str">
        <f t="shared" ref="J950:J951" si="1063">IF(G950="", "", G950&amp;IF(G950="날짜", "", "_"&amp;H950))</f>
        <v>문자_30</v>
      </c>
      <c r="K950" s="103"/>
      <c r="L950" s="67"/>
      <c r="M950" s="65" t="str">
        <f>M948</f>
        <v>ZRP_LOGS_SERV</v>
      </c>
      <c r="N950" s="65" t="str">
        <f t="shared" ref="N950:N951" si="1064">C950</f>
        <v>평가서버분석로그정보</v>
      </c>
      <c r="O950" s="27">
        <f t="shared" si="1019"/>
        <v>2</v>
      </c>
      <c r="P950" s="65" t="s">
        <v>6420</v>
      </c>
      <c r="Q950" s="65" t="str">
        <f t="shared" ref="Q950:Q951" si="1065">D950</f>
        <v>작업ID</v>
      </c>
      <c r="R950" s="65" t="str">
        <f t="shared" ref="R950:R951" si="1066">IF(G950="문자", "varchar2(" &amp; H950 &amp; ")", IF(G950="숫자", "number(" &amp; SUBSTITUTE(H950, ".", ",") &amp;")", IF(G950="날짜", "timestamp", "")))</f>
        <v>varchar2(30)</v>
      </c>
      <c r="S950" s="66" t="s">
        <v>1980</v>
      </c>
      <c r="T950" s="66"/>
      <c r="U950" s="68">
        <f t="shared" si="1008"/>
        <v>30</v>
      </c>
      <c r="V950" s="65"/>
      <c r="W950" s="5" t="s">
        <v>291</v>
      </c>
      <c r="X950" s="5" t="str">
        <f t="shared" si="1055"/>
        <v>BASE_DT,JOB_ID</v>
      </c>
      <c r="Y950" s="6" t="s">
        <v>291</v>
      </c>
      <c r="Z950" s="37" t="str">
        <f t="shared" si="1056"/>
        <v xml:space="preserve">  JOB_ID varchar2(30) NOT NULL,</v>
      </c>
      <c r="AA950" s="37" t="s">
        <v>291</v>
      </c>
      <c r="AB950" s="5" t="str">
        <f t="shared" si="1057"/>
        <v/>
      </c>
      <c r="AC950" s="37" t="s">
        <v>291</v>
      </c>
      <c r="AD950" s="37" t="str">
        <f t="shared" si="1058"/>
        <v>COMMENT ON COLUMN ZRP_LOGS_SERV.JOB_ID IS '작업ID';</v>
      </c>
      <c r="AE950" s="37" t="s">
        <v>291</v>
      </c>
      <c r="AF950" s="40" t="str">
        <f t="shared" si="1059"/>
        <v/>
      </c>
      <c r="AG950" s="6" t="s">
        <v>291</v>
      </c>
      <c r="AI950" s="114"/>
      <c r="AJ950" s="66"/>
    </row>
    <row r="951" spans="2:36" hidden="1">
      <c r="B951" s="65" t="str">
        <f>B948</f>
        <v>평가관리_산출정보</v>
      </c>
      <c r="C951" s="65" t="str">
        <f>C948</f>
        <v>평가서버분석로그정보</v>
      </c>
      <c r="D951" s="65" t="s">
        <v>2227</v>
      </c>
      <c r="E951" s="65">
        <f t="shared" si="1038"/>
        <v>3</v>
      </c>
      <c r="F951" s="66" t="s">
        <v>1980</v>
      </c>
      <c r="G951" s="66" t="s">
        <v>274</v>
      </c>
      <c r="H951" s="42">
        <v>30</v>
      </c>
      <c r="I951" s="66" t="s">
        <v>36</v>
      </c>
      <c r="J951" s="65" t="str">
        <f t="shared" si="1063"/>
        <v>문자_30</v>
      </c>
      <c r="K951" s="103"/>
      <c r="L951" s="67"/>
      <c r="M951" s="65" t="str">
        <f>M948</f>
        <v>ZRP_LOGS_SERV</v>
      </c>
      <c r="N951" s="65" t="str">
        <f t="shared" si="1064"/>
        <v>평가서버분석로그정보</v>
      </c>
      <c r="O951" s="27">
        <f t="shared" si="1019"/>
        <v>3</v>
      </c>
      <c r="P951" s="65" t="s">
        <v>2240</v>
      </c>
      <c r="Q951" s="65" t="str">
        <f t="shared" si="1065"/>
        <v>서버ID</v>
      </c>
      <c r="R951" s="65" t="str">
        <f t="shared" si="1066"/>
        <v>varchar2(30)</v>
      </c>
      <c r="S951" s="66" t="s">
        <v>1980</v>
      </c>
      <c r="T951" s="66"/>
      <c r="U951" s="68">
        <f t="shared" si="1008"/>
        <v>30</v>
      </c>
      <c r="V951" s="65"/>
      <c r="W951" s="5" t="s">
        <v>291</v>
      </c>
      <c r="X951" s="5" t="str">
        <f t="shared" si="1055"/>
        <v>BASE_DT,JOB_ID,SVR_ID</v>
      </c>
      <c r="Y951" s="6" t="s">
        <v>291</v>
      </c>
      <c r="Z951" s="37" t="str">
        <f t="shared" si="1056"/>
        <v xml:space="preserve">  SVR_ID varchar2(30) NOT NULL,</v>
      </c>
      <c r="AA951" s="37" t="s">
        <v>291</v>
      </c>
      <c r="AB951" s="5" t="str">
        <f t="shared" si="1057"/>
        <v/>
      </c>
      <c r="AC951" s="37" t="s">
        <v>291</v>
      </c>
      <c r="AD951" s="37" t="str">
        <f t="shared" si="1058"/>
        <v>COMMENT ON COLUMN ZRP_LOGS_SERV.SVR_ID IS '서버ID';</v>
      </c>
      <c r="AE951" s="37" t="s">
        <v>291</v>
      </c>
      <c r="AF951" s="40" t="str">
        <f t="shared" si="1059"/>
        <v/>
      </c>
      <c r="AG951" s="6" t="s">
        <v>291</v>
      </c>
      <c r="AI951" s="114"/>
      <c r="AJ951" s="66"/>
    </row>
    <row r="952" spans="2:36" hidden="1">
      <c r="B952" s="65" t="str">
        <f>B949</f>
        <v>평가관리_산출정보</v>
      </c>
      <c r="C952" s="65" t="str">
        <f>C949</f>
        <v>평가서버분석로그정보</v>
      </c>
      <c r="D952" s="65" t="s">
        <v>806</v>
      </c>
      <c r="E952" s="65">
        <f t="shared" si="1038"/>
        <v>4</v>
      </c>
      <c r="F952" s="66" t="s">
        <v>1980</v>
      </c>
      <c r="G952" s="66" t="s">
        <v>274</v>
      </c>
      <c r="H952" s="42">
        <v>30</v>
      </c>
      <c r="I952" s="66" t="s">
        <v>36</v>
      </c>
      <c r="J952" s="65" t="str">
        <f t="shared" si="1024"/>
        <v>문자_30</v>
      </c>
      <c r="K952" s="103"/>
      <c r="L952" s="67"/>
      <c r="M952" s="65" t="str">
        <f>M949</f>
        <v>ZRP_LOGS_SERV</v>
      </c>
      <c r="N952" s="65" t="str">
        <f t="shared" si="1061"/>
        <v>평가서버분석로그정보</v>
      </c>
      <c r="O952" s="27">
        <f t="shared" si="1019"/>
        <v>4</v>
      </c>
      <c r="P952" s="65" t="s">
        <v>802</v>
      </c>
      <c r="Q952" s="65" t="str">
        <f t="shared" ref="Q952:Q967" si="1067">D952</f>
        <v>상품코드</v>
      </c>
      <c r="R952" s="65" t="str">
        <f t="shared" si="1025"/>
        <v>varchar2(30)</v>
      </c>
      <c r="S952" s="66" t="s">
        <v>1980</v>
      </c>
      <c r="T952" s="66"/>
      <c r="U952" s="68">
        <f t="shared" si="1008"/>
        <v>30</v>
      </c>
      <c r="V952" s="65"/>
      <c r="W952" s="5" t="s">
        <v>291</v>
      </c>
      <c r="X952" s="5" t="str">
        <f t="shared" si="1055"/>
        <v>BASE_DT,JOB_ID,SVR_ID,PROD_CD</v>
      </c>
      <c r="Y952" s="6" t="s">
        <v>291</v>
      </c>
      <c r="Z952" s="37" t="str">
        <f t="shared" si="1056"/>
        <v xml:space="preserve">  PROD_CD varchar2(30) NOT NULL,</v>
      </c>
      <c r="AA952" s="37" t="s">
        <v>291</v>
      </c>
      <c r="AB952" s="5" t="str">
        <f t="shared" si="1057"/>
        <v/>
      </c>
      <c r="AC952" s="37" t="s">
        <v>291</v>
      </c>
      <c r="AD952" s="37" t="str">
        <f t="shared" si="1058"/>
        <v>COMMENT ON COLUMN ZRP_LOGS_SERV.PROD_CD IS '상품코드';</v>
      </c>
      <c r="AE952" s="37" t="s">
        <v>291</v>
      </c>
      <c r="AF952" s="40" t="str">
        <f t="shared" si="1059"/>
        <v/>
      </c>
      <c r="AG952" s="6" t="s">
        <v>291</v>
      </c>
      <c r="AI952" s="114"/>
      <c r="AJ952" s="66"/>
    </row>
    <row r="953" spans="2:36" hidden="1">
      <c r="B953" s="65" t="str">
        <f t="shared" ref="B953:C953" si="1068">B952</f>
        <v>평가관리_산출정보</v>
      </c>
      <c r="C953" s="65" t="str">
        <f t="shared" si="1068"/>
        <v>평가서버분석로그정보</v>
      </c>
      <c r="D953" s="65" t="s">
        <v>1153</v>
      </c>
      <c r="E953" s="65">
        <f t="shared" si="1038"/>
        <v>5</v>
      </c>
      <c r="F953" s="66"/>
      <c r="G953" s="66" t="s">
        <v>274</v>
      </c>
      <c r="H953" s="42">
        <v>20</v>
      </c>
      <c r="I953" s="66" t="s">
        <v>36</v>
      </c>
      <c r="J953" s="65" t="str">
        <f t="shared" si="1024"/>
        <v>문자_20</v>
      </c>
      <c r="K953" s="103"/>
      <c r="L953" s="67"/>
      <c r="M953" s="65" t="str">
        <f t="shared" ref="M953:M967" si="1069">M952</f>
        <v>ZRP_LOGS_SERV</v>
      </c>
      <c r="N953" s="65" t="str">
        <f t="shared" si="1061"/>
        <v>평가서버분석로그정보</v>
      </c>
      <c r="O953" s="27">
        <f t="shared" si="1019"/>
        <v>5</v>
      </c>
      <c r="P953" s="65" t="s">
        <v>46</v>
      </c>
      <c r="Q953" s="65" t="str">
        <f t="shared" si="1067"/>
        <v>최종작업자</v>
      </c>
      <c r="R953" s="65" t="str">
        <f t="shared" si="1025"/>
        <v>varchar2(20)</v>
      </c>
      <c r="S953" s="66"/>
      <c r="T953" s="66"/>
      <c r="U953" s="68">
        <f t="shared" si="1008"/>
        <v>20</v>
      </c>
      <c r="V953" s="65"/>
      <c r="W953" s="5" t="s">
        <v>291</v>
      </c>
      <c r="X953" s="5" t="str">
        <f t="shared" si="1055"/>
        <v>BASE_DT,JOB_ID,SVR_ID,PROD_CD</v>
      </c>
      <c r="Y953" s="6" t="s">
        <v>291</v>
      </c>
      <c r="Z953" s="37" t="str">
        <f t="shared" si="1056"/>
        <v xml:space="preserve">  LASTID varchar2(20) NULL,</v>
      </c>
      <c r="AA953" s="37" t="s">
        <v>291</v>
      </c>
      <c r="AB953" s="5" t="str">
        <f t="shared" si="1057"/>
        <v/>
      </c>
      <c r="AC953" s="37" t="s">
        <v>291</v>
      </c>
      <c r="AD953" s="37" t="str">
        <f t="shared" si="1058"/>
        <v>COMMENT ON COLUMN ZRP_LOGS_SERV.LASTID IS '최종작업자';</v>
      </c>
      <c r="AE953" s="37" t="s">
        <v>291</v>
      </c>
      <c r="AF953" s="40" t="str">
        <f t="shared" si="1059"/>
        <v>ALTER TABLE ZRP_LOGS_SERV ADD LASTID varchar2(20) NULL;</v>
      </c>
      <c r="AG953" s="6" t="s">
        <v>291</v>
      </c>
      <c r="AI953" s="114"/>
      <c r="AJ953" s="66"/>
    </row>
    <row r="954" spans="2:36" hidden="1">
      <c r="B954" s="65" t="str">
        <f t="shared" ref="B954:C954" si="1070">B953</f>
        <v>평가관리_산출정보</v>
      </c>
      <c r="C954" s="65" t="str">
        <f t="shared" si="1070"/>
        <v>평가서버분석로그정보</v>
      </c>
      <c r="D954" s="65" t="s">
        <v>286</v>
      </c>
      <c r="E954" s="65">
        <f t="shared" si="1038"/>
        <v>6</v>
      </c>
      <c r="F954" s="66"/>
      <c r="G954" s="66" t="s">
        <v>1154</v>
      </c>
      <c r="H954" s="42">
        <v>8</v>
      </c>
      <c r="I954" s="66" t="s">
        <v>36</v>
      </c>
      <c r="J954" s="65" t="str">
        <f t="shared" si="1024"/>
        <v>날짜</v>
      </c>
      <c r="K954" s="103"/>
      <c r="L954" s="67"/>
      <c r="M954" s="65" t="str">
        <f t="shared" si="1069"/>
        <v>ZRP_LOGS_SERV</v>
      </c>
      <c r="N954" s="65" t="str">
        <f t="shared" si="1061"/>
        <v>평가서버분석로그정보</v>
      </c>
      <c r="O954" s="27">
        <f t="shared" si="1019"/>
        <v>6</v>
      </c>
      <c r="P954" s="65" t="s">
        <v>47</v>
      </c>
      <c r="Q954" s="65" t="str">
        <f t="shared" si="1067"/>
        <v>최종작업시스템일시</v>
      </c>
      <c r="R954" s="65" t="str">
        <f t="shared" si="1025"/>
        <v>timestamp</v>
      </c>
      <c r="S954" s="66"/>
      <c r="T954" s="66"/>
      <c r="U954" s="68">
        <f t="shared" si="1008"/>
        <v>8</v>
      </c>
      <c r="V954" s="65"/>
      <c r="W954" s="5" t="s">
        <v>291</v>
      </c>
      <c r="X954" s="5" t="str">
        <f t="shared" si="1055"/>
        <v>BASE_DT,JOB_ID,SVR_ID,PROD_CD</v>
      </c>
      <c r="Y954" s="6" t="s">
        <v>291</v>
      </c>
      <c r="Z954" s="37" t="str">
        <f t="shared" si="1056"/>
        <v xml:space="preserve">  TMSTAMP timestamp DEFAULT CURRENT_TIMESTAMP  NULL,</v>
      </c>
      <c r="AA954" s="37" t="s">
        <v>291</v>
      </c>
      <c r="AB954" s="5" t="str">
        <f t="shared" si="1057"/>
        <v/>
      </c>
      <c r="AC954" s="37" t="s">
        <v>291</v>
      </c>
      <c r="AD954" s="37" t="str">
        <f t="shared" si="1058"/>
        <v>COMMENT ON COLUMN ZRP_LOGS_SERV.TMSTAMP IS '최종작업시스템일시';</v>
      </c>
      <c r="AE954" s="37" t="s">
        <v>291</v>
      </c>
      <c r="AF954" s="40" t="str">
        <f t="shared" si="1059"/>
        <v>ALTER TABLE ZRP_LOGS_SERV ADD TMSTAMP timestamp NULL;</v>
      </c>
      <c r="AG954" s="6" t="s">
        <v>291</v>
      </c>
      <c r="AI954" s="114"/>
      <c r="AJ954" s="66"/>
    </row>
    <row r="955" spans="2:36" hidden="1">
      <c r="B955" s="65" t="str">
        <f t="shared" ref="B955:C955" si="1071">B954</f>
        <v>평가관리_산출정보</v>
      </c>
      <c r="C955" s="65" t="str">
        <f t="shared" si="1071"/>
        <v>평가서버분석로그정보</v>
      </c>
      <c r="D955" s="65" t="s">
        <v>2228</v>
      </c>
      <c r="E955" s="65">
        <f t="shared" si="1038"/>
        <v>7</v>
      </c>
      <c r="F955" s="66"/>
      <c r="G955" s="66" t="s">
        <v>274</v>
      </c>
      <c r="H955" s="42">
        <v>100</v>
      </c>
      <c r="I955" s="66"/>
      <c r="J955" s="65" t="str">
        <f t="shared" si="1024"/>
        <v>문자_100</v>
      </c>
      <c r="K955" s="103" t="s">
        <v>2239</v>
      </c>
      <c r="L955" s="67"/>
      <c r="M955" s="65" t="str">
        <f t="shared" si="1069"/>
        <v>ZRP_LOGS_SERV</v>
      </c>
      <c r="N955" s="65" t="str">
        <f t="shared" si="1061"/>
        <v>평가서버분석로그정보</v>
      </c>
      <c r="O955" s="27">
        <f t="shared" si="1019"/>
        <v>7</v>
      </c>
      <c r="P955" s="65" t="s">
        <v>2241</v>
      </c>
      <c r="Q955" s="65" t="str">
        <f t="shared" si="1067"/>
        <v>작업서비스명</v>
      </c>
      <c r="R955" s="65" t="str">
        <f t="shared" ref="R955:R967" si="1072">IF(G955="문자", "varchar2(" &amp; H955 &amp; ")", IF(G955="숫자", "number(" &amp; SUBSTITUTE(H955, ".", ",") &amp;")", IF(G955="날짜", "timestamp", "")))</f>
        <v>varchar2(100)</v>
      </c>
      <c r="S955" s="66"/>
      <c r="T955" s="66"/>
      <c r="U955" s="68">
        <f t="shared" si="1008"/>
        <v>100</v>
      </c>
      <c r="V955" s="65"/>
      <c r="W955" s="5" t="s">
        <v>291</v>
      </c>
      <c r="X955" s="5" t="str">
        <f t="shared" si="1055"/>
        <v>BASE_DT,JOB_ID,SVR_ID,PROD_CD</v>
      </c>
      <c r="Y955" s="6" t="s">
        <v>291</v>
      </c>
      <c r="Z955" s="37" t="str">
        <f t="shared" si="1056"/>
        <v xml:space="preserve">  JOB_NM varchar2(100) NULL,</v>
      </c>
      <c r="AA955" s="37" t="s">
        <v>291</v>
      </c>
      <c r="AB955" s="5" t="str">
        <f t="shared" si="1057"/>
        <v/>
      </c>
      <c r="AC955" s="37" t="s">
        <v>291</v>
      </c>
      <c r="AD955" s="37" t="str">
        <f t="shared" si="1058"/>
        <v>COMMENT ON COLUMN ZRP_LOGS_SERV.JOB_NM IS '작업서비스명 : 작업명';</v>
      </c>
      <c r="AE955" s="37" t="s">
        <v>291</v>
      </c>
      <c r="AF955" s="40" t="str">
        <f t="shared" si="1059"/>
        <v>ALTER TABLE ZRP_LOGS_SERV ADD JOB_NM varchar2(100) NULL;</v>
      </c>
      <c r="AG955" s="6" t="s">
        <v>291</v>
      </c>
      <c r="AI955" s="114"/>
      <c r="AJ955" s="66"/>
    </row>
    <row r="956" spans="2:36" hidden="1">
      <c r="B956" s="65" t="str">
        <f>B955</f>
        <v>평가관리_산출정보</v>
      </c>
      <c r="C956" s="65" t="str">
        <f>C955</f>
        <v>평가서버분석로그정보</v>
      </c>
      <c r="D956" s="65" t="s">
        <v>2229</v>
      </c>
      <c r="E956" s="65">
        <f t="shared" si="1038"/>
        <v>8</v>
      </c>
      <c r="F956" s="66"/>
      <c r="G956" s="66" t="s">
        <v>274</v>
      </c>
      <c r="H956" s="42" t="s">
        <v>1159</v>
      </c>
      <c r="I956" s="66"/>
      <c r="J956" s="65" t="str">
        <f t="shared" si="1024"/>
        <v>문자_100</v>
      </c>
      <c r="K956" s="103"/>
      <c r="L956" s="67"/>
      <c r="M956" s="65" t="str">
        <f>M955</f>
        <v>ZRP_LOGS_SERV</v>
      </c>
      <c r="N956" s="65" t="str">
        <f t="shared" si="1061"/>
        <v>평가서버분석로그정보</v>
      </c>
      <c r="O956" s="27">
        <f t="shared" si="1019"/>
        <v>8</v>
      </c>
      <c r="P956" s="65" t="s">
        <v>2242</v>
      </c>
      <c r="Q956" s="65" t="str">
        <f t="shared" si="1067"/>
        <v>작업상태</v>
      </c>
      <c r="R956" s="65" t="str">
        <f t="shared" si="1072"/>
        <v>varchar2(100)</v>
      </c>
      <c r="S956" s="66"/>
      <c r="T956" s="66"/>
      <c r="U956" s="68" t="str">
        <f t="shared" si="1008"/>
        <v>100</v>
      </c>
      <c r="V956" s="65"/>
      <c r="W956" s="5" t="s">
        <v>291</v>
      </c>
      <c r="X956" s="5" t="str">
        <f t="shared" si="1055"/>
        <v>BASE_DT,JOB_ID,SVR_ID,PROD_CD</v>
      </c>
      <c r="Y956" s="6" t="s">
        <v>291</v>
      </c>
      <c r="Z956" s="37" t="str">
        <f t="shared" si="1056"/>
        <v xml:space="preserve">  STATUS varchar2(100) NULL,</v>
      </c>
      <c r="AA956" s="37" t="s">
        <v>291</v>
      </c>
      <c r="AB956" s="5" t="str">
        <f t="shared" si="1057"/>
        <v/>
      </c>
      <c r="AC956" s="37" t="s">
        <v>291</v>
      </c>
      <c r="AD956" s="37" t="str">
        <f t="shared" si="1058"/>
        <v>COMMENT ON COLUMN ZRP_LOGS_SERV.STATUS IS '작업상태';</v>
      </c>
      <c r="AE956" s="37" t="s">
        <v>291</v>
      </c>
      <c r="AF956" s="40" t="str">
        <f t="shared" si="1059"/>
        <v>ALTER TABLE ZRP_LOGS_SERV ADD STATUS varchar2(100) NULL;</v>
      </c>
      <c r="AG956" s="6" t="s">
        <v>291</v>
      </c>
      <c r="AI956" s="114"/>
      <c r="AJ956" s="66"/>
    </row>
    <row r="957" spans="2:36" hidden="1">
      <c r="B957" s="65" t="str">
        <f t="shared" ref="B957:C957" si="1073">B956</f>
        <v>평가관리_산출정보</v>
      </c>
      <c r="C957" s="65" t="str">
        <f t="shared" si="1073"/>
        <v>평가서버분석로그정보</v>
      </c>
      <c r="D957" s="65" t="s">
        <v>2230</v>
      </c>
      <c r="E957" s="65">
        <f t="shared" si="1038"/>
        <v>9</v>
      </c>
      <c r="F957" s="66"/>
      <c r="G957" s="66" t="s">
        <v>13</v>
      </c>
      <c r="H957" s="42">
        <v>8</v>
      </c>
      <c r="I957" s="66"/>
      <c r="J957" s="65" t="str">
        <f t="shared" si="1024"/>
        <v>숫자_8</v>
      </c>
      <c r="K957" s="103"/>
      <c r="L957" s="67"/>
      <c r="M957" s="65" t="str">
        <f t="shared" si="1069"/>
        <v>ZRP_LOGS_SERV</v>
      </c>
      <c r="N957" s="65" t="str">
        <f t="shared" si="1061"/>
        <v>평가서버분석로그정보</v>
      </c>
      <c r="O957" s="27">
        <f t="shared" si="1019"/>
        <v>9</v>
      </c>
      <c r="P957" s="65" t="s">
        <v>2243</v>
      </c>
      <c r="Q957" s="65" t="str">
        <f t="shared" si="1067"/>
        <v>시나리오갯수</v>
      </c>
      <c r="R957" s="65" t="str">
        <f t="shared" si="1072"/>
        <v>number(8)</v>
      </c>
      <c r="S957" s="66"/>
      <c r="T957" s="66"/>
      <c r="U957" s="68">
        <f t="shared" si="1008"/>
        <v>8</v>
      </c>
      <c r="V957" s="65"/>
      <c r="W957" s="5" t="s">
        <v>291</v>
      </c>
      <c r="X957" s="5" t="str">
        <f t="shared" si="1055"/>
        <v>BASE_DT,JOB_ID,SVR_ID,PROD_CD</v>
      </c>
      <c r="Y957" s="6" t="s">
        <v>291</v>
      </c>
      <c r="Z957" s="37" t="str">
        <f t="shared" si="1056"/>
        <v xml:space="preserve">  SCN_COUNT number(8) NULL,</v>
      </c>
      <c r="AA957" s="37" t="s">
        <v>291</v>
      </c>
      <c r="AB957" s="5" t="str">
        <f t="shared" si="1057"/>
        <v/>
      </c>
      <c r="AC957" s="37" t="s">
        <v>291</v>
      </c>
      <c r="AD957" s="37" t="str">
        <f t="shared" si="1058"/>
        <v>COMMENT ON COLUMN ZRP_LOGS_SERV.SCN_COUNT IS '시나리오갯수';</v>
      </c>
      <c r="AE957" s="37" t="s">
        <v>291</v>
      </c>
      <c r="AF957" s="40" t="str">
        <f t="shared" si="1059"/>
        <v>ALTER TABLE ZRP_LOGS_SERV ADD SCN_COUNT number(8) NULL;</v>
      </c>
      <c r="AG957" s="6" t="s">
        <v>291</v>
      </c>
      <c r="AI957" s="114"/>
      <c r="AJ957" s="66"/>
    </row>
    <row r="958" spans="2:36" hidden="1">
      <c r="B958" s="65" t="str">
        <f t="shared" ref="B958" si="1074">B957</f>
        <v>평가관리_산출정보</v>
      </c>
      <c r="C958" s="65" t="str">
        <f t="shared" ref="C958" si="1075">C957</f>
        <v>평가서버분석로그정보</v>
      </c>
      <c r="D958" s="65" t="s">
        <v>2249</v>
      </c>
      <c r="E958" s="65">
        <f t="shared" si="1038"/>
        <v>10</v>
      </c>
      <c r="F958" s="66"/>
      <c r="G958" s="66" t="s">
        <v>13</v>
      </c>
      <c r="H958" s="42">
        <v>8</v>
      </c>
      <c r="I958" s="66"/>
      <c r="J958" s="65" t="str">
        <f t="shared" si="1024"/>
        <v>숫자_8</v>
      </c>
      <c r="K958" s="103"/>
      <c r="L958" s="67"/>
      <c r="M958" s="65" t="str">
        <f t="shared" si="1069"/>
        <v>ZRP_LOGS_SERV</v>
      </c>
      <c r="N958" s="65" t="str">
        <f t="shared" ref="N958:N959" si="1076">C958</f>
        <v>평가서버분석로그정보</v>
      </c>
      <c r="O958" s="27">
        <f t="shared" si="1019"/>
        <v>10</v>
      </c>
      <c r="P958" s="65" t="s">
        <v>2244</v>
      </c>
      <c r="Q958" s="65" t="str">
        <f t="shared" si="1067"/>
        <v>요청갯수</v>
      </c>
      <c r="R958" s="65" t="str">
        <f t="shared" si="1072"/>
        <v>number(8)</v>
      </c>
      <c r="S958" s="66"/>
      <c r="T958" s="66"/>
      <c r="U958" s="68">
        <f t="shared" si="1008"/>
        <v>8</v>
      </c>
      <c r="V958" s="65"/>
      <c r="X958" s="5" t="str">
        <f t="shared" si="1055"/>
        <v>BASE_DT,JOB_ID,SVR_ID,PROD_CD</v>
      </c>
      <c r="Y958" s="6" t="s">
        <v>291</v>
      </c>
      <c r="Z958" s="37" t="str">
        <f t="shared" si="1056"/>
        <v xml:space="preserve">  REQ_COUNT number(8) NULL,</v>
      </c>
      <c r="AA958" s="37" t="s">
        <v>291</v>
      </c>
      <c r="AB958" s="5" t="str">
        <f t="shared" si="1057"/>
        <v/>
      </c>
      <c r="AC958" s="37" t="s">
        <v>291</v>
      </c>
      <c r="AD958" s="37" t="str">
        <f t="shared" si="1058"/>
        <v>COMMENT ON COLUMN ZRP_LOGS_SERV.REQ_COUNT IS '요청갯수';</v>
      </c>
      <c r="AE958" s="37" t="s">
        <v>291</v>
      </c>
      <c r="AF958" s="40" t="str">
        <f t="shared" si="1059"/>
        <v>ALTER TABLE ZRP_LOGS_SERV ADD REQ_COUNT number(8) NULL;</v>
      </c>
      <c r="AG958" s="6" t="s">
        <v>291</v>
      </c>
      <c r="AI958" s="114"/>
      <c r="AJ958" s="66"/>
    </row>
    <row r="959" spans="2:36" hidden="1">
      <c r="B959" s="65" t="str">
        <f t="shared" ref="B959:C959" si="1077">B958</f>
        <v>평가관리_산출정보</v>
      </c>
      <c r="C959" s="65" t="str">
        <f t="shared" si="1077"/>
        <v>평가서버분석로그정보</v>
      </c>
      <c r="D959" s="65" t="s">
        <v>2232</v>
      </c>
      <c r="E959" s="65">
        <f t="shared" si="1038"/>
        <v>11</v>
      </c>
      <c r="F959" s="66"/>
      <c r="G959" s="66" t="s">
        <v>13</v>
      </c>
      <c r="H959" s="42">
        <v>8</v>
      </c>
      <c r="I959" s="66"/>
      <c r="J959" s="65" t="str">
        <f t="shared" si="1024"/>
        <v>숫자_8</v>
      </c>
      <c r="K959" s="103"/>
      <c r="L959" s="67"/>
      <c r="M959" s="65" t="str">
        <f t="shared" si="1069"/>
        <v>ZRP_LOGS_SERV</v>
      </c>
      <c r="N959" s="65" t="str">
        <f t="shared" si="1076"/>
        <v>평가서버분석로그정보</v>
      </c>
      <c r="O959" s="27">
        <f t="shared" si="1019"/>
        <v>11</v>
      </c>
      <c r="P959" s="65" t="s">
        <v>2245</v>
      </c>
      <c r="Q959" s="65" t="str">
        <f t="shared" si="1067"/>
        <v>분석갯수</v>
      </c>
      <c r="R959" s="65" t="str">
        <f t="shared" si="1072"/>
        <v>number(8)</v>
      </c>
      <c r="S959" s="66"/>
      <c r="T959" s="66"/>
      <c r="U959" s="68">
        <f t="shared" si="1008"/>
        <v>8</v>
      </c>
      <c r="V959" s="65"/>
      <c r="W959" s="5" t="s">
        <v>291</v>
      </c>
      <c r="X959" s="5" t="str">
        <f t="shared" si="1055"/>
        <v>BASE_DT,JOB_ID,SVR_ID,PROD_CD</v>
      </c>
      <c r="Y959" s="6" t="s">
        <v>291</v>
      </c>
      <c r="Z959" s="37" t="str">
        <f t="shared" si="1056"/>
        <v xml:space="preserve">  ANAL_COUNT number(8) NULL,</v>
      </c>
      <c r="AA959" s="37" t="s">
        <v>291</v>
      </c>
      <c r="AB959" s="5" t="str">
        <f t="shared" si="1057"/>
        <v/>
      </c>
      <c r="AC959" s="37" t="s">
        <v>291</v>
      </c>
      <c r="AD959" s="37" t="str">
        <f t="shared" si="1058"/>
        <v>COMMENT ON COLUMN ZRP_LOGS_SERV.ANAL_COUNT IS '분석갯수';</v>
      </c>
      <c r="AE959" s="37" t="s">
        <v>291</v>
      </c>
      <c r="AF959" s="40" t="str">
        <f t="shared" si="1059"/>
        <v>ALTER TABLE ZRP_LOGS_SERV ADD ANAL_COUNT number(8) NULL;</v>
      </c>
      <c r="AG959" s="6" t="s">
        <v>291</v>
      </c>
      <c r="AI959" s="114"/>
      <c r="AJ959" s="66"/>
    </row>
    <row r="960" spans="2:36" hidden="1">
      <c r="B960" s="65" t="str">
        <f t="shared" ref="B960" si="1078">B959</f>
        <v>평가관리_산출정보</v>
      </c>
      <c r="C960" s="65" t="str">
        <f t="shared" ref="C960" si="1079">C959</f>
        <v>평가서버분석로그정보</v>
      </c>
      <c r="D960" s="65" t="s">
        <v>2231</v>
      </c>
      <c r="E960" s="65">
        <f t="shared" si="1038"/>
        <v>12</v>
      </c>
      <c r="F960" s="66"/>
      <c r="G960" s="66" t="s">
        <v>13</v>
      </c>
      <c r="H960" s="42">
        <v>8</v>
      </c>
      <c r="I960" s="66"/>
      <c r="J960" s="65" t="str">
        <f t="shared" si="1024"/>
        <v>숫자_8</v>
      </c>
      <c r="K960" s="103"/>
      <c r="L960" s="67"/>
      <c r="M960" s="65" t="str">
        <f t="shared" si="1069"/>
        <v>ZRP_LOGS_SERV</v>
      </c>
      <c r="N960" s="65" t="str">
        <f t="shared" ref="N960:N967" si="1080">C960</f>
        <v>평가서버분석로그정보</v>
      </c>
      <c r="O960" s="27">
        <f t="shared" si="1019"/>
        <v>12</v>
      </c>
      <c r="P960" s="65" t="s">
        <v>2246</v>
      </c>
      <c r="Q960" s="65" t="str">
        <f t="shared" si="1067"/>
        <v>에러갯수</v>
      </c>
      <c r="R960" s="65" t="str">
        <f t="shared" si="1072"/>
        <v>number(8)</v>
      </c>
      <c r="S960" s="66"/>
      <c r="T960" s="66"/>
      <c r="U960" s="68">
        <f t="shared" si="1008"/>
        <v>8</v>
      </c>
      <c r="V960" s="65"/>
      <c r="W960" s="5" t="s">
        <v>291</v>
      </c>
      <c r="X960" s="5" t="str">
        <f t="shared" si="1055"/>
        <v>BASE_DT,JOB_ID,SVR_ID,PROD_CD</v>
      </c>
      <c r="Y960" s="6" t="s">
        <v>291</v>
      </c>
      <c r="Z960" s="37" t="str">
        <f t="shared" si="1056"/>
        <v xml:space="preserve">  ERR_COUNT number(8) NULL,</v>
      </c>
      <c r="AA960" s="37" t="s">
        <v>291</v>
      </c>
      <c r="AB960" s="5" t="str">
        <f t="shared" si="1057"/>
        <v/>
      </c>
      <c r="AC960" s="37" t="s">
        <v>291</v>
      </c>
      <c r="AD960" s="37" t="str">
        <f t="shared" si="1058"/>
        <v>COMMENT ON COLUMN ZRP_LOGS_SERV.ERR_COUNT IS '에러갯수';</v>
      </c>
      <c r="AE960" s="37" t="s">
        <v>291</v>
      </c>
      <c r="AF960" s="40" t="str">
        <f t="shared" si="1059"/>
        <v>ALTER TABLE ZRP_LOGS_SERV ADD ERR_COUNT number(8) NULL;</v>
      </c>
      <c r="AG960" s="6" t="s">
        <v>291</v>
      </c>
      <c r="AI960" s="114"/>
      <c r="AJ960" s="66"/>
    </row>
    <row r="961" spans="2:36" hidden="1">
      <c r="B961" s="65" t="str">
        <f t="shared" ref="B961:C961" si="1081">B960</f>
        <v>평가관리_산출정보</v>
      </c>
      <c r="C961" s="65" t="str">
        <f t="shared" si="1081"/>
        <v>평가서버분석로그정보</v>
      </c>
      <c r="D961" s="65" t="s">
        <v>1434</v>
      </c>
      <c r="E961" s="65">
        <f t="shared" si="1038"/>
        <v>13</v>
      </c>
      <c r="F961" s="66"/>
      <c r="G961" s="66" t="s">
        <v>2238</v>
      </c>
      <c r="H961" s="42">
        <v>8</v>
      </c>
      <c r="I961" s="66"/>
      <c r="J961" s="65" t="str">
        <f t="shared" si="1024"/>
        <v>날짜</v>
      </c>
      <c r="K961" s="103"/>
      <c r="L961" s="67"/>
      <c r="M961" s="65" t="str">
        <f t="shared" si="1069"/>
        <v>ZRP_LOGS_SERV</v>
      </c>
      <c r="N961" s="65" t="str">
        <f t="shared" si="1080"/>
        <v>평가서버분석로그정보</v>
      </c>
      <c r="O961" s="27">
        <f t="shared" si="1019"/>
        <v>13</v>
      </c>
      <c r="P961" s="65" t="s">
        <v>2247</v>
      </c>
      <c r="Q961" s="65" t="str">
        <f t="shared" si="1067"/>
        <v>시작일시</v>
      </c>
      <c r="R961" s="65" t="str">
        <f t="shared" si="1072"/>
        <v>timestamp</v>
      </c>
      <c r="S961" s="66"/>
      <c r="T961" s="66"/>
      <c r="U961" s="68">
        <f t="shared" si="1008"/>
        <v>8</v>
      </c>
      <c r="V961" s="65"/>
      <c r="W961" s="5" t="s">
        <v>291</v>
      </c>
      <c r="X961" s="5" t="str">
        <f t="shared" si="1055"/>
        <v>BASE_DT,JOB_ID,SVR_ID,PROD_CD</v>
      </c>
      <c r="Y961" s="6" t="s">
        <v>291</v>
      </c>
      <c r="Z961" s="37" t="str">
        <f t="shared" si="1056"/>
        <v xml:space="preserve">  START_TIME timestamp NULL,</v>
      </c>
      <c r="AA961" s="37" t="s">
        <v>291</v>
      </c>
      <c r="AB961" s="5" t="str">
        <f t="shared" si="1057"/>
        <v/>
      </c>
      <c r="AC961" s="37" t="s">
        <v>291</v>
      </c>
      <c r="AD961" s="37" t="str">
        <f t="shared" si="1058"/>
        <v>COMMENT ON COLUMN ZRP_LOGS_SERV.START_TIME IS '시작일시';</v>
      </c>
      <c r="AE961" s="37" t="s">
        <v>291</v>
      </c>
      <c r="AF961" s="40" t="str">
        <f t="shared" si="1059"/>
        <v>ALTER TABLE ZRP_LOGS_SERV ADD START_TIME timestamp NULL;</v>
      </c>
      <c r="AG961" s="6" t="s">
        <v>291</v>
      </c>
      <c r="AI961" s="114"/>
      <c r="AJ961" s="66"/>
    </row>
    <row r="962" spans="2:36" hidden="1">
      <c r="B962" s="65" t="str">
        <f t="shared" ref="B962" si="1082">B961</f>
        <v>평가관리_산출정보</v>
      </c>
      <c r="C962" s="65" t="str">
        <f t="shared" ref="C962" si="1083">C961</f>
        <v>평가서버분석로그정보</v>
      </c>
      <c r="D962" s="65" t="s">
        <v>1436</v>
      </c>
      <c r="E962" s="65">
        <f t="shared" si="1038"/>
        <v>14</v>
      </c>
      <c r="F962" s="66"/>
      <c r="G962" s="66" t="s">
        <v>2238</v>
      </c>
      <c r="H962" s="42">
        <v>8</v>
      </c>
      <c r="I962" s="66"/>
      <c r="J962" s="65" t="str">
        <f t="shared" si="1024"/>
        <v>날짜</v>
      </c>
      <c r="K962" s="103"/>
      <c r="L962" s="67"/>
      <c r="M962" s="65" t="str">
        <f t="shared" si="1069"/>
        <v>ZRP_LOGS_SERV</v>
      </c>
      <c r="N962" s="65" t="str">
        <f t="shared" si="1080"/>
        <v>평가서버분석로그정보</v>
      </c>
      <c r="O962" s="27">
        <f t="shared" si="1019"/>
        <v>14</v>
      </c>
      <c r="P962" s="65" t="s">
        <v>2248</v>
      </c>
      <c r="Q962" s="65" t="str">
        <f t="shared" si="1067"/>
        <v>종료일시</v>
      </c>
      <c r="R962" s="65" t="str">
        <f t="shared" si="1072"/>
        <v>timestamp</v>
      </c>
      <c r="S962" s="66"/>
      <c r="T962" s="66"/>
      <c r="U962" s="68">
        <f t="shared" si="1008"/>
        <v>8</v>
      </c>
      <c r="V962" s="65"/>
      <c r="W962" s="5" t="s">
        <v>291</v>
      </c>
      <c r="X962" s="5" t="str">
        <f t="shared" si="1055"/>
        <v>BASE_DT,JOB_ID,SVR_ID,PROD_CD</v>
      </c>
      <c r="Y962" s="6" t="s">
        <v>291</v>
      </c>
      <c r="Z962" s="37" t="str">
        <f t="shared" si="1056"/>
        <v xml:space="preserve">  END_TIME timestamp NULL,</v>
      </c>
      <c r="AA962" s="37" t="s">
        <v>291</v>
      </c>
      <c r="AB962" s="5" t="str">
        <f t="shared" si="1057"/>
        <v/>
      </c>
      <c r="AC962" s="37" t="s">
        <v>291</v>
      </c>
      <c r="AD962" s="37" t="str">
        <f t="shared" si="1058"/>
        <v>COMMENT ON COLUMN ZRP_LOGS_SERV.END_TIME IS '종료일시';</v>
      </c>
      <c r="AE962" s="37" t="s">
        <v>291</v>
      </c>
      <c r="AF962" s="40" t="str">
        <f t="shared" si="1059"/>
        <v>ALTER TABLE ZRP_LOGS_SERV ADD END_TIME timestamp NULL;</v>
      </c>
      <c r="AG962" s="6" t="s">
        <v>291</v>
      </c>
      <c r="AI962" s="114"/>
      <c r="AJ962" s="66"/>
    </row>
    <row r="963" spans="2:36" hidden="1">
      <c r="B963" s="65" t="str">
        <f t="shared" ref="B963:C963" si="1084">B962</f>
        <v>평가관리_산출정보</v>
      </c>
      <c r="C963" s="65" t="str">
        <f t="shared" si="1084"/>
        <v>평가서버분석로그정보</v>
      </c>
      <c r="D963" s="65" t="s">
        <v>2233</v>
      </c>
      <c r="E963" s="65">
        <f t="shared" si="1038"/>
        <v>15</v>
      </c>
      <c r="F963" s="66"/>
      <c r="G963" s="66" t="s">
        <v>13</v>
      </c>
      <c r="H963" s="42">
        <v>8</v>
      </c>
      <c r="I963" s="66"/>
      <c r="J963" s="65" t="str">
        <f t="shared" si="1024"/>
        <v>숫자_8</v>
      </c>
      <c r="K963" s="103"/>
      <c r="L963" s="67"/>
      <c r="M963" s="65" t="str">
        <f t="shared" si="1069"/>
        <v>ZRP_LOGS_SERV</v>
      </c>
      <c r="N963" s="65" t="str">
        <f t="shared" si="1080"/>
        <v>평가서버분석로그정보</v>
      </c>
      <c r="O963" s="27">
        <f t="shared" si="1019"/>
        <v>15</v>
      </c>
      <c r="P963" s="65" t="s">
        <v>2251</v>
      </c>
      <c r="Q963" s="65" t="str">
        <f t="shared" si="1067"/>
        <v>총소요시간</v>
      </c>
      <c r="R963" s="65" t="str">
        <f t="shared" si="1072"/>
        <v>number(8)</v>
      </c>
      <c r="S963" s="66"/>
      <c r="T963" s="66"/>
      <c r="U963" s="68">
        <f t="shared" si="1008"/>
        <v>8</v>
      </c>
      <c r="V963" s="65"/>
      <c r="X963" s="5" t="str">
        <f t="shared" si="1055"/>
        <v>BASE_DT,JOB_ID,SVR_ID,PROD_CD</v>
      </c>
      <c r="Y963" s="6" t="s">
        <v>291</v>
      </c>
      <c r="Z963" s="37" t="str">
        <f t="shared" si="1056"/>
        <v xml:space="preserve">  TOT_ELAPSED_TIME number(8) NULL,</v>
      </c>
      <c r="AA963" s="37" t="s">
        <v>291</v>
      </c>
      <c r="AB963" s="5" t="str">
        <f t="shared" si="1057"/>
        <v/>
      </c>
      <c r="AC963" s="37" t="s">
        <v>291</v>
      </c>
      <c r="AD963" s="37" t="str">
        <f t="shared" si="1058"/>
        <v>COMMENT ON COLUMN ZRP_LOGS_SERV.TOT_ELAPSED_TIME IS '총소요시간';</v>
      </c>
      <c r="AE963" s="37" t="s">
        <v>291</v>
      </c>
      <c r="AF963" s="40" t="str">
        <f t="shared" si="1059"/>
        <v>ALTER TABLE ZRP_LOGS_SERV ADD TOT_ELAPSED_TIME number(8) NULL;</v>
      </c>
      <c r="AG963" s="6" t="s">
        <v>291</v>
      </c>
      <c r="AI963" s="114"/>
      <c r="AJ963" s="66"/>
    </row>
    <row r="964" spans="2:36" hidden="1">
      <c r="B964" s="65" t="str">
        <f t="shared" ref="B964" si="1085">B963</f>
        <v>평가관리_산출정보</v>
      </c>
      <c r="C964" s="65" t="str">
        <f t="shared" ref="C964" si="1086">C963</f>
        <v>평가서버분석로그정보</v>
      </c>
      <c r="D964" s="65" t="s">
        <v>2234</v>
      </c>
      <c r="E964" s="65">
        <f t="shared" si="1038"/>
        <v>16</v>
      </c>
      <c r="F964" s="66"/>
      <c r="G964" s="66" t="s">
        <v>13</v>
      </c>
      <c r="H964" s="42">
        <v>8</v>
      </c>
      <c r="I964" s="66"/>
      <c r="J964" s="65" t="str">
        <f t="shared" si="1024"/>
        <v>숫자_8</v>
      </c>
      <c r="K964" s="103"/>
      <c r="L964" s="67"/>
      <c r="M964" s="65" t="str">
        <f t="shared" si="1069"/>
        <v>ZRP_LOGS_SERV</v>
      </c>
      <c r="N964" s="65" t="str">
        <f t="shared" si="1080"/>
        <v>평가서버분석로그정보</v>
      </c>
      <c r="O964" s="27">
        <f t="shared" si="1019"/>
        <v>16</v>
      </c>
      <c r="P964" s="65" t="s">
        <v>2250</v>
      </c>
      <c r="Q964" s="65" t="str">
        <f t="shared" si="1067"/>
        <v>최소소요시간</v>
      </c>
      <c r="R964" s="65" t="str">
        <f t="shared" si="1072"/>
        <v>number(8)</v>
      </c>
      <c r="S964" s="66"/>
      <c r="T964" s="66"/>
      <c r="U964" s="68">
        <f t="shared" si="1008"/>
        <v>8</v>
      </c>
      <c r="V964" s="65"/>
      <c r="X964" s="5" t="str">
        <f t="shared" si="1055"/>
        <v>BASE_DT,JOB_ID,SVR_ID,PROD_CD</v>
      </c>
      <c r="Y964" s="6" t="s">
        <v>291</v>
      </c>
      <c r="Z964" s="37" t="str">
        <f t="shared" si="1056"/>
        <v xml:space="preserve">  MIN_ELAPSED_TIME number(8) NULL,</v>
      </c>
      <c r="AA964" s="37" t="s">
        <v>291</v>
      </c>
      <c r="AB964" s="5" t="str">
        <f t="shared" si="1057"/>
        <v/>
      </c>
      <c r="AC964" s="37" t="s">
        <v>291</v>
      </c>
      <c r="AD964" s="37" t="str">
        <f t="shared" si="1058"/>
        <v>COMMENT ON COLUMN ZRP_LOGS_SERV.MIN_ELAPSED_TIME IS '최소소요시간';</v>
      </c>
      <c r="AE964" s="37" t="s">
        <v>291</v>
      </c>
      <c r="AF964" s="40" t="str">
        <f t="shared" si="1059"/>
        <v>ALTER TABLE ZRP_LOGS_SERV ADD MIN_ELAPSED_TIME number(8) NULL;</v>
      </c>
      <c r="AG964" s="6" t="s">
        <v>291</v>
      </c>
      <c r="AI964" s="114"/>
      <c r="AJ964" s="66"/>
    </row>
    <row r="965" spans="2:36" hidden="1">
      <c r="B965" s="65" t="str">
        <f t="shared" ref="B965:C965" si="1087">B964</f>
        <v>평가관리_산출정보</v>
      </c>
      <c r="C965" s="65" t="str">
        <f t="shared" si="1087"/>
        <v>평가서버분석로그정보</v>
      </c>
      <c r="D965" s="65" t="s">
        <v>2235</v>
      </c>
      <c r="E965" s="65">
        <f t="shared" si="1038"/>
        <v>17</v>
      </c>
      <c r="F965" s="66"/>
      <c r="G965" s="66" t="s">
        <v>13</v>
      </c>
      <c r="H965" s="42">
        <v>8</v>
      </c>
      <c r="I965" s="66"/>
      <c r="J965" s="65" t="str">
        <f t="shared" si="1024"/>
        <v>숫자_8</v>
      </c>
      <c r="K965" s="103"/>
      <c r="L965" s="67"/>
      <c r="M965" s="65" t="str">
        <f t="shared" si="1069"/>
        <v>ZRP_LOGS_SERV</v>
      </c>
      <c r="N965" s="65" t="str">
        <f t="shared" si="1080"/>
        <v>평가서버분석로그정보</v>
      </c>
      <c r="O965" s="27">
        <f t="shared" si="1019"/>
        <v>17</v>
      </c>
      <c r="P965" s="65" t="s">
        <v>2252</v>
      </c>
      <c r="Q965" s="65" t="str">
        <f t="shared" si="1067"/>
        <v>최소소요라인</v>
      </c>
      <c r="R965" s="65" t="str">
        <f t="shared" si="1072"/>
        <v>number(8)</v>
      </c>
      <c r="S965" s="66"/>
      <c r="T965" s="66"/>
      <c r="U965" s="68">
        <f t="shared" si="1008"/>
        <v>8</v>
      </c>
      <c r="V965" s="65"/>
      <c r="X965" s="5" t="str">
        <f t="shared" si="1055"/>
        <v>BASE_DT,JOB_ID,SVR_ID,PROD_CD</v>
      </c>
      <c r="Y965" s="6" t="s">
        <v>291</v>
      </c>
      <c r="Z965" s="37" t="str">
        <f t="shared" si="1056"/>
        <v xml:space="preserve">  MIN_ELAPSED_LINE number(8) NULL,</v>
      </c>
      <c r="AA965" s="37" t="s">
        <v>291</v>
      </c>
      <c r="AB965" s="5" t="str">
        <f t="shared" si="1057"/>
        <v/>
      </c>
      <c r="AC965" s="37" t="s">
        <v>291</v>
      </c>
      <c r="AD965" s="37" t="str">
        <f t="shared" si="1058"/>
        <v>COMMENT ON COLUMN ZRP_LOGS_SERV.MIN_ELAPSED_LINE IS '최소소요라인';</v>
      </c>
      <c r="AE965" s="37" t="s">
        <v>291</v>
      </c>
      <c r="AF965" s="40" t="str">
        <f t="shared" si="1059"/>
        <v>ALTER TABLE ZRP_LOGS_SERV ADD MIN_ELAPSED_LINE number(8) NULL;</v>
      </c>
      <c r="AG965" s="6" t="s">
        <v>291</v>
      </c>
      <c r="AI965" s="114"/>
      <c r="AJ965" s="66"/>
    </row>
    <row r="966" spans="2:36" hidden="1">
      <c r="B966" s="65" t="str">
        <f t="shared" ref="B966" si="1088">B965</f>
        <v>평가관리_산출정보</v>
      </c>
      <c r="C966" s="65" t="str">
        <f t="shared" ref="C966" si="1089">C965</f>
        <v>평가서버분석로그정보</v>
      </c>
      <c r="D966" s="65" t="s">
        <v>2236</v>
      </c>
      <c r="E966" s="65">
        <f t="shared" si="1038"/>
        <v>18</v>
      </c>
      <c r="F966" s="66"/>
      <c r="G966" s="66" t="s">
        <v>13</v>
      </c>
      <c r="H966" s="42">
        <v>8</v>
      </c>
      <c r="I966" s="66"/>
      <c r="J966" s="65" t="str">
        <f t="shared" si="1024"/>
        <v>숫자_8</v>
      </c>
      <c r="K966" s="103"/>
      <c r="L966" s="67"/>
      <c r="M966" s="65" t="str">
        <f t="shared" si="1069"/>
        <v>ZRP_LOGS_SERV</v>
      </c>
      <c r="N966" s="65" t="str">
        <f t="shared" si="1080"/>
        <v>평가서버분석로그정보</v>
      </c>
      <c r="O966" s="27">
        <f t="shared" si="1019"/>
        <v>18</v>
      </c>
      <c r="P966" s="65" t="s">
        <v>2253</v>
      </c>
      <c r="Q966" s="65" t="str">
        <f t="shared" si="1067"/>
        <v>최대소요시간</v>
      </c>
      <c r="R966" s="65" t="str">
        <f t="shared" si="1072"/>
        <v>number(8)</v>
      </c>
      <c r="S966" s="66"/>
      <c r="T966" s="66"/>
      <c r="U966" s="68">
        <f t="shared" ref="U966:U1029" si="1090">IF(Q966="", SUMIFS(U:U,M:M,M966,Q:Q,"&lt;&gt;"&amp;Q966), IF(OR(R966="float",R966="datetime"),8,H966))</f>
        <v>8</v>
      </c>
      <c r="V966" s="65"/>
      <c r="W966" s="5" t="s">
        <v>291</v>
      </c>
      <c r="X966" s="5" t="str">
        <f t="shared" si="1055"/>
        <v>BASE_DT,JOB_ID,SVR_ID,PROD_CD</v>
      </c>
      <c r="Y966" s="6" t="s">
        <v>291</v>
      </c>
      <c r="Z966" s="37" t="str">
        <f t="shared" si="1056"/>
        <v xml:space="preserve">  MAX_ELAPSED_TIME number(8) NULL,</v>
      </c>
      <c r="AA966" s="37" t="s">
        <v>291</v>
      </c>
      <c r="AB966" s="5" t="str">
        <f t="shared" si="1057"/>
        <v/>
      </c>
      <c r="AC966" s="37" t="s">
        <v>291</v>
      </c>
      <c r="AD966" s="37" t="str">
        <f t="shared" si="1058"/>
        <v>COMMENT ON COLUMN ZRP_LOGS_SERV.MAX_ELAPSED_TIME IS '최대소요시간';</v>
      </c>
      <c r="AE966" s="37" t="s">
        <v>291</v>
      </c>
      <c r="AF966" s="40" t="str">
        <f t="shared" si="1059"/>
        <v>ALTER TABLE ZRP_LOGS_SERV ADD MAX_ELAPSED_TIME number(8) NULL;</v>
      </c>
      <c r="AG966" s="6" t="s">
        <v>291</v>
      </c>
      <c r="AI966" s="114"/>
      <c r="AJ966" s="66"/>
    </row>
    <row r="967" spans="2:36" hidden="1">
      <c r="B967" s="65" t="str">
        <f t="shared" ref="B967:C967" si="1091">B966</f>
        <v>평가관리_산출정보</v>
      </c>
      <c r="C967" s="65" t="str">
        <f t="shared" si="1091"/>
        <v>평가서버분석로그정보</v>
      </c>
      <c r="D967" s="65" t="s">
        <v>2237</v>
      </c>
      <c r="E967" s="65">
        <f t="shared" si="1038"/>
        <v>19</v>
      </c>
      <c r="F967" s="66"/>
      <c r="G967" s="66" t="s">
        <v>13</v>
      </c>
      <c r="H967" s="42">
        <v>8</v>
      </c>
      <c r="I967" s="66"/>
      <c r="J967" s="65" t="str">
        <f t="shared" si="1024"/>
        <v>숫자_8</v>
      </c>
      <c r="K967" s="103"/>
      <c r="L967" s="67"/>
      <c r="M967" s="65" t="str">
        <f t="shared" si="1069"/>
        <v>ZRP_LOGS_SERV</v>
      </c>
      <c r="N967" s="65" t="str">
        <f t="shared" si="1080"/>
        <v>평가서버분석로그정보</v>
      </c>
      <c r="O967" s="27">
        <f t="shared" si="1019"/>
        <v>19</v>
      </c>
      <c r="P967" s="65" t="s">
        <v>2254</v>
      </c>
      <c r="Q967" s="65" t="str">
        <f t="shared" si="1067"/>
        <v>최대소요라인</v>
      </c>
      <c r="R967" s="65" t="str">
        <f t="shared" si="1072"/>
        <v>number(8)</v>
      </c>
      <c r="S967" s="66"/>
      <c r="T967" s="66"/>
      <c r="U967" s="68">
        <f t="shared" si="1090"/>
        <v>8</v>
      </c>
      <c r="V967" s="65"/>
      <c r="W967" s="5" t="s">
        <v>291</v>
      </c>
      <c r="X967" s="5" t="str">
        <f t="shared" si="1055"/>
        <v>BASE_DT,JOB_ID,SVR_ID,PROD_CD</v>
      </c>
      <c r="Y967" s="6" t="s">
        <v>291</v>
      </c>
      <c r="Z967" s="37" t="str">
        <f t="shared" si="1056"/>
        <v xml:space="preserve">  MAX_ELAPSED_LINE number(8) NULL,CONSTRAINT PK_ZRP_LOGS_SERV PRIMARY KEY ( BASE_DT,JOB_ID,SVR_ID,PROD_CD) );</v>
      </c>
      <c r="AA967" s="37" t="s">
        <v>291</v>
      </c>
      <c r="AB967" s="5" t="str">
        <f t="shared" si="1057"/>
        <v/>
      </c>
      <c r="AC967" s="37" t="s">
        <v>291</v>
      </c>
      <c r="AD967" s="37" t="str">
        <f t="shared" si="1058"/>
        <v>COMMENT ON COLUMN ZRP_LOGS_SERV.MAX_ELAPSED_LINE IS '최대소요라인';</v>
      </c>
      <c r="AE967" s="37" t="s">
        <v>291</v>
      </c>
      <c r="AF967" s="40" t="str">
        <f t="shared" si="1059"/>
        <v>ALTER TABLE ZRP_LOGS_SERV ADD MAX_ELAPSED_LINE number(8) NULL;</v>
      </c>
      <c r="AG967" s="6" t="s">
        <v>291</v>
      </c>
      <c r="AI967" s="114"/>
      <c r="AJ967" s="66"/>
    </row>
    <row r="968" spans="2:36" s="6" customFormat="1" hidden="1">
      <c r="B968" s="65" t="s">
        <v>1051</v>
      </c>
      <c r="C968" s="65" t="s">
        <v>976</v>
      </c>
      <c r="D968" s="65" t="str">
        <f>VLOOKUP(M968,엔티티목록!I:O,7,FALSE)</f>
        <v>시스템에서 사용하는 공통코드 정보</v>
      </c>
      <c r="E968" s="65" t="str">
        <f t="shared" si="1038"/>
        <v/>
      </c>
      <c r="F968" s="66"/>
      <c r="G968" s="66"/>
      <c r="H968" s="42">
        <f>SUMIFS(H:H,C:C,C968,B:B,B968, G:G,"&lt;&gt;"&amp;G968)</f>
        <v>258</v>
      </c>
      <c r="I968" s="66"/>
      <c r="J968" s="65" t="str">
        <f t="shared" si="761"/>
        <v/>
      </c>
      <c r="K968" s="103"/>
      <c r="L968" s="67"/>
      <c r="M968" s="65" t="s">
        <v>772</v>
      </c>
      <c r="N968" s="65" t="str">
        <f>C968</f>
        <v>공통코드정보</v>
      </c>
      <c r="O968" s="27" t="str">
        <f t="shared" si="1019"/>
        <v/>
      </c>
      <c r="P968" s="65"/>
      <c r="Q968" s="65"/>
      <c r="R968" s="65" t="str">
        <f t="shared" si="764"/>
        <v/>
      </c>
      <c r="S968" s="66"/>
      <c r="T968" s="66"/>
      <c r="U968" s="68">
        <f t="shared" si="1090"/>
        <v>258</v>
      </c>
      <c r="V968" s="65"/>
      <c r="W968" s="5" t="s">
        <v>291</v>
      </c>
      <c r="X968" s="5" t="str">
        <f t="shared" si="1055"/>
        <v/>
      </c>
      <c r="Y968" s="6" t="s">
        <v>291</v>
      </c>
      <c r="Z968" s="37" t="str">
        <f t="shared" si="1056"/>
        <v>CREATE TABLE ZFS_BASE_CODE(</v>
      </c>
      <c r="AA968" s="37" t="s">
        <v>291</v>
      </c>
      <c r="AB968" s="5" t="str">
        <f t="shared" si="1057"/>
        <v>DROP TABLE ZFS_BASE_CODE;</v>
      </c>
      <c r="AC968" s="37" t="s">
        <v>291</v>
      </c>
      <c r="AD968" s="37" t="str">
        <f t="shared" si="1058"/>
        <v>COMMENT ON TABLE ZFS_BASE_CODE IS '공통코드정보';</v>
      </c>
      <c r="AE968" s="37" t="s">
        <v>291</v>
      </c>
      <c r="AF968" s="40" t="str">
        <f t="shared" si="1059"/>
        <v/>
      </c>
      <c r="AG968" s="6" t="s">
        <v>291</v>
      </c>
      <c r="AI968" s="114"/>
      <c r="AJ968" s="66"/>
    </row>
    <row r="969" spans="2:36" hidden="1">
      <c r="B969" s="65" t="str">
        <f>B968</f>
        <v>바젤3표준_설정정보</v>
      </c>
      <c r="C969" s="65" t="str">
        <f>C968</f>
        <v>공통코드정보</v>
      </c>
      <c r="D969" s="65" t="s">
        <v>39</v>
      </c>
      <c r="E969" s="65">
        <f t="shared" si="1038"/>
        <v>1</v>
      </c>
      <c r="F969" s="66" t="s">
        <v>1980</v>
      </c>
      <c r="G969" s="66" t="s">
        <v>274</v>
      </c>
      <c r="H969" s="42">
        <v>30</v>
      </c>
      <c r="I969" s="66" t="s">
        <v>36</v>
      </c>
      <c r="J969" s="65" t="str">
        <f t="shared" si="761"/>
        <v>문자_30</v>
      </c>
      <c r="K969" s="103"/>
      <c r="L969" s="67"/>
      <c r="M969" s="65" t="str">
        <f>M968</f>
        <v>ZFS_BASE_CODE</v>
      </c>
      <c r="N969" s="65" t="str">
        <f t="shared" ref="N969:N1019" si="1092">C969</f>
        <v>공통코드정보</v>
      </c>
      <c r="O969" s="27">
        <f t="shared" si="1019"/>
        <v>1</v>
      </c>
      <c r="P969" s="65" t="s">
        <v>44</v>
      </c>
      <c r="Q969" s="65" t="str">
        <f>D969</f>
        <v>코드분류</v>
      </c>
      <c r="R969" s="65" t="str">
        <f t="shared" si="764"/>
        <v>varchar2(30)</v>
      </c>
      <c r="S969" s="66" t="s">
        <v>1980</v>
      </c>
      <c r="T969" s="66"/>
      <c r="U969" s="68">
        <f t="shared" si="1090"/>
        <v>30</v>
      </c>
      <c r="V969" s="65"/>
      <c r="W969" s="5" t="s">
        <v>291</v>
      </c>
      <c r="X969" s="5" t="str">
        <f t="shared" si="1055"/>
        <v>CD_FLG</v>
      </c>
      <c r="Y969" s="6" t="s">
        <v>291</v>
      </c>
      <c r="Z969" s="37" t="str">
        <f t="shared" si="1056"/>
        <v xml:space="preserve">  CD_FLG varchar2(30) NOT NULL,</v>
      </c>
      <c r="AA969" s="37" t="s">
        <v>291</v>
      </c>
      <c r="AB969" s="5" t="str">
        <f t="shared" si="1057"/>
        <v/>
      </c>
      <c r="AC969" s="37" t="s">
        <v>291</v>
      </c>
      <c r="AD969" s="37" t="str">
        <f t="shared" si="1058"/>
        <v>COMMENT ON COLUMN ZFS_BASE_CODE.CD_FLG IS '코드분류';</v>
      </c>
      <c r="AE969" s="37" t="s">
        <v>291</v>
      </c>
      <c r="AF969" s="40" t="str">
        <f t="shared" si="1059"/>
        <v/>
      </c>
      <c r="AG969" s="6" t="s">
        <v>291</v>
      </c>
      <c r="AI969" s="114"/>
      <c r="AJ969" s="66"/>
    </row>
    <row r="970" spans="2:36" hidden="1">
      <c r="B970" s="65" t="str">
        <f t="shared" ref="B970:C985" si="1093">B969</f>
        <v>바젤3표준_설정정보</v>
      </c>
      <c r="C970" s="65" t="str">
        <f t="shared" si="1093"/>
        <v>공통코드정보</v>
      </c>
      <c r="D970" s="65" t="s">
        <v>18</v>
      </c>
      <c r="E970" s="65">
        <f t="shared" si="1038"/>
        <v>2</v>
      </c>
      <c r="F970" s="66" t="s">
        <v>1980</v>
      </c>
      <c r="G970" s="66" t="s">
        <v>274</v>
      </c>
      <c r="H970" s="42">
        <v>30</v>
      </c>
      <c r="I970" s="66" t="s">
        <v>36</v>
      </c>
      <c r="J970" s="65" t="str">
        <f t="shared" si="761"/>
        <v>문자_30</v>
      </c>
      <c r="K970" s="103"/>
      <c r="L970" s="67"/>
      <c r="M970" s="65" t="str">
        <f t="shared" ref="M970:M1018" si="1094">M969</f>
        <v>ZFS_BASE_CODE</v>
      </c>
      <c r="N970" s="65" t="str">
        <f t="shared" si="1092"/>
        <v>공통코드정보</v>
      </c>
      <c r="O970" s="27">
        <f t="shared" si="1019"/>
        <v>2</v>
      </c>
      <c r="P970" s="65" t="s">
        <v>45</v>
      </c>
      <c r="Q970" s="65" t="str">
        <f t="shared" ref="Q970:Q1020" si="1095">D970</f>
        <v>코드</v>
      </c>
      <c r="R970" s="65" t="str">
        <f t="shared" si="764"/>
        <v>varchar2(30)</v>
      </c>
      <c r="S970" s="66" t="s">
        <v>1980</v>
      </c>
      <c r="T970" s="66"/>
      <c r="U970" s="68">
        <f t="shared" si="1090"/>
        <v>30</v>
      </c>
      <c r="V970" s="65"/>
      <c r="W970" s="5" t="s">
        <v>291</v>
      </c>
      <c r="X970" s="5" t="str">
        <f t="shared" si="1055"/>
        <v>CD_FLG,CD</v>
      </c>
      <c r="Y970" s="6" t="s">
        <v>291</v>
      </c>
      <c r="Z970" s="37" t="str">
        <f t="shared" si="1056"/>
        <v xml:space="preserve">  CD varchar2(30) NOT NULL,</v>
      </c>
      <c r="AA970" s="37" t="s">
        <v>291</v>
      </c>
      <c r="AB970" s="5" t="str">
        <f t="shared" si="1057"/>
        <v/>
      </c>
      <c r="AC970" s="37" t="s">
        <v>291</v>
      </c>
      <c r="AD970" s="37" t="str">
        <f t="shared" si="1058"/>
        <v>COMMENT ON COLUMN ZFS_BASE_CODE.CD IS '코드';</v>
      </c>
      <c r="AE970" s="37" t="s">
        <v>291</v>
      </c>
      <c r="AF970" s="40" t="str">
        <f t="shared" si="1059"/>
        <v/>
      </c>
      <c r="AG970" s="6" t="s">
        <v>291</v>
      </c>
      <c r="AI970" s="114"/>
      <c r="AJ970" s="66"/>
    </row>
    <row r="971" spans="2:36" hidden="1">
      <c r="B971" s="65" t="str">
        <f t="shared" si="1093"/>
        <v>바젤3표준_설정정보</v>
      </c>
      <c r="C971" s="65" t="str">
        <f t="shared" si="1093"/>
        <v>공통코드정보</v>
      </c>
      <c r="D971" s="65" t="s">
        <v>1153</v>
      </c>
      <c r="E971" s="65">
        <f t="shared" si="1038"/>
        <v>3</v>
      </c>
      <c r="F971" s="66"/>
      <c r="G971" s="66" t="s">
        <v>274</v>
      </c>
      <c r="H971" s="42">
        <v>20</v>
      </c>
      <c r="I971" s="66" t="s">
        <v>36</v>
      </c>
      <c r="J971" s="65" t="str">
        <f t="shared" si="761"/>
        <v>문자_20</v>
      </c>
      <c r="K971" s="103"/>
      <c r="L971" s="67"/>
      <c r="M971" s="65" t="str">
        <f t="shared" si="1094"/>
        <v>ZFS_BASE_CODE</v>
      </c>
      <c r="N971" s="65" t="str">
        <f t="shared" si="1092"/>
        <v>공통코드정보</v>
      </c>
      <c r="O971" s="27">
        <f t="shared" si="1019"/>
        <v>3</v>
      </c>
      <c r="P971" s="65" t="s">
        <v>46</v>
      </c>
      <c r="Q971" s="65" t="str">
        <f t="shared" si="1095"/>
        <v>최종작업자</v>
      </c>
      <c r="R971" s="65" t="str">
        <f t="shared" si="764"/>
        <v>varchar2(20)</v>
      </c>
      <c r="S971" s="66"/>
      <c r="T971" s="66"/>
      <c r="U971" s="68">
        <f t="shared" si="1090"/>
        <v>20</v>
      </c>
      <c r="V971" s="65"/>
      <c r="W971" s="5" t="s">
        <v>291</v>
      </c>
      <c r="X971" s="5" t="str">
        <f t="shared" si="1055"/>
        <v>CD_FLG,CD</v>
      </c>
      <c r="Y971" s="6" t="s">
        <v>291</v>
      </c>
      <c r="Z971" s="37" t="str">
        <f t="shared" si="1056"/>
        <v xml:space="preserve">  LASTID varchar2(20) NULL,</v>
      </c>
      <c r="AA971" s="37" t="s">
        <v>291</v>
      </c>
      <c r="AB971" s="5" t="str">
        <f t="shared" si="1057"/>
        <v/>
      </c>
      <c r="AC971" s="37" t="s">
        <v>291</v>
      </c>
      <c r="AD971" s="37" t="str">
        <f t="shared" si="1058"/>
        <v>COMMENT ON COLUMN ZFS_BASE_CODE.LASTID IS '최종작업자';</v>
      </c>
      <c r="AE971" s="37" t="s">
        <v>291</v>
      </c>
      <c r="AF971" s="40" t="str">
        <f t="shared" si="1059"/>
        <v>ALTER TABLE ZFS_BASE_CODE ADD LASTID varchar2(20) NULL;</v>
      </c>
      <c r="AG971" s="6" t="s">
        <v>291</v>
      </c>
      <c r="AI971" s="114"/>
      <c r="AJ971" s="66"/>
    </row>
    <row r="972" spans="2:36" hidden="1">
      <c r="B972" s="65" t="str">
        <f t="shared" si="1093"/>
        <v>바젤3표준_설정정보</v>
      </c>
      <c r="C972" s="65" t="str">
        <f t="shared" si="1093"/>
        <v>공통코드정보</v>
      </c>
      <c r="D972" s="65" t="s">
        <v>286</v>
      </c>
      <c r="E972" s="65">
        <f t="shared" si="1038"/>
        <v>4</v>
      </c>
      <c r="F972" s="66"/>
      <c r="G972" s="66" t="s">
        <v>1154</v>
      </c>
      <c r="H972" s="42">
        <v>8</v>
      </c>
      <c r="I972" s="66" t="s">
        <v>36</v>
      </c>
      <c r="J972" s="65" t="str">
        <f t="shared" si="761"/>
        <v>날짜</v>
      </c>
      <c r="K972" s="103"/>
      <c r="L972" s="67"/>
      <c r="M972" s="65" t="str">
        <f t="shared" si="1094"/>
        <v>ZFS_BASE_CODE</v>
      </c>
      <c r="N972" s="65" t="str">
        <f t="shared" si="1092"/>
        <v>공통코드정보</v>
      </c>
      <c r="O972" s="27">
        <f t="shared" si="1019"/>
        <v>4</v>
      </c>
      <c r="P972" s="65" t="s">
        <v>47</v>
      </c>
      <c r="Q972" s="65" t="str">
        <f t="shared" si="1095"/>
        <v>최종작업시스템일시</v>
      </c>
      <c r="R972" s="65" t="str">
        <f t="shared" si="764"/>
        <v>timestamp</v>
      </c>
      <c r="S972" s="66"/>
      <c r="T972" s="66"/>
      <c r="U972" s="68">
        <f t="shared" si="1090"/>
        <v>8</v>
      </c>
      <c r="V972" s="65"/>
      <c r="W972" s="5" t="s">
        <v>291</v>
      </c>
      <c r="X972" s="5" t="str">
        <f t="shared" si="1055"/>
        <v>CD_FLG,CD</v>
      </c>
      <c r="Y972" s="6" t="s">
        <v>291</v>
      </c>
      <c r="Z972" s="37" t="str">
        <f t="shared" si="1056"/>
        <v xml:space="preserve">  TMSTAMP timestamp DEFAULT CURRENT_TIMESTAMP  NULL,</v>
      </c>
      <c r="AA972" s="37" t="s">
        <v>291</v>
      </c>
      <c r="AB972" s="5" t="str">
        <f t="shared" si="1057"/>
        <v/>
      </c>
      <c r="AC972" s="37" t="s">
        <v>291</v>
      </c>
      <c r="AD972" s="37" t="str">
        <f t="shared" si="1058"/>
        <v>COMMENT ON COLUMN ZFS_BASE_CODE.TMSTAMP IS '최종작업시스템일시';</v>
      </c>
      <c r="AE972" s="37" t="s">
        <v>291</v>
      </c>
      <c r="AF972" s="40" t="str">
        <f t="shared" si="1059"/>
        <v>ALTER TABLE ZFS_BASE_CODE ADD TMSTAMP timestamp NULL;</v>
      </c>
      <c r="AG972" s="6" t="s">
        <v>291</v>
      </c>
      <c r="AI972" s="114"/>
      <c r="AJ972" s="66"/>
    </row>
    <row r="973" spans="2:36" ht="25.5" hidden="1">
      <c r="B973" s="65" t="str">
        <f t="shared" si="1093"/>
        <v>바젤3표준_설정정보</v>
      </c>
      <c r="C973" s="65" t="str">
        <f t="shared" si="1093"/>
        <v>공통코드정보</v>
      </c>
      <c r="D973" s="65" t="s">
        <v>1155</v>
      </c>
      <c r="E973" s="65">
        <f t="shared" si="1038"/>
        <v>5</v>
      </c>
      <c r="F973" s="66"/>
      <c r="G973" s="66" t="s">
        <v>1156</v>
      </c>
      <c r="H973" s="42" t="s">
        <v>1997</v>
      </c>
      <c r="I973" s="66"/>
      <c r="J973" s="65" t="str">
        <f t="shared" si="761"/>
        <v>숫자_5,1</v>
      </c>
      <c r="K973" s="103" t="s">
        <v>1157</v>
      </c>
      <c r="L973" s="67"/>
      <c r="M973" s="65" t="str">
        <f t="shared" si="1094"/>
        <v>ZFS_BASE_CODE</v>
      </c>
      <c r="N973" s="65" t="str">
        <f t="shared" si="1092"/>
        <v>공통코드정보</v>
      </c>
      <c r="O973" s="27">
        <f t="shared" si="1019"/>
        <v>5</v>
      </c>
      <c r="P973" s="65" t="s">
        <v>48</v>
      </c>
      <c r="Q973" s="65" t="str">
        <f t="shared" si="1095"/>
        <v>코드순번</v>
      </c>
      <c r="R973" s="65" t="str">
        <f t="shared" si="764"/>
        <v>number(5,1)</v>
      </c>
      <c r="S973" s="66"/>
      <c r="T973" s="66"/>
      <c r="U973" s="68" t="str">
        <f t="shared" si="1090"/>
        <v>5,1</v>
      </c>
      <c r="V973" s="65"/>
      <c r="W973" s="5" t="s">
        <v>291</v>
      </c>
      <c r="X973" s="5" t="str">
        <f t="shared" si="1055"/>
        <v>CD_FLG,CD</v>
      </c>
      <c r="Y973" s="6" t="s">
        <v>291</v>
      </c>
      <c r="Z973" s="37" t="str">
        <f t="shared" si="1056"/>
        <v xml:space="preserve">  CD_NO number(5,1) NULL,</v>
      </c>
      <c r="AA973" s="37" t="s">
        <v>291</v>
      </c>
      <c r="AB973" s="5" t="str">
        <f t="shared" si="1057"/>
        <v/>
      </c>
      <c r="AC973" s="37" t="s">
        <v>291</v>
      </c>
      <c r="AD973" s="37" t="str">
        <f t="shared" si="1058"/>
        <v>COMMENT ON COLUMN ZFS_BASE_CODE.CD_NO IS '코드순번 : 코드 Ordering시 사용';</v>
      </c>
      <c r="AE973" s="37" t="s">
        <v>291</v>
      </c>
      <c r="AF973" s="40" t="str">
        <f t="shared" si="1059"/>
        <v>ALTER TABLE ZFS_BASE_CODE ADD CD_NO number(5,1) NULL;</v>
      </c>
      <c r="AG973" s="6" t="s">
        <v>291</v>
      </c>
      <c r="AI973" s="114"/>
      <c r="AJ973" s="66"/>
    </row>
    <row r="974" spans="2:36" hidden="1">
      <c r="B974" s="65" t="str">
        <f>B973</f>
        <v>바젤3표준_설정정보</v>
      </c>
      <c r="C974" s="65" t="str">
        <f>C973</f>
        <v>공통코드정보</v>
      </c>
      <c r="D974" s="65" t="s">
        <v>1158</v>
      </c>
      <c r="E974" s="65">
        <f t="shared" si="1038"/>
        <v>6</v>
      </c>
      <c r="F974" s="66"/>
      <c r="G974" s="66" t="s">
        <v>274</v>
      </c>
      <c r="H974" s="42" t="s">
        <v>1159</v>
      </c>
      <c r="I974" s="66"/>
      <c r="J974" s="65" t="str">
        <f t="shared" si="761"/>
        <v>문자_100</v>
      </c>
      <c r="K974" s="103"/>
      <c r="L974" s="67"/>
      <c r="M974" s="65" t="str">
        <f>M973</f>
        <v>ZFS_BASE_CODE</v>
      </c>
      <c r="N974" s="65" t="str">
        <f t="shared" si="1092"/>
        <v>공통코드정보</v>
      </c>
      <c r="O974" s="27">
        <f t="shared" si="1019"/>
        <v>6</v>
      </c>
      <c r="P974" s="65" t="s">
        <v>49</v>
      </c>
      <c r="Q974" s="65" t="str">
        <f t="shared" si="1095"/>
        <v>코드명</v>
      </c>
      <c r="R974" s="65" t="str">
        <f t="shared" si="764"/>
        <v>varchar2(100)</v>
      </c>
      <c r="S974" s="66"/>
      <c r="T974" s="66"/>
      <c r="U974" s="68" t="str">
        <f t="shared" si="1090"/>
        <v>100</v>
      </c>
      <c r="V974" s="65"/>
      <c r="W974" s="5" t="s">
        <v>291</v>
      </c>
      <c r="X974" s="5" t="str">
        <f t="shared" si="1055"/>
        <v>CD_FLG,CD</v>
      </c>
      <c r="Y974" s="6" t="s">
        <v>291</v>
      </c>
      <c r="Z974" s="37" t="str">
        <f t="shared" si="1056"/>
        <v xml:space="preserve">  CD_NM varchar2(100) NULL,</v>
      </c>
      <c r="AA974" s="37" t="s">
        <v>291</v>
      </c>
      <c r="AB974" s="5" t="str">
        <f t="shared" si="1057"/>
        <v/>
      </c>
      <c r="AC974" s="37" t="s">
        <v>291</v>
      </c>
      <c r="AD974" s="37" t="str">
        <f t="shared" si="1058"/>
        <v>COMMENT ON COLUMN ZFS_BASE_CODE.CD_NM IS '코드명';</v>
      </c>
      <c r="AE974" s="37" t="s">
        <v>291</v>
      </c>
      <c r="AF974" s="40" t="str">
        <f t="shared" si="1059"/>
        <v>ALTER TABLE ZFS_BASE_CODE ADD CD_NM varchar2(100) NULL;</v>
      </c>
      <c r="AG974" s="6" t="s">
        <v>291</v>
      </c>
      <c r="AI974" s="114"/>
      <c r="AJ974" s="66"/>
    </row>
    <row r="975" spans="2:36" hidden="1">
      <c r="B975" s="65" t="str">
        <f t="shared" si="1093"/>
        <v>바젤3표준_설정정보</v>
      </c>
      <c r="C975" s="65" t="str">
        <f t="shared" si="1093"/>
        <v>공통코드정보</v>
      </c>
      <c r="D975" s="65" t="s">
        <v>1160</v>
      </c>
      <c r="E975" s="65">
        <f t="shared" si="1038"/>
        <v>7</v>
      </c>
      <c r="F975" s="66"/>
      <c r="G975" s="66" t="s">
        <v>274</v>
      </c>
      <c r="H975" s="42" t="s">
        <v>1159</v>
      </c>
      <c r="I975" s="66"/>
      <c r="J975" s="65" t="str">
        <f t="shared" si="761"/>
        <v>문자_100</v>
      </c>
      <c r="K975" s="103"/>
      <c r="L975" s="67"/>
      <c r="M975" s="65" t="str">
        <f t="shared" si="1094"/>
        <v>ZFS_BASE_CODE</v>
      </c>
      <c r="N975" s="65" t="str">
        <f t="shared" si="1092"/>
        <v>공통코드정보</v>
      </c>
      <c r="O975" s="27">
        <f t="shared" si="1019"/>
        <v>7</v>
      </c>
      <c r="P975" s="65" t="s">
        <v>50</v>
      </c>
      <c r="Q975" s="65" t="str">
        <f t="shared" si="1095"/>
        <v>코드영문명</v>
      </c>
      <c r="R975" s="65" t="str">
        <f t="shared" si="764"/>
        <v>varchar2(100)</v>
      </c>
      <c r="S975" s="66"/>
      <c r="T975" s="66"/>
      <c r="U975" s="68" t="str">
        <f t="shared" si="1090"/>
        <v>100</v>
      </c>
      <c r="V975" s="65"/>
      <c r="W975" s="5" t="s">
        <v>291</v>
      </c>
      <c r="X975" s="5" t="str">
        <f t="shared" si="1055"/>
        <v>CD_FLG,CD</v>
      </c>
      <c r="Y975" s="6" t="s">
        <v>291</v>
      </c>
      <c r="Z975" s="37" t="str">
        <f t="shared" si="1056"/>
        <v xml:space="preserve">  CD_ENM varchar2(100) NULL,</v>
      </c>
      <c r="AA975" s="37" t="s">
        <v>291</v>
      </c>
      <c r="AB975" s="5" t="str">
        <f t="shared" si="1057"/>
        <v/>
      </c>
      <c r="AC975" s="37" t="s">
        <v>291</v>
      </c>
      <c r="AD975" s="37" t="str">
        <f t="shared" si="1058"/>
        <v>COMMENT ON COLUMN ZFS_BASE_CODE.CD_ENM IS '코드영문명';</v>
      </c>
      <c r="AE975" s="37" t="s">
        <v>291</v>
      </c>
      <c r="AF975" s="40" t="str">
        <f t="shared" si="1059"/>
        <v>ALTER TABLE ZFS_BASE_CODE ADD CD_ENM varchar2(100) NULL;</v>
      </c>
      <c r="AG975" s="6" t="s">
        <v>291</v>
      </c>
      <c r="AI975" s="114"/>
      <c r="AJ975" s="66"/>
    </row>
    <row r="976" spans="2:36" hidden="1">
      <c r="B976" s="65" t="str">
        <f t="shared" si="1093"/>
        <v>바젤3표준_설정정보</v>
      </c>
      <c r="C976" s="65" t="str">
        <f t="shared" si="1093"/>
        <v>공통코드정보</v>
      </c>
      <c r="D976" s="65" t="s">
        <v>1161</v>
      </c>
      <c r="E976" s="65">
        <f t="shared" si="1038"/>
        <v>8</v>
      </c>
      <c r="F976" s="66"/>
      <c r="G976" s="66" t="s">
        <v>274</v>
      </c>
      <c r="H976" s="42">
        <v>50</v>
      </c>
      <c r="I976" s="66"/>
      <c r="J976" s="65" t="str">
        <f t="shared" si="761"/>
        <v>문자_50</v>
      </c>
      <c r="K976" s="103"/>
      <c r="L976" s="67"/>
      <c r="M976" s="65" t="str">
        <f t="shared" si="1094"/>
        <v>ZFS_BASE_CODE</v>
      </c>
      <c r="N976" s="65" t="str">
        <f t="shared" si="1092"/>
        <v>공통코드정보</v>
      </c>
      <c r="O976" s="27">
        <f t="shared" si="1019"/>
        <v>8</v>
      </c>
      <c r="P976" s="65" t="s">
        <v>51</v>
      </c>
      <c r="Q976" s="65" t="str">
        <f t="shared" si="1095"/>
        <v>코드약어</v>
      </c>
      <c r="R976" s="65" t="str">
        <f t="shared" si="764"/>
        <v>varchar2(50)</v>
      </c>
      <c r="S976" s="66"/>
      <c r="T976" s="66"/>
      <c r="U976" s="68">
        <f t="shared" si="1090"/>
        <v>50</v>
      </c>
      <c r="V976" s="65"/>
      <c r="W976" s="5" t="s">
        <v>291</v>
      </c>
      <c r="X976" s="5" t="str">
        <f t="shared" si="1055"/>
        <v>CD_FLG,CD</v>
      </c>
      <c r="Y976" s="6" t="s">
        <v>291</v>
      </c>
      <c r="Z976" s="37" t="str">
        <f t="shared" si="1056"/>
        <v xml:space="preserve">  CD_SNM varchar2(50) NULL,</v>
      </c>
      <c r="AA976" s="37" t="s">
        <v>291</v>
      </c>
      <c r="AB976" s="5" t="str">
        <f t="shared" si="1057"/>
        <v/>
      </c>
      <c r="AC976" s="37" t="s">
        <v>291</v>
      </c>
      <c r="AD976" s="37" t="str">
        <f t="shared" si="1058"/>
        <v>COMMENT ON COLUMN ZFS_BASE_CODE.CD_SNM IS '코드약어';</v>
      </c>
      <c r="AE976" s="37" t="s">
        <v>291</v>
      </c>
      <c r="AF976" s="40" t="str">
        <f t="shared" si="1059"/>
        <v>ALTER TABLE ZFS_BASE_CODE ADD CD_SNM varchar2(50) NULL;</v>
      </c>
      <c r="AG976" s="6" t="s">
        <v>291</v>
      </c>
      <c r="AI976" s="114"/>
      <c r="AJ976" s="66"/>
    </row>
    <row r="977" spans="2:36" hidden="1">
      <c r="B977" s="65" t="str">
        <f t="shared" si="1093"/>
        <v>바젤3표준_설정정보</v>
      </c>
      <c r="C977" s="65" t="str">
        <f t="shared" si="1093"/>
        <v>공통코드정보</v>
      </c>
      <c r="D977" s="65" t="s">
        <v>1162</v>
      </c>
      <c r="E977" s="65">
        <f t="shared" si="1038"/>
        <v>9</v>
      </c>
      <c r="F977" s="66"/>
      <c r="G977" s="66" t="s">
        <v>274</v>
      </c>
      <c r="H977" s="42">
        <v>50</v>
      </c>
      <c r="I977" s="66"/>
      <c r="J977" s="65" t="str">
        <f t="shared" ref="J977:J1050" si="1096">IF(G977="", "", G977&amp;IF(G977="날짜", "", "_"&amp;H977))</f>
        <v>문자_50</v>
      </c>
      <c r="K977" s="103"/>
      <c r="L977" s="67"/>
      <c r="M977" s="65" t="str">
        <f t="shared" si="1094"/>
        <v>ZFS_BASE_CODE</v>
      </c>
      <c r="N977" s="65" t="str">
        <f t="shared" si="1092"/>
        <v>공통코드정보</v>
      </c>
      <c r="O977" s="27">
        <f t="shared" si="1019"/>
        <v>9</v>
      </c>
      <c r="P977" s="65" t="s">
        <v>52</v>
      </c>
      <c r="Q977" s="65" t="str">
        <f t="shared" si="1095"/>
        <v>코드영문약어</v>
      </c>
      <c r="R977" s="65" t="str">
        <f t="shared" ref="R977:R1050" si="1097">IF(G977="문자", "varchar2(" &amp; H977 &amp; ")", IF(G977="숫자", "number(" &amp; SUBSTITUTE(H977, ".", ",") &amp;")", IF(G977="날짜", "timestamp", "")))</f>
        <v>varchar2(50)</v>
      </c>
      <c r="S977" s="66"/>
      <c r="T977" s="66"/>
      <c r="U977" s="68">
        <f t="shared" si="1090"/>
        <v>50</v>
      </c>
      <c r="V977" s="65"/>
      <c r="W977" s="5" t="s">
        <v>291</v>
      </c>
      <c r="X977" s="5" t="str">
        <f t="shared" si="1055"/>
        <v>CD_FLG,CD</v>
      </c>
      <c r="Y977" s="6" t="s">
        <v>291</v>
      </c>
      <c r="Z977" s="37" t="str">
        <f t="shared" si="1056"/>
        <v xml:space="preserve">  CD_ESNM varchar2(50) NULL,</v>
      </c>
      <c r="AA977" s="37" t="s">
        <v>291</v>
      </c>
      <c r="AB977" s="5" t="str">
        <f t="shared" si="1057"/>
        <v/>
      </c>
      <c r="AC977" s="37" t="s">
        <v>291</v>
      </c>
      <c r="AD977" s="37" t="str">
        <f t="shared" si="1058"/>
        <v>COMMENT ON COLUMN ZFS_BASE_CODE.CD_ESNM IS '코드영문약어';</v>
      </c>
      <c r="AE977" s="37" t="s">
        <v>291</v>
      </c>
      <c r="AF977" s="40" t="str">
        <f t="shared" si="1059"/>
        <v>ALTER TABLE ZFS_BASE_CODE ADD CD_ESNM varchar2(50) NULL;</v>
      </c>
      <c r="AG977" s="6" t="s">
        <v>291</v>
      </c>
      <c r="AI977" s="114"/>
      <c r="AJ977" s="66"/>
    </row>
    <row r="978" spans="2:36" ht="25.5" hidden="1">
      <c r="B978" s="65" t="str">
        <f t="shared" si="1093"/>
        <v>바젤3표준_설정정보</v>
      </c>
      <c r="C978" s="65" t="str">
        <f t="shared" si="1093"/>
        <v>공통코드정보</v>
      </c>
      <c r="D978" s="65" t="s">
        <v>244</v>
      </c>
      <c r="E978" s="65">
        <f t="shared" si="1038"/>
        <v>10</v>
      </c>
      <c r="F978" s="66"/>
      <c r="G978" s="66" t="s">
        <v>274</v>
      </c>
      <c r="H978" s="42">
        <v>20</v>
      </c>
      <c r="I978" s="66"/>
      <c r="J978" s="65" t="str">
        <f t="shared" si="1096"/>
        <v>문자_20</v>
      </c>
      <c r="K978" s="103" t="s">
        <v>1163</v>
      </c>
      <c r="L978" s="67"/>
      <c r="M978" s="65" t="str">
        <f t="shared" si="1094"/>
        <v>ZFS_BASE_CODE</v>
      </c>
      <c r="N978" s="65" t="str">
        <f t="shared" si="1092"/>
        <v>공통코드정보</v>
      </c>
      <c r="O978" s="27">
        <f t="shared" ref="O978:O1041" si="1098">IF(P978="","", IF(P977="",1,O977+1))</f>
        <v>10</v>
      </c>
      <c r="P978" s="65" t="s">
        <v>53</v>
      </c>
      <c r="Q978" s="65" t="str">
        <f t="shared" si="1095"/>
        <v>상위코드분류</v>
      </c>
      <c r="R978" s="65" t="str">
        <f t="shared" si="1097"/>
        <v>varchar2(20)</v>
      </c>
      <c r="S978" s="66"/>
      <c r="T978" s="66"/>
      <c r="U978" s="68">
        <f t="shared" si="1090"/>
        <v>20</v>
      </c>
      <c r="V978" s="65"/>
      <c r="W978" s="5" t="s">
        <v>291</v>
      </c>
      <c r="X978" s="5" t="str">
        <f t="shared" si="1055"/>
        <v>CD_FLG,CD</v>
      </c>
      <c r="Y978" s="6" t="s">
        <v>291</v>
      </c>
      <c r="Z978" s="37" t="str">
        <f t="shared" si="1056"/>
        <v xml:space="preserve">  CD_PFLG varchar2(20) NULL,</v>
      </c>
      <c r="AA978" s="37" t="s">
        <v>291</v>
      </c>
      <c r="AB978" s="5" t="str">
        <f t="shared" si="1057"/>
        <v/>
      </c>
      <c r="AC978" s="37" t="s">
        <v>291</v>
      </c>
      <c r="AD978" s="37" t="str">
        <f t="shared" si="1058"/>
        <v>COMMENT ON COLUMN ZFS_BASE_CODE.CD_PFLG IS '상위코드분류 : 조직분류체계등에 사용';</v>
      </c>
      <c r="AE978" s="37" t="s">
        <v>291</v>
      </c>
      <c r="AF978" s="40" t="str">
        <f t="shared" si="1059"/>
        <v>ALTER TABLE ZFS_BASE_CODE ADD CD_PFLG varchar2(20) NULL;</v>
      </c>
      <c r="AG978" s="6" t="s">
        <v>291</v>
      </c>
      <c r="AI978" s="114"/>
      <c r="AJ978" s="66"/>
    </row>
    <row r="979" spans="2:36" ht="25.5" hidden="1">
      <c r="B979" s="65" t="str">
        <f t="shared" si="1093"/>
        <v>바젤3표준_설정정보</v>
      </c>
      <c r="C979" s="65" t="str">
        <f t="shared" si="1093"/>
        <v>공통코드정보</v>
      </c>
      <c r="D979" s="65" t="s">
        <v>245</v>
      </c>
      <c r="E979" s="65">
        <f t="shared" si="1038"/>
        <v>11</v>
      </c>
      <c r="F979" s="66"/>
      <c r="G979" s="66" t="s">
        <v>274</v>
      </c>
      <c r="H979" s="42">
        <v>20</v>
      </c>
      <c r="I979" s="66"/>
      <c r="J979" s="65" t="str">
        <f t="shared" si="1096"/>
        <v>문자_20</v>
      </c>
      <c r="K979" s="103" t="s">
        <v>1163</v>
      </c>
      <c r="L979" s="67"/>
      <c r="M979" s="65" t="str">
        <f t="shared" si="1094"/>
        <v>ZFS_BASE_CODE</v>
      </c>
      <c r="N979" s="65" t="str">
        <f t="shared" si="1092"/>
        <v>공통코드정보</v>
      </c>
      <c r="O979" s="27">
        <f t="shared" si="1098"/>
        <v>11</v>
      </c>
      <c r="P979" s="65" t="s">
        <v>54</v>
      </c>
      <c r="Q979" s="65" t="str">
        <f t="shared" si="1095"/>
        <v>상위코드</v>
      </c>
      <c r="R979" s="65" t="str">
        <f t="shared" si="1097"/>
        <v>varchar2(20)</v>
      </c>
      <c r="S979" s="66"/>
      <c r="T979" s="66"/>
      <c r="U979" s="68">
        <f t="shared" si="1090"/>
        <v>20</v>
      </c>
      <c r="V979" s="65"/>
      <c r="W979" s="5" t="s">
        <v>291</v>
      </c>
      <c r="X979" s="5" t="str">
        <f t="shared" si="1055"/>
        <v>CD_FLG,CD</v>
      </c>
      <c r="Y979" s="6" t="s">
        <v>291</v>
      </c>
      <c r="Z979" s="37" t="str">
        <f t="shared" si="1056"/>
        <v xml:space="preserve">  CD_PCD varchar2(20) NULL,</v>
      </c>
      <c r="AA979" s="37" t="s">
        <v>291</v>
      </c>
      <c r="AB979" s="5" t="str">
        <f t="shared" si="1057"/>
        <v/>
      </c>
      <c r="AC979" s="37" t="s">
        <v>291</v>
      </c>
      <c r="AD979" s="37" t="str">
        <f t="shared" si="1058"/>
        <v>COMMENT ON COLUMN ZFS_BASE_CODE.CD_PCD IS '상위코드 : 조직분류체계등에 사용';</v>
      </c>
      <c r="AE979" s="37" t="s">
        <v>291</v>
      </c>
      <c r="AF979" s="40" t="str">
        <f t="shared" si="1059"/>
        <v>ALTER TABLE ZFS_BASE_CODE ADD CD_PCD varchar2(20) NULL;</v>
      </c>
      <c r="AG979" s="6" t="s">
        <v>291</v>
      </c>
      <c r="AI979" s="114"/>
      <c r="AJ979" s="66"/>
    </row>
    <row r="980" spans="2:36" ht="25.5" hidden="1">
      <c r="B980" s="65" t="str">
        <f t="shared" si="1093"/>
        <v>바젤3표준_설정정보</v>
      </c>
      <c r="C980" s="65" t="str">
        <f t="shared" si="1093"/>
        <v>공통코드정보</v>
      </c>
      <c r="D980" s="65" t="s">
        <v>246</v>
      </c>
      <c r="E980" s="65">
        <f t="shared" si="1038"/>
        <v>12</v>
      </c>
      <c r="F980" s="66"/>
      <c r="G980" s="66" t="s">
        <v>274</v>
      </c>
      <c r="H980" s="42">
        <v>30</v>
      </c>
      <c r="I980" s="66"/>
      <c r="J980" s="65" t="str">
        <f t="shared" si="1096"/>
        <v>문자_30</v>
      </c>
      <c r="K980" s="103" t="s">
        <v>1164</v>
      </c>
      <c r="L980" s="67"/>
      <c r="M980" s="65" t="str">
        <f t="shared" si="1094"/>
        <v>ZFS_BASE_CODE</v>
      </c>
      <c r="N980" s="65" t="str">
        <f t="shared" si="1092"/>
        <v>공통코드정보</v>
      </c>
      <c r="O980" s="27">
        <f t="shared" si="1098"/>
        <v>12</v>
      </c>
      <c r="P980" s="65" t="s">
        <v>55</v>
      </c>
      <c r="Q980" s="65" t="str">
        <f t="shared" si="1095"/>
        <v>코드그룹</v>
      </c>
      <c r="R980" s="65" t="str">
        <f t="shared" si="1097"/>
        <v>varchar2(30)</v>
      </c>
      <c r="S980" s="66"/>
      <c r="T980" s="66"/>
      <c r="U980" s="68">
        <f t="shared" si="1090"/>
        <v>30</v>
      </c>
      <c r="V980" s="65"/>
      <c r="W980" s="5" t="s">
        <v>291</v>
      </c>
      <c r="X980" s="5" t="str">
        <f t="shared" si="1055"/>
        <v>CD_FLG,CD</v>
      </c>
      <c r="Y980" s="6" t="s">
        <v>291</v>
      </c>
      <c r="Z980" s="37" t="str">
        <f t="shared" si="1056"/>
        <v xml:space="preserve">  CD_GRP varchar2(30) NULL,</v>
      </c>
      <c r="AA980" s="37" t="s">
        <v>291</v>
      </c>
      <c r="AB980" s="5" t="str">
        <f t="shared" si="1057"/>
        <v/>
      </c>
      <c r="AC980" s="37" t="s">
        <v>291</v>
      </c>
      <c r="AD980" s="37" t="str">
        <f t="shared" si="1058"/>
        <v>COMMENT ON COLUMN ZFS_BASE_CODE.CD_GRP IS '코드그룹 : 코드를 유형별로 분류할때 사용';</v>
      </c>
      <c r="AE980" s="37" t="s">
        <v>291</v>
      </c>
      <c r="AF980" s="40" t="str">
        <f t="shared" si="1059"/>
        <v>ALTER TABLE ZFS_BASE_CODE ADD CD_GRP varchar2(30) NULL;</v>
      </c>
      <c r="AG980" s="6" t="s">
        <v>291</v>
      </c>
      <c r="AI980" s="114"/>
      <c r="AJ980" s="66"/>
    </row>
    <row r="981" spans="2:36" ht="38.25" hidden="1">
      <c r="B981" s="65" t="str">
        <f t="shared" si="1093"/>
        <v>바젤3표준_설정정보</v>
      </c>
      <c r="C981" s="65" t="str">
        <f t="shared" si="1093"/>
        <v>공통코드정보</v>
      </c>
      <c r="D981" s="65" t="s">
        <v>1165</v>
      </c>
      <c r="E981" s="65">
        <f t="shared" si="1038"/>
        <v>13</v>
      </c>
      <c r="F981" s="66"/>
      <c r="G981" s="66" t="s">
        <v>274</v>
      </c>
      <c r="H981" s="42" t="s">
        <v>1159</v>
      </c>
      <c r="I981" s="66"/>
      <c r="J981" s="65" t="str">
        <f t="shared" si="1096"/>
        <v>문자_100</v>
      </c>
      <c r="K981" s="103" t="s">
        <v>1166</v>
      </c>
      <c r="L981" s="67"/>
      <c r="M981" s="65" t="str">
        <f t="shared" si="1094"/>
        <v>ZFS_BASE_CODE</v>
      </c>
      <c r="N981" s="65" t="str">
        <f t="shared" si="1092"/>
        <v>공통코드정보</v>
      </c>
      <c r="O981" s="27">
        <f t="shared" si="1098"/>
        <v>13</v>
      </c>
      <c r="P981" s="65" t="s">
        <v>56</v>
      </c>
      <c r="Q981" s="65" t="str">
        <f t="shared" si="1095"/>
        <v>코드문자값</v>
      </c>
      <c r="R981" s="65" t="str">
        <f t="shared" si="1097"/>
        <v>varchar2(100)</v>
      </c>
      <c r="S981" s="66"/>
      <c r="T981" s="66"/>
      <c r="U981" s="68" t="str">
        <f t="shared" si="1090"/>
        <v>100</v>
      </c>
      <c r="V981" s="65"/>
      <c r="W981" s="5" t="s">
        <v>291</v>
      </c>
      <c r="X981" s="5" t="str">
        <f t="shared" si="1055"/>
        <v>CD_FLG,CD</v>
      </c>
      <c r="Y981" s="6" t="s">
        <v>291</v>
      </c>
      <c r="Z981" s="37" t="str">
        <f t="shared" si="1056"/>
        <v xml:space="preserve">  CD_CVAL varchar2(100) NULL,</v>
      </c>
      <c r="AA981" s="37" t="s">
        <v>291</v>
      </c>
      <c r="AB981" s="5" t="str">
        <f t="shared" si="1057"/>
        <v/>
      </c>
      <c r="AC981" s="37" t="s">
        <v>291</v>
      </c>
      <c r="AD981" s="37" t="str">
        <f t="shared" si="1058"/>
        <v>COMMENT ON COLUMN ZFS_BASE_CODE.CD_CVAL IS '코드문자값 : 코드를 이용하여 문자정보 연계사용시';</v>
      </c>
      <c r="AE981" s="37" t="s">
        <v>291</v>
      </c>
      <c r="AF981" s="40" t="str">
        <f t="shared" si="1059"/>
        <v>ALTER TABLE ZFS_BASE_CODE ADD CD_CVAL varchar2(100) NULL;</v>
      </c>
      <c r="AG981" s="6" t="s">
        <v>291</v>
      </c>
      <c r="AI981" s="114"/>
      <c r="AJ981" s="66"/>
    </row>
    <row r="982" spans="2:36" ht="38.25" hidden="1">
      <c r="B982" s="65" t="str">
        <f t="shared" si="1093"/>
        <v>바젤3표준_설정정보</v>
      </c>
      <c r="C982" s="65" t="str">
        <f t="shared" si="1093"/>
        <v>공통코드정보</v>
      </c>
      <c r="D982" s="65" t="s">
        <v>1167</v>
      </c>
      <c r="E982" s="65">
        <f t="shared" si="1038"/>
        <v>14</v>
      </c>
      <c r="F982" s="66"/>
      <c r="G982" s="66" t="s">
        <v>1156</v>
      </c>
      <c r="H982" s="42" t="s">
        <v>1998</v>
      </c>
      <c r="I982" s="66"/>
      <c r="J982" s="65" t="str">
        <f t="shared" si="1096"/>
        <v>숫자_20,6</v>
      </c>
      <c r="K982" s="103" t="s">
        <v>1168</v>
      </c>
      <c r="L982" s="67"/>
      <c r="M982" s="65" t="str">
        <f t="shared" si="1094"/>
        <v>ZFS_BASE_CODE</v>
      </c>
      <c r="N982" s="65" t="str">
        <f t="shared" si="1092"/>
        <v>공통코드정보</v>
      </c>
      <c r="O982" s="27">
        <f t="shared" si="1098"/>
        <v>14</v>
      </c>
      <c r="P982" s="65" t="s">
        <v>57</v>
      </c>
      <c r="Q982" s="65" t="str">
        <f t="shared" si="1095"/>
        <v>코드숫자값</v>
      </c>
      <c r="R982" s="65" t="str">
        <f t="shared" si="1097"/>
        <v>number(20,6)</v>
      </c>
      <c r="S982" s="66"/>
      <c r="T982" s="66"/>
      <c r="U982" s="68" t="str">
        <f t="shared" si="1090"/>
        <v>20,6</v>
      </c>
      <c r="V982" s="65"/>
      <c r="W982" s="5" t="s">
        <v>291</v>
      </c>
      <c r="X982" s="5" t="str">
        <f t="shared" si="1055"/>
        <v>CD_FLG,CD</v>
      </c>
      <c r="Y982" s="6" t="s">
        <v>291</v>
      </c>
      <c r="Z982" s="37" t="str">
        <f t="shared" si="1056"/>
        <v xml:space="preserve">  CD_NVAL number(20,6) NULL,CONSTRAINT PK_ZFS_BASE_CODE PRIMARY KEY ( CD_FLG,CD) );</v>
      </c>
      <c r="AA982" s="37" t="s">
        <v>291</v>
      </c>
      <c r="AB982" s="5" t="str">
        <f t="shared" si="1057"/>
        <v/>
      </c>
      <c r="AC982" s="37" t="s">
        <v>291</v>
      </c>
      <c r="AD982" s="37" t="str">
        <f t="shared" si="1058"/>
        <v>COMMENT ON COLUMN ZFS_BASE_CODE.CD_NVAL IS '코드숫자값 : 코드를 이용하여 숫자정보 연계사용시';</v>
      </c>
      <c r="AE982" s="37" t="s">
        <v>291</v>
      </c>
      <c r="AF982" s="40" t="str">
        <f t="shared" si="1059"/>
        <v>ALTER TABLE ZFS_BASE_CODE ADD CD_NVAL number(20,6) NULL;</v>
      </c>
      <c r="AG982" s="6" t="s">
        <v>291</v>
      </c>
      <c r="AI982" s="114"/>
      <c r="AJ982" s="66"/>
    </row>
    <row r="983" spans="2:36" s="6" customFormat="1" hidden="1">
      <c r="B983" s="65" t="str">
        <f t="shared" si="1093"/>
        <v>바젤3표준_설정정보</v>
      </c>
      <c r="C983" s="65" t="s">
        <v>983</v>
      </c>
      <c r="D983" s="65" t="str">
        <f>VLOOKUP(M983,엔티티목록!I:O,7,FALSE)</f>
        <v>FRTB산출시 사용하는 위험가중치 및 상관계수 정보</v>
      </c>
      <c r="E983" s="65" t="str">
        <f t="shared" si="1038"/>
        <v/>
      </c>
      <c r="F983" s="66"/>
      <c r="G983" s="66"/>
      <c r="H983" s="42">
        <f>SUMIFS(H:H,C:C,C983,B:B,B983, G:G,"&lt;&gt;"&amp;G983)</f>
        <v>109</v>
      </c>
      <c r="I983" s="66"/>
      <c r="J983" s="65" t="str">
        <f t="shared" si="1096"/>
        <v/>
      </c>
      <c r="K983" s="103"/>
      <c r="L983" s="67"/>
      <c r="M983" s="65" t="s">
        <v>774</v>
      </c>
      <c r="N983" s="65" t="str">
        <f t="shared" si="1092"/>
        <v>FRTB산출변수설정정보</v>
      </c>
      <c r="O983" s="27" t="str">
        <f t="shared" si="1098"/>
        <v/>
      </c>
      <c r="P983" s="65"/>
      <c r="Q983" s="65"/>
      <c r="R983" s="65" t="str">
        <f t="shared" si="1097"/>
        <v/>
      </c>
      <c r="S983" s="66"/>
      <c r="T983" s="66"/>
      <c r="U983" s="68">
        <f t="shared" si="1090"/>
        <v>109</v>
      </c>
      <c r="V983" s="65"/>
      <c r="W983" s="5" t="s">
        <v>291</v>
      </c>
      <c r="X983" s="5" t="str">
        <f t="shared" si="1055"/>
        <v/>
      </c>
      <c r="Y983" s="6" t="s">
        <v>291</v>
      </c>
      <c r="Z983" s="37" t="str">
        <f t="shared" si="1056"/>
        <v>CREATE TABLE ZFS_BASE_CONF(</v>
      </c>
      <c r="AA983" s="37" t="s">
        <v>291</v>
      </c>
      <c r="AB983" s="5" t="str">
        <f t="shared" si="1057"/>
        <v>DROP TABLE ZFS_BASE_CONF;</v>
      </c>
      <c r="AC983" s="37" t="s">
        <v>291</v>
      </c>
      <c r="AD983" s="37" t="str">
        <f t="shared" si="1058"/>
        <v>COMMENT ON TABLE ZFS_BASE_CONF IS 'FRTB산출변수설정정보';</v>
      </c>
      <c r="AE983" s="37" t="s">
        <v>291</v>
      </c>
      <c r="AF983" s="40" t="str">
        <f t="shared" si="1059"/>
        <v/>
      </c>
      <c r="AG983" s="6" t="s">
        <v>291</v>
      </c>
      <c r="AI983" s="114"/>
      <c r="AJ983" s="66"/>
    </row>
    <row r="984" spans="2:36" hidden="1">
      <c r="B984" s="65" t="str">
        <f t="shared" si="1093"/>
        <v>바젤3표준_설정정보</v>
      </c>
      <c r="C984" s="65" t="str">
        <f t="shared" si="1093"/>
        <v>FRTB산출변수설정정보</v>
      </c>
      <c r="D984" s="65" t="s">
        <v>1169</v>
      </c>
      <c r="E984" s="65">
        <f t="shared" si="1038"/>
        <v>1</v>
      </c>
      <c r="F984" s="66" t="s">
        <v>1980</v>
      </c>
      <c r="G984" s="66" t="s">
        <v>274</v>
      </c>
      <c r="H984" s="42">
        <v>8</v>
      </c>
      <c r="I984" s="66" t="s">
        <v>36</v>
      </c>
      <c r="J984" s="65" t="str">
        <f t="shared" si="1096"/>
        <v>문자_8</v>
      </c>
      <c r="K984" s="103" t="s">
        <v>1170</v>
      </c>
      <c r="L984" s="67"/>
      <c r="M984" s="65" t="str">
        <f t="shared" si="1094"/>
        <v>ZFS_BASE_CONF</v>
      </c>
      <c r="N984" s="65" t="str">
        <f t="shared" si="1092"/>
        <v>FRTB산출변수설정정보</v>
      </c>
      <c r="O984" s="27">
        <f t="shared" si="1098"/>
        <v>1</v>
      </c>
      <c r="P984" s="65" t="s">
        <v>65</v>
      </c>
      <c r="Q984" s="65" t="str">
        <f t="shared" si="1095"/>
        <v>기준일자</v>
      </c>
      <c r="R984" s="65" t="str">
        <f t="shared" si="1097"/>
        <v>varchar2(8)</v>
      </c>
      <c r="S984" s="66" t="s">
        <v>1980</v>
      </c>
      <c r="T984" s="66"/>
      <c r="U984" s="68">
        <f t="shared" si="1090"/>
        <v>8</v>
      </c>
      <c r="V984" s="65"/>
      <c r="W984" s="5" t="s">
        <v>291</v>
      </c>
      <c r="X984" s="5" t="str">
        <f t="shared" si="1055"/>
        <v>BASE_DT</v>
      </c>
      <c r="Y984" s="6" t="s">
        <v>291</v>
      </c>
      <c r="Z984" s="37" t="str">
        <f t="shared" si="1056"/>
        <v xml:space="preserve">  BASE_DT varchar2(8) NOT NULL,</v>
      </c>
      <c r="AA984" s="37" t="s">
        <v>291</v>
      </c>
      <c r="AB984" s="5" t="str">
        <f t="shared" si="1057"/>
        <v/>
      </c>
      <c r="AC984" s="37" t="s">
        <v>291</v>
      </c>
      <c r="AD984" s="37" t="str">
        <f t="shared" si="1058"/>
        <v>COMMENT ON COLUMN ZFS_BASE_CONF.BASE_DT IS '기준일자 : 적용시작일';</v>
      </c>
      <c r="AE984" s="37" t="s">
        <v>291</v>
      </c>
      <c r="AF984" s="40" t="str">
        <f t="shared" si="1059"/>
        <v/>
      </c>
      <c r="AG984" s="6" t="s">
        <v>291</v>
      </c>
      <c r="AI984" s="114"/>
      <c r="AJ984" s="66"/>
    </row>
    <row r="985" spans="2:36" ht="25.5" hidden="1">
      <c r="B985" s="65" t="str">
        <f t="shared" si="1093"/>
        <v>바젤3표준_설정정보</v>
      </c>
      <c r="C985" s="65" t="str">
        <f t="shared" si="1093"/>
        <v>FRTB산출변수설정정보</v>
      </c>
      <c r="D985" s="65" t="s">
        <v>1171</v>
      </c>
      <c r="E985" s="65">
        <f t="shared" si="1038"/>
        <v>2</v>
      </c>
      <c r="F985" s="66" t="s">
        <v>1980</v>
      </c>
      <c r="G985" s="66" t="s">
        <v>274</v>
      </c>
      <c r="H985" s="42">
        <v>10</v>
      </c>
      <c r="I985" s="66" t="s">
        <v>36</v>
      </c>
      <c r="J985" s="65" t="str">
        <f t="shared" si="1096"/>
        <v>문자_10</v>
      </c>
      <c r="K985" s="103" t="s">
        <v>1172</v>
      </c>
      <c r="L985" s="67"/>
      <c r="M985" s="65" t="str">
        <f t="shared" si="1094"/>
        <v>ZFS_BASE_CONF</v>
      </c>
      <c r="N985" s="65" t="str">
        <f t="shared" si="1092"/>
        <v>FRTB산출변수설정정보</v>
      </c>
      <c r="O985" s="27">
        <f t="shared" si="1098"/>
        <v>2</v>
      </c>
      <c r="P985" s="65" t="s">
        <v>67</v>
      </c>
      <c r="Q985" s="65" t="str">
        <f t="shared" si="1095"/>
        <v>설정구분</v>
      </c>
      <c r="R985" s="65" t="str">
        <f t="shared" si="1097"/>
        <v>varchar2(10)</v>
      </c>
      <c r="S985" s="66" t="s">
        <v>1980</v>
      </c>
      <c r="T985" s="66"/>
      <c r="U985" s="68">
        <f t="shared" si="1090"/>
        <v>10</v>
      </c>
      <c r="V985" s="65"/>
      <c r="W985" s="5" t="s">
        <v>291</v>
      </c>
      <c r="X985" s="5" t="str">
        <f t="shared" si="1055"/>
        <v>BASE_DT,CONF_TYPE</v>
      </c>
      <c r="Y985" s="6" t="s">
        <v>291</v>
      </c>
      <c r="Z985" s="37" t="str">
        <f t="shared" si="1056"/>
        <v xml:space="preserve">  CONF_TYPE varchar2(10) NOT NULL,</v>
      </c>
      <c r="AA985" s="37" t="s">
        <v>291</v>
      </c>
      <c r="AB985" s="5" t="str">
        <f t="shared" si="1057"/>
        <v/>
      </c>
      <c r="AC985" s="37" t="s">
        <v>291</v>
      </c>
      <c r="AD985" s="37" t="str">
        <f t="shared" si="1058"/>
        <v>COMMENT ON COLUMN ZFS_BASE_CONF.CONF_TYPE IS '설정구분 : RW, BI등 코드참조';</v>
      </c>
      <c r="AE985" s="37" t="s">
        <v>291</v>
      </c>
      <c r="AF985" s="40" t="str">
        <f t="shared" si="1059"/>
        <v/>
      </c>
      <c r="AG985" s="6" t="s">
        <v>291</v>
      </c>
      <c r="AI985" s="114"/>
      <c r="AJ985" s="66"/>
    </row>
    <row r="986" spans="2:36" hidden="1">
      <c r="B986" s="65" t="str">
        <f t="shared" ref="B986:C1001" si="1099">B985</f>
        <v>바젤3표준_설정정보</v>
      </c>
      <c r="C986" s="65" t="str">
        <f t="shared" si="1099"/>
        <v>FRTB산출변수설정정보</v>
      </c>
      <c r="D986" s="65" t="s">
        <v>1173</v>
      </c>
      <c r="E986" s="65">
        <f t="shared" si="1038"/>
        <v>3</v>
      </c>
      <c r="F986" s="66" t="s">
        <v>1980</v>
      </c>
      <c r="G986" s="66" t="s">
        <v>274</v>
      </c>
      <c r="H986" s="42">
        <v>10</v>
      </c>
      <c r="I986" s="66" t="s">
        <v>36</v>
      </c>
      <c r="J986" s="65" t="str">
        <f t="shared" si="1096"/>
        <v>문자_10</v>
      </c>
      <c r="K986" s="103" t="s">
        <v>1174</v>
      </c>
      <c r="L986" s="67"/>
      <c r="M986" s="65" t="str">
        <f t="shared" si="1094"/>
        <v>ZFS_BASE_CONF</v>
      </c>
      <c r="N986" s="65" t="str">
        <f t="shared" si="1092"/>
        <v>FRTB산출변수설정정보</v>
      </c>
      <c r="O986" s="27">
        <f t="shared" si="1098"/>
        <v>3</v>
      </c>
      <c r="P986" s="65" t="s">
        <v>69</v>
      </c>
      <c r="Q986" s="65" t="str">
        <f t="shared" si="1095"/>
        <v>위험군</v>
      </c>
      <c r="R986" s="65" t="str">
        <f t="shared" si="1097"/>
        <v>varchar2(10)</v>
      </c>
      <c r="S986" s="66" t="s">
        <v>1980</v>
      </c>
      <c r="T986" s="66"/>
      <c r="U986" s="68">
        <f t="shared" si="1090"/>
        <v>10</v>
      </c>
      <c r="V986" s="65"/>
      <c r="W986" s="5" t="s">
        <v>291</v>
      </c>
      <c r="X986" s="5" t="str">
        <f t="shared" si="1055"/>
        <v>BASE_DT,CONF_TYPE,RISK_CLS</v>
      </c>
      <c r="Y986" s="6" t="s">
        <v>291</v>
      </c>
      <c r="Z986" s="37" t="str">
        <f t="shared" si="1056"/>
        <v xml:space="preserve">  RISK_CLS varchar2(10) NOT NULL,</v>
      </c>
      <c r="AA986" s="37" t="s">
        <v>291</v>
      </c>
      <c r="AB986" s="5" t="str">
        <f t="shared" si="1057"/>
        <v/>
      </c>
      <c r="AC986" s="37" t="s">
        <v>291</v>
      </c>
      <c r="AD986" s="37" t="str">
        <f t="shared" si="1058"/>
        <v>COMMENT ON COLUMN ZFS_BASE_CONF.RISK_CLS IS '위험군 : GIRR등 코드참조';</v>
      </c>
      <c r="AE986" s="37" t="s">
        <v>291</v>
      </c>
      <c r="AF986" s="40" t="str">
        <f t="shared" si="1059"/>
        <v/>
      </c>
      <c r="AG986" s="6" t="s">
        <v>291</v>
      </c>
      <c r="AI986" s="114"/>
      <c r="AJ986" s="66"/>
    </row>
    <row r="987" spans="2:36" hidden="1">
      <c r="B987" s="65" t="str">
        <f t="shared" si="1099"/>
        <v>바젤3표준_설정정보</v>
      </c>
      <c r="C987" s="65" t="str">
        <f t="shared" si="1099"/>
        <v>FRTB산출변수설정정보</v>
      </c>
      <c r="D987" s="65" t="s">
        <v>1175</v>
      </c>
      <c r="E987" s="65">
        <f t="shared" si="1038"/>
        <v>4</v>
      </c>
      <c r="F987" s="66" t="s">
        <v>1980</v>
      </c>
      <c r="G987" s="66" t="s">
        <v>274</v>
      </c>
      <c r="H987" s="42">
        <v>5</v>
      </c>
      <c r="I987" s="66" t="s">
        <v>36</v>
      </c>
      <c r="J987" s="65" t="str">
        <f t="shared" si="1096"/>
        <v>문자_5</v>
      </c>
      <c r="K987" s="103" t="s">
        <v>1176</v>
      </c>
      <c r="L987" s="67"/>
      <c r="M987" s="65" t="str">
        <f t="shared" si="1094"/>
        <v>ZFS_BASE_CONF</v>
      </c>
      <c r="N987" s="65" t="str">
        <f t="shared" si="1092"/>
        <v>FRTB산출변수설정정보</v>
      </c>
      <c r="O987" s="27">
        <f t="shared" si="1098"/>
        <v>4</v>
      </c>
      <c r="P987" s="65" t="s">
        <v>70</v>
      </c>
      <c r="Q987" s="65" t="str">
        <f t="shared" si="1095"/>
        <v>민감도구분</v>
      </c>
      <c r="R987" s="65" t="str">
        <f t="shared" si="1097"/>
        <v>varchar2(5)</v>
      </c>
      <c r="S987" s="66" t="s">
        <v>1980</v>
      </c>
      <c r="T987" s="66"/>
      <c r="U987" s="68">
        <f t="shared" si="1090"/>
        <v>5</v>
      </c>
      <c r="V987" s="65"/>
      <c r="W987" s="5" t="s">
        <v>291</v>
      </c>
      <c r="X987" s="5" t="str">
        <f t="shared" si="1055"/>
        <v>BASE_DT,CONF_TYPE,RISK_CLS,SENT_CLS</v>
      </c>
      <c r="Y987" s="6" t="s">
        <v>291</v>
      </c>
      <c r="Z987" s="37" t="str">
        <f t="shared" si="1056"/>
        <v xml:space="preserve">  SENT_CLS varchar2(5) NOT NULL,</v>
      </c>
      <c r="AA987" s="37" t="s">
        <v>291</v>
      </c>
      <c r="AB987" s="5" t="str">
        <f t="shared" si="1057"/>
        <v/>
      </c>
      <c r="AC987" s="37" t="s">
        <v>291</v>
      </c>
      <c r="AD987" s="37" t="str">
        <f t="shared" si="1058"/>
        <v>COMMENT ON COLUMN ZFS_BASE_CONF.SENT_CLS IS '민감도구분 : Delte등 코드참조';</v>
      </c>
      <c r="AE987" s="37" t="s">
        <v>291</v>
      </c>
      <c r="AF987" s="40" t="str">
        <f t="shared" si="1059"/>
        <v/>
      </c>
      <c r="AG987" s="6" t="s">
        <v>291</v>
      </c>
      <c r="AI987" s="114"/>
      <c r="AJ987" s="66"/>
    </row>
    <row r="988" spans="2:36" hidden="1">
      <c r="B988" s="65" t="str">
        <f t="shared" si="1099"/>
        <v>바젤3표준_설정정보</v>
      </c>
      <c r="C988" s="65" t="str">
        <f t="shared" si="1099"/>
        <v>FRTB산출변수설정정보</v>
      </c>
      <c r="D988" s="65" t="s">
        <v>1177</v>
      </c>
      <c r="E988" s="65">
        <f t="shared" si="1038"/>
        <v>5</v>
      </c>
      <c r="F988" s="66" t="s">
        <v>1980</v>
      </c>
      <c r="G988" s="66" t="s">
        <v>274</v>
      </c>
      <c r="H988" s="42">
        <v>20</v>
      </c>
      <c r="I988" s="66" t="s">
        <v>36</v>
      </c>
      <c r="J988" s="65" t="str">
        <f t="shared" si="1096"/>
        <v>문자_20</v>
      </c>
      <c r="K988" s="103"/>
      <c r="L988" s="67"/>
      <c r="M988" s="65" t="str">
        <f t="shared" si="1094"/>
        <v>ZFS_BASE_CONF</v>
      </c>
      <c r="N988" s="65" t="str">
        <f t="shared" si="1092"/>
        <v>FRTB산출변수설정정보</v>
      </c>
      <c r="O988" s="27">
        <f t="shared" si="1098"/>
        <v>5</v>
      </c>
      <c r="P988" s="65" t="s">
        <v>72</v>
      </c>
      <c r="Q988" s="65" t="str">
        <f t="shared" si="1095"/>
        <v>설정ID</v>
      </c>
      <c r="R988" s="65" t="str">
        <f t="shared" si="1097"/>
        <v>varchar2(20)</v>
      </c>
      <c r="S988" s="66" t="s">
        <v>1980</v>
      </c>
      <c r="T988" s="66"/>
      <c r="U988" s="68">
        <f t="shared" si="1090"/>
        <v>20</v>
      </c>
      <c r="V988" s="65"/>
      <c r="W988" s="5" t="s">
        <v>291</v>
      </c>
      <c r="X988" s="5" t="str">
        <f t="shared" si="1055"/>
        <v>BASE_DT,CONF_TYPE,RISK_CLS,SENT_CLS,CONF_FLG</v>
      </c>
      <c r="Y988" s="6" t="s">
        <v>291</v>
      </c>
      <c r="Z988" s="37" t="str">
        <f t="shared" si="1056"/>
        <v xml:space="preserve">  CONF_FLG varchar2(20) NOT NULL,</v>
      </c>
      <c r="AA988" s="37" t="s">
        <v>291</v>
      </c>
      <c r="AB988" s="5" t="str">
        <f t="shared" si="1057"/>
        <v/>
      </c>
      <c r="AC988" s="37" t="s">
        <v>291</v>
      </c>
      <c r="AD988" s="37" t="str">
        <f t="shared" si="1058"/>
        <v>COMMENT ON COLUMN ZFS_BASE_CONF.CONF_FLG IS '설정ID';</v>
      </c>
      <c r="AE988" s="37" t="s">
        <v>291</v>
      </c>
      <c r="AF988" s="40" t="str">
        <f t="shared" si="1059"/>
        <v/>
      </c>
      <c r="AG988" s="6" t="s">
        <v>291</v>
      </c>
      <c r="AI988" s="114"/>
      <c r="AJ988" s="66"/>
    </row>
    <row r="989" spans="2:36" hidden="1">
      <c r="B989" s="65" t="str">
        <f t="shared" si="1099"/>
        <v>바젤3표준_설정정보</v>
      </c>
      <c r="C989" s="65" t="str">
        <f t="shared" si="1099"/>
        <v>FRTB산출변수설정정보</v>
      </c>
      <c r="D989" s="65" t="s">
        <v>1153</v>
      </c>
      <c r="E989" s="65">
        <f t="shared" si="1038"/>
        <v>6</v>
      </c>
      <c r="F989" s="66"/>
      <c r="G989" s="66" t="s">
        <v>274</v>
      </c>
      <c r="H989" s="42">
        <v>20</v>
      </c>
      <c r="I989" s="66" t="s">
        <v>36</v>
      </c>
      <c r="J989" s="65" t="str">
        <f t="shared" si="1096"/>
        <v>문자_20</v>
      </c>
      <c r="K989" s="103"/>
      <c r="L989" s="67"/>
      <c r="M989" s="65" t="str">
        <f t="shared" si="1094"/>
        <v>ZFS_BASE_CONF</v>
      </c>
      <c r="N989" s="65" t="str">
        <f t="shared" si="1092"/>
        <v>FRTB산출변수설정정보</v>
      </c>
      <c r="O989" s="27">
        <f t="shared" si="1098"/>
        <v>6</v>
      </c>
      <c r="P989" s="65" t="s">
        <v>46</v>
      </c>
      <c r="Q989" s="65" t="str">
        <f t="shared" si="1095"/>
        <v>최종작업자</v>
      </c>
      <c r="R989" s="65" t="str">
        <f t="shared" si="1097"/>
        <v>varchar2(20)</v>
      </c>
      <c r="S989" s="66"/>
      <c r="T989" s="66"/>
      <c r="U989" s="68">
        <f t="shared" si="1090"/>
        <v>20</v>
      </c>
      <c r="V989" s="65"/>
      <c r="W989" s="5" t="s">
        <v>291</v>
      </c>
      <c r="X989" s="5" t="str">
        <f t="shared" si="1055"/>
        <v>BASE_DT,CONF_TYPE,RISK_CLS,SENT_CLS,CONF_FLG</v>
      </c>
      <c r="Y989" s="6" t="s">
        <v>291</v>
      </c>
      <c r="Z989" s="37" t="str">
        <f t="shared" si="1056"/>
        <v xml:space="preserve">  LASTID varchar2(20) NULL,</v>
      </c>
      <c r="AA989" s="37" t="s">
        <v>291</v>
      </c>
      <c r="AB989" s="5" t="str">
        <f t="shared" si="1057"/>
        <v/>
      </c>
      <c r="AC989" s="37" t="s">
        <v>291</v>
      </c>
      <c r="AD989" s="37" t="str">
        <f t="shared" si="1058"/>
        <v>COMMENT ON COLUMN ZFS_BASE_CONF.LASTID IS '최종작업자';</v>
      </c>
      <c r="AE989" s="37" t="s">
        <v>291</v>
      </c>
      <c r="AF989" s="40" t="str">
        <f t="shared" si="1059"/>
        <v>ALTER TABLE ZFS_BASE_CONF ADD LASTID varchar2(20) NULL;</v>
      </c>
      <c r="AG989" s="6" t="s">
        <v>291</v>
      </c>
      <c r="AI989" s="114"/>
      <c r="AJ989" s="66"/>
    </row>
    <row r="990" spans="2:36" hidden="1">
      <c r="B990" s="65" t="str">
        <f t="shared" si="1099"/>
        <v>바젤3표준_설정정보</v>
      </c>
      <c r="C990" s="65" t="str">
        <f t="shared" si="1099"/>
        <v>FRTB산출변수설정정보</v>
      </c>
      <c r="D990" s="65" t="s">
        <v>286</v>
      </c>
      <c r="E990" s="65">
        <f t="shared" si="1038"/>
        <v>7</v>
      </c>
      <c r="F990" s="66"/>
      <c r="G990" s="66" t="s">
        <v>1154</v>
      </c>
      <c r="H990" s="42">
        <v>8</v>
      </c>
      <c r="I990" s="66" t="s">
        <v>36</v>
      </c>
      <c r="J990" s="65" t="str">
        <f t="shared" si="1096"/>
        <v>날짜</v>
      </c>
      <c r="K990" s="103"/>
      <c r="L990" s="67"/>
      <c r="M990" s="65" t="str">
        <f t="shared" si="1094"/>
        <v>ZFS_BASE_CONF</v>
      </c>
      <c r="N990" s="65" t="str">
        <f t="shared" si="1092"/>
        <v>FRTB산출변수설정정보</v>
      </c>
      <c r="O990" s="27">
        <f t="shared" si="1098"/>
        <v>7</v>
      </c>
      <c r="P990" s="65" t="s">
        <v>47</v>
      </c>
      <c r="Q990" s="65" t="str">
        <f t="shared" si="1095"/>
        <v>최종작업시스템일시</v>
      </c>
      <c r="R990" s="65" t="str">
        <f t="shared" si="1097"/>
        <v>timestamp</v>
      </c>
      <c r="S990" s="66"/>
      <c r="T990" s="66"/>
      <c r="U990" s="68">
        <f t="shared" si="1090"/>
        <v>8</v>
      </c>
      <c r="V990" s="65"/>
      <c r="W990" s="5" t="s">
        <v>291</v>
      </c>
      <c r="X990" s="5" t="str">
        <f t="shared" si="1055"/>
        <v>BASE_DT,CONF_TYPE,RISK_CLS,SENT_CLS,CONF_FLG</v>
      </c>
      <c r="Y990" s="6" t="s">
        <v>291</v>
      </c>
      <c r="Z990" s="37" t="str">
        <f t="shared" si="1056"/>
        <v xml:space="preserve">  TMSTAMP timestamp DEFAULT CURRENT_TIMESTAMP  NULL,</v>
      </c>
      <c r="AA990" s="37" t="s">
        <v>291</v>
      </c>
      <c r="AB990" s="5" t="str">
        <f t="shared" si="1057"/>
        <v/>
      </c>
      <c r="AC990" s="37" t="s">
        <v>291</v>
      </c>
      <c r="AD990" s="37" t="str">
        <f t="shared" si="1058"/>
        <v>COMMENT ON COLUMN ZFS_BASE_CONF.TMSTAMP IS '최종작업시스템일시';</v>
      </c>
      <c r="AE990" s="37" t="s">
        <v>291</v>
      </c>
      <c r="AF990" s="40" t="str">
        <f t="shared" si="1059"/>
        <v>ALTER TABLE ZFS_BASE_CONF ADD TMSTAMP timestamp NULL;</v>
      </c>
      <c r="AG990" s="6" t="s">
        <v>291</v>
      </c>
      <c r="AI990" s="114"/>
      <c r="AJ990" s="66"/>
    </row>
    <row r="991" spans="2:36" hidden="1">
      <c r="B991" s="65" t="str">
        <f t="shared" si="1099"/>
        <v>바젤3표준_설정정보</v>
      </c>
      <c r="C991" s="65" t="str">
        <f t="shared" si="1099"/>
        <v>FRTB산출변수설정정보</v>
      </c>
      <c r="D991" s="65" t="s">
        <v>1178</v>
      </c>
      <c r="E991" s="65">
        <f t="shared" si="1038"/>
        <v>8</v>
      </c>
      <c r="F991" s="66"/>
      <c r="G991" s="66" t="s">
        <v>274</v>
      </c>
      <c r="H991" s="42" t="s">
        <v>1159</v>
      </c>
      <c r="I991" s="66"/>
      <c r="J991" s="65" t="str">
        <f t="shared" si="1096"/>
        <v>문자_100</v>
      </c>
      <c r="K991" s="103"/>
      <c r="L991" s="67"/>
      <c r="M991" s="65" t="str">
        <f t="shared" si="1094"/>
        <v>ZFS_BASE_CONF</v>
      </c>
      <c r="N991" s="65" t="str">
        <f t="shared" si="1092"/>
        <v>FRTB산출변수설정정보</v>
      </c>
      <c r="O991" s="27">
        <f t="shared" si="1098"/>
        <v>8</v>
      </c>
      <c r="P991" s="65" t="s">
        <v>73</v>
      </c>
      <c r="Q991" s="65" t="str">
        <f t="shared" si="1095"/>
        <v>설정설명</v>
      </c>
      <c r="R991" s="65" t="str">
        <f t="shared" si="1097"/>
        <v>varchar2(100)</v>
      </c>
      <c r="S991" s="66"/>
      <c r="T991" s="66"/>
      <c r="U991" s="68" t="str">
        <f t="shared" si="1090"/>
        <v>100</v>
      </c>
      <c r="V991" s="65"/>
      <c r="W991" s="5" t="s">
        <v>291</v>
      </c>
      <c r="X991" s="5" t="str">
        <f t="shared" si="1055"/>
        <v>BASE_DT,CONF_TYPE,RISK_CLS,SENT_CLS,CONF_FLG</v>
      </c>
      <c r="Y991" s="6" t="s">
        <v>291</v>
      </c>
      <c r="Z991" s="37" t="str">
        <f t="shared" si="1056"/>
        <v xml:space="preserve">  CONF_INFO varchar2(100) NULL,</v>
      </c>
      <c r="AA991" s="37" t="s">
        <v>291</v>
      </c>
      <c r="AB991" s="5" t="str">
        <f t="shared" si="1057"/>
        <v/>
      </c>
      <c r="AC991" s="37" t="s">
        <v>291</v>
      </c>
      <c r="AD991" s="37" t="str">
        <f t="shared" si="1058"/>
        <v>COMMENT ON COLUMN ZFS_BASE_CONF.CONF_INFO IS '설정설명';</v>
      </c>
      <c r="AE991" s="37" t="s">
        <v>291</v>
      </c>
      <c r="AF991" s="40" t="str">
        <f t="shared" si="1059"/>
        <v>ALTER TABLE ZFS_BASE_CONF ADD CONF_INFO varchar2(100) NULL;</v>
      </c>
      <c r="AG991" s="6" t="s">
        <v>291</v>
      </c>
      <c r="AI991" s="114"/>
      <c r="AJ991" s="66"/>
    </row>
    <row r="992" spans="2:36" hidden="1">
      <c r="B992" s="65" t="str">
        <f t="shared" si="1099"/>
        <v>바젤3표준_설정정보</v>
      </c>
      <c r="C992" s="65" t="str">
        <f t="shared" si="1099"/>
        <v>FRTB산출변수설정정보</v>
      </c>
      <c r="D992" s="65" t="s">
        <v>1179</v>
      </c>
      <c r="E992" s="65">
        <f t="shared" si="1038"/>
        <v>9</v>
      </c>
      <c r="F992" s="66"/>
      <c r="G992" s="66" t="s">
        <v>274</v>
      </c>
      <c r="H992" s="42">
        <v>10</v>
      </c>
      <c r="I992" s="66"/>
      <c r="J992" s="65" t="str">
        <f t="shared" si="1096"/>
        <v>문자_10</v>
      </c>
      <c r="K992" s="103"/>
      <c r="L992" s="67"/>
      <c r="M992" s="65" t="str">
        <f t="shared" si="1094"/>
        <v>ZFS_BASE_CONF</v>
      </c>
      <c r="N992" s="65" t="str">
        <f t="shared" si="1092"/>
        <v>FRTB산출변수설정정보</v>
      </c>
      <c r="O992" s="27">
        <f t="shared" si="1098"/>
        <v>9</v>
      </c>
      <c r="P992" s="65" t="s">
        <v>74</v>
      </c>
      <c r="Q992" s="65" t="str">
        <f t="shared" si="1095"/>
        <v>설정정보1</v>
      </c>
      <c r="R992" s="65" t="str">
        <f t="shared" si="1097"/>
        <v>varchar2(10)</v>
      </c>
      <c r="S992" s="66"/>
      <c r="T992" s="66"/>
      <c r="U992" s="68">
        <f t="shared" si="1090"/>
        <v>10</v>
      </c>
      <c r="V992" s="65"/>
      <c r="W992" s="5" t="s">
        <v>291</v>
      </c>
      <c r="X992" s="5" t="str">
        <f t="shared" si="1055"/>
        <v>BASE_DT,CONF_TYPE,RISK_CLS,SENT_CLS,CONF_FLG</v>
      </c>
      <c r="Y992" s="6" t="s">
        <v>291</v>
      </c>
      <c r="Z992" s="37" t="str">
        <f t="shared" si="1056"/>
        <v xml:space="preserve">  FLG1 varchar2(10) NULL,</v>
      </c>
      <c r="AA992" s="37" t="s">
        <v>291</v>
      </c>
      <c r="AB992" s="5" t="str">
        <f t="shared" si="1057"/>
        <v/>
      </c>
      <c r="AC992" s="37" t="s">
        <v>291</v>
      </c>
      <c r="AD992" s="37" t="str">
        <f t="shared" si="1058"/>
        <v>COMMENT ON COLUMN ZFS_BASE_CONF.FLG1 IS '설정정보1';</v>
      </c>
      <c r="AE992" s="37" t="s">
        <v>291</v>
      </c>
      <c r="AF992" s="40" t="str">
        <f t="shared" si="1059"/>
        <v>ALTER TABLE ZFS_BASE_CONF ADD FLG1 varchar2(10) NULL;</v>
      </c>
      <c r="AG992" s="6" t="s">
        <v>291</v>
      </c>
      <c r="AI992" s="114"/>
      <c r="AJ992" s="66"/>
    </row>
    <row r="993" spans="2:36" hidden="1">
      <c r="B993" s="65" t="str">
        <f t="shared" si="1099"/>
        <v>바젤3표준_설정정보</v>
      </c>
      <c r="C993" s="65" t="str">
        <f t="shared" si="1099"/>
        <v>FRTB산출변수설정정보</v>
      </c>
      <c r="D993" s="65" t="s">
        <v>1180</v>
      </c>
      <c r="E993" s="65">
        <f t="shared" si="1038"/>
        <v>10</v>
      </c>
      <c r="F993" s="66"/>
      <c r="G993" s="66" t="s">
        <v>274</v>
      </c>
      <c r="H993" s="42">
        <v>10</v>
      </c>
      <c r="I993" s="66"/>
      <c r="J993" s="65" t="str">
        <f t="shared" si="1096"/>
        <v>문자_10</v>
      </c>
      <c r="K993" s="103"/>
      <c r="L993" s="67"/>
      <c r="M993" s="65" t="str">
        <f t="shared" si="1094"/>
        <v>ZFS_BASE_CONF</v>
      </c>
      <c r="N993" s="65" t="str">
        <f t="shared" si="1092"/>
        <v>FRTB산출변수설정정보</v>
      </c>
      <c r="O993" s="27">
        <f t="shared" si="1098"/>
        <v>10</v>
      </c>
      <c r="P993" s="65" t="s">
        <v>75</v>
      </c>
      <c r="Q993" s="65" t="str">
        <f t="shared" si="1095"/>
        <v>설정정보2</v>
      </c>
      <c r="R993" s="65" t="str">
        <f t="shared" si="1097"/>
        <v>varchar2(10)</v>
      </c>
      <c r="S993" s="66"/>
      <c r="T993" s="66"/>
      <c r="U993" s="68">
        <f t="shared" si="1090"/>
        <v>10</v>
      </c>
      <c r="V993" s="65"/>
      <c r="W993" s="5" t="s">
        <v>291</v>
      </c>
      <c r="X993" s="5" t="str">
        <f t="shared" si="1055"/>
        <v>BASE_DT,CONF_TYPE,RISK_CLS,SENT_CLS,CONF_FLG</v>
      </c>
      <c r="Y993" s="6" t="s">
        <v>291</v>
      </c>
      <c r="Z993" s="37" t="str">
        <f t="shared" si="1056"/>
        <v xml:space="preserve">  FLG2 varchar2(10) NULL,</v>
      </c>
      <c r="AA993" s="37" t="s">
        <v>291</v>
      </c>
      <c r="AB993" s="5" t="str">
        <f t="shared" si="1057"/>
        <v/>
      </c>
      <c r="AC993" s="37" t="s">
        <v>291</v>
      </c>
      <c r="AD993" s="37" t="str">
        <f t="shared" si="1058"/>
        <v>COMMENT ON COLUMN ZFS_BASE_CONF.FLG2 IS '설정정보2';</v>
      </c>
      <c r="AE993" s="37" t="s">
        <v>291</v>
      </c>
      <c r="AF993" s="40" t="str">
        <f t="shared" si="1059"/>
        <v>ALTER TABLE ZFS_BASE_CONF ADD FLG2 varchar2(10) NULL;</v>
      </c>
      <c r="AG993" s="6" t="s">
        <v>291</v>
      </c>
      <c r="AI993" s="114"/>
      <c r="AJ993" s="66"/>
    </row>
    <row r="994" spans="2:36" hidden="1">
      <c r="B994" s="65" t="str">
        <f t="shared" si="1099"/>
        <v>바젤3표준_설정정보</v>
      </c>
      <c r="C994" s="65" t="str">
        <f t="shared" si="1099"/>
        <v>FRTB산출변수설정정보</v>
      </c>
      <c r="D994" s="65" t="s">
        <v>1181</v>
      </c>
      <c r="E994" s="65">
        <f t="shared" si="1038"/>
        <v>11</v>
      </c>
      <c r="F994" s="66"/>
      <c r="G994" s="66" t="s">
        <v>1156</v>
      </c>
      <c r="H994" s="42" t="s">
        <v>1999</v>
      </c>
      <c r="I994" s="66"/>
      <c r="J994" s="65" t="str">
        <f t="shared" si="1096"/>
        <v>숫자_10,6</v>
      </c>
      <c r="K994" s="103"/>
      <c r="L994" s="67"/>
      <c r="M994" s="65" t="str">
        <f t="shared" si="1094"/>
        <v>ZFS_BASE_CONF</v>
      </c>
      <c r="N994" s="65" t="str">
        <f t="shared" si="1092"/>
        <v>FRTB산출변수설정정보</v>
      </c>
      <c r="O994" s="27">
        <f t="shared" si="1098"/>
        <v>11</v>
      </c>
      <c r="P994" s="65" t="s">
        <v>76</v>
      </c>
      <c r="Q994" s="65" t="str">
        <f t="shared" si="1095"/>
        <v>설정값</v>
      </c>
      <c r="R994" s="65" t="str">
        <f t="shared" si="1097"/>
        <v>number(10,6)</v>
      </c>
      <c r="S994" s="66"/>
      <c r="T994" s="66"/>
      <c r="U994" s="68" t="str">
        <f t="shared" si="1090"/>
        <v>10,6</v>
      </c>
      <c r="V994" s="65"/>
      <c r="W994" s="5" t="s">
        <v>291</v>
      </c>
      <c r="X994" s="5" t="str">
        <f t="shared" si="1055"/>
        <v>BASE_DT,CONF_TYPE,RISK_CLS,SENT_CLS,CONF_FLG</v>
      </c>
      <c r="Y994" s="6" t="s">
        <v>291</v>
      </c>
      <c r="Z994" s="37" t="str">
        <f t="shared" si="1056"/>
        <v xml:space="preserve">  CONF_VAL number(10,6) NULL,</v>
      </c>
      <c r="AA994" s="37" t="s">
        <v>291</v>
      </c>
      <c r="AB994" s="5" t="str">
        <f t="shared" si="1057"/>
        <v/>
      </c>
      <c r="AC994" s="37" t="s">
        <v>291</v>
      </c>
      <c r="AD994" s="37" t="str">
        <f t="shared" si="1058"/>
        <v>COMMENT ON COLUMN ZFS_BASE_CONF.CONF_VAL IS '설정값';</v>
      </c>
      <c r="AE994" s="37" t="s">
        <v>291</v>
      </c>
      <c r="AF994" s="40" t="str">
        <f t="shared" si="1059"/>
        <v>ALTER TABLE ZFS_BASE_CONF ADD CONF_VAL number(10,6) NULL;</v>
      </c>
      <c r="AG994" s="6" t="s">
        <v>291</v>
      </c>
      <c r="AI994" s="114"/>
      <c r="AJ994" s="66"/>
    </row>
    <row r="995" spans="2:36" ht="25.5" hidden="1">
      <c r="B995" s="65" t="str">
        <f t="shared" si="1099"/>
        <v>바젤3표준_설정정보</v>
      </c>
      <c r="C995" s="65" t="str">
        <f t="shared" si="1099"/>
        <v>FRTB산출변수설정정보</v>
      </c>
      <c r="D995" s="65" t="s">
        <v>1182</v>
      </c>
      <c r="E995" s="65">
        <f t="shared" si="1038"/>
        <v>12</v>
      </c>
      <c r="F995" s="66"/>
      <c r="G995" s="66" t="s">
        <v>274</v>
      </c>
      <c r="H995" s="42">
        <v>8</v>
      </c>
      <c r="I995" s="66" t="s">
        <v>36</v>
      </c>
      <c r="J995" s="65" t="str">
        <f t="shared" si="1096"/>
        <v>문자_8</v>
      </c>
      <c r="K995" s="103" t="s">
        <v>1183</v>
      </c>
      <c r="L995" s="67"/>
      <c r="M995" s="65" t="str">
        <f t="shared" si="1094"/>
        <v>ZFS_BASE_CONF</v>
      </c>
      <c r="N995" s="65" t="str">
        <f t="shared" si="1092"/>
        <v>FRTB산출변수설정정보</v>
      </c>
      <c r="O995" s="27">
        <f t="shared" si="1098"/>
        <v>12</v>
      </c>
      <c r="P995" s="65" t="s">
        <v>78</v>
      </c>
      <c r="Q995" s="65" t="str">
        <f t="shared" si="1095"/>
        <v>적용종료일자</v>
      </c>
      <c r="R995" s="65" t="str">
        <f t="shared" si="1097"/>
        <v>varchar2(8)</v>
      </c>
      <c r="S995" s="66"/>
      <c r="T995" s="66"/>
      <c r="U995" s="68">
        <f t="shared" si="1090"/>
        <v>8</v>
      </c>
      <c r="V995" s="65"/>
      <c r="W995" s="5" t="s">
        <v>291</v>
      </c>
      <c r="X995" s="5" t="str">
        <f t="shared" si="1055"/>
        <v>BASE_DT,CONF_TYPE,RISK_CLS,SENT_CLS,CONF_FLG</v>
      </c>
      <c r="Y995" s="6" t="s">
        <v>291</v>
      </c>
      <c r="Z995" s="37" t="str">
        <f t="shared" si="1056"/>
        <v xml:space="preserve">  UNTL_DT varchar2(8) NULL,CONSTRAINT PK_ZFS_BASE_CONF PRIMARY KEY ( BASE_DT,CONF_TYPE,RISK_CLS,SENT_CLS,CONF_FLG) );</v>
      </c>
      <c r="AA995" s="37" t="s">
        <v>291</v>
      </c>
      <c r="AB995" s="5" t="str">
        <f t="shared" si="1057"/>
        <v/>
      </c>
      <c r="AC995" s="37" t="s">
        <v>291</v>
      </c>
      <c r="AD995" s="37" t="str">
        <f t="shared" si="1058"/>
        <v>COMMENT ON COLUMN ZFS_BASE_CONF.UNTL_DT IS '적용종료일자 : 적용종료일(99991231)';</v>
      </c>
      <c r="AE995" s="37" t="s">
        <v>291</v>
      </c>
      <c r="AF995" s="40" t="str">
        <f t="shared" si="1059"/>
        <v>ALTER TABLE ZFS_BASE_CONF ADD UNTL_DT varchar2(8) NULL;</v>
      </c>
      <c r="AG995" s="6" t="s">
        <v>291</v>
      </c>
      <c r="AI995" s="114"/>
      <c r="AJ995" s="66"/>
    </row>
    <row r="996" spans="2:36" hidden="1">
      <c r="B996" s="65" t="str">
        <f t="shared" si="1099"/>
        <v>바젤3표준_설정정보</v>
      </c>
      <c r="C996" s="65" t="s">
        <v>985</v>
      </c>
      <c r="D996" s="65" t="str">
        <f>VLOOKUP(M996,엔티티목록!I:O,7,FALSE)</f>
        <v>다차원 분석을 위한 포트폴리오 구성정보</v>
      </c>
      <c r="E996" s="65" t="str">
        <f t="shared" si="1038"/>
        <v/>
      </c>
      <c r="F996" s="66"/>
      <c r="G996" s="66"/>
      <c r="H996" s="42">
        <f>SUMIFS(H:H,C:C,C996,B:B,B996, G:G,"&lt;&gt;"&amp;G996)</f>
        <v>152</v>
      </c>
      <c r="I996" s="66"/>
      <c r="J996" s="65" t="str">
        <f t="shared" si="1096"/>
        <v/>
      </c>
      <c r="K996" s="103"/>
      <c r="L996" s="67"/>
      <c r="M996" s="65" t="s">
        <v>773</v>
      </c>
      <c r="N996" s="65" t="str">
        <f t="shared" si="1092"/>
        <v>포트폴리오설정정보</v>
      </c>
      <c r="O996" s="27" t="str">
        <f t="shared" si="1098"/>
        <v/>
      </c>
      <c r="P996" s="65"/>
      <c r="Q996" s="65"/>
      <c r="R996" s="65" t="str">
        <f t="shared" si="1097"/>
        <v/>
      </c>
      <c r="S996" s="66"/>
      <c r="T996" s="66"/>
      <c r="U996" s="68">
        <f t="shared" si="1090"/>
        <v>152</v>
      </c>
      <c r="V996" s="65"/>
      <c r="W996" s="5" t="s">
        <v>291</v>
      </c>
      <c r="X996" s="5" t="str">
        <f t="shared" si="1055"/>
        <v/>
      </c>
      <c r="Y996" s="6" t="s">
        <v>291</v>
      </c>
      <c r="Z996" s="37" t="str">
        <f t="shared" si="1056"/>
        <v>CREATE TABLE ZFS_BASE_PORT(</v>
      </c>
      <c r="AA996" s="37" t="s">
        <v>291</v>
      </c>
      <c r="AB996" s="5" t="str">
        <f t="shared" si="1057"/>
        <v>DROP TABLE ZFS_BASE_PORT;</v>
      </c>
      <c r="AC996" s="37" t="s">
        <v>291</v>
      </c>
      <c r="AD996" s="37" t="str">
        <f t="shared" si="1058"/>
        <v>COMMENT ON TABLE ZFS_BASE_PORT IS '포트폴리오설정정보';</v>
      </c>
      <c r="AE996" s="37" t="s">
        <v>291</v>
      </c>
      <c r="AF996" s="40" t="str">
        <f t="shared" si="1059"/>
        <v/>
      </c>
      <c r="AG996" s="6" t="s">
        <v>291</v>
      </c>
      <c r="AI996" s="114"/>
      <c r="AJ996" s="66"/>
    </row>
    <row r="997" spans="2:36" hidden="1">
      <c r="B997" s="65" t="str">
        <f t="shared" si="1099"/>
        <v>바젤3표준_설정정보</v>
      </c>
      <c r="C997" s="65" t="str">
        <f t="shared" si="1099"/>
        <v>포트폴리오설정정보</v>
      </c>
      <c r="D997" s="65" t="s">
        <v>1184</v>
      </c>
      <c r="E997" s="65">
        <f t="shared" si="1038"/>
        <v>1</v>
      </c>
      <c r="F997" s="66" t="s">
        <v>1980</v>
      </c>
      <c r="G997" s="66" t="s">
        <v>274</v>
      </c>
      <c r="H997" s="42">
        <v>10</v>
      </c>
      <c r="I997" s="66"/>
      <c r="J997" s="65" t="str">
        <f t="shared" si="1096"/>
        <v>문자_10</v>
      </c>
      <c r="K997" s="103" t="s">
        <v>1185</v>
      </c>
      <c r="L997" s="67"/>
      <c r="M997" s="65" t="str">
        <f t="shared" si="1094"/>
        <v>ZFS_BASE_PORT</v>
      </c>
      <c r="N997" s="65" t="str">
        <f t="shared" si="1092"/>
        <v>포트폴리오설정정보</v>
      </c>
      <c r="O997" s="27">
        <f t="shared" si="1098"/>
        <v>1</v>
      </c>
      <c r="P997" s="65" t="s">
        <v>80</v>
      </c>
      <c r="Q997" s="65" t="str">
        <f t="shared" si="1095"/>
        <v>포트폴리오그룹</v>
      </c>
      <c r="R997" s="65" t="str">
        <f t="shared" si="1097"/>
        <v>varchar2(10)</v>
      </c>
      <c r="S997" s="66" t="s">
        <v>1980</v>
      </c>
      <c r="T997" s="66"/>
      <c r="U997" s="68">
        <f t="shared" si="1090"/>
        <v>10</v>
      </c>
      <c r="V997" s="65"/>
      <c r="W997" s="5" t="s">
        <v>291</v>
      </c>
      <c r="X997" s="5" t="str">
        <f t="shared" si="1055"/>
        <v>PORT_GRP</v>
      </c>
      <c r="Y997" s="6" t="s">
        <v>291</v>
      </c>
      <c r="Z997" s="37" t="str">
        <f t="shared" si="1056"/>
        <v xml:space="preserve">  PORT_GRP varchar2(10) NOT NULL,</v>
      </c>
      <c r="AA997" s="37" t="s">
        <v>291</v>
      </c>
      <c r="AB997" s="5" t="str">
        <f t="shared" si="1057"/>
        <v/>
      </c>
      <c r="AC997" s="37" t="s">
        <v>291</v>
      </c>
      <c r="AD997" s="37" t="str">
        <f t="shared" si="1058"/>
        <v>COMMENT ON COLUMN ZFS_BASE_PORT.PORT_GRP IS '포트폴리오그룹 : P10';</v>
      </c>
      <c r="AE997" s="37" t="s">
        <v>291</v>
      </c>
      <c r="AF997" s="40" t="str">
        <f t="shared" si="1059"/>
        <v/>
      </c>
      <c r="AG997" s="6" t="s">
        <v>291</v>
      </c>
      <c r="AI997" s="114"/>
      <c r="AJ997" s="66"/>
    </row>
    <row r="998" spans="2:36" hidden="1">
      <c r="B998" s="65" t="str">
        <f t="shared" si="1099"/>
        <v>바젤3표준_설정정보</v>
      </c>
      <c r="C998" s="65" t="str">
        <f t="shared" si="1099"/>
        <v>포트폴리오설정정보</v>
      </c>
      <c r="D998" s="65" t="s">
        <v>1153</v>
      </c>
      <c r="E998" s="65">
        <f t="shared" si="1038"/>
        <v>2</v>
      </c>
      <c r="F998" s="66"/>
      <c r="G998" s="66" t="s">
        <v>274</v>
      </c>
      <c r="H998" s="42">
        <v>20</v>
      </c>
      <c r="I998" s="66"/>
      <c r="J998" s="65" t="str">
        <f t="shared" si="1096"/>
        <v>문자_20</v>
      </c>
      <c r="K998" s="103"/>
      <c r="L998" s="67"/>
      <c r="M998" s="65" t="str">
        <f t="shared" si="1094"/>
        <v>ZFS_BASE_PORT</v>
      </c>
      <c r="N998" s="65" t="str">
        <f t="shared" si="1092"/>
        <v>포트폴리오설정정보</v>
      </c>
      <c r="O998" s="27">
        <f t="shared" si="1098"/>
        <v>2</v>
      </c>
      <c r="P998" s="65" t="s">
        <v>46</v>
      </c>
      <c r="Q998" s="65" t="str">
        <f t="shared" si="1095"/>
        <v>최종작업자</v>
      </c>
      <c r="R998" s="65" t="str">
        <f t="shared" si="1097"/>
        <v>varchar2(20)</v>
      </c>
      <c r="S998" s="66"/>
      <c r="T998" s="66"/>
      <c r="U998" s="68">
        <f t="shared" si="1090"/>
        <v>20</v>
      </c>
      <c r="V998" s="65"/>
      <c r="W998" s="5" t="s">
        <v>291</v>
      </c>
      <c r="X998" s="5" t="str">
        <f t="shared" si="1055"/>
        <v>PORT_GRP</v>
      </c>
      <c r="Y998" s="6" t="s">
        <v>291</v>
      </c>
      <c r="Z998" s="37" t="str">
        <f t="shared" si="1056"/>
        <v xml:space="preserve">  LASTID varchar2(20) NULL,</v>
      </c>
      <c r="AA998" s="37" t="s">
        <v>291</v>
      </c>
      <c r="AB998" s="5" t="str">
        <f t="shared" si="1057"/>
        <v/>
      </c>
      <c r="AC998" s="37" t="s">
        <v>291</v>
      </c>
      <c r="AD998" s="37" t="str">
        <f t="shared" si="1058"/>
        <v>COMMENT ON COLUMN ZFS_BASE_PORT.LASTID IS '최종작업자';</v>
      </c>
      <c r="AE998" s="37" t="s">
        <v>291</v>
      </c>
      <c r="AF998" s="40" t="str">
        <f t="shared" si="1059"/>
        <v>ALTER TABLE ZFS_BASE_PORT ADD LASTID varchar2(20) NULL;</v>
      </c>
      <c r="AG998" s="6" t="s">
        <v>291</v>
      </c>
      <c r="AI998" s="114"/>
      <c r="AJ998" s="66"/>
    </row>
    <row r="999" spans="2:36" hidden="1">
      <c r="B999" s="65" t="str">
        <f t="shared" si="1099"/>
        <v>바젤3표준_설정정보</v>
      </c>
      <c r="C999" s="65" t="str">
        <f t="shared" si="1099"/>
        <v>포트폴리오설정정보</v>
      </c>
      <c r="D999" s="65" t="s">
        <v>286</v>
      </c>
      <c r="E999" s="65">
        <f t="shared" si="1038"/>
        <v>3</v>
      </c>
      <c r="F999" s="66"/>
      <c r="G999" s="66" t="s">
        <v>1154</v>
      </c>
      <c r="H999" s="42">
        <v>8</v>
      </c>
      <c r="I999" s="66" t="s">
        <v>36</v>
      </c>
      <c r="J999" s="65" t="str">
        <f t="shared" si="1096"/>
        <v>날짜</v>
      </c>
      <c r="K999" s="103"/>
      <c r="L999" s="67"/>
      <c r="M999" s="65" t="str">
        <f t="shared" si="1094"/>
        <v>ZFS_BASE_PORT</v>
      </c>
      <c r="N999" s="65" t="str">
        <f t="shared" si="1092"/>
        <v>포트폴리오설정정보</v>
      </c>
      <c r="O999" s="27">
        <f t="shared" si="1098"/>
        <v>3</v>
      </c>
      <c r="P999" s="65" t="s">
        <v>47</v>
      </c>
      <c r="Q999" s="65" t="str">
        <f t="shared" si="1095"/>
        <v>최종작업시스템일시</v>
      </c>
      <c r="R999" s="65" t="str">
        <f t="shared" si="1097"/>
        <v>timestamp</v>
      </c>
      <c r="S999" s="66"/>
      <c r="T999" s="66"/>
      <c r="U999" s="68">
        <f t="shared" si="1090"/>
        <v>8</v>
      </c>
      <c r="V999" s="65"/>
      <c r="W999" s="5" t="s">
        <v>291</v>
      </c>
      <c r="X999" s="5" t="str">
        <f t="shared" si="1055"/>
        <v>PORT_GRP</v>
      </c>
      <c r="Y999" s="6" t="s">
        <v>291</v>
      </c>
      <c r="Z999" s="37" t="str">
        <f t="shared" si="1056"/>
        <v xml:space="preserve">  TMSTAMP timestamp DEFAULT CURRENT_TIMESTAMP  NULL,</v>
      </c>
      <c r="AA999" s="37" t="s">
        <v>291</v>
      </c>
      <c r="AB999" s="5" t="str">
        <f t="shared" si="1057"/>
        <v/>
      </c>
      <c r="AC999" s="37" t="s">
        <v>291</v>
      </c>
      <c r="AD999" s="37" t="str">
        <f t="shared" si="1058"/>
        <v>COMMENT ON COLUMN ZFS_BASE_PORT.TMSTAMP IS '최종작업시스템일시';</v>
      </c>
      <c r="AE999" s="37" t="s">
        <v>291</v>
      </c>
      <c r="AF999" s="40" t="str">
        <f t="shared" si="1059"/>
        <v>ALTER TABLE ZFS_BASE_PORT ADD TMSTAMP timestamp NULL;</v>
      </c>
      <c r="AG999" s="6" t="s">
        <v>291</v>
      </c>
      <c r="AI999" s="114"/>
      <c r="AJ999" s="66"/>
    </row>
    <row r="1000" spans="2:36" ht="38.25" hidden="1">
      <c r="B1000" s="65" t="str">
        <f t="shared" si="1099"/>
        <v>바젤3표준_설정정보</v>
      </c>
      <c r="C1000" s="65" t="str">
        <f t="shared" si="1099"/>
        <v>포트폴리오설정정보</v>
      </c>
      <c r="D1000" s="65" t="s">
        <v>1186</v>
      </c>
      <c r="E1000" s="65">
        <f t="shared" si="1038"/>
        <v>4</v>
      </c>
      <c r="F1000" s="66"/>
      <c r="G1000" s="66" t="s">
        <v>274</v>
      </c>
      <c r="H1000" s="42">
        <v>50</v>
      </c>
      <c r="I1000" s="66"/>
      <c r="J1000" s="65" t="str">
        <f t="shared" si="1096"/>
        <v>문자_50</v>
      </c>
      <c r="K1000" s="103" t="s">
        <v>1187</v>
      </c>
      <c r="L1000" s="67"/>
      <c r="M1000" s="65" t="str">
        <f t="shared" si="1094"/>
        <v>ZFS_BASE_PORT</v>
      </c>
      <c r="N1000" s="65" t="str">
        <f t="shared" si="1092"/>
        <v>포트폴리오설정정보</v>
      </c>
      <c r="O1000" s="27">
        <f t="shared" si="1098"/>
        <v>4</v>
      </c>
      <c r="P1000" s="65" t="s">
        <v>92</v>
      </c>
      <c r="Q1000" s="65" t="str">
        <f t="shared" si="1095"/>
        <v>포트폴리오그룹명</v>
      </c>
      <c r="R1000" s="65" t="str">
        <f t="shared" si="1097"/>
        <v>varchar2(50)</v>
      </c>
      <c r="S1000" s="66"/>
      <c r="T1000" s="66"/>
      <c r="U1000" s="68">
        <f t="shared" si="1090"/>
        <v>50</v>
      </c>
      <c r="V1000" s="65"/>
      <c r="W1000" s="5" t="s">
        <v>291</v>
      </c>
      <c r="X1000" s="5" t="str">
        <f t="shared" si="1055"/>
        <v>PORT_GRP</v>
      </c>
      <c r="Y1000" s="6" t="s">
        <v>291</v>
      </c>
      <c r="Z1000" s="37" t="str">
        <f t="shared" si="1056"/>
        <v xml:space="preserve">  PORT_GNM varchar2(50) NULL,</v>
      </c>
      <c r="AA1000" s="37" t="s">
        <v>291</v>
      </c>
      <c r="AB1000" s="5" t="str">
        <f t="shared" si="1057"/>
        <v/>
      </c>
      <c r="AC1000" s="37" t="s">
        <v>291</v>
      </c>
      <c r="AD1000" s="37" t="str">
        <f t="shared" si="1058"/>
        <v>COMMENT ON COLUMN ZFS_BASE_PORT.PORT_GNM IS '포트폴리오그룹명 : 본부.부점.데스크 등 포트폴리오 명칭';</v>
      </c>
      <c r="AE1000" s="37" t="s">
        <v>291</v>
      </c>
      <c r="AF1000" s="40" t="str">
        <f t="shared" si="1059"/>
        <v>ALTER TABLE ZFS_BASE_PORT ADD PORT_GNM varchar2(50) NULL;</v>
      </c>
      <c r="AG1000" s="6" t="s">
        <v>291</v>
      </c>
      <c r="AI1000" s="114"/>
      <c r="AJ1000" s="66"/>
    </row>
    <row r="1001" spans="2:36" hidden="1">
      <c r="B1001" s="65" t="str">
        <f t="shared" si="1099"/>
        <v>바젤3표준_설정정보</v>
      </c>
      <c r="C1001" s="65" t="str">
        <f t="shared" si="1099"/>
        <v>포트폴리오설정정보</v>
      </c>
      <c r="D1001" s="65" t="s">
        <v>1188</v>
      </c>
      <c r="E1001" s="65">
        <f t="shared" ref="E1001:E1064" si="1100">IF(G1001="","",IF(G1000="",1,E1000+1))</f>
        <v>5</v>
      </c>
      <c r="F1001" s="66"/>
      <c r="G1001" s="66" t="s">
        <v>274</v>
      </c>
      <c r="H1001" s="42">
        <v>5</v>
      </c>
      <c r="I1001" s="66"/>
      <c r="J1001" s="65" t="str">
        <f t="shared" si="1096"/>
        <v>문자_5</v>
      </c>
      <c r="K1001" s="103" t="s">
        <v>1189</v>
      </c>
      <c r="L1001" s="67"/>
      <c r="M1001" s="65" t="str">
        <f t="shared" si="1094"/>
        <v>ZFS_BASE_PORT</v>
      </c>
      <c r="N1001" s="65" t="str">
        <f t="shared" si="1092"/>
        <v>포트폴리오설정정보</v>
      </c>
      <c r="O1001" s="27">
        <f t="shared" si="1098"/>
        <v>5</v>
      </c>
      <c r="P1001" s="65" t="s">
        <v>93</v>
      </c>
      <c r="Q1001" s="65" t="str">
        <f t="shared" si="1095"/>
        <v>포트폴리오구성항목1</v>
      </c>
      <c r="R1001" s="65" t="str">
        <f t="shared" si="1097"/>
        <v>varchar2(5)</v>
      </c>
      <c r="S1001" s="66"/>
      <c r="T1001" s="66"/>
      <c r="U1001" s="68">
        <f t="shared" si="1090"/>
        <v>5</v>
      </c>
      <c r="V1001" s="65"/>
      <c r="W1001" s="5" t="s">
        <v>291</v>
      </c>
      <c r="X1001" s="5" t="str">
        <f t="shared" si="1055"/>
        <v>PORT_GRP</v>
      </c>
      <c r="Y1001" s="6" t="s">
        <v>291</v>
      </c>
      <c r="Z1001" s="37" t="str">
        <f t="shared" si="1056"/>
        <v xml:space="preserve">  PORT_GRP1 varchar2(5) NULL,</v>
      </c>
      <c r="AA1001" s="37" t="s">
        <v>291</v>
      </c>
      <c r="AB1001" s="5" t="str">
        <f t="shared" si="1057"/>
        <v/>
      </c>
      <c r="AC1001" s="37" t="s">
        <v>291</v>
      </c>
      <c r="AD1001" s="37" t="str">
        <f t="shared" si="1058"/>
        <v>COMMENT ON COLUMN ZFS_BASE_PORT.PORT_GRP1 IS '포트폴리오구성항목1 : GRP01';</v>
      </c>
      <c r="AE1001" s="37" t="s">
        <v>291</v>
      </c>
      <c r="AF1001" s="40" t="str">
        <f t="shared" si="1059"/>
        <v>ALTER TABLE ZFS_BASE_PORT ADD PORT_GRP1 varchar2(5) NULL;</v>
      </c>
      <c r="AG1001" s="6" t="s">
        <v>291</v>
      </c>
      <c r="AI1001" s="114"/>
      <c r="AJ1001" s="66"/>
    </row>
    <row r="1002" spans="2:36" hidden="1">
      <c r="B1002" s="65" t="str">
        <f t="shared" ref="B1002:C1009" si="1101">B1001</f>
        <v>바젤3표준_설정정보</v>
      </c>
      <c r="C1002" s="65" t="str">
        <f t="shared" si="1101"/>
        <v>포트폴리오설정정보</v>
      </c>
      <c r="D1002" s="65" t="s">
        <v>1190</v>
      </c>
      <c r="E1002" s="65">
        <f t="shared" si="1100"/>
        <v>6</v>
      </c>
      <c r="F1002" s="66"/>
      <c r="G1002" s="66" t="s">
        <v>274</v>
      </c>
      <c r="H1002" s="42">
        <v>5</v>
      </c>
      <c r="I1002" s="66"/>
      <c r="J1002" s="65" t="str">
        <f t="shared" si="1096"/>
        <v>문자_5</v>
      </c>
      <c r="K1002" s="103" t="s">
        <v>1191</v>
      </c>
      <c r="L1002" s="67"/>
      <c r="M1002" s="65" t="str">
        <f t="shared" si="1094"/>
        <v>ZFS_BASE_PORT</v>
      </c>
      <c r="N1002" s="65" t="str">
        <f t="shared" si="1092"/>
        <v>포트폴리오설정정보</v>
      </c>
      <c r="O1002" s="27">
        <f t="shared" si="1098"/>
        <v>6</v>
      </c>
      <c r="P1002" s="65" t="s">
        <v>94</v>
      </c>
      <c r="Q1002" s="65" t="str">
        <f t="shared" si="1095"/>
        <v>포트폴리오구성항목2</v>
      </c>
      <c r="R1002" s="65" t="str">
        <f t="shared" si="1097"/>
        <v>varchar2(5)</v>
      </c>
      <c r="S1002" s="66"/>
      <c r="T1002" s="66"/>
      <c r="U1002" s="68">
        <f t="shared" si="1090"/>
        <v>5</v>
      </c>
      <c r="V1002" s="65"/>
      <c r="W1002" s="5" t="s">
        <v>291</v>
      </c>
      <c r="X1002" s="5" t="str">
        <f t="shared" si="1055"/>
        <v>PORT_GRP</v>
      </c>
      <c r="Y1002" s="6" t="s">
        <v>291</v>
      </c>
      <c r="Z1002" s="37" t="str">
        <f t="shared" si="1056"/>
        <v xml:space="preserve">  PORT_GRP2 varchar2(5) NULL,</v>
      </c>
      <c r="AA1002" s="37" t="s">
        <v>291</v>
      </c>
      <c r="AB1002" s="5" t="str">
        <f t="shared" si="1057"/>
        <v/>
      </c>
      <c r="AC1002" s="37" t="s">
        <v>291</v>
      </c>
      <c r="AD1002" s="37" t="str">
        <f t="shared" si="1058"/>
        <v>COMMENT ON COLUMN ZFS_BASE_PORT.PORT_GRP2 IS '포트폴리오구성항목2 : GRP02';</v>
      </c>
      <c r="AE1002" s="37" t="s">
        <v>291</v>
      </c>
      <c r="AF1002" s="40" t="str">
        <f t="shared" si="1059"/>
        <v>ALTER TABLE ZFS_BASE_PORT ADD PORT_GRP2 varchar2(5) NULL;</v>
      </c>
      <c r="AG1002" s="6" t="s">
        <v>291</v>
      </c>
      <c r="AI1002" s="114"/>
      <c r="AJ1002" s="66"/>
    </row>
    <row r="1003" spans="2:36" hidden="1">
      <c r="B1003" s="65" t="str">
        <f t="shared" si="1101"/>
        <v>바젤3표준_설정정보</v>
      </c>
      <c r="C1003" s="65" t="str">
        <f t="shared" si="1101"/>
        <v>포트폴리오설정정보</v>
      </c>
      <c r="D1003" s="65" t="s">
        <v>1192</v>
      </c>
      <c r="E1003" s="65">
        <f t="shared" si="1100"/>
        <v>7</v>
      </c>
      <c r="F1003" s="66"/>
      <c r="G1003" s="66" t="s">
        <v>274</v>
      </c>
      <c r="H1003" s="42">
        <v>5</v>
      </c>
      <c r="I1003" s="66"/>
      <c r="J1003" s="65" t="str">
        <f t="shared" si="1096"/>
        <v>문자_5</v>
      </c>
      <c r="K1003" s="103" t="s">
        <v>275</v>
      </c>
      <c r="L1003" s="67"/>
      <c r="M1003" s="65" t="str">
        <f t="shared" si="1094"/>
        <v>ZFS_BASE_PORT</v>
      </c>
      <c r="N1003" s="65" t="str">
        <f t="shared" si="1092"/>
        <v>포트폴리오설정정보</v>
      </c>
      <c r="O1003" s="27">
        <f t="shared" si="1098"/>
        <v>7</v>
      </c>
      <c r="P1003" s="65" t="s">
        <v>95</v>
      </c>
      <c r="Q1003" s="65" t="str">
        <f t="shared" si="1095"/>
        <v>포트폴리오구성항목3</v>
      </c>
      <c r="R1003" s="65" t="str">
        <f t="shared" si="1097"/>
        <v>varchar2(5)</v>
      </c>
      <c r="S1003" s="66"/>
      <c r="T1003" s="66"/>
      <c r="U1003" s="68">
        <f t="shared" si="1090"/>
        <v>5</v>
      </c>
      <c r="V1003" s="65"/>
      <c r="W1003" s="5" t="s">
        <v>291</v>
      </c>
      <c r="X1003" s="5" t="str">
        <f t="shared" si="1055"/>
        <v>PORT_GRP</v>
      </c>
      <c r="Y1003" s="6" t="s">
        <v>291</v>
      </c>
      <c r="Z1003" s="37" t="str">
        <f t="shared" si="1056"/>
        <v xml:space="preserve">  PORT_GRP3 varchar2(5) NULL,</v>
      </c>
      <c r="AA1003" s="37" t="s">
        <v>291</v>
      </c>
      <c r="AB1003" s="5" t="str">
        <f t="shared" si="1057"/>
        <v/>
      </c>
      <c r="AC1003" s="37" t="s">
        <v>291</v>
      </c>
      <c r="AD1003" s="37" t="str">
        <f t="shared" si="1058"/>
        <v>COMMENT ON COLUMN ZFS_BASE_PORT.PORT_GRP3 IS '포트폴리오구성항목3 : GRP03';</v>
      </c>
      <c r="AE1003" s="37" t="s">
        <v>291</v>
      </c>
      <c r="AF1003" s="40" t="str">
        <f t="shared" si="1059"/>
        <v>ALTER TABLE ZFS_BASE_PORT ADD PORT_GRP3 varchar2(5) NULL;</v>
      </c>
      <c r="AG1003" s="6" t="s">
        <v>291</v>
      </c>
      <c r="AI1003" s="114"/>
      <c r="AJ1003" s="66"/>
    </row>
    <row r="1004" spans="2:36" hidden="1">
      <c r="B1004" s="65" t="str">
        <f t="shared" si="1101"/>
        <v>바젤3표준_설정정보</v>
      </c>
      <c r="C1004" s="65" t="str">
        <f t="shared" si="1101"/>
        <v>포트폴리오설정정보</v>
      </c>
      <c r="D1004" s="65" t="s">
        <v>1193</v>
      </c>
      <c r="E1004" s="65">
        <f t="shared" si="1100"/>
        <v>8</v>
      </c>
      <c r="F1004" s="66"/>
      <c r="G1004" s="66" t="s">
        <v>274</v>
      </c>
      <c r="H1004" s="42">
        <v>5</v>
      </c>
      <c r="I1004" s="66"/>
      <c r="J1004" s="65" t="str">
        <f t="shared" si="1096"/>
        <v>문자_5</v>
      </c>
      <c r="K1004" s="103"/>
      <c r="L1004" s="67"/>
      <c r="M1004" s="65" t="str">
        <f t="shared" si="1094"/>
        <v>ZFS_BASE_PORT</v>
      </c>
      <c r="N1004" s="65" t="str">
        <f t="shared" si="1092"/>
        <v>포트폴리오설정정보</v>
      </c>
      <c r="O1004" s="27">
        <f t="shared" si="1098"/>
        <v>8</v>
      </c>
      <c r="P1004" s="65" t="s">
        <v>96</v>
      </c>
      <c r="Q1004" s="65" t="str">
        <f t="shared" si="1095"/>
        <v>포트폴리오구성항목4</v>
      </c>
      <c r="R1004" s="65" t="str">
        <f t="shared" si="1097"/>
        <v>varchar2(5)</v>
      </c>
      <c r="S1004" s="66"/>
      <c r="T1004" s="66"/>
      <c r="U1004" s="68">
        <f t="shared" si="1090"/>
        <v>5</v>
      </c>
      <c r="V1004" s="65"/>
      <c r="W1004" s="5" t="s">
        <v>291</v>
      </c>
      <c r="X1004" s="5" t="str">
        <f t="shared" si="1055"/>
        <v>PORT_GRP</v>
      </c>
      <c r="Y1004" s="6" t="s">
        <v>291</v>
      </c>
      <c r="Z1004" s="37" t="str">
        <f t="shared" si="1056"/>
        <v xml:space="preserve">  PORT_GRP4 varchar2(5) NULL,</v>
      </c>
      <c r="AA1004" s="37" t="s">
        <v>291</v>
      </c>
      <c r="AB1004" s="5" t="str">
        <f t="shared" si="1057"/>
        <v/>
      </c>
      <c r="AC1004" s="37" t="s">
        <v>291</v>
      </c>
      <c r="AD1004" s="37" t="str">
        <f t="shared" si="1058"/>
        <v>COMMENT ON COLUMN ZFS_BASE_PORT.PORT_GRP4 IS '포트폴리오구성항목4';</v>
      </c>
      <c r="AE1004" s="37" t="s">
        <v>291</v>
      </c>
      <c r="AF1004" s="40" t="str">
        <f t="shared" si="1059"/>
        <v>ALTER TABLE ZFS_BASE_PORT ADD PORT_GRP4 varchar2(5) NULL;</v>
      </c>
      <c r="AG1004" s="6" t="s">
        <v>291</v>
      </c>
      <c r="AI1004" s="114"/>
      <c r="AJ1004" s="66"/>
    </row>
    <row r="1005" spans="2:36" hidden="1">
      <c r="B1005" s="65" t="str">
        <f t="shared" si="1101"/>
        <v>바젤3표준_설정정보</v>
      </c>
      <c r="C1005" s="65" t="str">
        <f t="shared" si="1101"/>
        <v>포트폴리오설정정보</v>
      </c>
      <c r="D1005" s="65" t="s">
        <v>1194</v>
      </c>
      <c r="E1005" s="65">
        <f t="shared" si="1100"/>
        <v>9</v>
      </c>
      <c r="F1005" s="66"/>
      <c r="G1005" s="66" t="s">
        <v>274</v>
      </c>
      <c r="H1005" s="42">
        <v>5</v>
      </c>
      <c r="I1005" s="66"/>
      <c r="J1005" s="65" t="str">
        <f t="shared" si="1096"/>
        <v>문자_5</v>
      </c>
      <c r="K1005" s="103"/>
      <c r="L1005" s="67"/>
      <c r="M1005" s="65" t="str">
        <f t="shared" si="1094"/>
        <v>ZFS_BASE_PORT</v>
      </c>
      <c r="N1005" s="65" t="str">
        <f t="shared" si="1092"/>
        <v>포트폴리오설정정보</v>
      </c>
      <c r="O1005" s="27">
        <f t="shared" si="1098"/>
        <v>9</v>
      </c>
      <c r="P1005" s="65" t="s">
        <v>97</v>
      </c>
      <c r="Q1005" s="65" t="str">
        <f t="shared" si="1095"/>
        <v>포트폴리오구성항목5</v>
      </c>
      <c r="R1005" s="65" t="str">
        <f t="shared" si="1097"/>
        <v>varchar2(5)</v>
      </c>
      <c r="S1005" s="66"/>
      <c r="T1005" s="66"/>
      <c r="U1005" s="68">
        <f t="shared" si="1090"/>
        <v>5</v>
      </c>
      <c r="V1005" s="65"/>
      <c r="W1005" s="5" t="s">
        <v>291</v>
      </c>
      <c r="X1005" s="5" t="str">
        <f t="shared" si="1055"/>
        <v>PORT_GRP</v>
      </c>
      <c r="Y1005" s="6" t="s">
        <v>291</v>
      </c>
      <c r="Z1005" s="37" t="str">
        <f t="shared" si="1056"/>
        <v xml:space="preserve">  PORT_GRP5 varchar2(5) NULL,</v>
      </c>
      <c r="AA1005" s="37" t="s">
        <v>291</v>
      </c>
      <c r="AB1005" s="5" t="str">
        <f t="shared" si="1057"/>
        <v/>
      </c>
      <c r="AC1005" s="37" t="s">
        <v>291</v>
      </c>
      <c r="AD1005" s="37" t="str">
        <f t="shared" si="1058"/>
        <v>COMMENT ON COLUMN ZFS_BASE_PORT.PORT_GRP5 IS '포트폴리오구성항목5';</v>
      </c>
      <c r="AE1005" s="37" t="s">
        <v>291</v>
      </c>
      <c r="AF1005" s="40" t="str">
        <f t="shared" si="1059"/>
        <v>ALTER TABLE ZFS_BASE_PORT ADD PORT_GRP5 varchar2(5) NULL;</v>
      </c>
      <c r="AG1005" s="6" t="s">
        <v>291</v>
      </c>
      <c r="AI1005" s="114"/>
      <c r="AJ1005" s="66"/>
    </row>
    <row r="1006" spans="2:36" hidden="1">
      <c r="B1006" s="65" t="str">
        <f t="shared" si="1101"/>
        <v>바젤3표준_설정정보</v>
      </c>
      <c r="C1006" s="65" t="str">
        <f t="shared" si="1101"/>
        <v>포트폴리오설정정보</v>
      </c>
      <c r="D1006" s="65" t="s">
        <v>1195</v>
      </c>
      <c r="E1006" s="65">
        <f t="shared" si="1100"/>
        <v>10</v>
      </c>
      <c r="F1006" s="66"/>
      <c r="G1006" s="66" t="s">
        <v>274</v>
      </c>
      <c r="H1006" s="42">
        <v>5</v>
      </c>
      <c r="I1006" s="66"/>
      <c r="J1006" s="65" t="str">
        <f t="shared" si="1096"/>
        <v>문자_5</v>
      </c>
      <c r="K1006" s="103"/>
      <c r="L1006" s="67"/>
      <c r="M1006" s="65" t="str">
        <f t="shared" si="1094"/>
        <v>ZFS_BASE_PORT</v>
      </c>
      <c r="N1006" s="65" t="str">
        <f t="shared" si="1092"/>
        <v>포트폴리오설정정보</v>
      </c>
      <c r="O1006" s="27">
        <f t="shared" si="1098"/>
        <v>10</v>
      </c>
      <c r="P1006" s="65" t="s">
        <v>98</v>
      </c>
      <c r="Q1006" s="65" t="str">
        <f t="shared" si="1095"/>
        <v>포트폴리오구성항목6</v>
      </c>
      <c r="R1006" s="65" t="str">
        <f t="shared" si="1097"/>
        <v>varchar2(5)</v>
      </c>
      <c r="S1006" s="66"/>
      <c r="T1006" s="66"/>
      <c r="U1006" s="68">
        <f t="shared" si="1090"/>
        <v>5</v>
      </c>
      <c r="V1006" s="65"/>
      <c r="W1006" s="5" t="s">
        <v>291</v>
      </c>
      <c r="X1006" s="5" t="str">
        <f t="shared" si="1055"/>
        <v>PORT_GRP</v>
      </c>
      <c r="Y1006" s="6" t="s">
        <v>291</v>
      </c>
      <c r="Z1006" s="37" t="str">
        <f t="shared" si="1056"/>
        <v xml:space="preserve">  PORT_GRP6 varchar2(5) NULL,</v>
      </c>
      <c r="AA1006" s="37" t="s">
        <v>291</v>
      </c>
      <c r="AB1006" s="5" t="str">
        <f t="shared" si="1057"/>
        <v/>
      </c>
      <c r="AC1006" s="37" t="s">
        <v>291</v>
      </c>
      <c r="AD1006" s="37" t="str">
        <f t="shared" si="1058"/>
        <v>COMMENT ON COLUMN ZFS_BASE_PORT.PORT_GRP6 IS '포트폴리오구성항목6';</v>
      </c>
      <c r="AE1006" s="37" t="s">
        <v>291</v>
      </c>
      <c r="AF1006" s="40" t="str">
        <f t="shared" si="1059"/>
        <v>ALTER TABLE ZFS_BASE_PORT ADD PORT_GRP6 varchar2(5) NULL;</v>
      </c>
      <c r="AG1006" s="6" t="s">
        <v>291</v>
      </c>
      <c r="AI1006" s="114"/>
      <c r="AJ1006" s="66"/>
    </row>
    <row r="1007" spans="2:36" hidden="1">
      <c r="B1007" s="65" t="str">
        <f t="shared" si="1101"/>
        <v>바젤3표준_설정정보</v>
      </c>
      <c r="C1007" s="65" t="str">
        <f t="shared" si="1101"/>
        <v>포트폴리오설정정보</v>
      </c>
      <c r="D1007" s="65" t="s">
        <v>1196</v>
      </c>
      <c r="E1007" s="65">
        <f t="shared" si="1100"/>
        <v>11</v>
      </c>
      <c r="F1007" s="66"/>
      <c r="G1007" s="66" t="s">
        <v>274</v>
      </c>
      <c r="H1007" s="42" t="s">
        <v>1197</v>
      </c>
      <c r="I1007" s="66"/>
      <c r="J1007" s="65" t="str">
        <f t="shared" si="1096"/>
        <v>문자_200</v>
      </c>
      <c r="K1007" s="103" t="s">
        <v>1198</v>
      </c>
      <c r="L1007" s="67"/>
      <c r="M1007" s="65" t="str">
        <f t="shared" si="1094"/>
        <v>ZFS_BASE_PORT</v>
      </c>
      <c r="N1007" s="65" t="str">
        <f t="shared" si="1092"/>
        <v>포트폴리오설정정보</v>
      </c>
      <c r="O1007" s="27">
        <f t="shared" si="1098"/>
        <v>11</v>
      </c>
      <c r="P1007" s="65" t="s">
        <v>99</v>
      </c>
      <c r="Q1007" s="65" t="str">
        <f t="shared" si="1095"/>
        <v>포트폴리오구성조건</v>
      </c>
      <c r="R1007" s="65" t="str">
        <f t="shared" si="1097"/>
        <v>varchar2(200)</v>
      </c>
      <c r="S1007" s="66"/>
      <c r="T1007" s="66"/>
      <c r="U1007" s="68" t="str">
        <f t="shared" si="1090"/>
        <v>200</v>
      </c>
      <c r="V1007" s="65"/>
      <c r="W1007" s="5" t="s">
        <v>291</v>
      </c>
      <c r="X1007" s="5" t="str">
        <f t="shared" si="1055"/>
        <v>PORT_GRP</v>
      </c>
      <c r="Y1007" s="6" t="s">
        <v>291</v>
      </c>
      <c r="Z1007" s="37" t="str">
        <f t="shared" si="1056"/>
        <v xml:space="preserve">  PORT_TERM varchar2(200) NULL,</v>
      </c>
      <c r="AA1007" s="37" t="s">
        <v>291</v>
      </c>
      <c r="AB1007" s="5" t="str">
        <f t="shared" si="1057"/>
        <v/>
      </c>
      <c r="AC1007" s="37" t="s">
        <v>291</v>
      </c>
      <c r="AD1007" s="37" t="str">
        <f t="shared" si="1058"/>
        <v>COMMENT ON COLUMN ZFS_BASE_PORT.PORT_TERM IS '포트폴리오구성조건 : GRP04='SP'';</v>
      </c>
      <c r="AE1007" s="37" t="s">
        <v>291</v>
      </c>
      <c r="AF1007" s="40" t="str">
        <f t="shared" si="1059"/>
        <v>ALTER TABLE ZFS_BASE_PORT ADD PORT_TERM varchar2(200) NULL;</v>
      </c>
      <c r="AG1007" s="6" t="s">
        <v>291</v>
      </c>
      <c r="AI1007" s="114"/>
      <c r="AJ1007" s="66"/>
    </row>
    <row r="1008" spans="2:36" hidden="1">
      <c r="B1008" s="65" t="str">
        <f t="shared" si="1101"/>
        <v>바젤3표준_설정정보</v>
      </c>
      <c r="C1008" s="65" t="str">
        <f t="shared" si="1101"/>
        <v>포트폴리오설정정보</v>
      </c>
      <c r="D1008" s="65" t="s">
        <v>1199</v>
      </c>
      <c r="E1008" s="65">
        <f t="shared" si="1100"/>
        <v>12</v>
      </c>
      <c r="F1008" s="66"/>
      <c r="G1008" s="66" t="s">
        <v>274</v>
      </c>
      <c r="H1008" s="42">
        <v>1</v>
      </c>
      <c r="I1008" s="66"/>
      <c r="J1008" s="65" t="str">
        <f t="shared" si="1096"/>
        <v>문자_1</v>
      </c>
      <c r="K1008" s="103" t="s">
        <v>1200</v>
      </c>
      <c r="L1008" s="67"/>
      <c r="M1008" s="65" t="str">
        <f t="shared" si="1094"/>
        <v>ZFS_BASE_PORT</v>
      </c>
      <c r="N1008" s="65" t="str">
        <f t="shared" si="1092"/>
        <v>포트폴리오설정정보</v>
      </c>
      <c r="O1008" s="27">
        <f t="shared" si="1098"/>
        <v>12</v>
      </c>
      <c r="P1008" s="65" t="s">
        <v>101</v>
      </c>
      <c r="Q1008" s="65" t="str">
        <f t="shared" si="1095"/>
        <v>배치수행여부</v>
      </c>
      <c r="R1008" s="65" t="str">
        <f t="shared" si="1097"/>
        <v>varchar2(1)</v>
      </c>
      <c r="S1008" s="66"/>
      <c r="T1008" s="66"/>
      <c r="U1008" s="68">
        <f t="shared" si="1090"/>
        <v>1</v>
      </c>
      <c r="V1008" s="65"/>
      <c r="W1008" s="5" t="s">
        <v>291</v>
      </c>
      <c r="X1008" s="5" t="str">
        <f t="shared" si="1055"/>
        <v>PORT_GRP</v>
      </c>
      <c r="Y1008" s="6" t="s">
        <v>291</v>
      </c>
      <c r="Z1008" s="37" t="str">
        <f t="shared" si="1056"/>
        <v xml:space="preserve">  PORT_BRUN varchar2(1) NULL,</v>
      </c>
      <c r="AA1008" s="37" t="s">
        <v>291</v>
      </c>
      <c r="AB1008" s="5" t="str">
        <f t="shared" si="1057"/>
        <v/>
      </c>
      <c r="AC1008" s="37" t="s">
        <v>291</v>
      </c>
      <c r="AD1008" s="37" t="str">
        <f t="shared" si="1058"/>
        <v>COMMENT ON COLUMN ZFS_BASE_PORT.PORT_BRUN IS '배치수행여부 : Y/N';</v>
      </c>
      <c r="AE1008" s="37" t="s">
        <v>291</v>
      </c>
      <c r="AF1008" s="40" t="str">
        <f t="shared" si="1059"/>
        <v>ALTER TABLE ZFS_BASE_PORT ADD PORT_BRUN varchar2(1) NULL;</v>
      </c>
      <c r="AG1008" s="6" t="s">
        <v>291</v>
      </c>
      <c r="AI1008" s="114"/>
      <c r="AJ1008" s="66"/>
    </row>
    <row r="1009" spans="2:36" hidden="1">
      <c r="B1009" s="65" t="str">
        <f t="shared" si="1101"/>
        <v>바젤3표준_설정정보</v>
      </c>
      <c r="C1009" s="65" t="str">
        <f t="shared" si="1101"/>
        <v>포트폴리오설정정보</v>
      </c>
      <c r="D1009" s="65" t="s">
        <v>1201</v>
      </c>
      <c r="E1009" s="65">
        <f t="shared" si="1100"/>
        <v>13</v>
      </c>
      <c r="F1009" s="66"/>
      <c r="G1009" s="66" t="s">
        <v>274</v>
      </c>
      <c r="H1009" s="42">
        <v>1</v>
      </c>
      <c r="I1009" s="66"/>
      <c r="J1009" s="65" t="str">
        <f t="shared" si="1096"/>
        <v>문자_1</v>
      </c>
      <c r="K1009" s="103" t="s">
        <v>1200</v>
      </c>
      <c r="L1009" s="67"/>
      <c r="M1009" s="65" t="str">
        <f t="shared" si="1094"/>
        <v>ZFS_BASE_PORT</v>
      </c>
      <c r="N1009" s="65" t="str">
        <f t="shared" si="1092"/>
        <v>포트폴리오설정정보</v>
      </c>
      <c r="O1009" s="27">
        <f t="shared" si="1098"/>
        <v>13</v>
      </c>
      <c r="P1009" s="65" t="s">
        <v>103</v>
      </c>
      <c r="Q1009" s="65" t="str">
        <f t="shared" si="1095"/>
        <v>사용자정의여부</v>
      </c>
      <c r="R1009" s="65" t="str">
        <f t="shared" si="1097"/>
        <v>varchar2(1)</v>
      </c>
      <c r="S1009" s="66"/>
      <c r="T1009" s="66"/>
      <c r="U1009" s="68">
        <f t="shared" si="1090"/>
        <v>1</v>
      </c>
      <c r="V1009" s="65"/>
      <c r="W1009" s="5" t="s">
        <v>291</v>
      </c>
      <c r="X1009" s="5" t="str">
        <f t="shared" ref="X1009:X1072" si="1102">IF(P1009="","",IF(P1008="",P1009,X1008&amp;IF(S1009="Y",","&amp;P1009,"")))</f>
        <v>PORT_GRP</v>
      </c>
      <c r="Y1009" s="6" t="s">
        <v>291</v>
      </c>
      <c r="Z1009" s="37" t="str">
        <f t="shared" ref="Z1009:Z1072" si="1103">IF(P1009="", "CREATE TABLE " &amp; M1009 &amp; "(", "  " &amp;P1009 &amp; " " &amp;R1009 &amp; IF(P1009="TMSTAMP", " DEFAULT CURRENT_TIMESTAMP ", "")&amp; IF(S1009="Y"," NOT NULL,", " NULL,") &amp; IF(P1010="", "CONSTRAINT PK_" &amp; M1009 &amp; " PRIMARY KEY ( " &amp; X1009 &amp; ") );", "") )</f>
        <v xml:space="preserve">  PORT_UDEF varchar2(1) NULL,</v>
      </c>
      <c r="AA1009" s="37" t="s">
        <v>291</v>
      </c>
      <c r="AB1009" s="5" t="str">
        <f t="shared" ref="AB1009:AB1072" si="1104">IF(P1009="","DROP TABLE "&amp;M1009&amp;";","")</f>
        <v/>
      </c>
      <c r="AC1009" s="37" t="s">
        <v>291</v>
      </c>
      <c r="AD1009" s="37" t="str">
        <f t="shared" ref="AD1009:AD1072" si="1105">IF(P1009&lt;&gt;"", "COMMENT ON COLUMN " &amp; M1009 &amp; "." &amp; P1009 &amp; " IS '" &amp; D1009 &amp; IF(K1009&lt;&gt;"", " : " &amp;K1009, "") &amp; "';", IF(N1009&lt;&gt;"","COMMENT ON TABLE " &amp;M1009&amp;" IS '"&amp;N1009&amp;"';",""))</f>
        <v>COMMENT ON COLUMN ZFS_BASE_PORT.PORT_UDEF IS '사용자정의여부 : Y/N';</v>
      </c>
      <c r="AE1009" s="37" t="s">
        <v>291</v>
      </c>
      <c r="AF1009" s="40" t="str">
        <f t="shared" ref="AF1009:AF1072" si="1106">IF( OR(Q1009="", S1009&lt;&gt;""), "", "ALTER TABLE " &amp; M1009 &amp; " ADD " &amp; P1009 &amp; " " &amp; R1009 &amp; " NULL;")</f>
        <v>ALTER TABLE ZFS_BASE_PORT ADD PORT_UDEF varchar2(1) NULL;</v>
      </c>
      <c r="AG1009" s="6" t="s">
        <v>291</v>
      </c>
      <c r="AI1009" s="114"/>
      <c r="AJ1009" s="66"/>
    </row>
    <row r="1010" spans="2:36" hidden="1">
      <c r="B1010" s="65" t="str">
        <f t="shared" ref="B1010:C1013" si="1107">B1007</f>
        <v>바젤3표준_설정정보</v>
      </c>
      <c r="C1010" s="65" t="str">
        <f t="shared" si="1107"/>
        <v>포트폴리오설정정보</v>
      </c>
      <c r="D1010" s="65" t="s">
        <v>1202</v>
      </c>
      <c r="E1010" s="65">
        <f t="shared" si="1100"/>
        <v>14</v>
      </c>
      <c r="F1010" s="66"/>
      <c r="G1010" s="66" t="s">
        <v>274</v>
      </c>
      <c r="H1010" s="42">
        <v>1</v>
      </c>
      <c r="I1010" s="66"/>
      <c r="J1010" s="65" t="str">
        <f t="shared" si="1096"/>
        <v>문자_1</v>
      </c>
      <c r="K1010" s="103" t="s">
        <v>1200</v>
      </c>
      <c r="L1010" s="67"/>
      <c r="M1010" s="65" t="str">
        <f>M1007</f>
        <v>ZFS_BASE_PORT</v>
      </c>
      <c r="N1010" s="65" t="str">
        <f t="shared" si="1092"/>
        <v>포트폴리오설정정보</v>
      </c>
      <c r="O1010" s="27">
        <f t="shared" si="1098"/>
        <v>14</v>
      </c>
      <c r="P1010" s="65" t="s">
        <v>104</v>
      </c>
      <c r="Q1010" s="65" t="str">
        <f t="shared" si="1095"/>
        <v>시나리오분석여부</v>
      </c>
      <c r="R1010" s="65" t="str">
        <f t="shared" si="1097"/>
        <v>varchar2(1)</v>
      </c>
      <c r="S1010" s="66"/>
      <c r="T1010" s="66"/>
      <c r="U1010" s="68">
        <f t="shared" si="1090"/>
        <v>1</v>
      </c>
      <c r="V1010" s="65"/>
      <c r="W1010" s="5" t="s">
        <v>291</v>
      </c>
      <c r="X1010" s="5" t="str">
        <f t="shared" si="1102"/>
        <v>PORT_GRP</v>
      </c>
      <c r="Y1010" s="6" t="s">
        <v>291</v>
      </c>
      <c r="Z1010" s="37" t="str">
        <f t="shared" si="1103"/>
        <v xml:space="preserve">  PORT_SCEN varchar2(1) NULL,</v>
      </c>
      <c r="AA1010" s="37" t="s">
        <v>291</v>
      </c>
      <c r="AB1010" s="5" t="str">
        <f t="shared" si="1104"/>
        <v/>
      </c>
      <c r="AC1010" s="37" t="s">
        <v>291</v>
      </c>
      <c r="AD1010" s="37" t="str">
        <f t="shared" si="1105"/>
        <v>COMMENT ON COLUMN ZFS_BASE_PORT.PORT_SCEN IS '시나리오분석여부 : Y/N';</v>
      </c>
      <c r="AE1010" s="37" t="s">
        <v>291</v>
      </c>
      <c r="AF1010" s="40" t="str">
        <f t="shared" si="1106"/>
        <v>ALTER TABLE ZFS_BASE_PORT ADD PORT_SCEN varchar2(1) NULL;</v>
      </c>
      <c r="AG1010" s="6" t="s">
        <v>291</v>
      </c>
      <c r="AI1010" s="114"/>
      <c r="AJ1010" s="66"/>
    </row>
    <row r="1011" spans="2:36" hidden="1">
      <c r="B1011" s="65" t="str">
        <f t="shared" si="1107"/>
        <v>바젤3표준_설정정보</v>
      </c>
      <c r="C1011" s="65" t="str">
        <f t="shared" si="1107"/>
        <v>포트폴리오설정정보</v>
      </c>
      <c r="D1011" s="65" t="s">
        <v>392</v>
      </c>
      <c r="E1011" s="65">
        <f t="shared" si="1100"/>
        <v>15</v>
      </c>
      <c r="F1011" s="66"/>
      <c r="G1011" s="66" t="s">
        <v>274</v>
      </c>
      <c r="H1011" s="42">
        <v>1</v>
      </c>
      <c r="I1011" s="66"/>
      <c r="J1011" s="65" t="str">
        <f t="shared" si="1096"/>
        <v>문자_1</v>
      </c>
      <c r="K1011" s="103" t="s">
        <v>1200</v>
      </c>
      <c r="L1011" s="67"/>
      <c r="M1011" s="65" t="str">
        <f>M1008</f>
        <v>ZFS_BASE_PORT</v>
      </c>
      <c r="N1011" s="65" t="str">
        <f>C1011</f>
        <v>포트폴리오설정정보</v>
      </c>
      <c r="O1011" s="27">
        <f t="shared" si="1098"/>
        <v>15</v>
      </c>
      <c r="P1011" s="65" t="s">
        <v>1203</v>
      </c>
      <c r="Q1011" s="65" t="str">
        <f>D1011</f>
        <v>한도관리여부</v>
      </c>
      <c r="R1011" s="65" t="str">
        <f t="shared" si="1097"/>
        <v>varchar2(1)</v>
      </c>
      <c r="S1011" s="66"/>
      <c r="T1011" s="66"/>
      <c r="U1011" s="68">
        <f t="shared" si="1090"/>
        <v>1</v>
      </c>
      <c r="V1011" s="65"/>
      <c r="W1011" s="5" t="s">
        <v>291</v>
      </c>
      <c r="X1011" s="5" t="str">
        <f t="shared" si="1102"/>
        <v>PORT_GRP</v>
      </c>
      <c r="Y1011" s="6" t="s">
        <v>291</v>
      </c>
      <c r="Z1011" s="37" t="str">
        <f t="shared" si="1103"/>
        <v xml:space="preserve">  PORT_LIMT varchar2(1) NULL,</v>
      </c>
      <c r="AA1011" s="37" t="s">
        <v>291</v>
      </c>
      <c r="AB1011" s="5" t="str">
        <f t="shared" si="1104"/>
        <v/>
      </c>
      <c r="AC1011" s="37" t="s">
        <v>291</v>
      </c>
      <c r="AD1011" s="37" t="str">
        <f t="shared" si="1105"/>
        <v>COMMENT ON COLUMN ZFS_BASE_PORT.PORT_LIMT IS '한도관리여부 : Y/N';</v>
      </c>
      <c r="AE1011" s="37" t="s">
        <v>291</v>
      </c>
      <c r="AF1011" s="40" t="str">
        <f t="shared" si="1106"/>
        <v>ALTER TABLE ZFS_BASE_PORT ADD PORT_LIMT varchar2(1) NULL;</v>
      </c>
      <c r="AG1011" s="6" t="s">
        <v>291</v>
      </c>
      <c r="AI1011" s="114"/>
      <c r="AJ1011" s="66"/>
    </row>
    <row r="1012" spans="2:36" hidden="1">
      <c r="B1012" s="65" t="str">
        <f t="shared" si="1107"/>
        <v>바젤3표준_설정정보</v>
      </c>
      <c r="C1012" s="65" t="str">
        <f t="shared" si="1107"/>
        <v>포트폴리오설정정보</v>
      </c>
      <c r="D1012" s="65" t="s">
        <v>1204</v>
      </c>
      <c r="E1012" s="65">
        <f t="shared" si="1100"/>
        <v>16</v>
      </c>
      <c r="F1012" s="66"/>
      <c r="G1012" s="66" t="s">
        <v>274</v>
      </c>
      <c r="H1012" s="42">
        <v>10</v>
      </c>
      <c r="I1012" s="66"/>
      <c r="J1012" s="65" t="str">
        <f t="shared" si="1096"/>
        <v>문자_10</v>
      </c>
      <c r="K1012" s="103"/>
      <c r="L1012" s="67"/>
      <c r="M1012" s="65" t="str">
        <f>M1009</f>
        <v>ZFS_BASE_PORT</v>
      </c>
      <c r="N1012" s="65" t="str">
        <f t="shared" si="1092"/>
        <v>포트폴리오설정정보</v>
      </c>
      <c r="O1012" s="27">
        <f t="shared" si="1098"/>
        <v>16</v>
      </c>
      <c r="P1012" s="65" t="s">
        <v>1205</v>
      </c>
      <c r="Q1012" s="65" t="str">
        <f t="shared" si="1095"/>
        <v>포트폴리오자료</v>
      </c>
      <c r="R1012" s="65" t="str">
        <f t="shared" si="1097"/>
        <v>varchar2(10)</v>
      </c>
      <c r="S1012" s="66"/>
      <c r="T1012" s="66"/>
      <c r="U1012" s="68">
        <f t="shared" si="1090"/>
        <v>10</v>
      </c>
      <c r="V1012" s="65"/>
      <c r="W1012" s="5" t="s">
        <v>291</v>
      </c>
      <c r="X1012" s="5" t="str">
        <f t="shared" si="1102"/>
        <v>PORT_GRP</v>
      </c>
      <c r="Y1012" s="6" t="s">
        <v>291</v>
      </c>
      <c r="Z1012" s="37" t="str">
        <f t="shared" si="1103"/>
        <v xml:space="preserve">  PORT_DATA varchar2(10) NULL,</v>
      </c>
      <c r="AA1012" s="37" t="s">
        <v>291</v>
      </c>
      <c r="AB1012" s="5" t="str">
        <f t="shared" si="1104"/>
        <v/>
      </c>
      <c r="AC1012" s="37" t="s">
        <v>291</v>
      </c>
      <c r="AD1012" s="37" t="str">
        <f t="shared" si="1105"/>
        <v>COMMENT ON COLUMN ZFS_BASE_PORT.PORT_DATA IS '포트폴리오자료';</v>
      </c>
      <c r="AE1012" s="37" t="s">
        <v>291</v>
      </c>
      <c r="AF1012" s="40" t="str">
        <f t="shared" si="1106"/>
        <v>ALTER TABLE ZFS_BASE_PORT ADD PORT_DATA varchar2(10) NULL;</v>
      </c>
      <c r="AG1012" s="6" t="s">
        <v>291</v>
      </c>
      <c r="AI1012" s="114"/>
      <c r="AJ1012" s="66"/>
    </row>
    <row r="1013" spans="2:36" hidden="1">
      <c r="B1013" s="65" t="str">
        <f t="shared" si="1107"/>
        <v>바젤3표준_설정정보</v>
      </c>
      <c r="C1013" s="65" t="str">
        <f t="shared" si="1107"/>
        <v>포트폴리오설정정보</v>
      </c>
      <c r="D1013" s="65" t="s">
        <v>1206</v>
      </c>
      <c r="E1013" s="65">
        <f t="shared" si="1100"/>
        <v>17</v>
      </c>
      <c r="F1013" s="66"/>
      <c r="G1013" s="66" t="s">
        <v>274</v>
      </c>
      <c r="H1013" s="42">
        <v>20</v>
      </c>
      <c r="I1013" s="66"/>
      <c r="J1013" s="65" t="str">
        <f t="shared" si="1096"/>
        <v>문자_20</v>
      </c>
      <c r="K1013" s="103"/>
      <c r="L1013" s="67"/>
      <c r="M1013" s="65" t="str">
        <f>M1010</f>
        <v>ZFS_BASE_PORT</v>
      </c>
      <c r="N1013" s="65" t="str">
        <f t="shared" si="1092"/>
        <v>포트폴리오설정정보</v>
      </c>
      <c r="O1013" s="27">
        <f t="shared" si="1098"/>
        <v>17</v>
      </c>
      <c r="P1013" s="65" t="s">
        <v>1207</v>
      </c>
      <c r="Q1013" s="65" t="str">
        <f t="shared" si="1095"/>
        <v>포트폴리오ROOT명칭</v>
      </c>
      <c r="R1013" s="65" t="str">
        <f t="shared" si="1097"/>
        <v>varchar2(20)</v>
      </c>
      <c r="S1013" s="66"/>
      <c r="T1013" s="66"/>
      <c r="U1013" s="68">
        <f t="shared" si="1090"/>
        <v>20</v>
      </c>
      <c r="V1013" s="65"/>
      <c r="W1013" s="5" t="s">
        <v>291</v>
      </c>
      <c r="X1013" s="5" t="str">
        <f t="shared" si="1102"/>
        <v>PORT_GRP</v>
      </c>
      <c r="Y1013" s="6" t="s">
        <v>291</v>
      </c>
      <c r="Z1013" s="37" t="str">
        <f t="shared" si="1103"/>
        <v xml:space="preserve">  ROOT_NAME varchar2(20) NULL,CONSTRAINT PK_ZFS_BASE_PORT PRIMARY KEY ( PORT_GRP) );</v>
      </c>
      <c r="AA1013" s="37" t="s">
        <v>291</v>
      </c>
      <c r="AB1013" s="5" t="str">
        <f t="shared" si="1104"/>
        <v/>
      </c>
      <c r="AC1013" s="37" t="s">
        <v>291</v>
      </c>
      <c r="AD1013" s="37" t="str">
        <f t="shared" si="1105"/>
        <v>COMMENT ON COLUMN ZFS_BASE_PORT.ROOT_NAME IS '포트폴리오ROOT명칭';</v>
      </c>
      <c r="AE1013" s="37" t="s">
        <v>291</v>
      </c>
      <c r="AF1013" s="40" t="str">
        <f t="shared" si="1106"/>
        <v>ALTER TABLE ZFS_BASE_PORT ADD ROOT_NAME varchar2(20) NULL;</v>
      </c>
      <c r="AG1013" s="6" t="s">
        <v>291</v>
      </c>
      <c r="AI1013" s="114"/>
      <c r="AJ1013" s="66"/>
    </row>
    <row r="1014" spans="2:36" hidden="1">
      <c r="B1014" s="65" t="s">
        <v>1052</v>
      </c>
      <c r="C1014" s="65" t="s">
        <v>32</v>
      </c>
      <c r="D1014" s="65" t="str">
        <f>VLOOKUP(M1014,엔티티목록!I:O,7,FALSE)</f>
        <v>분석대상 포지션 기본정보</v>
      </c>
      <c r="E1014" s="65" t="str">
        <f t="shared" si="1100"/>
        <v/>
      </c>
      <c r="F1014" s="66"/>
      <c r="G1014" s="66"/>
      <c r="H1014" s="42">
        <f>SUMIFS(H:H,C:C,C1014,B:B,B1014, G:G,"&lt;&gt;"&amp;G1014)</f>
        <v>755</v>
      </c>
      <c r="I1014" s="66"/>
      <c r="J1014" s="65" t="str">
        <f t="shared" si="1096"/>
        <v/>
      </c>
      <c r="K1014" s="103"/>
      <c r="L1014" s="67"/>
      <c r="M1014" s="65" t="s">
        <v>771</v>
      </c>
      <c r="N1014" s="65" t="str">
        <f t="shared" si="1092"/>
        <v>포지션기본정보</v>
      </c>
      <c r="O1014" s="27" t="str">
        <f t="shared" si="1098"/>
        <v/>
      </c>
      <c r="P1014" s="65"/>
      <c r="Q1014" s="65"/>
      <c r="R1014" s="65" t="str">
        <f t="shared" si="1097"/>
        <v/>
      </c>
      <c r="S1014" s="66"/>
      <c r="T1014" s="66"/>
      <c r="U1014" s="68">
        <f t="shared" si="1090"/>
        <v>755</v>
      </c>
      <c r="V1014" s="65"/>
      <c r="W1014" s="5" t="s">
        <v>291</v>
      </c>
      <c r="X1014" s="5" t="str">
        <f t="shared" si="1102"/>
        <v/>
      </c>
      <c r="Y1014" s="6" t="s">
        <v>291</v>
      </c>
      <c r="Z1014" s="37" t="str">
        <f t="shared" si="1103"/>
        <v>CREATE TABLE ZFS_BASE_POSI(</v>
      </c>
      <c r="AA1014" s="37" t="s">
        <v>291</v>
      </c>
      <c r="AB1014" s="5" t="str">
        <f t="shared" si="1104"/>
        <v>DROP TABLE ZFS_BASE_POSI;</v>
      </c>
      <c r="AC1014" s="37" t="s">
        <v>291</v>
      </c>
      <c r="AD1014" s="37" t="str">
        <f t="shared" si="1105"/>
        <v>COMMENT ON TABLE ZFS_BASE_POSI IS '포지션기본정보';</v>
      </c>
      <c r="AE1014" s="37" t="s">
        <v>291</v>
      </c>
      <c r="AF1014" s="40" t="str">
        <f t="shared" si="1106"/>
        <v/>
      </c>
      <c r="AG1014" s="6" t="s">
        <v>291</v>
      </c>
      <c r="AI1014" s="114"/>
      <c r="AJ1014" s="66"/>
    </row>
    <row r="1015" spans="2:36" hidden="1">
      <c r="B1015" s="65" t="str">
        <f>B1014</f>
        <v>바젤3표준_입수정보</v>
      </c>
      <c r="C1015" s="65" t="str">
        <f>C1014</f>
        <v>포지션기본정보</v>
      </c>
      <c r="D1015" s="65" t="s">
        <v>1169</v>
      </c>
      <c r="E1015" s="65">
        <f t="shared" si="1100"/>
        <v>1</v>
      </c>
      <c r="F1015" s="66" t="s">
        <v>1980</v>
      </c>
      <c r="G1015" s="66" t="s">
        <v>274</v>
      </c>
      <c r="H1015" s="42">
        <v>8</v>
      </c>
      <c r="I1015" s="66"/>
      <c r="J1015" s="65" t="str">
        <f t="shared" si="1096"/>
        <v>문자_8</v>
      </c>
      <c r="K1015" s="103"/>
      <c r="L1015" s="67"/>
      <c r="M1015" s="65" t="str">
        <f t="shared" si="1094"/>
        <v>ZFS_BASE_POSI</v>
      </c>
      <c r="N1015" s="65" t="str">
        <f t="shared" si="1092"/>
        <v>포지션기본정보</v>
      </c>
      <c r="O1015" s="27">
        <f t="shared" si="1098"/>
        <v>1</v>
      </c>
      <c r="P1015" s="65" t="s">
        <v>65</v>
      </c>
      <c r="Q1015" s="65" t="str">
        <f t="shared" si="1095"/>
        <v>기준일자</v>
      </c>
      <c r="R1015" s="65" t="str">
        <f t="shared" si="1097"/>
        <v>varchar2(8)</v>
      </c>
      <c r="S1015" s="66" t="s">
        <v>1980</v>
      </c>
      <c r="T1015" s="66"/>
      <c r="U1015" s="68">
        <f t="shared" si="1090"/>
        <v>8</v>
      </c>
      <c r="V1015" s="65"/>
      <c r="W1015" s="5" t="s">
        <v>291</v>
      </c>
      <c r="X1015" s="5" t="str">
        <f t="shared" si="1102"/>
        <v>BASE_DT</v>
      </c>
      <c r="Y1015" s="6" t="s">
        <v>291</v>
      </c>
      <c r="Z1015" s="37" t="str">
        <f t="shared" si="1103"/>
        <v xml:space="preserve">  BASE_DT varchar2(8) NOT NULL,</v>
      </c>
      <c r="AA1015" s="37" t="s">
        <v>291</v>
      </c>
      <c r="AB1015" s="5" t="str">
        <f t="shared" si="1104"/>
        <v/>
      </c>
      <c r="AC1015" s="37" t="s">
        <v>291</v>
      </c>
      <c r="AD1015" s="37" t="str">
        <f t="shared" si="1105"/>
        <v>COMMENT ON COLUMN ZFS_BASE_POSI.BASE_DT IS '기준일자';</v>
      </c>
      <c r="AE1015" s="37" t="s">
        <v>291</v>
      </c>
      <c r="AF1015" s="40" t="str">
        <f t="shared" si="1106"/>
        <v/>
      </c>
      <c r="AG1015" s="6" t="s">
        <v>291</v>
      </c>
      <c r="AI1015" s="114"/>
      <c r="AJ1015" s="66"/>
    </row>
    <row r="1016" spans="2:36" hidden="1">
      <c r="B1016" s="65" t="str">
        <f t="shared" ref="B1016:C1026" si="1108">B1015</f>
        <v>바젤3표준_입수정보</v>
      </c>
      <c r="C1016" s="65" t="str">
        <f t="shared" si="1108"/>
        <v>포지션기본정보</v>
      </c>
      <c r="D1016" s="65" t="s">
        <v>1212</v>
      </c>
      <c r="E1016" s="65">
        <f t="shared" si="1100"/>
        <v>2</v>
      </c>
      <c r="F1016" s="66" t="s">
        <v>1980</v>
      </c>
      <c r="G1016" s="66" t="s">
        <v>274</v>
      </c>
      <c r="H1016" s="42">
        <v>30</v>
      </c>
      <c r="I1016" s="66"/>
      <c r="J1016" s="65" t="str">
        <f t="shared" si="1096"/>
        <v>문자_30</v>
      </c>
      <c r="K1016" s="103"/>
      <c r="L1016" s="67"/>
      <c r="M1016" s="65" t="str">
        <f t="shared" si="1094"/>
        <v>ZFS_BASE_POSI</v>
      </c>
      <c r="N1016" s="65" t="str">
        <f t="shared" si="1092"/>
        <v>포지션기본정보</v>
      </c>
      <c r="O1016" s="27">
        <f t="shared" si="1098"/>
        <v>2</v>
      </c>
      <c r="P1016" s="65" t="s">
        <v>106</v>
      </c>
      <c r="Q1016" s="65" t="str">
        <f t="shared" si="1095"/>
        <v>시나리오ID</v>
      </c>
      <c r="R1016" s="65" t="str">
        <f t="shared" si="1097"/>
        <v>varchar2(30)</v>
      </c>
      <c r="S1016" s="66" t="s">
        <v>1980</v>
      </c>
      <c r="T1016" s="66"/>
      <c r="U1016" s="68">
        <f t="shared" si="1090"/>
        <v>30</v>
      </c>
      <c r="V1016" s="65"/>
      <c r="W1016" s="5" t="s">
        <v>291</v>
      </c>
      <c r="X1016" s="5" t="str">
        <f t="shared" si="1102"/>
        <v>BASE_DT,SCEN_ID</v>
      </c>
      <c r="Y1016" s="6" t="s">
        <v>291</v>
      </c>
      <c r="Z1016" s="37" t="str">
        <f t="shared" si="1103"/>
        <v xml:space="preserve">  SCEN_ID varchar2(30) NOT NULL,</v>
      </c>
      <c r="AA1016" s="37" t="s">
        <v>291</v>
      </c>
      <c r="AB1016" s="5" t="str">
        <f t="shared" si="1104"/>
        <v/>
      </c>
      <c r="AC1016" s="37" t="s">
        <v>291</v>
      </c>
      <c r="AD1016" s="37" t="str">
        <f t="shared" si="1105"/>
        <v>COMMENT ON COLUMN ZFS_BASE_POSI.SCEN_ID IS '시나리오ID';</v>
      </c>
      <c r="AE1016" s="37" t="s">
        <v>291</v>
      </c>
      <c r="AF1016" s="40" t="str">
        <f t="shared" si="1106"/>
        <v/>
      </c>
      <c r="AG1016" s="6" t="s">
        <v>291</v>
      </c>
      <c r="AI1016" s="114"/>
      <c r="AJ1016" s="66"/>
    </row>
    <row r="1017" spans="2:36" ht="25.5" hidden="1">
      <c r="B1017" s="65" t="str">
        <f t="shared" si="1108"/>
        <v>바젤3표준_입수정보</v>
      </c>
      <c r="C1017" s="65" t="str">
        <f t="shared" si="1108"/>
        <v>포지션기본정보</v>
      </c>
      <c r="D1017" s="65" t="s">
        <v>33</v>
      </c>
      <c r="E1017" s="65">
        <f t="shared" si="1100"/>
        <v>3</v>
      </c>
      <c r="F1017" s="66" t="s">
        <v>1980</v>
      </c>
      <c r="G1017" s="66" t="s">
        <v>274</v>
      </c>
      <c r="H1017" s="42">
        <v>60</v>
      </c>
      <c r="I1017" s="66"/>
      <c r="J1017" s="65" t="str">
        <f t="shared" si="1096"/>
        <v>문자_60</v>
      </c>
      <c r="K1017" s="103" t="s">
        <v>1213</v>
      </c>
      <c r="L1017" s="67"/>
      <c r="M1017" s="65" t="str">
        <f t="shared" si="1094"/>
        <v>ZFS_BASE_POSI</v>
      </c>
      <c r="N1017" s="65" t="str">
        <f t="shared" si="1092"/>
        <v>포지션기본정보</v>
      </c>
      <c r="O1017" s="27">
        <f t="shared" si="1098"/>
        <v>3</v>
      </c>
      <c r="P1017" s="65" t="s">
        <v>107</v>
      </c>
      <c r="Q1017" s="65" t="str">
        <f t="shared" si="1095"/>
        <v>포지션ID</v>
      </c>
      <c r="R1017" s="65" t="str">
        <f t="shared" si="1097"/>
        <v>varchar2(60)</v>
      </c>
      <c r="S1017" s="66" t="s">
        <v>1980</v>
      </c>
      <c r="T1017" s="66"/>
      <c r="U1017" s="68">
        <f t="shared" si="1090"/>
        <v>60</v>
      </c>
      <c r="V1017" s="65"/>
      <c r="W1017" s="5" t="s">
        <v>291</v>
      </c>
      <c r="X1017" s="5" t="str">
        <f t="shared" si="1102"/>
        <v>BASE_DT,SCEN_ID,POSI_ID</v>
      </c>
      <c r="Y1017" s="6" t="s">
        <v>291</v>
      </c>
      <c r="Z1017" s="37" t="str">
        <f t="shared" si="1103"/>
        <v xml:space="preserve">  POSI_ID varchar2(60) NOT NULL,</v>
      </c>
      <c r="AA1017" s="37" t="s">
        <v>291</v>
      </c>
      <c r="AB1017" s="5" t="str">
        <f t="shared" si="1104"/>
        <v/>
      </c>
      <c r="AC1017" s="37" t="s">
        <v>291</v>
      </c>
      <c r="AD1017" s="37" t="str">
        <f t="shared" si="1105"/>
        <v>COMMENT ON COLUMN ZFS_BASE_POSI.POSI_ID IS '포지션ID : 거래ID+PAY or 거래ID+001 등';</v>
      </c>
      <c r="AE1017" s="37" t="s">
        <v>291</v>
      </c>
      <c r="AF1017" s="40" t="str">
        <f t="shared" si="1106"/>
        <v/>
      </c>
      <c r="AG1017" s="6" t="s">
        <v>291</v>
      </c>
      <c r="AI1017" s="114"/>
      <c r="AJ1017" s="66"/>
    </row>
    <row r="1018" spans="2:36" ht="25.5" hidden="1">
      <c r="B1018" s="65" t="str">
        <f t="shared" si="1108"/>
        <v>바젤3표준_입수정보</v>
      </c>
      <c r="C1018" s="65" t="str">
        <f t="shared" si="1108"/>
        <v>포지션기본정보</v>
      </c>
      <c r="D1018" s="65" t="s">
        <v>1153</v>
      </c>
      <c r="E1018" s="65">
        <f t="shared" si="1100"/>
        <v>4</v>
      </c>
      <c r="F1018" s="66"/>
      <c r="G1018" s="66" t="s">
        <v>274</v>
      </c>
      <c r="H1018" s="42">
        <v>20</v>
      </c>
      <c r="I1018" s="66"/>
      <c r="J1018" s="65" t="str">
        <f t="shared" si="1096"/>
        <v>문자_20</v>
      </c>
      <c r="K1018" s="103" t="s">
        <v>1214</v>
      </c>
      <c r="L1018" s="67"/>
      <c r="M1018" s="65" t="str">
        <f t="shared" si="1094"/>
        <v>ZFS_BASE_POSI</v>
      </c>
      <c r="N1018" s="65" t="str">
        <f t="shared" si="1092"/>
        <v>포지션기본정보</v>
      </c>
      <c r="O1018" s="27">
        <f t="shared" si="1098"/>
        <v>4</v>
      </c>
      <c r="P1018" s="65" t="s">
        <v>46</v>
      </c>
      <c r="Q1018" s="65" t="str">
        <f t="shared" si="1095"/>
        <v>최종작업자</v>
      </c>
      <c r="R1018" s="65" t="str">
        <f t="shared" si="1097"/>
        <v>varchar2(20)</v>
      </c>
      <c r="S1018" s="66"/>
      <c r="T1018" s="66"/>
      <c r="U1018" s="68">
        <f t="shared" si="1090"/>
        <v>20</v>
      </c>
      <c r="V1018" s="65"/>
      <c r="W1018" s="5" t="s">
        <v>291</v>
      </c>
      <c r="X1018" s="5" t="str">
        <f t="shared" si="1102"/>
        <v>BASE_DT,SCEN_ID,POSI_ID</v>
      </c>
      <c r="Y1018" s="6" t="s">
        <v>291</v>
      </c>
      <c r="Z1018" s="37" t="str">
        <f t="shared" si="1103"/>
        <v xml:space="preserve">  LASTID varchar2(20) NULL,</v>
      </c>
      <c r="AA1018" s="37" t="s">
        <v>291</v>
      </c>
      <c r="AB1018" s="5" t="str">
        <f t="shared" si="1104"/>
        <v/>
      </c>
      <c r="AC1018" s="37" t="s">
        <v>291</v>
      </c>
      <c r="AD1018" s="37" t="str">
        <f t="shared" si="1105"/>
        <v>COMMENT ON COLUMN ZFS_BASE_POSI.LASTID IS '최종작업자 : 자료생성자 또는 맵ID';</v>
      </c>
      <c r="AE1018" s="37" t="s">
        <v>291</v>
      </c>
      <c r="AF1018" s="40" t="str">
        <f t="shared" si="1106"/>
        <v>ALTER TABLE ZFS_BASE_POSI ADD LASTID varchar2(20) NULL;</v>
      </c>
      <c r="AG1018" s="6" t="s">
        <v>291</v>
      </c>
      <c r="AI1018" s="114"/>
      <c r="AJ1018" s="66"/>
    </row>
    <row r="1019" spans="2:36" hidden="1">
      <c r="B1019" s="65" t="str">
        <f t="shared" ref="B1019:C1019" si="1109">B1018</f>
        <v>바젤3표준_입수정보</v>
      </c>
      <c r="C1019" s="65" t="str">
        <f t="shared" si="1109"/>
        <v>포지션기본정보</v>
      </c>
      <c r="D1019" s="65" t="s">
        <v>286</v>
      </c>
      <c r="E1019" s="65">
        <f t="shared" si="1100"/>
        <v>5</v>
      </c>
      <c r="F1019" s="66"/>
      <c r="G1019" s="66" t="s">
        <v>1154</v>
      </c>
      <c r="H1019" s="42">
        <v>8</v>
      </c>
      <c r="I1019" s="66" t="s">
        <v>36</v>
      </c>
      <c r="J1019" s="65" t="str">
        <f t="shared" si="1096"/>
        <v>날짜</v>
      </c>
      <c r="K1019" s="103"/>
      <c r="L1019" s="67"/>
      <c r="M1019" s="65" t="str">
        <f t="shared" ref="M1019:M1050" si="1110">M1018</f>
        <v>ZFS_BASE_POSI</v>
      </c>
      <c r="N1019" s="65" t="str">
        <f t="shared" si="1092"/>
        <v>포지션기본정보</v>
      </c>
      <c r="O1019" s="27">
        <f t="shared" si="1098"/>
        <v>5</v>
      </c>
      <c r="P1019" s="65" t="s">
        <v>47</v>
      </c>
      <c r="Q1019" s="65" t="str">
        <f t="shared" si="1095"/>
        <v>최종작업시스템일시</v>
      </c>
      <c r="R1019" s="65" t="str">
        <f t="shared" si="1097"/>
        <v>timestamp</v>
      </c>
      <c r="S1019" s="66"/>
      <c r="T1019" s="66"/>
      <c r="U1019" s="68">
        <f t="shared" si="1090"/>
        <v>8</v>
      </c>
      <c r="V1019" s="65"/>
      <c r="W1019" s="5" t="s">
        <v>291</v>
      </c>
      <c r="X1019" s="5" t="str">
        <f t="shared" si="1102"/>
        <v>BASE_DT,SCEN_ID,POSI_ID</v>
      </c>
      <c r="Y1019" s="6" t="s">
        <v>291</v>
      </c>
      <c r="Z1019" s="37" t="str">
        <f t="shared" si="1103"/>
        <v xml:space="preserve">  TMSTAMP timestamp DEFAULT CURRENT_TIMESTAMP  NULL,</v>
      </c>
      <c r="AA1019" s="37" t="s">
        <v>291</v>
      </c>
      <c r="AB1019" s="5" t="str">
        <f t="shared" si="1104"/>
        <v/>
      </c>
      <c r="AC1019" s="37" t="s">
        <v>291</v>
      </c>
      <c r="AD1019" s="37" t="str">
        <f t="shared" si="1105"/>
        <v>COMMENT ON COLUMN ZFS_BASE_POSI.TMSTAMP IS '최종작업시스템일시';</v>
      </c>
      <c r="AE1019" s="37" t="s">
        <v>291</v>
      </c>
      <c r="AF1019" s="40" t="str">
        <f t="shared" si="1106"/>
        <v>ALTER TABLE ZFS_BASE_POSI ADD TMSTAMP timestamp NULL;</v>
      </c>
      <c r="AG1019" s="6" t="s">
        <v>291</v>
      </c>
      <c r="AI1019" s="114"/>
      <c r="AJ1019" s="66"/>
    </row>
    <row r="1020" spans="2:36" ht="25.5" hidden="1">
      <c r="B1020" s="65" t="str">
        <f t="shared" ref="B1020:C1020" si="1111">B1019</f>
        <v>바젤3표준_입수정보</v>
      </c>
      <c r="C1020" s="65" t="str">
        <f t="shared" si="1111"/>
        <v>포지션기본정보</v>
      </c>
      <c r="D1020" s="65" t="s">
        <v>40</v>
      </c>
      <c r="E1020" s="65">
        <f t="shared" si="1100"/>
        <v>6</v>
      </c>
      <c r="F1020" s="66"/>
      <c r="G1020" s="66" t="s">
        <v>274</v>
      </c>
      <c r="H1020" s="42">
        <v>15</v>
      </c>
      <c r="I1020" s="66"/>
      <c r="J1020" s="65" t="str">
        <f t="shared" si="1096"/>
        <v>문자_15</v>
      </c>
      <c r="K1020" s="103" t="s">
        <v>1215</v>
      </c>
      <c r="L1020" s="67"/>
      <c r="M1020" s="65" t="str">
        <f t="shared" si="1110"/>
        <v>ZFS_BASE_POSI</v>
      </c>
      <c r="N1020" s="65" t="str">
        <f t="shared" ref="N1020:N1093" si="1112">C1020</f>
        <v>포지션기본정보</v>
      </c>
      <c r="O1020" s="27">
        <f t="shared" si="1098"/>
        <v>6</v>
      </c>
      <c r="P1020" s="65" t="s">
        <v>1216</v>
      </c>
      <c r="Q1020" s="65" t="str">
        <f t="shared" si="1095"/>
        <v>계정과목코드</v>
      </c>
      <c r="R1020" s="65" t="str">
        <f t="shared" si="1097"/>
        <v>varchar2(15)</v>
      </c>
      <c r="S1020" s="66"/>
      <c r="T1020" s="66"/>
      <c r="U1020" s="68">
        <f t="shared" si="1090"/>
        <v>15</v>
      </c>
      <c r="V1020" s="65"/>
      <c r="W1020" s="5" t="s">
        <v>291</v>
      </c>
      <c r="X1020" s="5" t="str">
        <f t="shared" si="1102"/>
        <v>BASE_DT,SCEN_ID,POSI_ID</v>
      </c>
      <c r="Y1020" s="6" t="s">
        <v>291</v>
      </c>
      <c r="Z1020" s="37" t="str">
        <f t="shared" si="1103"/>
        <v xml:space="preserve">  ACC_CD varchar2(15) NULL,</v>
      </c>
      <c r="AA1020" s="37" t="s">
        <v>291</v>
      </c>
      <c r="AB1020" s="5" t="str">
        <f t="shared" si="1104"/>
        <v/>
      </c>
      <c r="AC1020" s="37" t="s">
        <v>291</v>
      </c>
      <c r="AD1020" s="37" t="str">
        <f t="shared" si="1105"/>
        <v>COMMENT ON COLUMN ZFS_BASE_POSI.ACC_CD IS '계정과목코드 : 회계BS잔액 대사용 계정과목';</v>
      </c>
      <c r="AE1020" s="37" t="s">
        <v>291</v>
      </c>
      <c r="AF1020" s="40" t="str">
        <f t="shared" si="1106"/>
        <v>ALTER TABLE ZFS_BASE_POSI ADD ACC_CD varchar2(15) NULL;</v>
      </c>
      <c r="AG1020" s="6" t="s">
        <v>291</v>
      </c>
      <c r="AI1020" s="114"/>
      <c r="AJ1020" s="66"/>
    </row>
    <row r="1021" spans="2:36" ht="25.5" hidden="1">
      <c r="B1021" s="65" t="str">
        <f t="shared" ref="B1021:C1021" si="1113">B1020</f>
        <v>바젤3표준_입수정보</v>
      </c>
      <c r="C1021" s="65" t="str">
        <f t="shared" si="1113"/>
        <v>포지션기본정보</v>
      </c>
      <c r="D1021" s="65" t="s">
        <v>1217</v>
      </c>
      <c r="E1021" s="65">
        <f t="shared" si="1100"/>
        <v>7</v>
      </c>
      <c r="F1021" s="66"/>
      <c r="G1021" s="66" t="s">
        <v>274</v>
      </c>
      <c r="H1021" s="42">
        <v>3</v>
      </c>
      <c r="I1021" s="66"/>
      <c r="J1021" s="65" t="str">
        <f t="shared" si="1096"/>
        <v>문자_3</v>
      </c>
      <c r="K1021" s="103" t="s">
        <v>1218</v>
      </c>
      <c r="L1021" s="67"/>
      <c r="M1021" s="65" t="str">
        <f t="shared" si="1110"/>
        <v>ZFS_BASE_POSI</v>
      </c>
      <c r="N1021" s="65" t="str">
        <f t="shared" si="1112"/>
        <v>포지션기본정보</v>
      </c>
      <c r="O1021" s="27">
        <f t="shared" si="1098"/>
        <v>7</v>
      </c>
      <c r="P1021" s="65" t="s">
        <v>1219</v>
      </c>
      <c r="Q1021" s="65" t="str">
        <f t="shared" ref="Q1021:Q1092" si="1114">D1021</f>
        <v>장부통화</v>
      </c>
      <c r="R1021" s="65" t="str">
        <f t="shared" si="1097"/>
        <v>varchar2(3)</v>
      </c>
      <c r="S1021" s="66"/>
      <c r="T1021" s="66"/>
      <c r="U1021" s="68">
        <f t="shared" si="1090"/>
        <v>3</v>
      </c>
      <c r="V1021" s="65"/>
      <c r="W1021" s="5" t="s">
        <v>291</v>
      </c>
      <c r="X1021" s="5" t="str">
        <f t="shared" si="1102"/>
        <v>BASE_DT,SCEN_ID,POSI_ID</v>
      </c>
      <c r="Y1021" s="6" t="s">
        <v>291</v>
      </c>
      <c r="Z1021" s="37" t="str">
        <f t="shared" si="1103"/>
        <v xml:space="preserve">  BOOK_CCY varchar2(3) NULL,</v>
      </c>
      <c r="AA1021" s="37" t="s">
        <v>291</v>
      </c>
      <c r="AB1021" s="5" t="str">
        <f t="shared" si="1104"/>
        <v/>
      </c>
      <c r="AC1021" s="37" t="s">
        <v>291</v>
      </c>
      <c r="AD1021" s="37" t="str">
        <f t="shared" si="1105"/>
        <v>COMMENT ON COLUMN ZFS_BASE_POSI.BOOK_CCY IS '장부통화 : KRW, USD 등 통화코드';</v>
      </c>
      <c r="AE1021" s="37" t="s">
        <v>291</v>
      </c>
      <c r="AF1021" s="40" t="str">
        <f t="shared" si="1106"/>
        <v>ALTER TABLE ZFS_BASE_POSI ADD BOOK_CCY varchar2(3) NULL;</v>
      </c>
      <c r="AG1021" s="6" t="s">
        <v>291</v>
      </c>
      <c r="AI1021" s="114"/>
      <c r="AJ1021" s="66"/>
    </row>
    <row r="1022" spans="2:36" ht="25.5" hidden="1">
      <c r="B1022" s="65" t="str">
        <f t="shared" ref="B1022:C1022" si="1115">B1021</f>
        <v>바젤3표준_입수정보</v>
      </c>
      <c r="C1022" s="65" t="str">
        <f t="shared" si="1115"/>
        <v>포지션기본정보</v>
      </c>
      <c r="D1022" s="65" t="s">
        <v>1220</v>
      </c>
      <c r="E1022" s="65">
        <f t="shared" si="1100"/>
        <v>8</v>
      </c>
      <c r="F1022" s="66"/>
      <c r="G1022" s="66" t="s">
        <v>1156</v>
      </c>
      <c r="H1022" s="42" t="s">
        <v>2000</v>
      </c>
      <c r="I1022" s="66"/>
      <c r="J1022" s="65" t="str">
        <f t="shared" si="1096"/>
        <v>숫자_19,2</v>
      </c>
      <c r="K1022" s="103" t="s">
        <v>1221</v>
      </c>
      <c r="L1022" s="67"/>
      <c r="M1022" s="65" t="str">
        <f t="shared" si="1110"/>
        <v>ZFS_BASE_POSI</v>
      </c>
      <c r="N1022" s="65" t="str">
        <f t="shared" si="1112"/>
        <v>포지션기본정보</v>
      </c>
      <c r="O1022" s="27">
        <f t="shared" si="1098"/>
        <v>8</v>
      </c>
      <c r="P1022" s="65" t="s">
        <v>821</v>
      </c>
      <c r="Q1022" s="65" t="str">
        <f t="shared" si="1114"/>
        <v>장부금액</v>
      </c>
      <c r="R1022" s="65" t="str">
        <f t="shared" si="1097"/>
        <v>number(19,2)</v>
      </c>
      <c r="S1022" s="66"/>
      <c r="T1022" s="66"/>
      <c r="U1022" s="68" t="str">
        <f t="shared" si="1090"/>
        <v>19,2</v>
      </c>
      <c r="V1022" s="65" t="s">
        <v>1222</v>
      </c>
      <c r="W1022" s="5" t="s">
        <v>291</v>
      </c>
      <c r="X1022" s="5" t="str">
        <f t="shared" si="1102"/>
        <v>BASE_DT,SCEN_ID,POSI_ID</v>
      </c>
      <c r="Y1022" s="6" t="s">
        <v>291</v>
      </c>
      <c r="Z1022" s="37" t="str">
        <f t="shared" si="1103"/>
        <v xml:space="preserve">  BOOK_AMT number(19,2) NULL,</v>
      </c>
      <c r="AA1022" s="37" t="s">
        <v>291</v>
      </c>
      <c r="AB1022" s="5" t="str">
        <f t="shared" si="1104"/>
        <v/>
      </c>
      <c r="AC1022" s="37" t="s">
        <v>291</v>
      </c>
      <c r="AD1022" s="37" t="str">
        <f t="shared" si="1105"/>
        <v>COMMENT ON COLUMN ZFS_BASE_POSI.BOOK_AMT IS '장부금액 : 회계BS와 대사를 위한 금액';</v>
      </c>
      <c r="AE1022" s="37" t="s">
        <v>291</v>
      </c>
      <c r="AF1022" s="40" t="str">
        <f t="shared" si="1106"/>
        <v>ALTER TABLE ZFS_BASE_POSI ADD BOOK_AMT number(19,2) NULL;</v>
      </c>
      <c r="AG1022" s="6" t="s">
        <v>291</v>
      </c>
      <c r="AI1022" s="114"/>
      <c r="AJ1022" s="66"/>
    </row>
    <row r="1023" spans="2:36" ht="25.5" hidden="1">
      <c r="B1023" s="65" t="str">
        <f t="shared" ref="B1023:C1023" si="1116">B1022</f>
        <v>바젤3표준_입수정보</v>
      </c>
      <c r="C1023" s="65" t="str">
        <f t="shared" si="1116"/>
        <v>포지션기본정보</v>
      </c>
      <c r="D1023" s="65" t="s">
        <v>1223</v>
      </c>
      <c r="E1023" s="65">
        <f t="shared" si="1100"/>
        <v>9</v>
      </c>
      <c r="F1023" s="66"/>
      <c r="G1023" s="66" t="s">
        <v>274</v>
      </c>
      <c r="H1023" s="42">
        <v>8</v>
      </c>
      <c r="I1023" s="66"/>
      <c r="J1023" s="65" t="str">
        <f t="shared" si="1096"/>
        <v>문자_8</v>
      </c>
      <c r="K1023" s="103" t="s">
        <v>1224</v>
      </c>
      <c r="L1023" s="67"/>
      <c r="M1023" s="65" t="str">
        <f t="shared" si="1110"/>
        <v>ZFS_BASE_POSI</v>
      </c>
      <c r="N1023" s="65" t="str">
        <f t="shared" si="1112"/>
        <v>포지션기본정보</v>
      </c>
      <c r="O1023" s="27">
        <f t="shared" si="1098"/>
        <v>9</v>
      </c>
      <c r="P1023" s="65" t="s">
        <v>108</v>
      </c>
      <c r="Q1023" s="65" t="str">
        <f t="shared" si="1114"/>
        <v>만기일자</v>
      </c>
      <c r="R1023" s="65" t="str">
        <f t="shared" si="1097"/>
        <v>varchar2(8)</v>
      </c>
      <c r="S1023" s="66"/>
      <c r="T1023" s="66"/>
      <c r="U1023" s="68">
        <f t="shared" si="1090"/>
        <v>8</v>
      </c>
      <c r="V1023" s="65"/>
      <c r="W1023" s="5" t="s">
        <v>291</v>
      </c>
      <c r="X1023" s="5" t="str">
        <f t="shared" si="1102"/>
        <v>BASE_DT,SCEN_ID,POSI_ID</v>
      </c>
      <c r="Y1023" s="6" t="s">
        <v>291</v>
      </c>
      <c r="Z1023" s="37" t="str">
        <f t="shared" si="1103"/>
        <v xml:space="preserve">  MATU_DT varchar2(8) NULL,</v>
      </c>
      <c r="AA1023" s="37" t="s">
        <v>291</v>
      </c>
      <c r="AB1023" s="5" t="str">
        <f t="shared" si="1104"/>
        <v/>
      </c>
      <c r="AC1023" s="37" t="s">
        <v>291</v>
      </c>
      <c r="AD1023" s="37" t="str">
        <f t="shared" si="1105"/>
        <v>COMMENT ON COLUMN ZFS_BASE_POSI.MATU_DT IS '만기일자 : 부도위험 만기스케일 계산시 사용';</v>
      </c>
      <c r="AE1023" s="37" t="s">
        <v>291</v>
      </c>
      <c r="AF1023" s="40" t="str">
        <f t="shared" si="1106"/>
        <v>ALTER TABLE ZFS_BASE_POSI ADD MATU_DT varchar2(8) NULL;</v>
      </c>
      <c r="AG1023" s="6" t="s">
        <v>291</v>
      </c>
      <c r="AI1023" s="114"/>
      <c r="AJ1023" s="66"/>
    </row>
    <row r="1024" spans="2:36" ht="25.5" hidden="1">
      <c r="B1024" s="65" t="str">
        <f t="shared" ref="B1024:C1024" si="1117">B1023</f>
        <v>바젤3표준_입수정보</v>
      </c>
      <c r="C1024" s="65" t="str">
        <f t="shared" si="1117"/>
        <v>포지션기본정보</v>
      </c>
      <c r="D1024" s="65" t="s">
        <v>1225</v>
      </c>
      <c r="E1024" s="65">
        <f t="shared" si="1100"/>
        <v>10</v>
      </c>
      <c r="F1024" s="66"/>
      <c r="G1024" s="66" t="s">
        <v>274</v>
      </c>
      <c r="H1024" s="42">
        <v>3</v>
      </c>
      <c r="I1024" s="66"/>
      <c r="J1024" s="65" t="str">
        <f t="shared" si="1096"/>
        <v>문자_3</v>
      </c>
      <c r="K1024" s="103" t="s">
        <v>1218</v>
      </c>
      <c r="L1024" s="67"/>
      <c r="M1024" s="65" t="str">
        <f t="shared" si="1110"/>
        <v>ZFS_BASE_POSI</v>
      </c>
      <c r="N1024" s="65" t="str">
        <f t="shared" si="1112"/>
        <v>포지션기본정보</v>
      </c>
      <c r="O1024" s="27">
        <f t="shared" si="1098"/>
        <v>10</v>
      </c>
      <c r="P1024" s="65" t="s">
        <v>109</v>
      </c>
      <c r="Q1024" s="65" t="str">
        <f t="shared" si="1114"/>
        <v>액면통화</v>
      </c>
      <c r="R1024" s="65" t="str">
        <f t="shared" si="1097"/>
        <v>varchar2(3)</v>
      </c>
      <c r="S1024" s="66"/>
      <c r="T1024" s="66"/>
      <c r="U1024" s="68">
        <f t="shared" si="1090"/>
        <v>3</v>
      </c>
      <c r="V1024" s="65"/>
      <c r="W1024" s="5" t="s">
        <v>291</v>
      </c>
      <c r="X1024" s="5" t="str">
        <f t="shared" si="1102"/>
        <v>BASE_DT,SCEN_ID,POSI_ID</v>
      </c>
      <c r="Y1024" s="6" t="s">
        <v>291</v>
      </c>
      <c r="Z1024" s="37" t="str">
        <f t="shared" si="1103"/>
        <v xml:space="preserve">  NOTI_CCY varchar2(3) NULL,</v>
      </c>
      <c r="AA1024" s="37" t="s">
        <v>291</v>
      </c>
      <c r="AB1024" s="5" t="str">
        <f t="shared" si="1104"/>
        <v/>
      </c>
      <c r="AC1024" s="37" t="s">
        <v>291</v>
      </c>
      <c r="AD1024" s="37" t="str">
        <f t="shared" si="1105"/>
        <v>COMMENT ON COLUMN ZFS_BASE_POSI.NOTI_CCY IS '액면통화 : KRW, USD 등 통화코드';</v>
      </c>
      <c r="AE1024" s="37" t="s">
        <v>291</v>
      </c>
      <c r="AF1024" s="40" t="str">
        <f t="shared" si="1106"/>
        <v>ALTER TABLE ZFS_BASE_POSI ADD NOTI_CCY varchar2(3) NULL;</v>
      </c>
      <c r="AG1024" s="6" t="s">
        <v>291</v>
      </c>
      <c r="AI1024" s="114"/>
      <c r="AJ1024" s="66"/>
    </row>
    <row r="1025" spans="2:36" hidden="1">
      <c r="B1025" s="65" t="str">
        <f t="shared" si="1108"/>
        <v>바젤3표준_입수정보</v>
      </c>
      <c r="C1025" s="65" t="str">
        <f t="shared" si="1108"/>
        <v>포지션기본정보</v>
      </c>
      <c r="D1025" s="65" t="s">
        <v>34</v>
      </c>
      <c r="E1025" s="65">
        <f t="shared" si="1100"/>
        <v>11</v>
      </c>
      <c r="F1025" s="66"/>
      <c r="G1025" s="66" t="s">
        <v>1156</v>
      </c>
      <c r="H1025" s="42" t="s">
        <v>2000</v>
      </c>
      <c r="I1025" s="66"/>
      <c r="J1025" s="65" t="str">
        <f t="shared" si="1096"/>
        <v>숫자_19,2</v>
      </c>
      <c r="K1025" s="103"/>
      <c r="L1025" s="67"/>
      <c r="M1025" s="65" t="str">
        <f t="shared" si="1110"/>
        <v>ZFS_BASE_POSI</v>
      </c>
      <c r="N1025" s="65" t="str">
        <f t="shared" si="1112"/>
        <v>포지션기본정보</v>
      </c>
      <c r="O1025" s="27">
        <f t="shared" si="1098"/>
        <v>11</v>
      </c>
      <c r="P1025" s="65" t="s">
        <v>111</v>
      </c>
      <c r="Q1025" s="65" t="str">
        <f t="shared" si="1114"/>
        <v>액면금액</v>
      </c>
      <c r="R1025" s="65" t="str">
        <f t="shared" si="1097"/>
        <v>number(19,2)</v>
      </c>
      <c r="S1025" s="66"/>
      <c r="T1025" s="66"/>
      <c r="U1025" s="68" t="str">
        <f t="shared" si="1090"/>
        <v>19,2</v>
      </c>
      <c r="V1025" s="65"/>
      <c r="W1025" s="5" t="s">
        <v>291</v>
      </c>
      <c r="X1025" s="5" t="str">
        <f t="shared" si="1102"/>
        <v>BASE_DT,SCEN_ID,POSI_ID</v>
      </c>
      <c r="Y1025" s="6" t="s">
        <v>291</v>
      </c>
      <c r="Z1025" s="37" t="str">
        <f t="shared" si="1103"/>
        <v xml:space="preserve">  NOTI_AMT number(19,2) NULL,</v>
      </c>
      <c r="AA1025" s="37" t="s">
        <v>291</v>
      </c>
      <c r="AB1025" s="5" t="str">
        <f t="shared" si="1104"/>
        <v/>
      </c>
      <c r="AC1025" s="37" t="s">
        <v>291</v>
      </c>
      <c r="AD1025" s="37" t="str">
        <f t="shared" si="1105"/>
        <v>COMMENT ON COLUMN ZFS_BASE_POSI.NOTI_AMT IS '액면금액';</v>
      </c>
      <c r="AE1025" s="37" t="s">
        <v>291</v>
      </c>
      <c r="AF1025" s="40" t="str">
        <f t="shared" si="1106"/>
        <v>ALTER TABLE ZFS_BASE_POSI ADD NOTI_AMT number(19,2) NULL;</v>
      </c>
      <c r="AG1025" s="6" t="s">
        <v>291</v>
      </c>
      <c r="AI1025" s="114"/>
      <c r="AJ1025" s="66"/>
    </row>
    <row r="1026" spans="2:36" hidden="1">
      <c r="B1026" s="65" t="str">
        <f t="shared" si="1108"/>
        <v>바젤3표준_입수정보</v>
      </c>
      <c r="C1026" s="65" t="str">
        <f t="shared" si="1108"/>
        <v>포지션기본정보</v>
      </c>
      <c r="D1026" s="65" t="s">
        <v>1226</v>
      </c>
      <c r="E1026" s="65">
        <f t="shared" si="1100"/>
        <v>12</v>
      </c>
      <c r="F1026" s="66"/>
      <c r="G1026" s="66" t="s">
        <v>1156</v>
      </c>
      <c r="H1026" s="42" t="s">
        <v>2000</v>
      </c>
      <c r="I1026" s="66"/>
      <c r="J1026" s="65" t="str">
        <f t="shared" si="1096"/>
        <v>숫자_19,2</v>
      </c>
      <c r="K1026" s="103"/>
      <c r="L1026" s="67"/>
      <c r="M1026" s="65" t="str">
        <f t="shared" si="1110"/>
        <v>ZFS_BASE_POSI</v>
      </c>
      <c r="N1026" s="65" t="str">
        <f t="shared" si="1112"/>
        <v>포지션기본정보</v>
      </c>
      <c r="O1026" s="27">
        <f t="shared" si="1098"/>
        <v>12</v>
      </c>
      <c r="P1026" s="65" t="s">
        <v>112</v>
      </c>
      <c r="Q1026" s="65" t="str">
        <f t="shared" si="1114"/>
        <v>평가금액</v>
      </c>
      <c r="R1026" s="65" t="str">
        <f t="shared" si="1097"/>
        <v>number(19,2)</v>
      </c>
      <c r="S1026" s="66"/>
      <c r="T1026" s="66"/>
      <c r="U1026" s="68" t="str">
        <f t="shared" si="1090"/>
        <v>19,2</v>
      </c>
      <c r="V1026" s="65"/>
      <c r="W1026" s="5" t="s">
        <v>291</v>
      </c>
      <c r="X1026" s="5" t="str">
        <f t="shared" si="1102"/>
        <v>BASE_DT,SCEN_ID,POSI_ID</v>
      </c>
      <c r="Y1026" s="6" t="s">
        <v>291</v>
      </c>
      <c r="Z1026" s="37" t="str">
        <f t="shared" si="1103"/>
        <v xml:space="preserve">  THEO_VAL number(19,2) NULL,</v>
      </c>
      <c r="AA1026" s="37" t="s">
        <v>291</v>
      </c>
      <c r="AB1026" s="5" t="str">
        <f t="shared" si="1104"/>
        <v/>
      </c>
      <c r="AC1026" s="37" t="s">
        <v>291</v>
      </c>
      <c r="AD1026" s="37" t="str">
        <f t="shared" si="1105"/>
        <v>COMMENT ON COLUMN ZFS_BASE_POSI.THEO_VAL IS '평가금액';</v>
      </c>
      <c r="AE1026" s="37" t="s">
        <v>291</v>
      </c>
      <c r="AF1026" s="40" t="str">
        <f t="shared" si="1106"/>
        <v>ALTER TABLE ZFS_BASE_POSI ADD THEO_VAL number(19,2) NULL;</v>
      </c>
      <c r="AG1026" s="6" t="s">
        <v>291</v>
      </c>
      <c r="AI1026" s="114"/>
      <c r="AJ1026" s="66"/>
    </row>
    <row r="1027" spans="2:36" ht="51" hidden="1">
      <c r="B1027" s="65" t="str">
        <f>B1026</f>
        <v>바젤3표준_입수정보</v>
      </c>
      <c r="C1027" s="65" t="str">
        <f>C1026</f>
        <v>포지션기본정보</v>
      </c>
      <c r="D1027" s="65" t="s">
        <v>1227</v>
      </c>
      <c r="E1027" s="65">
        <f t="shared" si="1100"/>
        <v>13</v>
      </c>
      <c r="F1027" s="66"/>
      <c r="G1027" s="66" t="s">
        <v>274</v>
      </c>
      <c r="H1027" s="42">
        <v>50</v>
      </c>
      <c r="I1027" s="66"/>
      <c r="J1027" s="65" t="str">
        <f t="shared" si="1096"/>
        <v>문자_50</v>
      </c>
      <c r="K1027" s="103" t="s">
        <v>1228</v>
      </c>
      <c r="L1027" s="67"/>
      <c r="M1027" s="65" t="str">
        <f t="shared" si="1110"/>
        <v>ZFS_BASE_POSI</v>
      </c>
      <c r="N1027" s="65" t="str">
        <f>C1027</f>
        <v>포지션기본정보</v>
      </c>
      <c r="O1027" s="27">
        <f t="shared" si="1098"/>
        <v>13</v>
      </c>
      <c r="P1027" s="65" t="s">
        <v>114</v>
      </c>
      <c r="Q1027" s="65" t="str">
        <f t="shared" si="1114"/>
        <v>상품유형</v>
      </c>
      <c r="R1027" s="65" t="str">
        <f t="shared" si="1097"/>
        <v>varchar2(50)</v>
      </c>
      <c r="S1027" s="66"/>
      <c r="T1027" s="66"/>
      <c r="U1027" s="68">
        <f t="shared" si="1090"/>
        <v>50</v>
      </c>
      <c r="V1027" s="65"/>
      <c r="W1027" s="5" t="s">
        <v>291</v>
      </c>
      <c r="X1027" s="5" t="str">
        <f t="shared" si="1102"/>
        <v>BASE_DT,SCEN_ID,POSI_ID</v>
      </c>
      <c r="Y1027" s="6" t="s">
        <v>291</v>
      </c>
      <c r="Z1027" s="37" t="str">
        <f t="shared" si="1103"/>
        <v xml:space="preserve">  PROD_TYPE varchar2(50) NULL,</v>
      </c>
      <c r="AA1027" s="37" t="s">
        <v>291</v>
      </c>
      <c r="AB1027" s="5" t="str">
        <f t="shared" si="1104"/>
        <v/>
      </c>
      <c r="AC1027" s="37" t="s">
        <v>291</v>
      </c>
      <c r="AD1027" s="37" t="str">
        <f t="shared" si="1105"/>
        <v>COMMENT ON COLUMN ZFS_BASE_POSI.PROD_TYPE IS '상품유형 : Interest Swap/FX forward 등 상품유형';</v>
      </c>
      <c r="AE1027" s="37" t="s">
        <v>291</v>
      </c>
      <c r="AF1027" s="40" t="str">
        <f t="shared" si="1106"/>
        <v>ALTER TABLE ZFS_BASE_POSI ADD PROD_TYPE varchar2(50) NULL;</v>
      </c>
      <c r="AG1027" s="6" t="s">
        <v>291</v>
      </c>
      <c r="AI1027" s="114"/>
      <c r="AJ1027" s="66"/>
    </row>
    <row r="1028" spans="2:36" ht="25.5" hidden="1">
      <c r="B1028" s="65" t="str">
        <f>B1027</f>
        <v>바젤3표준_입수정보</v>
      </c>
      <c r="C1028" s="65" t="str">
        <f>C1027</f>
        <v>포지션기본정보</v>
      </c>
      <c r="D1028" s="65" t="s">
        <v>764</v>
      </c>
      <c r="E1028" s="65">
        <f t="shared" si="1100"/>
        <v>14</v>
      </c>
      <c r="F1028" s="66"/>
      <c r="G1028" s="66" t="s">
        <v>274</v>
      </c>
      <c r="H1028" s="42">
        <v>30</v>
      </c>
      <c r="I1028" s="66"/>
      <c r="J1028" s="65" t="str">
        <f t="shared" si="1096"/>
        <v>문자_30</v>
      </c>
      <c r="K1028" s="103" t="s">
        <v>1229</v>
      </c>
      <c r="L1028" s="67"/>
      <c r="M1028" s="65" t="str">
        <f t="shared" si="1110"/>
        <v>ZFS_BASE_POSI</v>
      </c>
      <c r="N1028" s="65" t="str">
        <f>C1028</f>
        <v>포지션기본정보</v>
      </c>
      <c r="O1028" s="27">
        <f t="shared" si="1098"/>
        <v>14</v>
      </c>
      <c r="P1028" s="65" t="s">
        <v>820</v>
      </c>
      <c r="Q1028" s="65" t="str">
        <f t="shared" si="1114"/>
        <v>종목ID</v>
      </c>
      <c r="R1028" s="65" t="str">
        <f t="shared" si="1097"/>
        <v>varchar2(30)</v>
      </c>
      <c r="S1028" s="66"/>
      <c r="T1028" s="66"/>
      <c r="U1028" s="68">
        <f t="shared" si="1090"/>
        <v>30</v>
      </c>
      <c r="V1028" s="65"/>
      <c r="W1028" s="5" t="s">
        <v>291</v>
      </c>
      <c r="X1028" s="5" t="str">
        <f t="shared" si="1102"/>
        <v>BASE_DT,SCEN_ID,POSI_ID</v>
      </c>
      <c r="Y1028" s="6" t="s">
        <v>291</v>
      </c>
      <c r="Z1028" s="37" t="str">
        <f t="shared" si="1103"/>
        <v xml:space="preserve">  PROD_ID varchar2(30) NULL,</v>
      </c>
      <c r="AA1028" s="37" t="s">
        <v>291</v>
      </c>
      <c r="AB1028" s="5" t="str">
        <f t="shared" si="1104"/>
        <v/>
      </c>
      <c r="AC1028" s="37" t="s">
        <v>291</v>
      </c>
      <c r="AD1028" s="37" t="str">
        <f t="shared" si="1105"/>
        <v>COMMENT ON COLUMN ZFS_BASE_POSI.PROD_ID IS '종목ID : LTA지수 또는 FUND ID';</v>
      </c>
      <c r="AE1028" s="37" t="s">
        <v>291</v>
      </c>
      <c r="AF1028" s="40" t="str">
        <f t="shared" si="1106"/>
        <v>ALTER TABLE ZFS_BASE_POSI ADD PROD_ID varchar2(30) NULL;</v>
      </c>
      <c r="AG1028" s="6" t="s">
        <v>291</v>
      </c>
      <c r="AI1028" s="114"/>
      <c r="AJ1028" s="66"/>
    </row>
    <row r="1029" spans="2:36" ht="102" hidden="1">
      <c r="B1029" s="65" t="str">
        <f t="shared" ref="B1029:C1030" si="1118">B1027</f>
        <v>바젤3표준_입수정보</v>
      </c>
      <c r="C1029" s="65" t="str">
        <f t="shared" si="1118"/>
        <v>포지션기본정보</v>
      </c>
      <c r="D1029" s="65" t="s">
        <v>1230</v>
      </c>
      <c r="E1029" s="65">
        <f t="shared" si="1100"/>
        <v>15</v>
      </c>
      <c r="F1029" s="66"/>
      <c r="G1029" s="66" t="s">
        <v>274</v>
      </c>
      <c r="H1029" s="42">
        <v>60</v>
      </c>
      <c r="I1029" s="66"/>
      <c r="J1029" s="65" t="str">
        <f t="shared" si="1096"/>
        <v>문자_60</v>
      </c>
      <c r="K1029" s="103" t="s">
        <v>1231</v>
      </c>
      <c r="L1029" s="67"/>
      <c r="M1029" s="65" t="str">
        <f t="shared" si="1110"/>
        <v>ZFS_BASE_POSI</v>
      </c>
      <c r="N1029" s="65" t="str">
        <f t="shared" si="1112"/>
        <v>포지션기본정보</v>
      </c>
      <c r="O1029" s="27">
        <f t="shared" si="1098"/>
        <v>15</v>
      </c>
      <c r="P1029" s="65" t="s">
        <v>1232</v>
      </c>
      <c r="Q1029" s="65" t="str">
        <f t="shared" si="1114"/>
        <v>원천거래ID</v>
      </c>
      <c r="R1029" s="65" t="str">
        <f t="shared" si="1097"/>
        <v>varchar2(60)</v>
      </c>
      <c r="S1029" s="66"/>
      <c r="T1029" s="66"/>
      <c r="U1029" s="68">
        <f t="shared" si="1090"/>
        <v>60</v>
      </c>
      <c r="V1029" s="65"/>
      <c r="W1029" s="5" t="s">
        <v>291</v>
      </c>
      <c r="X1029" s="5" t="str">
        <f t="shared" si="1102"/>
        <v>BASE_DT,SCEN_ID,POSI_ID</v>
      </c>
      <c r="Y1029" s="6" t="s">
        <v>291</v>
      </c>
      <c r="Z1029" s="37" t="str">
        <f t="shared" si="1103"/>
        <v xml:space="preserve">  DEAL_ID varchar2(60) NULL,</v>
      </c>
      <c r="AA1029" s="37" t="s">
        <v>291</v>
      </c>
      <c r="AB1029" s="5" t="str">
        <f t="shared" si="1104"/>
        <v/>
      </c>
      <c r="AC1029" s="37" t="s">
        <v>291</v>
      </c>
      <c r="AD1029" s="37" t="str">
        <f t="shared" si="1105"/>
        <v>COMMENT ON COLUMN ZFS_BASE_POSI.DEAL_ID IS '원천거래ID : SQAP PAY/REV 또는 종목별 001..N으로 분해하기전의 거래ID, 원천거래ID 기준으로 규제자본을 집계하여 관리할 수 있음';</v>
      </c>
      <c r="AE1029" s="37" t="s">
        <v>291</v>
      </c>
      <c r="AF1029" s="40" t="str">
        <f t="shared" si="1106"/>
        <v>ALTER TABLE ZFS_BASE_POSI ADD DEAL_ID varchar2(60) NULL;</v>
      </c>
      <c r="AG1029" s="6" t="s">
        <v>291</v>
      </c>
      <c r="AI1029" s="114"/>
      <c r="AJ1029" s="66"/>
    </row>
    <row r="1030" spans="2:36" ht="76.5" hidden="1">
      <c r="B1030" s="65" t="str">
        <f t="shared" si="1118"/>
        <v>바젤3표준_입수정보</v>
      </c>
      <c r="C1030" s="65" t="str">
        <f t="shared" si="1118"/>
        <v>포지션기본정보</v>
      </c>
      <c r="D1030" s="65" t="s">
        <v>1233</v>
      </c>
      <c r="E1030" s="65">
        <f t="shared" si="1100"/>
        <v>16</v>
      </c>
      <c r="F1030" s="66"/>
      <c r="G1030" s="66" t="s">
        <v>274</v>
      </c>
      <c r="H1030" s="42">
        <v>60</v>
      </c>
      <c r="I1030" s="66"/>
      <c r="J1030" s="65" t="str">
        <f t="shared" si="1096"/>
        <v>문자_60</v>
      </c>
      <c r="K1030" s="103" t="s">
        <v>1234</v>
      </c>
      <c r="L1030" s="67"/>
      <c r="M1030" s="65" t="str">
        <f t="shared" si="1110"/>
        <v>ZFS_BASE_POSI</v>
      </c>
      <c r="N1030" s="65" t="str">
        <f>C1030</f>
        <v>포지션기본정보</v>
      </c>
      <c r="O1030" s="27">
        <f t="shared" si="1098"/>
        <v>16</v>
      </c>
      <c r="P1030" s="65" t="s">
        <v>1235</v>
      </c>
      <c r="Q1030" s="65" t="str">
        <f>D1030</f>
        <v>민감도포지션ID</v>
      </c>
      <c r="R1030" s="65" t="str">
        <f t="shared" si="1097"/>
        <v>varchar2(60)</v>
      </c>
      <c r="S1030" s="66"/>
      <c r="T1030" s="66"/>
      <c r="U1030" s="68">
        <f t="shared" ref="U1030:U1093" si="1119">IF(Q1030="", SUMIFS(U:U,M:M,M1030,Q:Q,"&lt;&gt;"&amp;Q1030), IF(OR(R1030="float",R1030="datetime"),8,H1030))</f>
        <v>60</v>
      </c>
      <c r="V1030" s="65"/>
      <c r="W1030" s="5" t="s">
        <v>291</v>
      </c>
      <c r="X1030" s="5" t="str">
        <f t="shared" si="1102"/>
        <v>BASE_DT,SCEN_ID,POSI_ID</v>
      </c>
      <c r="Y1030" s="6" t="s">
        <v>291</v>
      </c>
      <c r="Z1030" s="37" t="str">
        <f t="shared" si="1103"/>
        <v xml:space="preserve">  SENT_ID varchar2(60) NULL,</v>
      </c>
      <c r="AA1030" s="37" t="s">
        <v>291</v>
      </c>
      <c r="AB1030" s="5" t="str">
        <f t="shared" si="1104"/>
        <v/>
      </c>
      <c r="AC1030" s="37" t="s">
        <v>291</v>
      </c>
      <c r="AD1030" s="37" t="str">
        <f t="shared" si="1105"/>
        <v>COMMENT ON COLUMN ZFS_BASE_POSI.SENT_ID IS '민감도포지션ID : 일반적으로 1:1로 관리되나, 동일유형의 경우 그룹핑하여 민감도정보 관리시 사용되는 민감도포지션 ID';</v>
      </c>
      <c r="AE1030" s="37" t="s">
        <v>291</v>
      </c>
      <c r="AF1030" s="40" t="str">
        <f t="shared" si="1106"/>
        <v>ALTER TABLE ZFS_BASE_POSI ADD SENT_ID varchar2(60) NULL;</v>
      </c>
      <c r="AG1030" s="6" t="s">
        <v>291</v>
      </c>
      <c r="AI1030" s="114"/>
      <c r="AJ1030" s="66"/>
    </row>
    <row r="1031" spans="2:36" hidden="1">
      <c r="B1031" s="65" t="str">
        <f t="shared" ref="B1031:C1031" si="1120">B1029</f>
        <v>바젤3표준_입수정보</v>
      </c>
      <c r="C1031" s="65" t="str">
        <f t="shared" si="1120"/>
        <v>포지션기본정보</v>
      </c>
      <c r="D1031" s="65" t="s">
        <v>1236</v>
      </c>
      <c r="E1031" s="65">
        <f t="shared" si="1100"/>
        <v>17</v>
      </c>
      <c r="F1031" s="66"/>
      <c r="G1031" s="66" t="s">
        <v>274</v>
      </c>
      <c r="H1031" s="42">
        <v>20</v>
      </c>
      <c r="I1031" s="66"/>
      <c r="J1031" s="65" t="str">
        <f t="shared" ref="J1031:J1040" si="1121">IF(G1031="", "", G1031&amp;IF(G1031="날짜", "", "_"&amp;H1031))</f>
        <v>문자_20</v>
      </c>
      <c r="K1031" s="103" t="s">
        <v>1237</v>
      </c>
      <c r="L1031" s="67"/>
      <c r="M1031" s="65" t="str">
        <f t="shared" si="1110"/>
        <v>ZFS_BASE_POSI</v>
      </c>
      <c r="N1031" s="65" t="str">
        <f t="shared" ref="N1031:N1040" si="1122">C1031</f>
        <v>포지션기본정보</v>
      </c>
      <c r="O1031" s="27">
        <f t="shared" si="1098"/>
        <v>17</v>
      </c>
      <c r="P1031" s="65" t="s">
        <v>117</v>
      </c>
      <c r="Q1031" s="65" t="str">
        <f t="shared" ref="Q1031:Q1040" si="1123">D1031</f>
        <v>포트폴리오1</v>
      </c>
      <c r="R1031" s="65" t="str">
        <f t="shared" ref="R1031:R1040" si="1124">IF(G1031="문자", "varchar2(" &amp; H1031 &amp; ")", IF(G1031="숫자", "number(" &amp; SUBSTITUTE(H1031, ".", ",") &amp;")", IF(G1031="날짜", "timestamp", "")))</f>
        <v>varchar2(20)</v>
      </c>
      <c r="S1031" s="66"/>
      <c r="T1031" s="66"/>
      <c r="U1031" s="68">
        <f t="shared" si="1119"/>
        <v>20</v>
      </c>
      <c r="V1031" s="65" t="s">
        <v>1238</v>
      </c>
      <c r="W1031" s="5" t="s">
        <v>291</v>
      </c>
      <c r="X1031" s="5" t="str">
        <f t="shared" si="1102"/>
        <v>BASE_DT,SCEN_ID,POSI_ID</v>
      </c>
      <c r="Y1031" s="6" t="s">
        <v>291</v>
      </c>
      <c r="Z1031" s="37" t="str">
        <f t="shared" si="1103"/>
        <v xml:space="preserve">  GRP01 varchar2(20) NULL,</v>
      </c>
      <c r="AA1031" s="37" t="s">
        <v>291</v>
      </c>
      <c r="AB1031" s="5" t="str">
        <f t="shared" si="1104"/>
        <v/>
      </c>
      <c r="AC1031" s="37" t="s">
        <v>291</v>
      </c>
      <c r="AD1031" s="37" t="str">
        <f t="shared" si="1105"/>
        <v>COMMENT ON COLUMN ZFS_BASE_POSI.GRP01 IS '포트폴리오1 : 본부';</v>
      </c>
      <c r="AE1031" s="37" t="s">
        <v>291</v>
      </c>
      <c r="AF1031" s="40" t="str">
        <f t="shared" si="1106"/>
        <v>ALTER TABLE ZFS_BASE_POSI ADD GRP01 varchar2(20) NULL;</v>
      </c>
      <c r="AG1031" s="6" t="s">
        <v>291</v>
      </c>
      <c r="AI1031" s="114"/>
      <c r="AJ1031" s="66"/>
    </row>
    <row r="1032" spans="2:36" hidden="1">
      <c r="B1032" s="65" t="str">
        <f t="shared" ref="B1032:C1032" si="1125">B1030</f>
        <v>바젤3표준_입수정보</v>
      </c>
      <c r="C1032" s="65" t="str">
        <f t="shared" si="1125"/>
        <v>포지션기본정보</v>
      </c>
      <c r="D1032" s="65" t="s">
        <v>1239</v>
      </c>
      <c r="E1032" s="65">
        <f t="shared" si="1100"/>
        <v>18</v>
      </c>
      <c r="F1032" s="66"/>
      <c r="G1032" s="66" t="s">
        <v>274</v>
      </c>
      <c r="H1032" s="42">
        <v>20</v>
      </c>
      <c r="I1032" s="66"/>
      <c r="J1032" s="65" t="str">
        <f t="shared" si="1121"/>
        <v>문자_20</v>
      </c>
      <c r="K1032" s="103" t="s">
        <v>1240</v>
      </c>
      <c r="L1032" s="67"/>
      <c r="M1032" s="65" t="str">
        <f t="shared" si="1110"/>
        <v>ZFS_BASE_POSI</v>
      </c>
      <c r="N1032" s="65" t="str">
        <f t="shared" si="1122"/>
        <v>포지션기본정보</v>
      </c>
      <c r="O1032" s="27">
        <f t="shared" si="1098"/>
        <v>18</v>
      </c>
      <c r="P1032" s="65" t="s">
        <v>118</v>
      </c>
      <c r="Q1032" s="65" t="str">
        <f t="shared" si="1123"/>
        <v>포트폴리오2</v>
      </c>
      <c r="R1032" s="65" t="str">
        <f t="shared" si="1124"/>
        <v>varchar2(20)</v>
      </c>
      <c r="S1032" s="66"/>
      <c r="T1032" s="66"/>
      <c r="U1032" s="68">
        <f t="shared" si="1119"/>
        <v>20</v>
      </c>
      <c r="V1032" s="65" t="s">
        <v>806</v>
      </c>
      <c r="W1032" s="5" t="s">
        <v>291</v>
      </c>
      <c r="X1032" s="5" t="str">
        <f t="shared" si="1102"/>
        <v>BASE_DT,SCEN_ID,POSI_ID</v>
      </c>
      <c r="Y1032" s="6" t="s">
        <v>291</v>
      </c>
      <c r="Z1032" s="37" t="str">
        <f t="shared" si="1103"/>
        <v xml:space="preserve">  GRP02 varchar2(20) NULL,</v>
      </c>
      <c r="AA1032" s="37" t="s">
        <v>291</v>
      </c>
      <c r="AB1032" s="5" t="str">
        <f t="shared" si="1104"/>
        <v/>
      </c>
      <c r="AC1032" s="37" t="s">
        <v>291</v>
      </c>
      <c r="AD1032" s="37" t="str">
        <f t="shared" si="1105"/>
        <v>COMMENT ON COLUMN ZFS_BASE_POSI.GRP02 IS '포트폴리오2 : 부점';</v>
      </c>
      <c r="AE1032" s="37" t="s">
        <v>291</v>
      </c>
      <c r="AF1032" s="40" t="str">
        <f t="shared" si="1106"/>
        <v>ALTER TABLE ZFS_BASE_POSI ADD GRP02 varchar2(20) NULL;</v>
      </c>
      <c r="AG1032" s="6" t="s">
        <v>291</v>
      </c>
      <c r="AI1032" s="114"/>
      <c r="AJ1032" s="66"/>
    </row>
    <row r="1033" spans="2:36" hidden="1">
      <c r="B1033" s="65" t="str">
        <f t="shared" ref="B1033:C1033" si="1126">B1031</f>
        <v>바젤3표준_입수정보</v>
      </c>
      <c r="C1033" s="65" t="str">
        <f t="shared" si="1126"/>
        <v>포지션기본정보</v>
      </c>
      <c r="D1033" s="65" t="s">
        <v>248</v>
      </c>
      <c r="E1033" s="65">
        <f t="shared" si="1100"/>
        <v>19</v>
      </c>
      <c r="F1033" s="66"/>
      <c r="G1033" s="66" t="s">
        <v>274</v>
      </c>
      <c r="H1033" s="42">
        <v>20</v>
      </c>
      <c r="I1033" s="66"/>
      <c r="J1033" s="65" t="str">
        <f t="shared" si="1121"/>
        <v>문자_20</v>
      </c>
      <c r="K1033" s="103" t="s">
        <v>1238</v>
      </c>
      <c r="L1033" s="67"/>
      <c r="M1033" s="65" t="str">
        <f t="shared" si="1110"/>
        <v>ZFS_BASE_POSI</v>
      </c>
      <c r="N1033" s="65" t="str">
        <f t="shared" si="1122"/>
        <v>포지션기본정보</v>
      </c>
      <c r="O1033" s="27">
        <f t="shared" si="1098"/>
        <v>19</v>
      </c>
      <c r="P1033" s="65" t="s">
        <v>119</v>
      </c>
      <c r="Q1033" s="65" t="str">
        <f t="shared" si="1123"/>
        <v>포트폴리오3</v>
      </c>
      <c r="R1033" s="65" t="str">
        <f t="shared" si="1124"/>
        <v>varchar2(20)</v>
      </c>
      <c r="S1033" s="66"/>
      <c r="T1033" s="66"/>
      <c r="U1033" s="68">
        <f t="shared" si="1119"/>
        <v>20</v>
      </c>
      <c r="V1033" s="65" t="s">
        <v>1238</v>
      </c>
      <c r="W1033" s="5" t="s">
        <v>291</v>
      </c>
      <c r="X1033" s="5" t="str">
        <f t="shared" si="1102"/>
        <v>BASE_DT,SCEN_ID,POSI_ID</v>
      </c>
      <c r="Y1033" s="6" t="s">
        <v>291</v>
      </c>
      <c r="Z1033" s="37" t="str">
        <f t="shared" si="1103"/>
        <v xml:space="preserve">  GRP03 varchar2(20) NULL,</v>
      </c>
      <c r="AA1033" s="37" t="s">
        <v>291</v>
      </c>
      <c r="AB1033" s="5" t="str">
        <f t="shared" si="1104"/>
        <v/>
      </c>
      <c r="AC1033" s="37" t="s">
        <v>291</v>
      </c>
      <c r="AD1033" s="37" t="str">
        <f t="shared" si="1105"/>
        <v>COMMENT ON COLUMN ZFS_BASE_POSI.GRP03 IS '포트폴리오3 : 데스크';</v>
      </c>
      <c r="AE1033" s="37" t="s">
        <v>291</v>
      </c>
      <c r="AF1033" s="40" t="str">
        <f t="shared" si="1106"/>
        <v>ALTER TABLE ZFS_BASE_POSI ADD GRP03 varchar2(20) NULL;</v>
      </c>
      <c r="AG1033" s="6" t="s">
        <v>291</v>
      </c>
      <c r="AI1033" s="114"/>
      <c r="AJ1033" s="66"/>
    </row>
    <row r="1034" spans="2:36" hidden="1">
      <c r="B1034" s="65" t="str">
        <f t="shared" ref="B1034:C1034" si="1127">B1032</f>
        <v>바젤3표준_입수정보</v>
      </c>
      <c r="C1034" s="65" t="str">
        <f t="shared" si="1127"/>
        <v>포지션기본정보</v>
      </c>
      <c r="D1034" s="65" t="s">
        <v>249</v>
      </c>
      <c r="E1034" s="65">
        <f t="shared" si="1100"/>
        <v>20</v>
      </c>
      <c r="F1034" s="66"/>
      <c r="G1034" s="66" t="s">
        <v>274</v>
      </c>
      <c r="H1034" s="42">
        <v>20</v>
      </c>
      <c r="I1034" s="66"/>
      <c r="J1034" s="65" t="str">
        <f t="shared" si="1121"/>
        <v>문자_20</v>
      </c>
      <c r="K1034" s="103" t="s">
        <v>1241</v>
      </c>
      <c r="L1034" s="67"/>
      <c r="M1034" s="65" t="str">
        <f t="shared" si="1110"/>
        <v>ZFS_BASE_POSI</v>
      </c>
      <c r="N1034" s="65" t="str">
        <f t="shared" si="1122"/>
        <v>포지션기본정보</v>
      </c>
      <c r="O1034" s="27">
        <f t="shared" si="1098"/>
        <v>20</v>
      </c>
      <c r="P1034" s="65" t="s">
        <v>120</v>
      </c>
      <c r="Q1034" s="65" t="str">
        <f t="shared" si="1123"/>
        <v>포트폴리오4</v>
      </c>
      <c r="R1034" s="65" t="str">
        <f t="shared" si="1124"/>
        <v>varchar2(20)</v>
      </c>
      <c r="S1034" s="66"/>
      <c r="T1034" s="66"/>
      <c r="U1034" s="68">
        <f t="shared" si="1119"/>
        <v>20</v>
      </c>
      <c r="V1034" s="65" t="s">
        <v>1241</v>
      </c>
      <c r="W1034" s="5" t="s">
        <v>291</v>
      </c>
      <c r="X1034" s="5" t="str">
        <f t="shared" si="1102"/>
        <v>BASE_DT,SCEN_ID,POSI_ID</v>
      </c>
      <c r="Y1034" s="6" t="s">
        <v>291</v>
      </c>
      <c r="Z1034" s="37" t="str">
        <f t="shared" si="1103"/>
        <v xml:space="preserve">  GRP04 varchar2(20) NULL,</v>
      </c>
      <c r="AA1034" s="37" t="s">
        <v>291</v>
      </c>
      <c r="AB1034" s="5" t="str">
        <f t="shared" si="1104"/>
        <v/>
      </c>
      <c r="AC1034" s="37" t="s">
        <v>291</v>
      </c>
      <c r="AD1034" s="37" t="str">
        <f t="shared" si="1105"/>
        <v>COMMENT ON COLUMN ZFS_BASE_POSI.GRP04 IS '포트폴리오4 : 상품분류';</v>
      </c>
      <c r="AE1034" s="37" t="s">
        <v>291</v>
      </c>
      <c r="AF1034" s="40" t="str">
        <f t="shared" si="1106"/>
        <v>ALTER TABLE ZFS_BASE_POSI ADD GRP04 varchar2(20) NULL;</v>
      </c>
      <c r="AG1034" s="6" t="s">
        <v>291</v>
      </c>
      <c r="AI1034" s="114"/>
      <c r="AJ1034" s="66"/>
    </row>
    <row r="1035" spans="2:36" hidden="1">
      <c r="B1035" s="65" t="str">
        <f t="shared" ref="B1035:C1035" si="1128">B1033</f>
        <v>바젤3표준_입수정보</v>
      </c>
      <c r="C1035" s="65" t="str">
        <f t="shared" si="1128"/>
        <v>포지션기본정보</v>
      </c>
      <c r="D1035" s="65" t="s">
        <v>250</v>
      </c>
      <c r="E1035" s="65">
        <f t="shared" si="1100"/>
        <v>21</v>
      </c>
      <c r="F1035" s="66"/>
      <c r="G1035" s="66" t="s">
        <v>274</v>
      </c>
      <c r="H1035" s="42">
        <v>20</v>
      </c>
      <c r="I1035" s="66"/>
      <c r="J1035" s="65" t="str">
        <f t="shared" si="1121"/>
        <v>문자_20</v>
      </c>
      <c r="K1035" s="103" t="s">
        <v>1242</v>
      </c>
      <c r="L1035" s="67"/>
      <c r="M1035" s="65" t="str">
        <f t="shared" si="1110"/>
        <v>ZFS_BASE_POSI</v>
      </c>
      <c r="N1035" s="65" t="str">
        <f t="shared" si="1122"/>
        <v>포지션기본정보</v>
      </c>
      <c r="O1035" s="27">
        <f t="shared" si="1098"/>
        <v>21</v>
      </c>
      <c r="P1035" s="65" t="s">
        <v>121</v>
      </c>
      <c r="Q1035" s="65" t="str">
        <f t="shared" si="1123"/>
        <v>포트폴리오5</v>
      </c>
      <c r="R1035" s="65" t="str">
        <f t="shared" si="1124"/>
        <v>varchar2(20)</v>
      </c>
      <c r="S1035" s="66"/>
      <c r="T1035" s="66"/>
      <c r="U1035" s="68">
        <f t="shared" si="1119"/>
        <v>20</v>
      </c>
      <c r="V1035" s="65" t="s">
        <v>806</v>
      </c>
      <c r="W1035" s="5" t="s">
        <v>291</v>
      </c>
      <c r="X1035" s="5" t="str">
        <f t="shared" si="1102"/>
        <v>BASE_DT,SCEN_ID,POSI_ID</v>
      </c>
      <c r="Y1035" s="6" t="s">
        <v>291</v>
      </c>
      <c r="Z1035" s="37" t="str">
        <f t="shared" si="1103"/>
        <v xml:space="preserve">  GRP05 varchar2(20) NULL,</v>
      </c>
      <c r="AA1035" s="37" t="s">
        <v>291</v>
      </c>
      <c r="AB1035" s="5" t="str">
        <f t="shared" si="1104"/>
        <v/>
      </c>
      <c r="AC1035" s="37" t="s">
        <v>291</v>
      </c>
      <c r="AD1035" s="37" t="str">
        <f t="shared" si="1105"/>
        <v>COMMENT ON COLUMN ZFS_BASE_POSI.GRP05 IS '포트폴리오5 : 종목분류';</v>
      </c>
      <c r="AE1035" s="37" t="s">
        <v>291</v>
      </c>
      <c r="AF1035" s="40" t="str">
        <f t="shared" si="1106"/>
        <v>ALTER TABLE ZFS_BASE_POSI ADD GRP05 varchar2(20) NULL;</v>
      </c>
      <c r="AG1035" s="6" t="s">
        <v>291</v>
      </c>
      <c r="AI1035" s="114"/>
      <c r="AJ1035" s="66"/>
    </row>
    <row r="1036" spans="2:36" hidden="1">
      <c r="B1036" s="65" t="str">
        <f t="shared" ref="B1036:C1036" si="1129">B1034</f>
        <v>바젤3표준_입수정보</v>
      </c>
      <c r="C1036" s="65" t="str">
        <f t="shared" si="1129"/>
        <v>포지션기본정보</v>
      </c>
      <c r="D1036" s="65" t="s">
        <v>251</v>
      </c>
      <c r="E1036" s="65">
        <f t="shared" si="1100"/>
        <v>22</v>
      </c>
      <c r="F1036" s="66"/>
      <c r="G1036" s="66" t="s">
        <v>274</v>
      </c>
      <c r="H1036" s="42">
        <v>20</v>
      </c>
      <c r="I1036" s="66"/>
      <c r="J1036" s="65" t="str">
        <f t="shared" si="1121"/>
        <v>문자_20</v>
      </c>
      <c r="K1036" s="103" t="s">
        <v>806</v>
      </c>
      <c r="L1036" s="67"/>
      <c r="M1036" s="65" t="str">
        <f t="shared" si="1110"/>
        <v>ZFS_BASE_POSI</v>
      </c>
      <c r="N1036" s="65" t="str">
        <f t="shared" si="1122"/>
        <v>포지션기본정보</v>
      </c>
      <c r="O1036" s="27">
        <f t="shared" si="1098"/>
        <v>22</v>
      </c>
      <c r="P1036" s="65" t="s">
        <v>122</v>
      </c>
      <c r="Q1036" s="65" t="str">
        <f t="shared" si="1123"/>
        <v>포트폴리오6</v>
      </c>
      <c r="R1036" s="65" t="str">
        <f t="shared" si="1124"/>
        <v>varchar2(20)</v>
      </c>
      <c r="S1036" s="66"/>
      <c r="T1036" s="66"/>
      <c r="U1036" s="68">
        <f t="shared" si="1119"/>
        <v>20</v>
      </c>
      <c r="V1036" s="65"/>
      <c r="W1036" s="5" t="s">
        <v>291</v>
      </c>
      <c r="X1036" s="5" t="str">
        <f t="shared" si="1102"/>
        <v>BASE_DT,SCEN_ID,POSI_ID</v>
      </c>
      <c r="Y1036" s="6" t="s">
        <v>291</v>
      </c>
      <c r="Z1036" s="37" t="str">
        <f t="shared" si="1103"/>
        <v xml:space="preserve">  GRP06 varchar2(20) NULL,</v>
      </c>
      <c r="AA1036" s="37" t="s">
        <v>291</v>
      </c>
      <c r="AB1036" s="5" t="str">
        <f t="shared" si="1104"/>
        <v/>
      </c>
      <c r="AC1036" s="37" t="s">
        <v>291</v>
      </c>
      <c r="AD1036" s="37" t="str">
        <f t="shared" si="1105"/>
        <v>COMMENT ON COLUMN ZFS_BASE_POSI.GRP06 IS '포트폴리오6 : 상품코드';</v>
      </c>
      <c r="AE1036" s="37" t="s">
        <v>291</v>
      </c>
      <c r="AF1036" s="40" t="str">
        <f t="shared" si="1106"/>
        <v>ALTER TABLE ZFS_BASE_POSI ADD GRP06 varchar2(20) NULL;</v>
      </c>
      <c r="AG1036" s="6" t="s">
        <v>291</v>
      </c>
      <c r="AI1036" s="114"/>
      <c r="AJ1036" s="66"/>
    </row>
    <row r="1037" spans="2:36" hidden="1">
      <c r="B1037" s="65" t="str">
        <f t="shared" ref="B1037:C1037" si="1130">B1035</f>
        <v>바젤3표준_입수정보</v>
      </c>
      <c r="C1037" s="65" t="str">
        <f t="shared" si="1130"/>
        <v>포지션기본정보</v>
      </c>
      <c r="D1037" s="65" t="s">
        <v>252</v>
      </c>
      <c r="E1037" s="65">
        <f t="shared" si="1100"/>
        <v>23</v>
      </c>
      <c r="F1037" s="66"/>
      <c r="G1037" s="66" t="s">
        <v>274</v>
      </c>
      <c r="H1037" s="42">
        <v>20</v>
      </c>
      <c r="I1037" s="66"/>
      <c r="J1037" s="65" t="str">
        <f t="shared" si="1121"/>
        <v>문자_20</v>
      </c>
      <c r="K1037" s="103"/>
      <c r="L1037" s="67"/>
      <c r="M1037" s="65" t="str">
        <f t="shared" si="1110"/>
        <v>ZFS_BASE_POSI</v>
      </c>
      <c r="N1037" s="65" t="str">
        <f t="shared" si="1122"/>
        <v>포지션기본정보</v>
      </c>
      <c r="O1037" s="27">
        <f t="shared" si="1098"/>
        <v>23</v>
      </c>
      <c r="P1037" s="65" t="s">
        <v>123</v>
      </c>
      <c r="Q1037" s="65" t="str">
        <f t="shared" si="1123"/>
        <v>포트폴리오7</v>
      </c>
      <c r="R1037" s="65" t="str">
        <f t="shared" si="1124"/>
        <v>varchar2(20)</v>
      </c>
      <c r="S1037" s="66"/>
      <c r="T1037" s="66"/>
      <c r="U1037" s="68">
        <f t="shared" si="1119"/>
        <v>20</v>
      </c>
      <c r="V1037" s="65"/>
      <c r="W1037" s="5" t="s">
        <v>291</v>
      </c>
      <c r="X1037" s="5" t="str">
        <f t="shared" si="1102"/>
        <v>BASE_DT,SCEN_ID,POSI_ID</v>
      </c>
      <c r="Y1037" s="6" t="s">
        <v>291</v>
      </c>
      <c r="Z1037" s="37" t="str">
        <f t="shared" si="1103"/>
        <v xml:space="preserve">  GRP07 varchar2(20) NULL,</v>
      </c>
      <c r="AA1037" s="37" t="s">
        <v>291</v>
      </c>
      <c r="AB1037" s="5" t="str">
        <f t="shared" si="1104"/>
        <v/>
      </c>
      <c r="AC1037" s="37" t="s">
        <v>291</v>
      </c>
      <c r="AD1037" s="37" t="str">
        <f t="shared" si="1105"/>
        <v>COMMENT ON COLUMN ZFS_BASE_POSI.GRP07 IS '포트폴리오7';</v>
      </c>
      <c r="AE1037" s="37" t="s">
        <v>291</v>
      </c>
      <c r="AF1037" s="40" t="str">
        <f t="shared" si="1106"/>
        <v>ALTER TABLE ZFS_BASE_POSI ADD GRP07 varchar2(20) NULL;</v>
      </c>
      <c r="AG1037" s="6" t="s">
        <v>291</v>
      </c>
      <c r="AI1037" s="114"/>
      <c r="AJ1037" s="66"/>
    </row>
    <row r="1038" spans="2:36" hidden="1">
      <c r="B1038" s="65" t="str">
        <f t="shared" ref="B1038:C1038" si="1131">B1036</f>
        <v>바젤3표준_입수정보</v>
      </c>
      <c r="C1038" s="65" t="str">
        <f t="shared" si="1131"/>
        <v>포지션기본정보</v>
      </c>
      <c r="D1038" s="65" t="s">
        <v>253</v>
      </c>
      <c r="E1038" s="65">
        <f t="shared" si="1100"/>
        <v>24</v>
      </c>
      <c r="F1038" s="66"/>
      <c r="G1038" s="66" t="s">
        <v>274</v>
      </c>
      <c r="H1038" s="42">
        <v>20</v>
      </c>
      <c r="I1038" s="66"/>
      <c r="J1038" s="65" t="str">
        <f t="shared" si="1121"/>
        <v>문자_20</v>
      </c>
      <c r="K1038" s="103"/>
      <c r="L1038" s="67"/>
      <c r="M1038" s="65" t="str">
        <f t="shared" si="1110"/>
        <v>ZFS_BASE_POSI</v>
      </c>
      <c r="N1038" s="65" t="str">
        <f t="shared" si="1122"/>
        <v>포지션기본정보</v>
      </c>
      <c r="O1038" s="27">
        <f t="shared" si="1098"/>
        <v>24</v>
      </c>
      <c r="P1038" s="65" t="s">
        <v>124</v>
      </c>
      <c r="Q1038" s="65" t="str">
        <f t="shared" si="1123"/>
        <v>포트폴리오8</v>
      </c>
      <c r="R1038" s="65" t="str">
        <f t="shared" si="1124"/>
        <v>varchar2(20)</v>
      </c>
      <c r="S1038" s="66"/>
      <c r="T1038" s="66"/>
      <c r="U1038" s="68">
        <f t="shared" si="1119"/>
        <v>20</v>
      </c>
      <c r="V1038" s="65"/>
      <c r="W1038" s="5" t="s">
        <v>291</v>
      </c>
      <c r="X1038" s="5" t="str">
        <f t="shared" si="1102"/>
        <v>BASE_DT,SCEN_ID,POSI_ID</v>
      </c>
      <c r="Y1038" s="6" t="s">
        <v>291</v>
      </c>
      <c r="Z1038" s="37" t="str">
        <f t="shared" si="1103"/>
        <v xml:space="preserve">  GRP08 varchar2(20) NULL,</v>
      </c>
      <c r="AA1038" s="37" t="s">
        <v>291</v>
      </c>
      <c r="AB1038" s="5" t="str">
        <f t="shared" si="1104"/>
        <v/>
      </c>
      <c r="AC1038" s="37" t="s">
        <v>291</v>
      </c>
      <c r="AD1038" s="37" t="str">
        <f t="shared" si="1105"/>
        <v>COMMENT ON COLUMN ZFS_BASE_POSI.GRP08 IS '포트폴리오8';</v>
      </c>
      <c r="AE1038" s="37" t="s">
        <v>291</v>
      </c>
      <c r="AF1038" s="40" t="str">
        <f t="shared" si="1106"/>
        <v>ALTER TABLE ZFS_BASE_POSI ADD GRP08 varchar2(20) NULL;</v>
      </c>
      <c r="AG1038" s="6" t="s">
        <v>291</v>
      </c>
      <c r="AI1038" s="114"/>
      <c r="AJ1038" s="66"/>
    </row>
    <row r="1039" spans="2:36" hidden="1">
      <c r="B1039" s="65" t="str">
        <f t="shared" ref="B1039:C1039" si="1132">B1037</f>
        <v>바젤3표준_입수정보</v>
      </c>
      <c r="C1039" s="65" t="str">
        <f t="shared" si="1132"/>
        <v>포지션기본정보</v>
      </c>
      <c r="D1039" s="65" t="s">
        <v>254</v>
      </c>
      <c r="E1039" s="65">
        <f t="shared" si="1100"/>
        <v>25</v>
      </c>
      <c r="F1039" s="66"/>
      <c r="G1039" s="66" t="s">
        <v>274</v>
      </c>
      <c r="H1039" s="42">
        <v>20</v>
      </c>
      <c r="I1039" s="66"/>
      <c r="J1039" s="65" t="str">
        <f t="shared" si="1121"/>
        <v>문자_20</v>
      </c>
      <c r="K1039" s="103"/>
      <c r="L1039" s="67"/>
      <c r="M1039" s="65" t="str">
        <f t="shared" si="1110"/>
        <v>ZFS_BASE_POSI</v>
      </c>
      <c r="N1039" s="65" t="str">
        <f t="shared" si="1122"/>
        <v>포지션기본정보</v>
      </c>
      <c r="O1039" s="27">
        <f t="shared" si="1098"/>
        <v>25</v>
      </c>
      <c r="P1039" s="65" t="s">
        <v>125</v>
      </c>
      <c r="Q1039" s="65" t="str">
        <f t="shared" si="1123"/>
        <v>포트폴리오9</v>
      </c>
      <c r="R1039" s="65" t="str">
        <f t="shared" si="1124"/>
        <v>varchar2(20)</v>
      </c>
      <c r="S1039" s="66"/>
      <c r="T1039" s="66"/>
      <c r="U1039" s="68">
        <f t="shared" si="1119"/>
        <v>20</v>
      </c>
      <c r="V1039" s="65"/>
      <c r="W1039" s="5" t="s">
        <v>291</v>
      </c>
      <c r="X1039" s="5" t="str">
        <f t="shared" si="1102"/>
        <v>BASE_DT,SCEN_ID,POSI_ID</v>
      </c>
      <c r="Y1039" s="6" t="s">
        <v>291</v>
      </c>
      <c r="Z1039" s="37" t="str">
        <f t="shared" si="1103"/>
        <v xml:space="preserve">  GRP09 varchar2(20) NULL,</v>
      </c>
      <c r="AA1039" s="37" t="s">
        <v>291</v>
      </c>
      <c r="AB1039" s="5" t="str">
        <f t="shared" si="1104"/>
        <v/>
      </c>
      <c r="AC1039" s="37" t="s">
        <v>291</v>
      </c>
      <c r="AD1039" s="37" t="str">
        <f t="shared" si="1105"/>
        <v>COMMENT ON COLUMN ZFS_BASE_POSI.GRP09 IS '포트폴리오9';</v>
      </c>
      <c r="AE1039" s="37" t="s">
        <v>291</v>
      </c>
      <c r="AF1039" s="40" t="str">
        <f t="shared" si="1106"/>
        <v>ALTER TABLE ZFS_BASE_POSI ADD GRP09 varchar2(20) NULL;</v>
      </c>
      <c r="AG1039" s="6" t="s">
        <v>291</v>
      </c>
      <c r="AI1039" s="114"/>
      <c r="AJ1039" s="66"/>
    </row>
    <row r="1040" spans="2:36" hidden="1">
      <c r="B1040" s="65" t="str">
        <f t="shared" ref="B1040:C1040" si="1133">B1038</f>
        <v>바젤3표준_입수정보</v>
      </c>
      <c r="C1040" s="65" t="str">
        <f t="shared" si="1133"/>
        <v>포지션기본정보</v>
      </c>
      <c r="D1040" s="65" t="s">
        <v>1243</v>
      </c>
      <c r="E1040" s="65">
        <f t="shared" si="1100"/>
        <v>26</v>
      </c>
      <c r="F1040" s="66"/>
      <c r="G1040" s="66" t="s">
        <v>274</v>
      </c>
      <c r="H1040" s="42">
        <v>20</v>
      </c>
      <c r="I1040" s="66"/>
      <c r="J1040" s="65" t="str">
        <f t="shared" si="1121"/>
        <v>문자_20</v>
      </c>
      <c r="K1040" s="103"/>
      <c r="L1040" s="67"/>
      <c r="M1040" s="65" t="str">
        <f t="shared" si="1110"/>
        <v>ZFS_BASE_POSI</v>
      </c>
      <c r="N1040" s="65" t="str">
        <f t="shared" si="1122"/>
        <v>포지션기본정보</v>
      </c>
      <c r="O1040" s="27">
        <f t="shared" si="1098"/>
        <v>26</v>
      </c>
      <c r="P1040" s="65" t="s">
        <v>126</v>
      </c>
      <c r="Q1040" s="65" t="str">
        <f t="shared" si="1123"/>
        <v>포트폴리오10</v>
      </c>
      <c r="R1040" s="65" t="str">
        <f t="shared" si="1124"/>
        <v>varchar2(20)</v>
      </c>
      <c r="S1040" s="66"/>
      <c r="T1040" s="66"/>
      <c r="U1040" s="68">
        <f t="shared" si="1119"/>
        <v>20</v>
      </c>
      <c r="V1040" s="65"/>
      <c r="W1040" s="5" t="s">
        <v>291</v>
      </c>
      <c r="X1040" s="5" t="str">
        <f t="shared" si="1102"/>
        <v>BASE_DT,SCEN_ID,POSI_ID</v>
      </c>
      <c r="Y1040" s="6" t="s">
        <v>291</v>
      </c>
      <c r="Z1040" s="37" t="str">
        <f t="shared" si="1103"/>
        <v xml:space="preserve">  GRP10 varchar2(20) NULL,</v>
      </c>
      <c r="AA1040" s="37" t="s">
        <v>291</v>
      </c>
      <c r="AB1040" s="5" t="str">
        <f t="shared" si="1104"/>
        <v/>
      </c>
      <c r="AC1040" s="37" t="s">
        <v>291</v>
      </c>
      <c r="AD1040" s="37" t="str">
        <f t="shared" si="1105"/>
        <v>COMMENT ON COLUMN ZFS_BASE_POSI.GRP10 IS '포트폴리오10';</v>
      </c>
      <c r="AE1040" s="37" t="s">
        <v>291</v>
      </c>
      <c r="AF1040" s="40" t="str">
        <f t="shared" si="1106"/>
        <v>ALTER TABLE ZFS_BASE_POSI ADD GRP10 varchar2(20) NULL;</v>
      </c>
      <c r="AG1040" s="6" t="s">
        <v>291</v>
      </c>
      <c r="AI1040" s="114"/>
      <c r="AJ1040" s="66"/>
    </row>
    <row r="1041" spans="2:36" hidden="1">
      <c r="B1041" s="65" t="str">
        <f t="shared" ref="B1041:C1041" si="1134">B1039</f>
        <v>바젤3표준_입수정보</v>
      </c>
      <c r="C1041" s="65" t="str">
        <f t="shared" si="1134"/>
        <v>포지션기본정보</v>
      </c>
      <c r="D1041" s="65" t="s">
        <v>6099</v>
      </c>
      <c r="E1041" s="65">
        <f t="shared" si="1100"/>
        <v>27</v>
      </c>
      <c r="F1041" s="66"/>
      <c r="G1041" s="66" t="s">
        <v>274</v>
      </c>
      <c r="H1041" s="42">
        <v>20</v>
      </c>
      <c r="I1041" s="66"/>
      <c r="J1041" s="65" t="str">
        <f t="shared" si="1096"/>
        <v>문자_20</v>
      </c>
      <c r="K1041" s="103" t="s">
        <v>1237</v>
      </c>
      <c r="L1041" s="67"/>
      <c r="M1041" s="65" t="str">
        <f t="shared" si="1110"/>
        <v>ZFS_BASE_POSI</v>
      </c>
      <c r="N1041" s="65" t="str">
        <f t="shared" si="1112"/>
        <v>포지션기본정보</v>
      </c>
      <c r="O1041" s="27">
        <f t="shared" si="1098"/>
        <v>27</v>
      </c>
      <c r="P1041" s="65" t="s">
        <v>1680</v>
      </c>
      <c r="Q1041" s="65" t="str">
        <f t="shared" si="1114"/>
        <v>포트폴리오11</v>
      </c>
      <c r="R1041" s="65" t="str">
        <f t="shared" si="1097"/>
        <v>varchar2(20)</v>
      </c>
      <c r="S1041" s="66"/>
      <c r="T1041" s="66"/>
      <c r="U1041" s="68">
        <f t="shared" si="1119"/>
        <v>20</v>
      </c>
      <c r="V1041" s="65"/>
      <c r="W1041" s="5" t="s">
        <v>291</v>
      </c>
      <c r="X1041" s="5" t="str">
        <f t="shared" si="1102"/>
        <v>BASE_DT,SCEN_ID,POSI_ID</v>
      </c>
      <c r="Y1041" s="6" t="s">
        <v>291</v>
      </c>
      <c r="Z1041" s="37" t="str">
        <f t="shared" si="1103"/>
        <v xml:space="preserve">  GRP11 varchar2(20) NULL,</v>
      </c>
      <c r="AA1041" s="37" t="s">
        <v>291</v>
      </c>
      <c r="AB1041" s="5" t="str">
        <f t="shared" si="1104"/>
        <v/>
      </c>
      <c r="AC1041" s="37" t="s">
        <v>291</v>
      </c>
      <c r="AD1041" s="37" t="str">
        <f t="shared" si="1105"/>
        <v>COMMENT ON COLUMN ZFS_BASE_POSI.GRP11 IS '포트폴리오11 : 본부';</v>
      </c>
      <c r="AE1041" s="37" t="s">
        <v>291</v>
      </c>
      <c r="AF1041" s="40" t="str">
        <f t="shared" si="1106"/>
        <v>ALTER TABLE ZFS_BASE_POSI ADD GRP11 varchar2(20) NULL;</v>
      </c>
      <c r="AG1041" s="6" t="s">
        <v>291</v>
      </c>
      <c r="AI1041" s="114"/>
      <c r="AJ1041" s="66"/>
    </row>
    <row r="1042" spans="2:36" hidden="1">
      <c r="B1042" s="65" t="str">
        <f t="shared" ref="B1042:C1042" si="1135">B1040</f>
        <v>바젤3표준_입수정보</v>
      </c>
      <c r="C1042" s="65" t="str">
        <f t="shared" si="1135"/>
        <v>포지션기본정보</v>
      </c>
      <c r="D1042" s="65" t="s">
        <v>6100</v>
      </c>
      <c r="E1042" s="65">
        <f t="shared" si="1100"/>
        <v>28</v>
      </c>
      <c r="F1042" s="66"/>
      <c r="G1042" s="66" t="s">
        <v>274</v>
      </c>
      <c r="H1042" s="42">
        <v>20</v>
      </c>
      <c r="I1042" s="66"/>
      <c r="J1042" s="65" t="str">
        <f t="shared" si="1096"/>
        <v>문자_20</v>
      </c>
      <c r="K1042" s="103" t="s">
        <v>1240</v>
      </c>
      <c r="L1042" s="67"/>
      <c r="M1042" s="65" t="str">
        <f t="shared" si="1110"/>
        <v>ZFS_BASE_POSI</v>
      </c>
      <c r="N1042" s="65" t="str">
        <f t="shared" si="1112"/>
        <v>포지션기본정보</v>
      </c>
      <c r="O1042" s="27">
        <f t="shared" ref="O1042:O1105" si="1136">IF(P1042="","", IF(P1041="",1,O1041+1))</f>
        <v>28</v>
      </c>
      <c r="P1042" s="65" t="s">
        <v>1682</v>
      </c>
      <c r="Q1042" s="65" t="str">
        <f t="shared" si="1114"/>
        <v>포트폴리오12</v>
      </c>
      <c r="R1042" s="65" t="str">
        <f t="shared" si="1097"/>
        <v>varchar2(20)</v>
      </c>
      <c r="S1042" s="66"/>
      <c r="T1042" s="66"/>
      <c r="U1042" s="68">
        <f t="shared" si="1119"/>
        <v>20</v>
      </c>
      <c r="V1042" s="65"/>
      <c r="W1042" s="5" t="s">
        <v>291</v>
      </c>
      <c r="X1042" s="5" t="str">
        <f t="shared" si="1102"/>
        <v>BASE_DT,SCEN_ID,POSI_ID</v>
      </c>
      <c r="Y1042" s="6" t="s">
        <v>291</v>
      </c>
      <c r="Z1042" s="37" t="str">
        <f t="shared" si="1103"/>
        <v xml:space="preserve">  GRP12 varchar2(20) NULL,</v>
      </c>
      <c r="AA1042" s="37" t="s">
        <v>291</v>
      </c>
      <c r="AB1042" s="5" t="str">
        <f t="shared" si="1104"/>
        <v/>
      </c>
      <c r="AC1042" s="37" t="s">
        <v>291</v>
      </c>
      <c r="AD1042" s="37" t="str">
        <f t="shared" si="1105"/>
        <v>COMMENT ON COLUMN ZFS_BASE_POSI.GRP12 IS '포트폴리오12 : 부점';</v>
      </c>
      <c r="AE1042" s="37" t="s">
        <v>291</v>
      </c>
      <c r="AF1042" s="40" t="str">
        <f t="shared" si="1106"/>
        <v>ALTER TABLE ZFS_BASE_POSI ADD GRP12 varchar2(20) NULL;</v>
      </c>
      <c r="AG1042" s="6" t="s">
        <v>291</v>
      </c>
      <c r="AI1042" s="114"/>
      <c r="AJ1042" s="66"/>
    </row>
    <row r="1043" spans="2:36" hidden="1">
      <c r="B1043" s="65" t="str">
        <f t="shared" ref="B1043:C1043" si="1137">B1041</f>
        <v>바젤3표준_입수정보</v>
      </c>
      <c r="C1043" s="65" t="str">
        <f t="shared" si="1137"/>
        <v>포지션기본정보</v>
      </c>
      <c r="D1043" s="65" t="s">
        <v>6101</v>
      </c>
      <c r="E1043" s="65">
        <f t="shared" si="1100"/>
        <v>29</v>
      </c>
      <c r="F1043" s="66"/>
      <c r="G1043" s="66" t="s">
        <v>274</v>
      </c>
      <c r="H1043" s="42">
        <v>20</v>
      </c>
      <c r="I1043" s="66"/>
      <c r="J1043" s="65" t="str">
        <f t="shared" si="1096"/>
        <v>문자_20</v>
      </c>
      <c r="K1043" s="103" t="s">
        <v>1238</v>
      </c>
      <c r="L1043" s="67"/>
      <c r="M1043" s="65" t="str">
        <f t="shared" si="1110"/>
        <v>ZFS_BASE_POSI</v>
      </c>
      <c r="N1043" s="65" t="str">
        <f t="shared" si="1112"/>
        <v>포지션기본정보</v>
      </c>
      <c r="O1043" s="27">
        <f t="shared" si="1136"/>
        <v>29</v>
      </c>
      <c r="P1043" s="65" t="s">
        <v>1684</v>
      </c>
      <c r="Q1043" s="65" t="str">
        <f t="shared" si="1114"/>
        <v>포트폴리오13</v>
      </c>
      <c r="R1043" s="65" t="str">
        <f t="shared" si="1097"/>
        <v>varchar2(20)</v>
      </c>
      <c r="S1043" s="66"/>
      <c r="T1043" s="66"/>
      <c r="U1043" s="68">
        <f t="shared" si="1119"/>
        <v>20</v>
      </c>
      <c r="V1043" s="65"/>
      <c r="W1043" s="5" t="s">
        <v>291</v>
      </c>
      <c r="X1043" s="5" t="str">
        <f t="shared" si="1102"/>
        <v>BASE_DT,SCEN_ID,POSI_ID</v>
      </c>
      <c r="Y1043" s="6" t="s">
        <v>291</v>
      </c>
      <c r="Z1043" s="37" t="str">
        <f t="shared" si="1103"/>
        <v xml:space="preserve">  GRP13 varchar2(20) NULL,</v>
      </c>
      <c r="AA1043" s="37" t="s">
        <v>291</v>
      </c>
      <c r="AB1043" s="5" t="str">
        <f t="shared" si="1104"/>
        <v/>
      </c>
      <c r="AC1043" s="37" t="s">
        <v>291</v>
      </c>
      <c r="AD1043" s="37" t="str">
        <f t="shared" si="1105"/>
        <v>COMMENT ON COLUMN ZFS_BASE_POSI.GRP13 IS '포트폴리오13 : 데스크';</v>
      </c>
      <c r="AE1043" s="37" t="s">
        <v>291</v>
      </c>
      <c r="AF1043" s="40" t="str">
        <f t="shared" si="1106"/>
        <v>ALTER TABLE ZFS_BASE_POSI ADD GRP13 varchar2(20) NULL;</v>
      </c>
      <c r="AG1043" s="6" t="s">
        <v>291</v>
      </c>
      <c r="AI1043" s="114"/>
      <c r="AJ1043" s="66"/>
    </row>
    <row r="1044" spans="2:36" hidden="1">
      <c r="B1044" s="65" t="str">
        <f t="shared" ref="B1044:C1044" si="1138">B1042</f>
        <v>바젤3표준_입수정보</v>
      </c>
      <c r="C1044" s="65" t="str">
        <f t="shared" si="1138"/>
        <v>포지션기본정보</v>
      </c>
      <c r="D1044" s="65" t="s">
        <v>6102</v>
      </c>
      <c r="E1044" s="65">
        <f t="shared" si="1100"/>
        <v>30</v>
      </c>
      <c r="F1044" s="66"/>
      <c r="G1044" s="66" t="s">
        <v>274</v>
      </c>
      <c r="H1044" s="42">
        <v>20</v>
      </c>
      <c r="I1044" s="66"/>
      <c r="J1044" s="65" t="str">
        <f t="shared" si="1096"/>
        <v>문자_20</v>
      </c>
      <c r="K1044" s="103" t="s">
        <v>1241</v>
      </c>
      <c r="L1044" s="67"/>
      <c r="M1044" s="65" t="str">
        <f t="shared" si="1110"/>
        <v>ZFS_BASE_POSI</v>
      </c>
      <c r="N1044" s="65" t="str">
        <f t="shared" si="1112"/>
        <v>포지션기본정보</v>
      </c>
      <c r="O1044" s="27">
        <f t="shared" si="1136"/>
        <v>30</v>
      </c>
      <c r="P1044" s="65" t="s">
        <v>1686</v>
      </c>
      <c r="Q1044" s="65" t="str">
        <f t="shared" si="1114"/>
        <v>포트폴리오14</v>
      </c>
      <c r="R1044" s="65" t="str">
        <f t="shared" si="1097"/>
        <v>varchar2(20)</v>
      </c>
      <c r="S1044" s="66"/>
      <c r="T1044" s="66"/>
      <c r="U1044" s="68">
        <f t="shared" si="1119"/>
        <v>20</v>
      </c>
      <c r="V1044" s="65"/>
      <c r="W1044" s="5" t="s">
        <v>291</v>
      </c>
      <c r="X1044" s="5" t="str">
        <f t="shared" si="1102"/>
        <v>BASE_DT,SCEN_ID,POSI_ID</v>
      </c>
      <c r="Y1044" s="6" t="s">
        <v>291</v>
      </c>
      <c r="Z1044" s="37" t="str">
        <f t="shared" si="1103"/>
        <v xml:space="preserve">  GRP14 varchar2(20) NULL,</v>
      </c>
      <c r="AA1044" s="37" t="s">
        <v>291</v>
      </c>
      <c r="AB1044" s="5" t="str">
        <f t="shared" si="1104"/>
        <v/>
      </c>
      <c r="AC1044" s="37" t="s">
        <v>291</v>
      </c>
      <c r="AD1044" s="37" t="str">
        <f t="shared" si="1105"/>
        <v>COMMENT ON COLUMN ZFS_BASE_POSI.GRP14 IS '포트폴리오14 : 상품분류';</v>
      </c>
      <c r="AE1044" s="37" t="s">
        <v>291</v>
      </c>
      <c r="AF1044" s="40" t="str">
        <f t="shared" si="1106"/>
        <v>ALTER TABLE ZFS_BASE_POSI ADD GRP14 varchar2(20) NULL;</v>
      </c>
      <c r="AG1044" s="6" t="s">
        <v>291</v>
      </c>
      <c r="AI1044" s="114"/>
      <c r="AJ1044" s="66"/>
    </row>
    <row r="1045" spans="2:36" hidden="1">
      <c r="B1045" s="65" t="str">
        <f t="shared" ref="B1045:C1045" si="1139">B1043</f>
        <v>바젤3표준_입수정보</v>
      </c>
      <c r="C1045" s="65" t="str">
        <f t="shared" si="1139"/>
        <v>포지션기본정보</v>
      </c>
      <c r="D1045" s="65" t="s">
        <v>6103</v>
      </c>
      <c r="E1045" s="65">
        <f t="shared" si="1100"/>
        <v>31</v>
      </c>
      <c r="F1045" s="66"/>
      <c r="G1045" s="66" t="s">
        <v>274</v>
      </c>
      <c r="H1045" s="42">
        <v>20</v>
      </c>
      <c r="I1045" s="66"/>
      <c r="J1045" s="65" t="str">
        <f t="shared" si="1096"/>
        <v>문자_20</v>
      </c>
      <c r="K1045" s="103" t="s">
        <v>1242</v>
      </c>
      <c r="L1045" s="67"/>
      <c r="M1045" s="65" t="str">
        <f t="shared" si="1110"/>
        <v>ZFS_BASE_POSI</v>
      </c>
      <c r="N1045" s="65" t="str">
        <f t="shared" si="1112"/>
        <v>포지션기본정보</v>
      </c>
      <c r="O1045" s="27">
        <f t="shared" si="1136"/>
        <v>31</v>
      </c>
      <c r="P1045" s="65" t="s">
        <v>1688</v>
      </c>
      <c r="Q1045" s="65" t="str">
        <f t="shared" si="1114"/>
        <v>포트폴리오15</v>
      </c>
      <c r="R1045" s="65" t="str">
        <f t="shared" si="1097"/>
        <v>varchar2(20)</v>
      </c>
      <c r="S1045" s="66"/>
      <c r="T1045" s="66"/>
      <c r="U1045" s="68">
        <f t="shared" si="1119"/>
        <v>20</v>
      </c>
      <c r="V1045" s="65"/>
      <c r="W1045" s="5" t="s">
        <v>291</v>
      </c>
      <c r="X1045" s="5" t="str">
        <f t="shared" si="1102"/>
        <v>BASE_DT,SCEN_ID,POSI_ID</v>
      </c>
      <c r="Y1045" s="6" t="s">
        <v>291</v>
      </c>
      <c r="Z1045" s="37" t="str">
        <f t="shared" si="1103"/>
        <v xml:space="preserve">  GRP15 varchar2(20) NULL,</v>
      </c>
      <c r="AA1045" s="37" t="s">
        <v>291</v>
      </c>
      <c r="AB1045" s="5" t="str">
        <f t="shared" si="1104"/>
        <v/>
      </c>
      <c r="AC1045" s="37" t="s">
        <v>291</v>
      </c>
      <c r="AD1045" s="37" t="str">
        <f t="shared" si="1105"/>
        <v>COMMENT ON COLUMN ZFS_BASE_POSI.GRP15 IS '포트폴리오15 : 종목분류';</v>
      </c>
      <c r="AE1045" s="37" t="s">
        <v>291</v>
      </c>
      <c r="AF1045" s="40" t="str">
        <f t="shared" si="1106"/>
        <v>ALTER TABLE ZFS_BASE_POSI ADD GRP15 varchar2(20) NULL;</v>
      </c>
      <c r="AG1045" s="6" t="s">
        <v>291</v>
      </c>
      <c r="AI1045" s="114"/>
      <c r="AJ1045" s="66"/>
    </row>
    <row r="1046" spans="2:36" hidden="1">
      <c r="B1046" s="65" t="str">
        <f t="shared" ref="B1046:C1057" si="1140">B1045</f>
        <v>바젤3표준_입수정보</v>
      </c>
      <c r="C1046" s="65" t="str">
        <f t="shared" si="1140"/>
        <v>포지션기본정보</v>
      </c>
      <c r="D1046" s="65" t="s">
        <v>6104</v>
      </c>
      <c r="E1046" s="65">
        <f t="shared" si="1100"/>
        <v>32</v>
      </c>
      <c r="F1046" s="66"/>
      <c r="G1046" s="66" t="s">
        <v>274</v>
      </c>
      <c r="H1046" s="42">
        <v>20</v>
      </c>
      <c r="I1046" s="66"/>
      <c r="J1046" s="65" t="str">
        <f t="shared" si="1096"/>
        <v>문자_20</v>
      </c>
      <c r="K1046" s="103" t="s">
        <v>806</v>
      </c>
      <c r="L1046" s="67"/>
      <c r="M1046" s="65" t="str">
        <f t="shared" si="1110"/>
        <v>ZFS_BASE_POSI</v>
      </c>
      <c r="N1046" s="65" t="str">
        <f t="shared" si="1112"/>
        <v>포지션기본정보</v>
      </c>
      <c r="O1046" s="27">
        <f t="shared" si="1136"/>
        <v>32</v>
      </c>
      <c r="P1046" s="65" t="s">
        <v>1690</v>
      </c>
      <c r="Q1046" s="65" t="str">
        <f t="shared" si="1114"/>
        <v>포트폴리오16</v>
      </c>
      <c r="R1046" s="65" t="str">
        <f t="shared" si="1097"/>
        <v>varchar2(20)</v>
      </c>
      <c r="S1046" s="66"/>
      <c r="T1046" s="66"/>
      <c r="U1046" s="68">
        <f t="shared" si="1119"/>
        <v>20</v>
      </c>
      <c r="V1046" s="65"/>
      <c r="W1046" s="5" t="s">
        <v>291</v>
      </c>
      <c r="X1046" s="5" t="str">
        <f t="shared" si="1102"/>
        <v>BASE_DT,SCEN_ID,POSI_ID</v>
      </c>
      <c r="Y1046" s="6" t="s">
        <v>291</v>
      </c>
      <c r="Z1046" s="37" t="str">
        <f t="shared" si="1103"/>
        <v xml:space="preserve">  GRP16 varchar2(20) NULL,</v>
      </c>
      <c r="AA1046" s="37" t="s">
        <v>291</v>
      </c>
      <c r="AB1046" s="5" t="str">
        <f t="shared" si="1104"/>
        <v/>
      </c>
      <c r="AC1046" s="37" t="s">
        <v>291</v>
      </c>
      <c r="AD1046" s="37" t="str">
        <f t="shared" si="1105"/>
        <v>COMMENT ON COLUMN ZFS_BASE_POSI.GRP16 IS '포트폴리오16 : 상품코드';</v>
      </c>
      <c r="AE1046" s="37" t="s">
        <v>291</v>
      </c>
      <c r="AF1046" s="40" t="str">
        <f t="shared" si="1106"/>
        <v>ALTER TABLE ZFS_BASE_POSI ADD GRP16 varchar2(20) NULL;</v>
      </c>
      <c r="AG1046" s="6" t="s">
        <v>291</v>
      </c>
      <c r="AI1046" s="114"/>
      <c r="AJ1046" s="66"/>
    </row>
    <row r="1047" spans="2:36" hidden="1">
      <c r="B1047" s="65" t="str">
        <f t="shared" si="1140"/>
        <v>바젤3표준_입수정보</v>
      </c>
      <c r="C1047" s="65" t="str">
        <f t="shared" si="1140"/>
        <v>포지션기본정보</v>
      </c>
      <c r="D1047" s="65" t="s">
        <v>6105</v>
      </c>
      <c r="E1047" s="65">
        <f t="shared" si="1100"/>
        <v>33</v>
      </c>
      <c r="F1047" s="66"/>
      <c r="G1047" s="66" t="s">
        <v>274</v>
      </c>
      <c r="H1047" s="42">
        <v>20</v>
      </c>
      <c r="I1047" s="66"/>
      <c r="J1047" s="65" t="str">
        <f t="shared" si="1096"/>
        <v>문자_20</v>
      </c>
      <c r="K1047" s="103"/>
      <c r="L1047" s="67"/>
      <c r="M1047" s="65" t="str">
        <f t="shared" si="1110"/>
        <v>ZFS_BASE_POSI</v>
      </c>
      <c r="N1047" s="65" t="str">
        <f t="shared" si="1112"/>
        <v>포지션기본정보</v>
      </c>
      <c r="O1047" s="27">
        <f t="shared" si="1136"/>
        <v>33</v>
      </c>
      <c r="P1047" s="65" t="s">
        <v>1692</v>
      </c>
      <c r="Q1047" s="65" t="str">
        <f t="shared" si="1114"/>
        <v>포트폴리오17</v>
      </c>
      <c r="R1047" s="65" t="str">
        <f t="shared" si="1097"/>
        <v>varchar2(20)</v>
      </c>
      <c r="S1047" s="66"/>
      <c r="T1047" s="66"/>
      <c r="U1047" s="68">
        <f t="shared" si="1119"/>
        <v>20</v>
      </c>
      <c r="V1047" s="65"/>
      <c r="W1047" s="5" t="s">
        <v>291</v>
      </c>
      <c r="X1047" s="5" t="str">
        <f t="shared" si="1102"/>
        <v>BASE_DT,SCEN_ID,POSI_ID</v>
      </c>
      <c r="Y1047" s="6" t="s">
        <v>291</v>
      </c>
      <c r="Z1047" s="37" t="str">
        <f t="shared" si="1103"/>
        <v xml:space="preserve">  GRP17 varchar2(20) NULL,</v>
      </c>
      <c r="AA1047" s="37" t="s">
        <v>291</v>
      </c>
      <c r="AB1047" s="5" t="str">
        <f t="shared" si="1104"/>
        <v/>
      </c>
      <c r="AC1047" s="37" t="s">
        <v>291</v>
      </c>
      <c r="AD1047" s="37" t="str">
        <f t="shared" si="1105"/>
        <v>COMMENT ON COLUMN ZFS_BASE_POSI.GRP17 IS '포트폴리오17';</v>
      </c>
      <c r="AE1047" s="37" t="s">
        <v>291</v>
      </c>
      <c r="AF1047" s="40" t="str">
        <f t="shared" si="1106"/>
        <v>ALTER TABLE ZFS_BASE_POSI ADD GRP17 varchar2(20) NULL;</v>
      </c>
      <c r="AG1047" s="6" t="s">
        <v>291</v>
      </c>
      <c r="AI1047" s="114"/>
      <c r="AJ1047" s="66"/>
    </row>
    <row r="1048" spans="2:36" hidden="1">
      <c r="B1048" s="65" t="str">
        <f t="shared" si="1140"/>
        <v>바젤3표준_입수정보</v>
      </c>
      <c r="C1048" s="65" t="str">
        <f t="shared" si="1140"/>
        <v>포지션기본정보</v>
      </c>
      <c r="D1048" s="65" t="s">
        <v>6106</v>
      </c>
      <c r="E1048" s="65">
        <f t="shared" si="1100"/>
        <v>34</v>
      </c>
      <c r="F1048" s="66"/>
      <c r="G1048" s="66" t="s">
        <v>274</v>
      </c>
      <c r="H1048" s="42">
        <v>20</v>
      </c>
      <c r="I1048" s="66"/>
      <c r="J1048" s="65" t="str">
        <f t="shared" si="1096"/>
        <v>문자_20</v>
      </c>
      <c r="K1048" s="103"/>
      <c r="L1048" s="67"/>
      <c r="M1048" s="65" t="str">
        <f t="shared" si="1110"/>
        <v>ZFS_BASE_POSI</v>
      </c>
      <c r="N1048" s="65" t="str">
        <f t="shared" si="1112"/>
        <v>포지션기본정보</v>
      </c>
      <c r="O1048" s="27">
        <f t="shared" si="1136"/>
        <v>34</v>
      </c>
      <c r="P1048" s="65" t="s">
        <v>1694</v>
      </c>
      <c r="Q1048" s="65" t="str">
        <f t="shared" si="1114"/>
        <v>포트폴리오18</v>
      </c>
      <c r="R1048" s="65" t="str">
        <f t="shared" si="1097"/>
        <v>varchar2(20)</v>
      </c>
      <c r="S1048" s="66"/>
      <c r="T1048" s="66"/>
      <c r="U1048" s="68">
        <f t="shared" si="1119"/>
        <v>20</v>
      </c>
      <c r="V1048" s="65"/>
      <c r="W1048" s="5" t="s">
        <v>291</v>
      </c>
      <c r="X1048" s="5" t="str">
        <f t="shared" si="1102"/>
        <v>BASE_DT,SCEN_ID,POSI_ID</v>
      </c>
      <c r="Y1048" s="6" t="s">
        <v>291</v>
      </c>
      <c r="Z1048" s="37" t="str">
        <f t="shared" si="1103"/>
        <v xml:space="preserve">  GRP18 varchar2(20) NULL,</v>
      </c>
      <c r="AA1048" s="37" t="s">
        <v>291</v>
      </c>
      <c r="AB1048" s="5" t="str">
        <f t="shared" si="1104"/>
        <v/>
      </c>
      <c r="AC1048" s="37" t="s">
        <v>291</v>
      </c>
      <c r="AD1048" s="37" t="str">
        <f t="shared" si="1105"/>
        <v>COMMENT ON COLUMN ZFS_BASE_POSI.GRP18 IS '포트폴리오18';</v>
      </c>
      <c r="AE1048" s="37" t="s">
        <v>291</v>
      </c>
      <c r="AF1048" s="40" t="str">
        <f t="shared" si="1106"/>
        <v>ALTER TABLE ZFS_BASE_POSI ADD GRP18 varchar2(20) NULL;</v>
      </c>
      <c r="AG1048" s="6" t="s">
        <v>291</v>
      </c>
      <c r="AI1048" s="114"/>
      <c r="AJ1048" s="66"/>
    </row>
    <row r="1049" spans="2:36" hidden="1">
      <c r="B1049" s="65" t="str">
        <f t="shared" si="1140"/>
        <v>바젤3표준_입수정보</v>
      </c>
      <c r="C1049" s="65" t="str">
        <f t="shared" si="1140"/>
        <v>포지션기본정보</v>
      </c>
      <c r="D1049" s="65" t="s">
        <v>6107</v>
      </c>
      <c r="E1049" s="65">
        <f t="shared" si="1100"/>
        <v>35</v>
      </c>
      <c r="F1049" s="66"/>
      <c r="G1049" s="66" t="s">
        <v>274</v>
      </c>
      <c r="H1049" s="42">
        <v>20</v>
      </c>
      <c r="I1049" s="66"/>
      <c r="J1049" s="65" t="str">
        <f t="shared" si="1096"/>
        <v>문자_20</v>
      </c>
      <c r="K1049" s="103"/>
      <c r="L1049" s="67"/>
      <c r="M1049" s="65" t="str">
        <f t="shared" si="1110"/>
        <v>ZFS_BASE_POSI</v>
      </c>
      <c r="N1049" s="65" t="str">
        <f t="shared" si="1112"/>
        <v>포지션기본정보</v>
      </c>
      <c r="O1049" s="27">
        <f t="shared" si="1136"/>
        <v>35</v>
      </c>
      <c r="P1049" s="65" t="s">
        <v>1696</v>
      </c>
      <c r="Q1049" s="65" t="str">
        <f t="shared" si="1114"/>
        <v>포트폴리오19</v>
      </c>
      <c r="R1049" s="65" t="str">
        <f t="shared" si="1097"/>
        <v>varchar2(20)</v>
      </c>
      <c r="S1049" s="66"/>
      <c r="T1049" s="66"/>
      <c r="U1049" s="68">
        <f t="shared" si="1119"/>
        <v>20</v>
      </c>
      <c r="V1049" s="65"/>
      <c r="W1049" s="5" t="s">
        <v>291</v>
      </c>
      <c r="X1049" s="5" t="str">
        <f t="shared" si="1102"/>
        <v>BASE_DT,SCEN_ID,POSI_ID</v>
      </c>
      <c r="Y1049" s="6" t="s">
        <v>291</v>
      </c>
      <c r="Z1049" s="37" t="str">
        <f t="shared" si="1103"/>
        <v xml:space="preserve">  GRP19 varchar2(20) NULL,</v>
      </c>
      <c r="AA1049" s="37" t="s">
        <v>291</v>
      </c>
      <c r="AB1049" s="5" t="str">
        <f t="shared" si="1104"/>
        <v/>
      </c>
      <c r="AC1049" s="37" t="s">
        <v>291</v>
      </c>
      <c r="AD1049" s="37" t="str">
        <f t="shared" si="1105"/>
        <v>COMMENT ON COLUMN ZFS_BASE_POSI.GRP19 IS '포트폴리오19';</v>
      </c>
      <c r="AE1049" s="37" t="s">
        <v>291</v>
      </c>
      <c r="AF1049" s="40" t="str">
        <f t="shared" si="1106"/>
        <v>ALTER TABLE ZFS_BASE_POSI ADD GRP19 varchar2(20) NULL;</v>
      </c>
      <c r="AG1049" s="6" t="s">
        <v>291</v>
      </c>
      <c r="AI1049" s="114"/>
      <c r="AJ1049" s="66"/>
    </row>
    <row r="1050" spans="2:36" hidden="1">
      <c r="B1050" s="65" t="str">
        <f t="shared" si="1140"/>
        <v>바젤3표준_입수정보</v>
      </c>
      <c r="C1050" s="65" t="str">
        <f t="shared" si="1140"/>
        <v>포지션기본정보</v>
      </c>
      <c r="D1050" s="65" t="s">
        <v>6108</v>
      </c>
      <c r="E1050" s="65">
        <f t="shared" si="1100"/>
        <v>36</v>
      </c>
      <c r="F1050" s="66"/>
      <c r="G1050" s="66" t="s">
        <v>274</v>
      </c>
      <c r="H1050" s="42">
        <v>20</v>
      </c>
      <c r="I1050" s="66"/>
      <c r="J1050" s="65" t="str">
        <f t="shared" si="1096"/>
        <v>문자_20</v>
      </c>
      <c r="K1050" s="103"/>
      <c r="L1050" s="67"/>
      <c r="M1050" s="65" t="str">
        <f t="shared" si="1110"/>
        <v>ZFS_BASE_POSI</v>
      </c>
      <c r="N1050" s="65" t="str">
        <f t="shared" si="1112"/>
        <v>포지션기본정보</v>
      </c>
      <c r="O1050" s="27">
        <f t="shared" si="1136"/>
        <v>36</v>
      </c>
      <c r="P1050" s="65" t="s">
        <v>1698</v>
      </c>
      <c r="Q1050" s="65" t="str">
        <f t="shared" si="1114"/>
        <v>포트폴리오20</v>
      </c>
      <c r="R1050" s="65" t="str">
        <f t="shared" si="1097"/>
        <v>varchar2(20)</v>
      </c>
      <c r="S1050" s="66"/>
      <c r="T1050" s="66"/>
      <c r="U1050" s="68">
        <f t="shared" si="1119"/>
        <v>20</v>
      </c>
      <c r="V1050" s="65"/>
      <c r="W1050" s="5" t="s">
        <v>291</v>
      </c>
      <c r="X1050" s="5" t="str">
        <f t="shared" si="1102"/>
        <v>BASE_DT,SCEN_ID,POSI_ID</v>
      </c>
      <c r="Y1050" s="6" t="s">
        <v>291</v>
      </c>
      <c r="Z1050" s="37" t="str">
        <f t="shared" si="1103"/>
        <v xml:space="preserve">  GRP20 varchar2(20) NULL,CONSTRAINT PK_ZFS_BASE_POSI PRIMARY KEY ( BASE_DT,SCEN_ID,POSI_ID) );</v>
      </c>
      <c r="AA1050" s="37" t="s">
        <v>291</v>
      </c>
      <c r="AB1050" s="5" t="str">
        <f t="shared" si="1104"/>
        <v/>
      </c>
      <c r="AC1050" s="37" t="s">
        <v>291</v>
      </c>
      <c r="AD1050" s="37" t="str">
        <f t="shared" si="1105"/>
        <v>COMMENT ON COLUMN ZFS_BASE_POSI.GRP20 IS '포트폴리오20';</v>
      </c>
      <c r="AE1050" s="37" t="s">
        <v>291</v>
      </c>
      <c r="AF1050" s="40" t="str">
        <f t="shared" si="1106"/>
        <v>ALTER TABLE ZFS_BASE_POSI ADD GRP20 varchar2(20) NULL;</v>
      </c>
      <c r="AG1050" s="6" t="s">
        <v>291</v>
      </c>
      <c r="AI1050" s="114"/>
      <c r="AJ1050" s="66"/>
    </row>
    <row r="1051" spans="2:36" hidden="1">
      <c r="B1051" s="65" t="str">
        <f>B1050</f>
        <v>바젤3표준_입수정보</v>
      </c>
      <c r="C1051" s="65" t="s">
        <v>989</v>
      </c>
      <c r="D1051" s="65" t="str">
        <f>VLOOKUP(M1051,엔티티목록!I:O,7,FALSE)</f>
        <v>FRTB산출을 위해 평가된 민감도 정보</v>
      </c>
      <c r="E1051" s="65" t="str">
        <f t="shared" si="1100"/>
        <v/>
      </c>
      <c r="F1051" s="66"/>
      <c r="G1051" s="66"/>
      <c r="H1051" s="42">
        <f>SUMIFS(H:H,C:C,C1051,B:B,B1051, G:G,"&lt;&gt;"&amp;G1051)</f>
        <v>318</v>
      </c>
      <c r="I1051" s="66"/>
      <c r="J1051" s="65" t="str">
        <f t="shared" ref="J1051:J1114" si="1141">IF(G1051="", "", G1051&amp;IF(G1051="날짜", "", "_"&amp;H1051))</f>
        <v/>
      </c>
      <c r="K1051" s="103"/>
      <c r="L1051" s="67"/>
      <c r="M1051" s="65" t="s">
        <v>991</v>
      </c>
      <c r="N1051" s="65" t="str">
        <f t="shared" si="1112"/>
        <v>포지션민감도평가정보</v>
      </c>
      <c r="O1051" s="27" t="str">
        <f t="shared" si="1136"/>
        <v/>
      </c>
      <c r="P1051" s="65"/>
      <c r="Q1051" s="65"/>
      <c r="R1051" s="65" t="str">
        <f t="shared" ref="R1051:R1114" si="1142">IF(G1051="문자", "varchar2(" &amp; H1051 &amp; ")", IF(G1051="숫자", "number(" &amp; SUBSTITUTE(H1051, ".", ",") &amp;")", IF(G1051="날짜", "timestamp", "")))</f>
        <v/>
      </c>
      <c r="S1051" s="66"/>
      <c r="T1051" s="66"/>
      <c r="U1051" s="68">
        <f t="shared" si="1119"/>
        <v>318</v>
      </c>
      <c r="V1051" s="65"/>
      <c r="W1051" s="5" t="s">
        <v>291</v>
      </c>
      <c r="X1051" s="5" t="str">
        <f t="shared" si="1102"/>
        <v/>
      </c>
      <c r="Y1051" s="6" t="s">
        <v>291</v>
      </c>
      <c r="Z1051" s="37" t="str">
        <f t="shared" si="1103"/>
        <v>CREATE TABLE ZFS_BASE_SENT(</v>
      </c>
      <c r="AA1051" s="37" t="s">
        <v>291</v>
      </c>
      <c r="AB1051" s="5" t="str">
        <f t="shared" si="1104"/>
        <v>DROP TABLE ZFS_BASE_SENT;</v>
      </c>
      <c r="AC1051" s="37" t="s">
        <v>291</v>
      </c>
      <c r="AD1051" s="37" t="str">
        <f t="shared" si="1105"/>
        <v>COMMENT ON TABLE ZFS_BASE_SENT IS '포지션민감도평가정보';</v>
      </c>
      <c r="AE1051" s="37" t="s">
        <v>291</v>
      </c>
      <c r="AF1051" s="40" t="str">
        <f t="shared" si="1106"/>
        <v/>
      </c>
      <c r="AG1051" s="6" t="s">
        <v>291</v>
      </c>
      <c r="AI1051" s="114"/>
      <c r="AJ1051" s="66"/>
    </row>
    <row r="1052" spans="2:36" hidden="1">
      <c r="B1052" s="65" t="str">
        <f t="shared" si="1140"/>
        <v>바젤3표준_입수정보</v>
      </c>
      <c r="C1052" s="65" t="str">
        <f t="shared" si="1140"/>
        <v>포지션민감도평가정보</v>
      </c>
      <c r="D1052" s="65" t="s">
        <v>1169</v>
      </c>
      <c r="E1052" s="65">
        <f t="shared" si="1100"/>
        <v>1</v>
      </c>
      <c r="F1052" s="66" t="s">
        <v>1980</v>
      </c>
      <c r="G1052" s="66" t="s">
        <v>274</v>
      </c>
      <c r="H1052" s="42">
        <v>8</v>
      </c>
      <c r="I1052" s="66"/>
      <c r="J1052" s="65" t="str">
        <f t="shared" si="1141"/>
        <v>문자_8</v>
      </c>
      <c r="K1052" s="103"/>
      <c r="L1052" s="67"/>
      <c r="M1052" s="65" t="str">
        <f t="shared" ref="M1052:M1115" si="1143">M1051</f>
        <v>ZFS_BASE_SENT</v>
      </c>
      <c r="N1052" s="65" t="str">
        <f t="shared" si="1112"/>
        <v>포지션민감도평가정보</v>
      </c>
      <c r="O1052" s="27">
        <f t="shared" si="1136"/>
        <v>1</v>
      </c>
      <c r="P1052" s="65" t="s">
        <v>65</v>
      </c>
      <c r="Q1052" s="65" t="str">
        <f t="shared" si="1114"/>
        <v>기준일자</v>
      </c>
      <c r="R1052" s="65" t="str">
        <f t="shared" si="1142"/>
        <v>varchar2(8)</v>
      </c>
      <c r="S1052" s="66" t="s">
        <v>1980</v>
      </c>
      <c r="T1052" s="66"/>
      <c r="U1052" s="68">
        <f t="shared" si="1119"/>
        <v>8</v>
      </c>
      <c r="V1052" s="65"/>
      <c r="W1052" s="5" t="s">
        <v>291</v>
      </c>
      <c r="X1052" s="5" t="str">
        <f t="shared" si="1102"/>
        <v>BASE_DT</v>
      </c>
      <c r="Y1052" s="6" t="s">
        <v>291</v>
      </c>
      <c r="Z1052" s="37" t="str">
        <f t="shared" si="1103"/>
        <v xml:space="preserve">  BASE_DT varchar2(8) NOT NULL,</v>
      </c>
      <c r="AA1052" s="37" t="s">
        <v>291</v>
      </c>
      <c r="AB1052" s="5" t="str">
        <f t="shared" si="1104"/>
        <v/>
      </c>
      <c r="AC1052" s="37" t="s">
        <v>291</v>
      </c>
      <c r="AD1052" s="37" t="str">
        <f t="shared" si="1105"/>
        <v>COMMENT ON COLUMN ZFS_BASE_SENT.BASE_DT IS '기준일자';</v>
      </c>
      <c r="AE1052" s="37" t="s">
        <v>291</v>
      </c>
      <c r="AF1052" s="40" t="str">
        <f t="shared" si="1106"/>
        <v/>
      </c>
      <c r="AG1052" s="6" t="s">
        <v>291</v>
      </c>
      <c r="AI1052" s="114"/>
      <c r="AJ1052" s="66"/>
    </row>
    <row r="1053" spans="2:36" ht="25.5" hidden="1">
      <c r="B1053" s="65" t="str">
        <f t="shared" si="1140"/>
        <v>바젤3표준_입수정보</v>
      </c>
      <c r="C1053" s="65" t="str">
        <f t="shared" si="1140"/>
        <v>포지션민감도평가정보</v>
      </c>
      <c r="D1053" s="65" t="s">
        <v>1212</v>
      </c>
      <c r="E1053" s="65">
        <f t="shared" si="1100"/>
        <v>2</v>
      </c>
      <c r="F1053" s="66" t="s">
        <v>1980</v>
      </c>
      <c r="G1053" s="66" t="s">
        <v>274</v>
      </c>
      <c r="H1053" s="42">
        <v>30</v>
      </c>
      <c r="I1053" s="66"/>
      <c r="J1053" s="65" t="str">
        <f t="shared" si="1141"/>
        <v>문자_30</v>
      </c>
      <c r="K1053" s="103" t="s">
        <v>1244</v>
      </c>
      <c r="L1053" s="67"/>
      <c r="M1053" s="65" t="str">
        <f t="shared" si="1143"/>
        <v>ZFS_BASE_SENT</v>
      </c>
      <c r="N1053" s="65" t="str">
        <f t="shared" si="1112"/>
        <v>포지션민감도평가정보</v>
      </c>
      <c r="O1053" s="27">
        <f t="shared" si="1136"/>
        <v>2</v>
      </c>
      <c r="P1053" s="65" t="s">
        <v>106</v>
      </c>
      <c r="Q1053" s="65" t="str">
        <f t="shared" si="1114"/>
        <v>시나리오ID</v>
      </c>
      <c r="R1053" s="65" t="str">
        <f t="shared" si="1142"/>
        <v>varchar2(30)</v>
      </c>
      <c r="S1053" s="66" t="s">
        <v>1980</v>
      </c>
      <c r="T1053" s="66"/>
      <c r="U1053" s="68">
        <f t="shared" si="1119"/>
        <v>30</v>
      </c>
      <c r="V1053" s="65"/>
      <c r="W1053" s="5" t="s">
        <v>291</v>
      </c>
      <c r="X1053" s="5" t="str">
        <f t="shared" si="1102"/>
        <v>BASE_DT,SCEN_ID</v>
      </c>
      <c r="Y1053" s="6" t="s">
        <v>291</v>
      </c>
      <c r="Z1053" s="37" t="str">
        <f t="shared" si="1103"/>
        <v xml:space="preserve">  SCEN_ID varchar2(30) NOT NULL,</v>
      </c>
      <c r="AA1053" s="37" t="s">
        <v>291</v>
      </c>
      <c r="AB1053" s="5" t="str">
        <f t="shared" si="1104"/>
        <v/>
      </c>
      <c r="AC1053" s="37" t="s">
        <v>291</v>
      </c>
      <c r="AD1053" s="37" t="str">
        <f t="shared" si="1105"/>
        <v>COMMENT ON COLUMN ZFS_BASE_SENT.SCEN_ID IS '시나리오ID : 시나리오ID분류 방법참조';</v>
      </c>
      <c r="AE1053" s="37" t="s">
        <v>291</v>
      </c>
      <c r="AF1053" s="40" t="str">
        <f t="shared" si="1106"/>
        <v/>
      </c>
      <c r="AG1053" s="6" t="s">
        <v>291</v>
      </c>
      <c r="AI1053" s="114"/>
      <c r="AJ1053" s="66"/>
    </row>
    <row r="1054" spans="2:36" hidden="1">
      <c r="B1054" s="65" t="str">
        <f t="shared" si="1140"/>
        <v>바젤3표준_입수정보</v>
      </c>
      <c r="C1054" s="65" t="str">
        <f t="shared" si="1140"/>
        <v>포지션민감도평가정보</v>
      </c>
      <c r="D1054" s="65" t="s">
        <v>33</v>
      </c>
      <c r="E1054" s="65">
        <f t="shared" si="1100"/>
        <v>3</v>
      </c>
      <c r="F1054" s="66" t="s">
        <v>1980</v>
      </c>
      <c r="G1054" s="66" t="s">
        <v>274</v>
      </c>
      <c r="H1054" s="42">
        <v>60</v>
      </c>
      <c r="I1054" s="66"/>
      <c r="J1054" s="65" t="str">
        <f t="shared" si="1141"/>
        <v>문자_60</v>
      </c>
      <c r="K1054" s="103"/>
      <c r="L1054" s="67"/>
      <c r="M1054" s="65" t="str">
        <f t="shared" si="1143"/>
        <v>ZFS_BASE_SENT</v>
      </c>
      <c r="N1054" s="65" t="str">
        <f t="shared" si="1112"/>
        <v>포지션민감도평가정보</v>
      </c>
      <c r="O1054" s="27">
        <f t="shared" si="1136"/>
        <v>3</v>
      </c>
      <c r="P1054" s="65" t="s">
        <v>107</v>
      </c>
      <c r="Q1054" s="65" t="str">
        <f t="shared" si="1114"/>
        <v>포지션ID</v>
      </c>
      <c r="R1054" s="65" t="str">
        <f t="shared" si="1142"/>
        <v>varchar2(60)</v>
      </c>
      <c r="S1054" s="66" t="s">
        <v>1980</v>
      </c>
      <c r="T1054" s="66"/>
      <c r="U1054" s="68">
        <f t="shared" si="1119"/>
        <v>60</v>
      </c>
      <c r="V1054" s="65"/>
      <c r="W1054" s="5" t="s">
        <v>291</v>
      </c>
      <c r="X1054" s="5" t="str">
        <f t="shared" si="1102"/>
        <v>BASE_DT,SCEN_ID,POSI_ID</v>
      </c>
      <c r="Y1054" s="6" t="s">
        <v>291</v>
      </c>
      <c r="Z1054" s="37" t="str">
        <f t="shared" si="1103"/>
        <v xml:space="preserve">  POSI_ID varchar2(60) NOT NULL,</v>
      </c>
      <c r="AA1054" s="37" t="s">
        <v>291</v>
      </c>
      <c r="AB1054" s="5" t="str">
        <f t="shared" si="1104"/>
        <v/>
      </c>
      <c r="AC1054" s="37" t="s">
        <v>291</v>
      </c>
      <c r="AD1054" s="37" t="str">
        <f t="shared" si="1105"/>
        <v>COMMENT ON COLUMN ZFS_BASE_SENT.POSI_ID IS '포지션ID';</v>
      </c>
      <c r="AE1054" s="37" t="s">
        <v>291</v>
      </c>
      <c r="AF1054" s="40" t="str">
        <f t="shared" si="1106"/>
        <v/>
      </c>
      <c r="AG1054" s="6" t="s">
        <v>291</v>
      </c>
      <c r="AI1054" s="114"/>
      <c r="AJ1054" s="66"/>
    </row>
    <row r="1055" spans="2:36" hidden="1">
      <c r="B1055" s="65" t="str">
        <f t="shared" si="1140"/>
        <v>바젤3표준_입수정보</v>
      </c>
      <c r="C1055" s="65" t="str">
        <f t="shared" si="1140"/>
        <v>포지션민감도평가정보</v>
      </c>
      <c r="D1055" s="65" t="s">
        <v>1173</v>
      </c>
      <c r="E1055" s="65">
        <f t="shared" si="1100"/>
        <v>4</v>
      </c>
      <c r="F1055" s="66" t="s">
        <v>1980</v>
      </c>
      <c r="G1055" s="66" t="s">
        <v>274</v>
      </c>
      <c r="H1055" s="42">
        <v>10</v>
      </c>
      <c r="I1055" s="66"/>
      <c r="J1055" s="65" t="str">
        <f t="shared" si="1141"/>
        <v>문자_10</v>
      </c>
      <c r="K1055" s="103"/>
      <c r="L1055" s="67"/>
      <c r="M1055" s="65" t="str">
        <f t="shared" si="1143"/>
        <v>ZFS_BASE_SENT</v>
      </c>
      <c r="N1055" s="65" t="str">
        <f t="shared" si="1112"/>
        <v>포지션민감도평가정보</v>
      </c>
      <c r="O1055" s="27">
        <f t="shared" si="1136"/>
        <v>4</v>
      </c>
      <c r="P1055" s="65" t="s">
        <v>69</v>
      </c>
      <c r="Q1055" s="65" t="str">
        <f t="shared" si="1114"/>
        <v>위험군</v>
      </c>
      <c r="R1055" s="65" t="str">
        <f t="shared" si="1142"/>
        <v>varchar2(10)</v>
      </c>
      <c r="S1055" s="66" t="s">
        <v>1980</v>
      </c>
      <c r="T1055" s="66"/>
      <c r="U1055" s="68">
        <f t="shared" si="1119"/>
        <v>10</v>
      </c>
      <c r="V1055" s="65"/>
      <c r="W1055" s="5" t="s">
        <v>291</v>
      </c>
      <c r="X1055" s="5" t="str">
        <f t="shared" si="1102"/>
        <v>BASE_DT,SCEN_ID,POSI_ID,RISK_CLS</v>
      </c>
      <c r="Y1055" s="6" t="s">
        <v>291</v>
      </c>
      <c r="Z1055" s="37" t="str">
        <f t="shared" si="1103"/>
        <v xml:space="preserve">  RISK_CLS varchar2(10) NOT NULL,</v>
      </c>
      <c r="AA1055" s="37" t="s">
        <v>291</v>
      </c>
      <c r="AB1055" s="5" t="str">
        <f t="shared" si="1104"/>
        <v/>
      </c>
      <c r="AC1055" s="37" t="s">
        <v>291</v>
      </c>
      <c r="AD1055" s="37" t="str">
        <f t="shared" si="1105"/>
        <v>COMMENT ON COLUMN ZFS_BASE_SENT.RISK_CLS IS '위험군';</v>
      </c>
      <c r="AE1055" s="37" t="s">
        <v>291</v>
      </c>
      <c r="AF1055" s="40" t="str">
        <f t="shared" si="1106"/>
        <v/>
      </c>
      <c r="AG1055" s="6" t="s">
        <v>291</v>
      </c>
      <c r="AI1055" s="114"/>
      <c r="AJ1055" s="66"/>
    </row>
    <row r="1056" spans="2:36" hidden="1">
      <c r="B1056" s="65" t="str">
        <f t="shared" si="1140"/>
        <v>바젤3표준_입수정보</v>
      </c>
      <c r="C1056" s="65" t="str">
        <f t="shared" si="1140"/>
        <v>포지션민감도평가정보</v>
      </c>
      <c r="D1056" s="65" t="s">
        <v>1175</v>
      </c>
      <c r="E1056" s="65">
        <f t="shared" si="1100"/>
        <v>5</v>
      </c>
      <c r="F1056" s="66" t="s">
        <v>1980</v>
      </c>
      <c r="G1056" s="66" t="s">
        <v>274</v>
      </c>
      <c r="H1056" s="42">
        <v>5</v>
      </c>
      <c r="I1056" s="66"/>
      <c r="J1056" s="65" t="str">
        <f t="shared" si="1141"/>
        <v>문자_5</v>
      </c>
      <c r="K1056" s="103"/>
      <c r="L1056" s="67"/>
      <c r="M1056" s="65" t="str">
        <f t="shared" si="1143"/>
        <v>ZFS_BASE_SENT</v>
      </c>
      <c r="N1056" s="65" t="str">
        <f t="shared" si="1112"/>
        <v>포지션민감도평가정보</v>
      </c>
      <c r="O1056" s="27">
        <f t="shared" si="1136"/>
        <v>5</v>
      </c>
      <c r="P1056" s="65" t="s">
        <v>70</v>
      </c>
      <c r="Q1056" s="65" t="str">
        <f t="shared" si="1114"/>
        <v>민감도구분</v>
      </c>
      <c r="R1056" s="65" t="str">
        <f t="shared" si="1142"/>
        <v>varchar2(5)</v>
      </c>
      <c r="S1056" s="66" t="s">
        <v>1980</v>
      </c>
      <c r="T1056" s="66"/>
      <c r="U1056" s="68">
        <f t="shared" si="1119"/>
        <v>5</v>
      </c>
      <c r="V1056" s="65"/>
      <c r="W1056" s="5" t="s">
        <v>291</v>
      </c>
      <c r="X1056" s="5" t="str">
        <f t="shared" si="1102"/>
        <v>BASE_DT,SCEN_ID,POSI_ID,RISK_CLS,SENT_CLS</v>
      </c>
      <c r="Y1056" s="6" t="s">
        <v>291</v>
      </c>
      <c r="Z1056" s="37" t="str">
        <f t="shared" si="1103"/>
        <v xml:space="preserve">  SENT_CLS varchar2(5) NOT NULL,</v>
      </c>
      <c r="AA1056" s="37" t="s">
        <v>291</v>
      </c>
      <c r="AB1056" s="5" t="str">
        <f t="shared" si="1104"/>
        <v/>
      </c>
      <c r="AC1056" s="37" t="s">
        <v>291</v>
      </c>
      <c r="AD1056" s="37" t="str">
        <f t="shared" si="1105"/>
        <v>COMMENT ON COLUMN ZFS_BASE_SENT.SENT_CLS IS '민감도구분';</v>
      </c>
      <c r="AE1056" s="37" t="s">
        <v>291</v>
      </c>
      <c r="AF1056" s="40" t="str">
        <f t="shared" si="1106"/>
        <v/>
      </c>
      <c r="AG1056" s="6" t="s">
        <v>291</v>
      </c>
      <c r="AI1056" s="114"/>
      <c r="AJ1056" s="66"/>
    </row>
    <row r="1057" spans="2:36" hidden="1">
      <c r="B1057" s="65" t="str">
        <f t="shared" si="1140"/>
        <v>바젤3표준_입수정보</v>
      </c>
      <c r="C1057" s="65" t="str">
        <f t="shared" si="1140"/>
        <v>포지션민감도평가정보</v>
      </c>
      <c r="D1057" s="65" t="s">
        <v>1245</v>
      </c>
      <c r="E1057" s="65">
        <f t="shared" si="1100"/>
        <v>6</v>
      </c>
      <c r="F1057" s="66" t="s">
        <v>1980</v>
      </c>
      <c r="G1057" s="66" t="s">
        <v>274</v>
      </c>
      <c r="H1057" s="42">
        <v>50</v>
      </c>
      <c r="I1057" s="66"/>
      <c r="J1057" s="65" t="str">
        <f t="shared" si="1141"/>
        <v>문자_50</v>
      </c>
      <c r="K1057" s="103"/>
      <c r="L1057" s="67"/>
      <c r="M1057" s="65" t="str">
        <f t="shared" si="1143"/>
        <v>ZFS_BASE_SENT</v>
      </c>
      <c r="N1057" s="65" t="str">
        <f t="shared" si="1112"/>
        <v>포지션민감도평가정보</v>
      </c>
      <c r="O1057" s="27">
        <f t="shared" si="1136"/>
        <v>6</v>
      </c>
      <c r="P1057" s="65" t="s">
        <v>128</v>
      </c>
      <c r="Q1057" s="65" t="str">
        <f t="shared" si="1114"/>
        <v>위험요소</v>
      </c>
      <c r="R1057" s="65" t="str">
        <f t="shared" si="1142"/>
        <v>varchar2(50)</v>
      </c>
      <c r="S1057" s="66" t="s">
        <v>1980</v>
      </c>
      <c r="T1057" s="66"/>
      <c r="U1057" s="68">
        <f t="shared" si="1119"/>
        <v>50</v>
      </c>
      <c r="V1057" s="65"/>
      <c r="W1057" s="5" t="s">
        <v>291</v>
      </c>
      <c r="X1057" s="5" t="str">
        <f t="shared" si="1102"/>
        <v>BASE_DT,SCEN_ID,POSI_ID,RISK_CLS,SENT_CLS,RISK_FACT</v>
      </c>
      <c r="Y1057" s="6" t="s">
        <v>291</v>
      </c>
      <c r="Z1057" s="37" t="str">
        <f t="shared" si="1103"/>
        <v xml:space="preserve">  RISK_FACT varchar2(50) NOT NULL,</v>
      </c>
      <c r="AA1057" s="37" t="s">
        <v>291</v>
      </c>
      <c r="AB1057" s="5" t="str">
        <f t="shared" si="1104"/>
        <v/>
      </c>
      <c r="AC1057" s="37" t="s">
        <v>291</v>
      </c>
      <c r="AD1057" s="37" t="str">
        <f t="shared" si="1105"/>
        <v>COMMENT ON COLUMN ZFS_BASE_SENT.RISK_FACT IS '위험요소';</v>
      </c>
      <c r="AE1057" s="37" t="s">
        <v>291</v>
      </c>
      <c r="AF1057" s="40" t="str">
        <f t="shared" si="1106"/>
        <v/>
      </c>
      <c r="AG1057" s="6" t="s">
        <v>291</v>
      </c>
      <c r="AI1057" s="114"/>
      <c r="AJ1057" s="66"/>
    </row>
    <row r="1058" spans="2:36" hidden="1">
      <c r="B1058" s="65" t="str">
        <f t="shared" ref="B1058:C1071" si="1144">B1057</f>
        <v>바젤3표준_입수정보</v>
      </c>
      <c r="C1058" s="65" t="str">
        <f t="shared" si="1144"/>
        <v>포지션민감도평가정보</v>
      </c>
      <c r="D1058" s="65" t="s">
        <v>1246</v>
      </c>
      <c r="E1058" s="65">
        <f t="shared" si="1100"/>
        <v>7</v>
      </c>
      <c r="F1058" s="66" t="s">
        <v>1980</v>
      </c>
      <c r="G1058" s="66" t="s">
        <v>1156</v>
      </c>
      <c r="H1058" s="42" t="s">
        <v>1343</v>
      </c>
      <c r="I1058" s="66"/>
      <c r="J1058" s="65" t="str">
        <f t="shared" si="1141"/>
        <v>숫자_5,2</v>
      </c>
      <c r="K1058" s="103"/>
      <c r="L1058" s="67"/>
      <c r="M1058" s="65" t="str">
        <f t="shared" si="1143"/>
        <v>ZFS_BASE_SENT</v>
      </c>
      <c r="N1058" s="65" t="str">
        <f t="shared" si="1112"/>
        <v>포지션민감도평가정보</v>
      </c>
      <c r="O1058" s="27">
        <f t="shared" si="1136"/>
        <v>7</v>
      </c>
      <c r="P1058" s="65" t="s">
        <v>129</v>
      </c>
      <c r="Q1058" s="65" t="str">
        <f t="shared" si="1114"/>
        <v>구간1</v>
      </c>
      <c r="R1058" s="65" t="str">
        <f t="shared" si="1142"/>
        <v>number(5,2)</v>
      </c>
      <c r="S1058" s="66" t="s">
        <v>1980</v>
      </c>
      <c r="T1058" s="66"/>
      <c r="U1058" s="68" t="str">
        <f t="shared" si="1119"/>
        <v>5,2</v>
      </c>
      <c r="V1058" s="65"/>
      <c r="W1058" s="5" t="s">
        <v>291</v>
      </c>
      <c r="X1058" s="5" t="str">
        <f t="shared" si="1102"/>
        <v>BASE_DT,SCEN_ID,POSI_ID,RISK_CLS,SENT_CLS,RISK_FACT,TENOR1</v>
      </c>
      <c r="Y1058" s="6" t="s">
        <v>291</v>
      </c>
      <c r="Z1058" s="37" t="str">
        <f t="shared" si="1103"/>
        <v xml:space="preserve">  TENOR1 number(5,2) NOT NULL,</v>
      </c>
      <c r="AA1058" s="37" t="s">
        <v>291</v>
      </c>
      <c r="AB1058" s="5" t="str">
        <f t="shared" si="1104"/>
        <v/>
      </c>
      <c r="AC1058" s="37" t="s">
        <v>291</v>
      </c>
      <c r="AD1058" s="37" t="str">
        <f t="shared" si="1105"/>
        <v>COMMENT ON COLUMN ZFS_BASE_SENT.TENOR1 IS '구간1';</v>
      </c>
      <c r="AE1058" s="37" t="s">
        <v>291</v>
      </c>
      <c r="AF1058" s="40" t="str">
        <f t="shared" si="1106"/>
        <v/>
      </c>
      <c r="AG1058" s="6" t="s">
        <v>291</v>
      </c>
      <c r="AI1058" s="114"/>
      <c r="AJ1058" s="66"/>
    </row>
    <row r="1059" spans="2:36" hidden="1">
      <c r="B1059" s="65" t="str">
        <f t="shared" si="1144"/>
        <v>바젤3표준_입수정보</v>
      </c>
      <c r="C1059" s="65" t="str">
        <f t="shared" si="1144"/>
        <v>포지션민감도평가정보</v>
      </c>
      <c r="D1059" s="65" t="s">
        <v>1247</v>
      </c>
      <c r="E1059" s="65">
        <f t="shared" si="1100"/>
        <v>8</v>
      </c>
      <c r="F1059" s="66" t="s">
        <v>1980</v>
      </c>
      <c r="G1059" s="66" t="s">
        <v>1156</v>
      </c>
      <c r="H1059" s="42" t="s">
        <v>1343</v>
      </c>
      <c r="I1059" s="66"/>
      <c r="J1059" s="65" t="str">
        <f t="shared" si="1141"/>
        <v>숫자_5,2</v>
      </c>
      <c r="K1059" s="103"/>
      <c r="L1059" s="67"/>
      <c r="M1059" s="65" t="str">
        <f t="shared" si="1143"/>
        <v>ZFS_BASE_SENT</v>
      </c>
      <c r="N1059" s="65" t="str">
        <f t="shared" si="1112"/>
        <v>포지션민감도평가정보</v>
      </c>
      <c r="O1059" s="27">
        <f t="shared" si="1136"/>
        <v>8</v>
      </c>
      <c r="P1059" s="65" t="s">
        <v>130</v>
      </c>
      <c r="Q1059" s="65" t="str">
        <f t="shared" si="1114"/>
        <v>구간2</v>
      </c>
      <c r="R1059" s="65" t="str">
        <f t="shared" si="1142"/>
        <v>number(5,2)</v>
      </c>
      <c r="S1059" s="66" t="s">
        <v>1980</v>
      </c>
      <c r="T1059" s="66"/>
      <c r="U1059" s="68" t="str">
        <f t="shared" si="1119"/>
        <v>5,2</v>
      </c>
      <c r="V1059" s="65"/>
      <c r="W1059" s="5" t="s">
        <v>291</v>
      </c>
      <c r="X1059" s="5" t="str">
        <f t="shared" si="1102"/>
        <v>BASE_DT,SCEN_ID,POSI_ID,RISK_CLS,SENT_CLS,RISK_FACT,TENOR1,TENOR2</v>
      </c>
      <c r="Y1059" s="6" t="s">
        <v>291</v>
      </c>
      <c r="Z1059" s="37" t="str">
        <f t="shared" si="1103"/>
        <v xml:space="preserve">  TENOR2 number(5,2) NOT NULL,</v>
      </c>
      <c r="AA1059" s="37" t="s">
        <v>291</v>
      </c>
      <c r="AB1059" s="5" t="str">
        <f t="shared" si="1104"/>
        <v/>
      </c>
      <c r="AC1059" s="37" t="s">
        <v>291</v>
      </c>
      <c r="AD1059" s="37" t="str">
        <f t="shared" si="1105"/>
        <v>COMMENT ON COLUMN ZFS_BASE_SENT.TENOR2 IS '구간2';</v>
      </c>
      <c r="AE1059" s="37" t="s">
        <v>291</v>
      </c>
      <c r="AF1059" s="40" t="str">
        <f t="shared" si="1106"/>
        <v/>
      </c>
      <c r="AG1059" s="6" t="s">
        <v>291</v>
      </c>
      <c r="AI1059" s="114"/>
      <c r="AJ1059" s="66"/>
    </row>
    <row r="1060" spans="2:36" ht="25.5" hidden="1">
      <c r="B1060" s="65" t="str">
        <f t="shared" si="1144"/>
        <v>바젤3표준_입수정보</v>
      </c>
      <c r="C1060" s="65" t="str">
        <f t="shared" si="1144"/>
        <v>포지션민감도평가정보</v>
      </c>
      <c r="D1060" s="65" t="s">
        <v>1153</v>
      </c>
      <c r="E1060" s="65">
        <f t="shared" si="1100"/>
        <v>9</v>
      </c>
      <c r="F1060" s="66"/>
      <c r="G1060" s="66" t="s">
        <v>274</v>
      </c>
      <c r="H1060" s="42">
        <v>20</v>
      </c>
      <c r="I1060" s="66"/>
      <c r="J1060" s="65" t="str">
        <f t="shared" si="1141"/>
        <v>문자_20</v>
      </c>
      <c r="K1060" s="103" t="s">
        <v>1214</v>
      </c>
      <c r="L1060" s="67"/>
      <c r="M1060" s="65" t="str">
        <f t="shared" si="1143"/>
        <v>ZFS_BASE_SENT</v>
      </c>
      <c r="N1060" s="65" t="str">
        <f t="shared" si="1112"/>
        <v>포지션민감도평가정보</v>
      </c>
      <c r="O1060" s="27">
        <f t="shared" si="1136"/>
        <v>9</v>
      </c>
      <c r="P1060" s="65" t="s">
        <v>46</v>
      </c>
      <c r="Q1060" s="65" t="str">
        <f t="shared" si="1114"/>
        <v>최종작업자</v>
      </c>
      <c r="R1060" s="65" t="str">
        <f t="shared" si="1142"/>
        <v>varchar2(20)</v>
      </c>
      <c r="S1060" s="66"/>
      <c r="T1060" s="66"/>
      <c r="U1060" s="68">
        <f t="shared" si="1119"/>
        <v>20</v>
      </c>
      <c r="V1060" s="65"/>
      <c r="W1060" s="5" t="s">
        <v>291</v>
      </c>
      <c r="X1060" s="5" t="str">
        <f t="shared" si="1102"/>
        <v>BASE_DT,SCEN_ID,POSI_ID,RISK_CLS,SENT_CLS,RISK_FACT,TENOR1,TENOR2</v>
      </c>
      <c r="Y1060" s="6" t="s">
        <v>291</v>
      </c>
      <c r="Z1060" s="37" t="str">
        <f t="shared" si="1103"/>
        <v xml:space="preserve">  LASTID varchar2(20) NULL,</v>
      </c>
      <c r="AA1060" s="37" t="s">
        <v>291</v>
      </c>
      <c r="AB1060" s="5" t="str">
        <f t="shared" si="1104"/>
        <v/>
      </c>
      <c r="AC1060" s="37" t="s">
        <v>291</v>
      </c>
      <c r="AD1060" s="37" t="str">
        <f t="shared" si="1105"/>
        <v>COMMENT ON COLUMN ZFS_BASE_SENT.LASTID IS '최종작업자 : 자료생성자 또는 맵ID';</v>
      </c>
      <c r="AE1060" s="37" t="s">
        <v>291</v>
      </c>
      <c r="AF1060" s="40" t="str">
        <f t="shared" si="1106"/>
        <v>ALTER TABLE ZFS_BASE_SENT ADD LASTID varchar2(20) NULL;</v>
      </c>
      <c r="AG1060" s="6" t="s">
        <v>291</v>
      </c>
      <c r="AI1060" s="114"/>
      <c r="AJ1060" s="66"/>
    </row>
    <row r="1061" spans="2:36" hidden="1">
      <c r="B1061" s="65" t="str">
        <f t="shared" si="1144"/>
        <v>바젤3표준_입수정보</v>
      </c>
      <c r="C1061" s="65" t="str">
        <f t="shared" si="1144"/>
        <v>포지션민감도평가정보</v>
      </c>
      <c r="D1061" s="65" t="s">
        <v>286</v>
      </c>
      <c r="E1061" s="65">
        <f t="shared" si="1100"/>
        <v>10</v>
      </c>
      <c r="F1061" s="66"/>
      <c r="G1061" s="66" t="s">
        <v>1154</v>
      </c>
      <c r="H1061" s="42">
        <v>8</v>
      </c>
      <c r="I1061" s="66" t="s">
        <v>36</v>
      </c>
      <c r="J1061" s="65" t="str">
        <f t="shared" si="1141"/>
        <v>날짜</v>
      </c>
      <c r="K1061" s="103"/>
      <c r="L1061" s="67"/>
      <c r="M1061" s="65" t="str">
        <f t="shared" si="1143"/>
        <v>ZFS_BASE_SENT</v>
      </c>
      <c r="N1061" s="65" t="str">
        <f t="shared" si="1112"/>
        <v>포지션민감도평가정보</v>
      </c>
      <c r="O1061" s="27">
        <f t="shared" si="1136"/>
        <v>10</v>
      </c>
      <c r="P1061" s="65" t="s">
        <v>47</v>
      </c>
      <c r="Q1061" s="65" t="str">
        <f t="shared" si="1114"/>
        <v>최종작업시스템일시</v>
      </c>
      <c r="R1061" s="65" t="str">
        <f t="shared" si="1142"/>
        <v>timestamp</v>
      </c>
      <c r="S1061" s="66"/>
      <c r="T1061" s="66"/>
      <c r="U1061" s="68">
        <f t="shared" si="1119"/>
        <v>8</v>
      </c>
      <c r="V1061" s="65"/>
      <c r="W1061" s="5" t="s">
        <v>291</v>
      </c>
      <c r="X1061" s="5" t="str">
        <f t="shared" si="1102"/>
        <v>BASE_DT,SCEN_ID,POSI_ID,RISK_CLS,SENT_CLS,RISK_FACT,TENOR1,TENOR2</v>
      </c>
      <c r="Y1061" s="6" t="s">
        <v>291</v>
      </c>
      <c r="Z1061" s="37" t="str">
        <f t="shared" si="1103"/>
        <v xml:space="preserve">  TMSTAMP timestamp DEFAULT CURRENT_TIMESTAMP  NULL,</v>
      </c>
      <c r="AA1061" s="37" t="s">
        <v>291</v>
      </c>
      <c r="AB1061" s="5" t="str">
        <f t="shared" si="1104"/>
        <v/>
      </c>
      <c r="AC1061" s="37" t="s">
        <v>291</v>
      </c>
      <c r="AD1061" s="37" t="str">
        <f t="shared" si="1105"/>
        <v>COMMENT ON COLUMN ZFS_BASE_SENT.TMSTAMP IS '최종작업시스템일시';</v>
      </c>
      <c r="AE1061" s="37" t="s">
        <v>291</v>
      </c>
      <c r="AF1061" s="40" t="str">
        <f t="shared" si="1106"/>
        <v>ALTER TABLE ZFS_BASE_SENT ADD TMSTAMP timestamp NULL;</v>
      </c>
      <c r="AG1061" s="6" t="s">
        <v>291</v>
      </c>
      <c r="AI1061" s="114"/>
      <c r="AJ1061" s="66"/>
    </row>
    <row r="1062" spans="2:36" ht="38.25" hidden="1">
      <c r="B1062" s="65" t="str">
        <f t="shared" si="1144"/>
        <v>바젤3표준_입수정보</v>
      </c>
      <c r="C1062" s="65" t="str">
        <f t="shared" si="1144"/>
        <v>포지션민감도평가정보</v>
      </c>
      <c r="D1062" s="65" t="s">
        <v>1248</v>
      </c>
      <c r="E1062" s="65">
        <f t="shared" si="1100"/>
        <v>11</v>
      </c>
      <c r="F1062" s="66"/>
      <c r="G1062" s="66" t="s">
        <v>274</v>
      </c>
      <c r="H1062" s="42">
        <v>30</v>
      </c>
      <c r="I1062" s="66"/>
      <c r="J1062" s="65" t="str">
        <f t="shared" si="1141"/>
        <v>문자_30</v>
      </c>
      <c r="K1062" s="103" t="s">
        <v>1249</v>
      </c>
      <c r="L1062" s="67"/>
      <c r="M1062" s="65" t="str">
        <f t="shared" si="1143"/>
        <v>ZFS_BASE_SENT</v>
      </c>
      <c r="N1062" s="65" t="str">
        <f t="shared" si="1112"/>
        <v>포지션민감도평가정보</v>
      </c>
      <c r="O1062" s="27">
        <f t="shared" si="1136"/>
        <v>11</v>
      </c>
      <c r="P1062" s="65" t="s">
        <v>131</v>
      </c>
      <c r="Q1062" s="65" t="str">
        <f t="shared" si="1114"/>
        <v>버킷</v>
      </c>
      <c r="R1062" s="65" t="str">
        <f t="shared" si="1142"/>
        <v>varchar2(30)</v>
      </c>
      <c r="S1062" s="66"/>
      <c r="T1062" s="66"/>
      <c r="U1062" s="68">
        <f t="shared" si="1119"/>
        <v>30</v>
      </c>
      <c r="V1062" s="65"/>
      <c r="W1062" s="5" t="s">
        <v>291</v>
      </c>
      <c r="X1062" s="5" t="str">
        <f t="shared" si="1102"/>
        <v>BASE_DT,SCEN_ID,POSI_ID,RISK_CLS,SENT_CLS,RISK_FACT,TENOR1,TENOR2</v>
      </c>
      <c r="Y1062" s="6" t="s">
        <v>291</v>
      </c>
      <c r="Z1062" s="37" t="str">
        <f t="shared" si="1103"/>
        <v xml:space="preserve">  BUCKET varchar2(30) NULL,</v>
      </c>
      <c r="AA1062" s="37" t="s">
        <v>291</v>
      </c>
      <c r="AB1062" s="5" t="str">
        <f t="shared" si="1104"/>
        <v/>
      </c>
      <c r="AC1062" s="37" t="s">
        <v>291</v>
      </c>
      <c r="AD1062" s="37" t="str">
        <f t="shared" si="1105"/>
        <v>COMMENT ON COLUMN ZFS_BASE_SENT.BUCKET IS '버킷 : KRW, 01, Corp등 버킷분류 코드 참조';</v>
      </c>
      <c r="AE1062" s="37" t="s">
        <v>291</v>
      </c>
      <c r="AF1062" s="40" t="str">
        <f t="shared" si="1106"/>
        <v>ALTER TABLE ZFS_BASE_SENT ADD BUCKET varchar2(30) NULL;</v>
      </c>
      <c r="AG1062" s="6" t="s">
        <v>291</v>
      </c>
      <c r="AI1062" s="114"/>
      <c r="AJ1062" s="66"/>
    </row>
    <row r="1063" spans="2:36" ht="51" hidden="1">
      <c r="B1063" s="65" t="str">
        <f t="shared" si="1144"/>
        <v>바젤3표준_입수정보</v>
      </c>
      <c r="C1063" s="65" t="str">
        <f t="shared" si="1144"/>
        <v>포지션민감도평가정보</v>
      </c>
      <c r="D1063" s="65" t="s">
        <v>1250</v>
      </c>
      <c r="E1063" s="65">
        <f t="shared" si="1100"/>
        <v>12</v>
      </c>
      <c r="F1063" s="66"/>
      <c r="G1063" s="66" t="s">
        <v>274</v>
      </c>
      <c r="H1063" s="42">
        <v>2</v>
      </c>
      <c r="I1063" s="66"/>
      <c r="J1063" s="65" t="str">
        <f t="shared" si="1141"/>
        <v>문자_2</v>
      </c>
      <c r="K1063" s="103" t="s">
        <v>1251</v>
      </c>
      <c r="L1063" s="67"/>
      <c r="M1063" s="65" t="str">
        <f t="shared" si="1143"/>
        <v>ZFS_BASE_SENT</v>
      </c>
      <c r="N1063" s="65" t="str">
        <f t="shared" si="1112"/>
        <v>포지션민감도평가정보</v>
      </c>
      <c r="O1063" s="27">
        <f t="shared" si="1136"/>
        <v>12</v>
      </c>
      <c r="P1063" s="65" t="s">
        <v>132</v>
      </c>
      <c r="Q1063" s="65" t="str">
        <f t="shared" si="1114"/>
        <v>채권종류</v>
      </c>
      <c r="R1063" s="65" t="str">
        <f t="shared" si="1142"/>
        <v>varchar2(2)</v>
      </c>
      <c r="S1063" s="66"/>
      <c r="T1063" s="66"/>
      <c r="U1063" s="68">
        <f t="shared" si="1119"/>
        <v>2</v>
      </c>
      <c r="V1063" s="65"/>
      <c r="W1063" s="5" t="s">
        <v>291</v>
      </c>
      <c r="X1063" s="5" t="str">
        <f t="shared" si="1102"/>
        <v>BASE_DT,SCEN_ID,POSI_ID,RISK_CLS,SENT_CLS,RISK_FACT,TENOR1,TENOR2</v>
      </c>
      <c r="Y1063" s="6" t="s">
        <v>291</v>
      </c>
      <c r="Z1063" s="37" t="str">
        <f t="shared" si="1103"/>
        <v xml:space="preserve">  BOND_KIND varchar2(2) NULL,</v>
      </c>
      <c r="AA1063" s="37" t="s">
        <v>291</v>
      </c>
      <c r="AB1063" s="5" t="str">
        <f t="shared" si="1104"/>
        <v/>
      </c>
      <c r="AC1063" s="37" t="s">
        <v>291</v>
      </c>
      <c r="AD1063" s="37" t="str">
        <f t="shared" si="1105"/>
        <v>COMMENT ON COLUMN ZFS_BASE_SENT.BOND_KIND IS '채권종류 : GIRR의 경우 IR, IF, BS 구분
CSR의 경우 BD, CR 로 코드참조';</v>
      </c>
      <c r="AE1063" s="37" t="s">
        <v>291</v>
      </c>
      <c r="AF1063" s="40" t="str">
        <f t="shared" si="1106"/>
        <v>ALTER TABLE ZFS_BASE_SENT ADD BOND_KIND varchar2(2) NULL;</v>
      </c>
      <c r="AG1063" s="6" t="s">
        <v>291</v>
      </c>
      <c r="AI1063" s="114"/>
      <c r="AJ1063" s="66"/>
    </row>
    <row r="1064" spans="2:36" hidden="1">
      <c r="B1064" s="65" t="str">
        <f t="shared" si="1144"/>
        <v>바젤3표준_입수정보</v>
      </c>
      <c r="C1064" s="65" t="str">
        <f t="shared" si="1144"/>
        <v>포지션민감도평가정보</v>
      </c>
      <c r="D1064" s="65" t="s">
        <v>1252</v>
      </c>
      <c r="E1064" s="65">
        <f t="shared" si="1100"/>
        <v>13</v>
      </c>
      <c r="F1064" s="66"/>
      <c r="G1064" s="66" t="s">
        <v>1156</v>
      </c>
      <c r="H1064" s="42" t="s">
        <v>2545</v>
      </c>
      <c r="I1064" s="66"/>
      <c r="J1064" s="65" t="str">
        <f t="shared" si="1141"/>
        <v>숫자_25,8</v>
      </c>
      <c r="K1064" s="103"/>
      <c r="L1064" s="67"/>
      <c r="M1064" s="65" t="str">
        <f t="shared" si="1143"/>
        <v>ZFS_BASE_SENT</v>
      </c>
      <c r="N1064" s="65" t="str">
        <f t="shared" si="1112"/>
        <v>포지션민감도평가정보</v>
      </c>
      <c r="O1064" s="27">
        <f t="shared" si="1136"/>
        <v>13</v>
      </c>
      <c r="P1064" s="65" t="s">
        <v>134</v>
      </c>
      <c r="Q1064" s="65" t="str">
        <f t="shared" si="1114"/>
        <v xml:space="preserve">민감도 </v>
      </c>
      <c r="R1064" s="65" t="str">
        <f t="shared" si="1142"/>
        <v>number(25,8)</v>
      </c>
      <c r="S1064" s="66"/>
      <c r="T1064" s="66"/>
      <c r="U1064" s="68" t="str">
        <f t="shared" si="1119"/>
        <v>25,8</v>
      </c>
      <c r="V1064" s="65"/>
      <c r="W1064" s="5" t="s">
        <v>291</v>
      </c>
      <c r="X1064" s="5" t="str">
        <f t="shared" si="1102"/>
        <v>BASE_DT,SCEN_ID,POSI_ID,RISK_CLS,SENT_CLS,RISK_FACT,TENOR1,TENOR2</v>
      </c>
      <c r="Y1064" s="6" t="s">
        <v>291</v>
      </c>
      <c r="Z1064" s="37" t="str">
        <f t="shared" si="1103"/>
        <v xml:space="preserve">  SENT_VAL number(25,8) NULL,</v>
      </c>
      <c r="AA1064" s="37" t="s">
        <v>291</v>
      </c>
      <c r="AB1064" s="5" t="str">
        <f t="shared" si="1104"/>
        <v/>
      </c>
      <c r="AC1064" s="37" t="s">
        <v>291</v>
      </c>
      <c r="AD1064" s="37" t="str">
        <f t="shared" si="1105"/>
        <v>COMMENT ON COLUMN ZFS_BASE_SENT.SENT_VAL IS '민감도 ';</v>
      </c>
      <c r="AE1064" s="37" t="s">
        <v>291</v>
      </c>
      <c r="AF1064" s="40" t="str">
        <f t="shared" si="1106"/>
        <v>ALTER TABLE ZFS_BASE_SENT ADD SENT_VAL number(25,8) NULL;</v>
      </c>
      <c r="AG1064" s="6" t="s">
        <v>291</v>
      </c>
      <c r="AI1064" s="114"/>
      <c r="AJ1064" s="66"/>
    </row>
    <row r="1065" spans="2:36" ht="25.5" hidden="1">
      <c r="B1065" s="65" t="str">
        <f t="shared" si="1144"/>
        <v>바젤3표준_입수정보</v>
      </c>
      <c r="C1065" s="65" t="str">
        <f t="shared" si="1144"/>
        <v>포지션민감도평가정보</v>
      </c>
      <c r="D1065" s="65" t="s">
        <v>1254</v>
      </c>
      <c r="E1065" s="65">
        <f t="shared" ref="E1065:E1128" si="1145">IF(G1065="","",IF(G1064="",1,E1064+1))</f>
        <v>14</v>
      </c>
      <c r="F1065" s="66"/>
      <c r="G1065" s="66" t="s">
        <v>274</v>
      </c>
      <c r="H1065" s="42">
        <v>30</v>
      </c>
      <c r="I1065" s="66"/>
      <c r="J1065" s="65" t="str">
        <f t="shared" si="1141"/>
        <v>문자_30</v>
      </c>
      <c r="K1065" s="103" t="s">
        <v>1255</v>
      </c>
      <c r="L1065" s="67"/>
      <c r="M1065" s="65" t="str">
        <f t="shared" si="1143"/>
        <v>ZFS_BASE_SENT</v>
      </c>
      <c r="N1065" s="65" t="str">
        <f t="shared" si="1112"/>
        <v>포지션민감도평가정보</v>
      </c>
      <c r="O1065" s="27">
        <f t="shared" si="1136"/>
        <v>14</v>
      </c>
      <c r="P1065" s="65" t="s">
        <v>135</v>
      </c>
      <c r="Q1065" s="65" t="str">
        <f t="shared" si="1114"/>
        <v>발행인</v>
      </c>
      <c r="R1065" s="65" t="str">
        <f t="shared" si="1142"/>
        <v>varchar2(30)</v>
      </c>
      <c r="S1065" s="66"/>
      <c r="T1065" s="66"/>
      <c r="U1065" s="68">
        <f t="shared" si="1119"/>
        <v>30</v>
      </c>
      <c r="V1065" s="65"/>
      <c r="W1065" s="5" t="s">
        <v>291</v>
      </c>
      <c r="X1065" s="5" t="str">
        <f t="shared" si="1102"/>
        <v>BASE_DT,SCEN_ID,POSI_ID,RISK_CLS,SENT_CLS,RISK_FACT,TENOR1,TENOR2</v>
      </c>
      <c r="Y1065" s="6" t="s">
        <v>291</v>
      </c>
      <c r="Z1065" s="37" t="str">
        <f t="shared" si="1103"/>
        <v xml:space="preserve">  ISSUER varchar2(30) NULL,</v>
      </c>
      <c r="AA1065" s="37" t="s">
        <v>291</v>
      </c>
      <c r="AB1065" s="5" t="str">
        <f t="shared" si="1104"/>
        <v/>
      </c>
      <c r="AC1065" s="37" t="s">
        <v>291</v>
      </c>
      <c r="AD1065" s="37" t="str">
        <f t="shared" si="1105"/>
        <v>COMMENT ON COLUMN ZFS_BASE_SENT.ISSUER IS '발행인 : CSR과 DRC의 경우 입수';</v>
      </c>
      <c r="AE1065" s="37" t="s">
        <v>291</v>
      </c>
      <c r="AF1065" s="40" t="str">
        <f t="shared" si="1106"/>
        <v>ALTER TABLE ZFS_BASE_SENT ADD ISSUER varchar2(30) NULL;</v>
      </c>
      <c r="AG1065" s="6" t="s">
        <v>291</v>
      </c>
      <c r="AI1065" s="114"/>
      <c r="AJ1065" s="66"/>
    </row>
    <row r="1066" spans="2:36" ht="25.5" hidden="1">
      <c r="B1066" s="65" t="str">
        <f>B1065</f>
        <v>바젤3표준_입수정보</v>
      </c>
      <c r="C1066" s="65" t="str">
        <f>C1065</f>
        <v>포지션민감도평가정보</v>
      </c>
      <c r="D1066" s="65" t="s">
        <v>1256</v>
      </c>
      <c r="E1066" s="65">
        <f t="shared" si="1145"/>
        <v>15</v>
      </c>
      <c r="F1066" s="66"/>
      <c r="G1066" s="66" t="s">
        <v>274</v>
      </c>
      <c r="H1066" s="42">
        <v>20</v>
      </c>
      <c r="I1066" s="66"/>
      <c r="J1066" s="65" t="str">
        <f t="shared" si="1141"/>
        <v>문자_20</v>
      </c>
      <c r="K1066" s="103" t="s">
        <v>1257</v>
      </c>
      <c r="L1066" s="67"/>
      <c r="M1066" s="65" t="str">
        <f>M1065</f>
        <v>ZFS_BASE_SENT</v>
      </c>
      <c r="N1066" s="65" t="str">
        <f>C1066</f>
        <v>포지션민감도평가정보</v>
      </c>
      <c r="O1066" s="27">
        <f t="shared" si="1136"/>
        <v>15</v>
      </c>
      <c r="P1066" s="65" t="s">
        <v>1258</v>
      </c>
      <c r="Q1066" s="65" t="str">
        <f>D1066</f>
        <v>일반상품기초자산</v>
      </c>
      <c r="R1066" s="65" t="str">
        <f t="shared" si="1142"/>
        <v>varchar2(20)</v>
      </c>
      <c r="S1066" s="66"/>
      <c r="T1066" s="66"/>
      <c r="U1066" s="68">
        <f t="shared" si="1119"/>
        <v>20</v>
      </c>
      <c r="V1066" s="65"/>
      <c r="W1066" s="5" t="s">
        <v>291</v>
      </c>
      <c r="X1066" s="5" t="str">
        <f t="shared" si="1102"/>
        <v>BASE_DT,SCEN_ID,POSI_ID,RISK_CLS,SENT_CLS,RISK_FACT,TENOR1,TENOR2</v>
      </c>
      <c r="Y1066" s="6" t="s">
        <v>291</v>
      </c>
      <c r="Z1066" s="37" t="str">
        <f t="shared" si="1103"/>
        <v xml:space="preserve">  CM_UNDER varchar2(20) NULL,</v>
      </c>
      <c r="AA1066" s="37" t="s">
        <v>291</v>
      </c>
      <c r="AB1066" s="5" t="str">
        <f t="shared" si="1104"/>
        <v/>
      </c>
      <c r="AC1066" s="37" t="s">
        <v>291</v>
      </c>
      <c r="AD1066" s="37" t="str">
        <f t="shared" si="1105"/>
        <v>COMMENT ON COLUMN ZFS_BASE_SENT.CM_UNDER IS '일반상품기초자산 : 일반상품의 경우 기초자산';</v>
      </c>
      <c r="AE1066" s="37" t="s">
        <v>291</v>
      </c>
      <c r="AF1066" s="40" t="str">
        <f t="shared" si="1106"/>
        <v>ALTER TABLE ZFS_BASE_SENT ADD CM_UNDER varchar2(20) NULL;</v>
      </c>
      <c r="AG1066" s="6" t="s">
        <v>291</v>
      </c>
      <c r="AI1066" s="114"/>
      <c r="AJ1066" s="66"/>
    </row>
    <row r="1067" spans="2:36" ht="25.5" hidden="1">
      <c r="B1067" s="65" t="str">
        <f>B1066</f>
        <v>바젤3표준_입수정보</v>
      </c>
      <c r="C1067" s="65" t="str">
        <f>C1066</f>
        <v>포지션민감도평가정보</v>
      </c>
      <c r="D1067" s="65" t="s">
        <v>1259</v>
      </c>
      <c r="E1067" s="65">
        <f t="shared" si="1145"/>
        <v>16</v>
      </c>
      <c r="F1067" s="66"/>
      <c r="G1067" s="66" t="s">
        <v>274</v>
      </c>
      <c r="H1067" s="42">
        <v>20</v>
      </c>
      <c r="I1067" s="66"/>
      <c r="J1067" s="65" t="str">
        <f t="shared" si="1141"/>
        <v>문자_20</v>
      </c>
      <c r="K1067" s="103" t="s">
        <v>1260</v>
      </c>
      <c r="L1067" s="67"/>
      <c r="M1067" s="65" t="str">
        <f>M1066</f>
        <v>ZFS_BASE_SENT</v>
      </c>
      <c r="N1067" s="65" t="str">
        <f>C1067</f>
        <v>포지션민감도평가정보</v>
      </c>
      <c r="O1067" s="27">
        <f t="shared" si="1136"/>
        <v>16</v>
      </c>
      <c r="P1067" s="65" t="s">
        <v>1261</v>
      </c>
      <c r="Q1067" s="65" t="str">
        <f t="shared" si="1114"/>
        <v>일반상품운송지역</v>
      </c>
      <c r="R1067" s="65" t="str">
        <f t="shared" si="1142"/>
        <v>varchar2(20)</v>
      </c>
      <c r="S1067" s="66"/>
      <c r="T1067" s="66"/>
      <c r="U1067" s="68">
        <f t="shared" si="1119"/>
        <v>20</v>
      </c>
      <c r="V1067" s="65"/>
      <c r="W1067" s="5" t="s">
        <v>291</v>
      </c>
      <c r="X1067" s="5" t="str">
        <f t="shared" si="1102"/>
        <v>BASE_DT,SCEN_ID,POSI_ID,RISK_CLS,SENT_CLS,RISK_FACT,TENOR1,TENOR2</v>
      </c>
      <c r="Y1067" s="6" t="s">
        <v>291</v>
      </c>
      <c r="Z1067" s="37" t="str">
        <f t="shared" si="1103"/>
        <v xml:space="preserve">  CM_LOCA varchar2(20) NULL,</v>
      </c>
      <c r="AA1067" s="37" t="s">
        <v>291</v>
      </c>
      <c r="AB1067" s="5" t="str">
        <f t="shared" si="1104"/>
        <v/>
      </c>
      <c r="AC1067" s="37" t="s">
        <v>291</v>
      </c>
      <c r="AD1067" s="37" t="str">
        <f t="shared" si="1105"/>
        <v>COMMENT ON COLUMN ZFS_BASE_SENT.CM_LOCA IS '일반상품운송지역 : 일반상품의 경우 운송지역';</v>
      </c>
      <c r="AE1067" s="37" t="s">
        <v>291</v>
      </c>
      <c r="AF1067" s="40" t="str">
        <f t="shared" si="1106"/>
        <v>ALTER TABLE ZFS_BASE_SENT ADD CM_LOCA varchar2(20) NULL;</v>
      </c>
      <c r="AG1067" s="6" t="s">
        <v>291</v>
      </c>
      <c r="AI1067" s="114"/>
      <c r="AJ1067" s="66"/>
    </row>
    <row r="1068" spans="2:36" ht="25.5" hidden="1">
      <c r="B1068" s="65" t="str">
        <f t="shared" si="1144"/>
        <v>바젤3표준_입수정보</v>
      </c>
      <c r="C1068" s="65" t="str">
        <f t="shared" si="1144"/>
        <v>포지션민감도평가정보</v>
      </c>
      <c r="D1068" s="65" t="s">
        <v>1262</v>
      </c>
      <c r="E1068" s="65">
        <f t="shared" si="1145"/>
        <v>17</v>
      </c>
      <c r="F1068" s="66"/>
      <c r="G1068" s="66" t="s">
        <v>274</v>
      </c>
      <c r="H1068" s="42">
        <v>4</v>
      </c>
      <c r="I1068" s="66"/>
      <c r="J1068" s="65" t="str">
        <f t="shared" si="1141"/>
        <v>문자_4</v>
      </c>
      <c r="K1068" s="103" t="s">
        <v>1263</v>
      </c>
      <c r="L1068" s="67"/>
      <c r="M1068" s="65" t="str">
        <f t="shared" si="1143"/>
        <v>ZFS_BASE_SENT</v>
      </c>
      <c r="N1068" s="65" t="str">
        <f t="shared" si="1112"/>
        <v>포지션민감도평가정보</v>
      </c>
      <c r="O1068" s="27">
        <f t="shared" si="1136"/>
        <v>17</v>
      </c>
      <c r="P1068" s="65" t="s">
        <v>137</v>
      </c>
      <c r="Q1068" s="65" t="s">
        <v>1262</v>
      </c>
      <c r="R1068" s="65" t="str">
        <f t="shared" si="1142"/>
        <v>varchar2(4)</v>
      </c>
      <c r="S1068" s="66"/>
      <c r="T1068" s="66"/>
      <c r="U1068" s="68">
        <f t="shared" si="1119"/>
        <v>4</v>
      </c>
      <c r="V1068" s="65" t="s">
        <v>1264</v>
      </c>
      <c r="W1068" s="5" t="s">
        <v>291</v>
      </c>
      <c r="X1068" s="5" t="str">
        <f t="shared" si="1102"/>
        <v>BASE_DT,SCEN_ID,POSI_ID,RISK_CLS,SENT_CLS,RISK_FACT,TENOR1,TENOR2</v>
      </c>
      <c r="Y1068" s="6" t="s">
        <v>291</v>
      </c>
      <c r="Z1068" s="37" t="str">
        <f t="shared" si="1103"/>
        <v xml:space="preserve">  EQ_TYPE varchar2(4) NULL,</v>
      </c>
      <c r="AA1068" s="37" t="s">
        <v>291</v>
      </c>
      <c r="AB1068" s="5" t="str">
        <f t="shared" si="1104"/>
        <v/>
      </c>
      <c r="AC1068" s="37" t="s">
        <v>291</v>
      </c>
      <c r="AD1068" s="37" t="str">
        <f t="shared" si="1105"/>
        <v>COMMENT ON COLUMN ZFS_BASE_SENT.EQ_TYPE IS '주식구분 : 주식의경우 Spot또는 Repo';</v>
      </c>
      <c r="AE1068" s="37" t="s">
        <v>291</v>
      </c>
      <c r="AF1068" s="40" t="str">
        <f t="shared" si="1106"/>
        <v>ALTER TABLE ZFS_BASE_SENT ADD EQ_TYPE varchar2(4) NULL;</v>
      </c>
      <c r="AG1068" s="6" t="s">
        <v>291</v>
      </c>
      <c r="AI1068" s="114"/>
      <c r="AJ1068" s="66"/>
    </row>
    <row r="1069" spans="2:36" ht="63.75" hidden="1">
      <c r="B1069" s="65" t="str">
        <f t="shared" si="1144"/>
        <v>바젤3표준_입수정보</v>
      </c>
      <c r="C1069" s="65" t="str">
        <f t="shared" si="1144"/>
        <v>포지션민감도평가정보</v>
      </c>
      <c r="D1069" s="65" t="s">
        <v>1265</v>
      </c>
      <c r="E1069" s="65">
        <f t="shared" si="1145"/>
        <v>18</v>
      </c>
      <c r="F1069" s="66"/>
      <c r="G1069" s="66" t="s">
        <v>274</v>
      </c>
      <c r="H1069" s="42">
        <v>10</v>
      </c>
      <c r="I1069" s="66"/>
      <c r="J1069" s="65" t="str">
        <f t="shared" si="1141"/>
        <v>문자_10</v>
      </c>
      <c r="K1069" s="103" t="s">
        <v>1266</v>
      </c>
      <c r="L1069" s="67"/>
      <c r="M1069" s="65" t="str">
        <f t="shared" si="1143"/>
        <v>ZFS_BASE_SENT</v>
      </c>
      <c r="N1069" s="65" t="str">
        <f>C1069</f>
        <v>포지션민감도평가정보</v>
      </c>
      <c r="O1069" s="27">
        <f t="shared" si="1136"/>
        <v>18</v>
      </c>
      <c r="P1069" s="65" t="s">
        <v>139</v>
      </c>
      <c r="Q1069" s="65" t="str">
        <f t="shared" si="1114"/>
        <v>채권등급</v>
      </c>
      <c r="R1069" s="65" t="str">
        <f t="shared" si="1142"/>
        <v>varchar2(10)</v>
      </c>
      <c r="S1069" s="66"/>
      <c r="T1069" s="66"/>
      <c r="U1069" s="68">
        <f t="shared" si="1119"/>
        <v>10</v>
      </c>
      <c r="V1069" s="65" t="s">
        <v>1267</v>
      </c>
      <c r="W1069" s="5" t="s">
        <v>291</v>
      </c>
      <c r="X1069" s="5" t="str">
        <f t="shared" si="1102"/>
        <v>BASE_DT,SCEN_ID,POSI_ID,RISK_CLS,SENT_CLS,RISK_FACT,TENOR1,TENOR2</v>
      </c>
      <c r="Y1069" s="6" t="s">
        <v>291</v>
      </c>
      <c r="Z1069" s="37" t="str">
        <f t="shared" si="1103"/>
        <v xml:space="preserve">  BOND_RANK varchar2(10) NULL,</v>
      </c>
      <c r="AA1069" s="37" t="s">
        <v>291</v>
      </c>
      <c r="AB1069" s="5" t="str">
        <f t="shared" si="1104"/>
        <v/>
      </c>
      <c r="AC1069" s="37" t="s">
        <v>291</v>
      </c>
      <c r="AD1069" s="37" t="str">
        <f t="shared" si="1105"/>
        <v>COMMENT ON COLUMN ZFS_BASE_SENT.BOND_RANK IS '채권등급 : CSR비유동화 커버드본드버킷의 경우 등급에 따라 별도의 위험가중치 적용';</v>
      </c>
      <c r="AE1069" s="37" t="s">
        <v>291</v>
      </c>
      <c r="AF1069" s="40" t="str">
        <f t="shared" si="1106"/>
        <v>ALTER TABLE ZFS_BASE_SENT ADD BOND_RANK varchar2(10) NULL;</v>
      </c>
      <c r="AG1069" s="6" t="s">
        <v>291</v>
      </c>
      <c r="AI1069" s="114"/>
      <c r="AJ1069" s="66"/>
    </row>
    <row r="1070" spans="2:36" ht="38.25" hidden="1">
      <c r="B1070" s="65" t="str">
        <f t="shared" si="1144"/>
        <v>바젤3표준_입수정보</v>
      </c>
      <c r="C1070" s="65" t="str">
        <f t="shared" si="1144"/>
        <v>포지션민감도평가정보</v>
      </c>
      <c r="D1070" s="65" t="s">
        <v>1268</v>
      </c>
      <c r="E1070" s="65">
        <f t="shared" si="1145"/>
        <v>19</v>
      </c>
      <c r="F1070" s="66"/>
      <c r="G1070" s="66" t="s">
        <v>274</v>
      </c>
      <c r="H1070" s="42">
        <v>10</v>
      </c>
      <c r="I1070" s="66"/>
      <c r="J1070" s="65" t="str">
        <f t="shared" si="1141"/>
        <v>문자_10</v>
      </c>
      <c r="K1070" s="103" t="s">
        <v>1269</v>
      </c>
      <c r="L1070" s="67"/>
      <c r="M1070" s="65" t="str">
        <f t="shared" si="1143"/>
        <v>ZFS_BASE_SENT</v>
      </c>
      <c r="N1070" s="65" t="str">
        <f t="shared" si="1112"/>
        <v>포지션민감도평가정보</v>
      </c>
      <c r="O1070" s="27">
        <f t="shared" si="1136"/>
        <v>19</v>
      </c>
      <c r="P1070" s="65" t="s">
        <v>140</v>
      </c>
      <c r="Q1070" s="65" t="str">
        <f t="shared" si="1114"/>
        <v>발행인신용등급</v>
      </c>
      <c r="R1070" s="65" t="str">
        <f t="shared" si="1142"/>
        <v>varchar2(10)</v>
      </c>
      <c r="S1070" s="66"/>
      <c r="T1070" s="66"/>
      <c r="U1070" s="68">
        <f t="shared" si="1119"/>
        <v>10</v>
      </c>
      <c r="V1070" s="65" t="s">
        <v>1270</v>
      </c>
      <c r="W1070" s="5" t="s">
        <v>291</v>
      </c>
      <c r="X1070" s="5" t="str">
        <f t="shared" si="1102"/>
        <v>BASE_DT,SCEN_ID,POSI_ID,RISK_CLS,SENT_CLS,RISK_FACT,TENOR1,TENOR2</v>
      </c>
      <c r="Y1070" s="6" t="s">
        <v>291</v>
      </c>
      <c r="Z1070" s="37" t="str">
        <f t="shared" si="1103"/>
        <v xml:space="preserve">  CRDT_RANK varchar2(10) NULL,</v>
      </c>
      <c r="AA1070" s="37" t="s">
        <v>291</v>
      </c>
      <c r="AB1070" s="5" t="str">
        <f t="shared" si="1104"/>
        <v/>
      </c>
      <c r="AC1070" s="37" t="s">
        <v>291</v>
      </c>
      <c r="AD1070" s="37" t="str">
        <f t="shared" si="1105"/>
        <v>COMMENT ON COLUMN ZFS_BASE_SENT.CRDT_RANK IS '발행인신용등급 : DRC비유동화 위험가중치 적용기준';</v>
      </c>
      <c r="AE1070" s="37" t="s">
        <v>291</v>
      </c>
      <c r="AF1070" s="40" t="str">
        <f t="shared" si="1106"/>
        <v>ALTER TABLE ZFS_BASE_SENT ADD CRDT_RANK varchar2(10) NULL;</v>
      </c>
      <c r="AG1070" s="6" t="s">
        <v>291</v>
      </c>
      <c r="AI1070" s="114"/>
      <c r="AJ1070" s="66"/>
    </row>
    <row r="1071" spans="2:36" ht="38.25" hidden="1">
      <c r="B1071" s="65" t="str">
        <f t="shared" si="1144"/>
        <v>바젤3표준_입수정보</v>
      </c>
      <c r="C1071" s="65" t="str">
        <f t="shared" si="1144"/>
        <v>포지션민감도평가정보</v>
      </c>
      <c r="D1071" s="65" t="s">
        <v>1271</v>
      </c>
      <c r="E1071" s="65">
        <f t="shared" si="1145"/>
        <v>20</v>
      </c>
      <c r="F1071" s="66"/>
      <c r="G1071" s="66" t="s">
        <v>13</v>
      </c>
      <c r="H1071" s="42">
        <v>1</v>
      </c>
      <c r="I1071" s="66"/>
      <c r="J1071" s="65" t="str">
        <f t="shared" si="1141"/>
        <v>숫자_1</v>
      </c>
      <c r="K1071" s="103" t="s">
        <v>1272</v>
      </c>
      <c r="L1071" s="67"/>
      <c r="M1071" s="65" t="str">
        <f t="shared" si="1143"/>
        <v>ZFS_BASE_SENT</v>
      </c>
      <c r="N1071" s="65" t="str">
        <f>C1071</f>
        <v>포지션민감도평가정보</v>
      </c>
      <c r="O1071" s="27">
        <f t="shared" si="1136"/>
        <v>20</v>
      </c>
      <c r="P1071" s="65" t="s">
        <v>1273</v>
      </c>
      <c r="Q1071" s="65" t="str">
        <f>D1071</f>
        <v>상환우선순위</v>
      </c>
      <c r="R1071" s="65" t="str">
        <f t="shared" si="1142"/>
        <v>number(1)</v>
      </c>
      <c r="S1071" s="66"/>
      <c r="T1071" s="66"/>
      <c r="U1071" s="68">
        <f t="shared" si="1119"/>
        <v>1</v>
      </c>
      <c r="V1071" s="65" t="s">
        <v>1272</v>
      </c>
      <c r="W1071" s="5" t="s">
        <v>291</v>
      </c>
      <c r="X1071" s="5" t="str">
        <f t="shared" si="1102"/>
        <v>BASE_DT,SCEN_ID,POSI_ID,RISK_CLS,SENT_CLS,RISK_FACT,TENOR1,TENOR2</v>
      </c>
      <c r="Y1071" s="6" t="s">
        <v>291</v>
      </c>
      <c r="Z1071" s="37" t="str">
        <f t="shared" si="1103"/>
        <v xml:space="preserve">  SENIORITY number(1) NULL,</v>
      </c>
      <c r="AA1071" s="37" t="s">
        <v>291</v>
      </c>
      <c r="AB1071" s="5" t="str">
        <f t="shared" si="1104"/>
        <v/>
      </c>
      <c r="AC1071" s="37" t="s">
        <v>291</v>
      </c>
      <c r="AD1071" s="37" t="str">
        <f t="shared" si="1105"/>
        <v>COMMENT ON COLUMN ZFS_BASE_SENT.SENIORITY IS '상환우선순위 : 0:지분,1:후순위, 2:선순위, 3:커버드본드';</v>
      </c>
      <c r="AE1071" s="37" t="s">
        <v>291</v>
      </c>
      <c r="AF1071" s="40" t="str">
        <f t="shared" si="1106"/>
        <v>ALTER TABLE ZFS_BASE_SENT ADD SENIORITY number(1) NULL;</v>
      </c>
      <c r="AG1071" s="6" t="s">
        <v>291</v>
      </c>
      <c r="AI1071" s="114"/>
      <c r="AJ1071" s="66"/>
    </row>
    <row r="1072" spans="2:36" ht="25.5" hidden="1">
      <c r="B1072" s="65" t="str">
        <f>B1070</f>
        <v>바젤3표준_입수정보</v>
      </c>
      <c r="C1072" s="65" t="str">
        <f>C1070</f>
        <v>포지션민감도평가정보</v>
      </c>
      <c r="D1072" s="65" t="s">
        <v>1274</v>
      </c>
      <c r="E1072" s="65">
        <f t="shared" si="1145"/>
        <v>21</v>
      </c>
      <c r="F1072" s="66"/>
      <c r="G1072" s="66" t="s">
        <v>1156</v>
      </c>
      <c r="H1072" s="42" t="s">
        <v>2008</v>
      </c>
      <c r="I1072" s="66"/>
      <c r="J1072" s="65" t="str">
        <f t="shared" si="1141"/>
        <v>숫자_6,2</v>
      </c>
      <c r="K1072" s="103" t="s">
        <v>1275</v>
      </c>
      <c r="L1072" s="67"/>
      <c r="M1072" s="65" t="str">
        <f>M1070</f>
        <v>ZFS_BASE_SENT</v>
      </c>
      <c r="N1072" s="65" t="str">
        <f t="shared" si="1112"/>
        <v>포지션민감도평가정보</v>
      </c>
      <c r="O1072" s="27">
        <f t="shared" si="1136"/>
        <v>21</v>
      </c>
      <c r="P1072" s="65" t="s">
        <v>42</v>
      </c>
      <c r="Q1072" s="65" t="str">
        <f t="shared" si="1114"/>
        <v>위험가중치</v>
      </c>
      <c r="R1072" s="65" t="str">
        <f t="shared" si="1142"/>
        <v>number(6,2)</v>
      </c>
      <c r="S1072" s="66"/>
      <c r="T1072" s="66"/>
      <c r="U1072" s="68" t="str">
        <f t="shared" si="1119"/>
        <v>6,2</v>
      </c>
      <c r="V1072" s="65" t="s">
        <v>1275</v>
      </c>
      <c r="W1072" s="5" t="s">
        <v>291</v>
      </c>
      <c r="X1072" s="5" t="str">
        <f t="shared" si="1102"/>
        <v>BASE_DT,SCEN_ID,POSI_ID,RISK_CLS,SENT_CLS,RISK_FACT,TENOR1,TENOR2</v>
      </c>
      <c r="Y1072" s="6" t="s">
        <v>291</v>
      </c>
      <c r="Z1072" s="37" t="str">
        <f t="shared" si="1103"/>
        <v xml:space="preserve">  RW number(6,2) NULL,CONSTRAINT PK_ZFS_BASE_SENT PRIMARY KEY ( BASE_DT,SCEN_ID,POSI_ID,RISK_CLS,SENT_CLS,RISK_FACT,TENOR1,TENOR2) );</v>
      </c>
      <c r="AA1072" s="37" t="s">
        <v>291</v>
      </c>
      <c r="AB1072" s="5" t="str">
        <f t="shared" si="1104"/>
        <v/>
      </c>
      <c r="AC1072" s="37" t="s">
        <v>291</v>
      </c>
      <c r="AD1072" s="37" t="str">
        <f t="shared" si="1105"/>
        <v>COMMENT ON COLUMN ZFS_BASE_SENT.RW IS '위험가중치 : DRC유동화인 경우만 입수';</v>
      </c>
      <c r="AE1072" s="37" t="s">
        <v>291</v>
      </c>
      <c r="AF1072" s="40" t="str">
        <f t="shared" si="1106"/>
        <v>ALTER TABLE ZFS_BASE_SENT ADD RW number(6,2) NULL;</v>
      </c>
      <c r="AG1072" s="6" t="s">
        <v>291</v>
      </c>
      <c r="AI1072" s="114"/>
      <c r="AJ1072" s="66"/>
    </row>
    <row r="1073" spans="2:36" s="6" customFormat="1" hidden="1">
      <c r="B1073" s="65" t="str">
        <f>B1067</f>
        <v>바젤3표준_입수정보</v>
      </c>
      <c r="C1073" s="65" t="s">
        <v>992</v>
      </c>
      <c r="D1073" s="65" t="str">
        <f>VLOOKUP(M1073,엔티티목록!I:O,7,FALSE)</f>
        <v>정합성점검을 위한 회계BS와 분석대상BS의 장부가대사정보</v>
      </c>
      <c r="E1073" s="65" t="str">
        <f t="shared" si="1145"/>
        <v/>
      </c>
      <c r="F1073" s="66"/>
      <c r="G1073" s="66"/>
      <c r="H1073" s="42">
        <f>SUMIFS(H:H,C:C,C1073,B:B,B1073, G:G,"&lt;&gt;"&amp;G1073)</f>
        <v>305</v>
      </c>
      <c r="I1073" s="66"/>
      <c r="J1073" s="65" t="str">
        <f t="shared" si="1141"/>
        <v/>
      </c>
      <c r="K1073" s="103"/>
      <c r="L1073" s="67"/>
      <c r="M1073" s="65" t="s">
        <v>994</v>
      </c>
      <c r="N1073" s="65" t="str">
        <f t="shared" si="1112"/>
        <v>BS잔액대사정보</v>
      </c>
      <c r="O1073" s="27" t="str">
        <f t="shared" si="1136"/>
        <v/>
      </c>
      <c r="P1073" s="65"/>
      <c r="Q1073" s="65"/>
      <c r="R1073" s="65" t="str">
        <f t="shared" si="1142"/>
        <v/>
      </c>
      <c r="S1073" s="66"/>
      <c r="T1073" s="66"/>
      <c r="U1073" s="68">
        <f t="shared" si="1119"/>
        <v>305</v>
      </c>
      <c r="V1073" s="65"/>
      <c r="W1073" s="5" t="s">
        <v>291</v>
      </c>
      <c r="X1073" s="5" t="str">
        <f t="shared" ref="X1073:X1136" si="1146">IF(P1073="","",IF(P1072="",P1073,X1072&amp;IF(S1073="Y",","&amp;P1073,"")))</f>
        <v/>
      </c>
      <c r="Y1073" s="6" t="s">
        <v>291</v>
      </c>
      <c r="Z1073" s="37" t="str">
        <f t="shared" ref="Z1073:Z1136" si="1147">IF(P1073="", "CREATE TABLE " &amp; M1073 &amp; "(", "  " &amp;P1073 &amp; " " &amp;R1073 &amp; IF(P1073="TMSTAMP", " DEFAULT CURRENT_TIMESTAMP ", "")&amp; IF(S1073="Y"," NOT NULL,", " NULL,") &amp; IF(P1074="", "CONSTRAINT PK_" &amp; M1073 &amp; " PRIMARY KEY ( " &amp; X1073 &amp; ") );", "") )</f>
        <v>CREATE TABLE ZFS_BASE_BOOK(</v>
      </c>
      <c r="AA1073" s="37" t="s">
        <v>291</v>
      </c>
      <c r="AB1073" s="5" t="str">
        <f t="shared" ref="AB1073:AB1136" si="1148">IF(P1073="","DROP TABLE "&amp;M1073&amp;";","")</f>
        <v>DROP TABLE ZFS_BASE_BOOK;</v>
      </c>
      <c r="AC1073" s="37" t="s">
        <v>291</v>
      </c>
      <c r="AD1073" s="37" t="str">
        <f t="shared" ref="AD1073:AD1136" si="1149">IF(P1073&lt;&gt;"", "COMMENT ON COLUMN " &amp; M1073 &amp; "." &amp; P1073 &amp; " IS '" &amp; D1073 &amp; IF(K1073&lt;&gt;"", " : " &amp;K1073, "") &amp; "';", IF(N1073&lt;&gt;"","COMMENT ON TABLE " &amp;M1073&amp;" IS '"&amp;N1073&amp;"';",""))</f>
        <v>COMMENT ON TABLE ZFS_BASE_BOOK IS 'BS잔액대사정보';</v>
      </c>
      <c r="AE1073" s="37" t="s">
        <v>291</v>
      </c>
      <c r="AF1073" s="40" t="str">
        <f t="shared" ref="AF1073:AF1136" si="1150">IF( OR(Q1073="", S1073&lt;&gt;""), "", "ALTER TABLE " &amp; M1073 &amp; " ADD " &amp; P1073 &amp; " " &amp; R1073 &amp; " NULL;")</f>
        <v/>
      </c>
      <c r="AG1073" s="6" t="s">
        <v>291</v>
      </c>
      <c r="AI1073" s="114"/>
      <c r="AJ1073" s="66"/>
    </row>
    <row r="1074" spans="2:36" hidden="1">
      <c r="B1074" s="65" t="str">
        <f>B1069</f>
        <v>바젤3표준_입수정보</v>
      </c>
      <c r="C1074" s="65" t="str">
        <f t="shared" ref="C1074:C1079" si="1151">C1073</f>
        <v>BS잔액대사정보</v>
      </c>
      <c r="D1074" s="65" t="s">
        <v>1169</v>
      </c>
      <c r="E1074" s="65">
        <f t="shared" si="1145"/>
        <v>1</v>
      </c>
      <c r="F1074" s="66" t="s">
        <v>1980</v>
      </c>
      <c r="G1074" s="66" t="s">
        <v>274</v>
      </c>
      <c r="H1074" s="42">
        <v>8</v>
      </c>
      <c r="I1074" s="66" t="s">
        <v>36</v>
      </c>
      <c r="J1074" s="65" t="str">
        <f t="shared" si="1141"/>
        <v>문자_8</v>
      </c>
      <c r="K1074" s="103"/>
      <c r="L1074" s="67"/>
      <c r="M1074" s="65" t="str">
        <f t="shared" si="1143"/>
        <v>ZFS_BASE_BOOK</v>
      </c>
      <c r="N1074" s="65" t="str">
        <f t="shared" si="1112"/>
        <v>BS잔액대사정보</v>
      </c>
      <c r="O1074" s="27">
        <f t="shared" si="1136"/>
        <v>1</v>
      </c>
      <c r="P1074" s="65" t="s">
        <v>65</v>
      </c>
      <c r="Q1074" s="65" t="str">
        <f t="shared" si="1114"/>
        <v>기준일자</v>
      </c>
      <c r="R1074" s="65" t="str">
        <f t="shared" si="1142"/>
        <v>varchar2(8)</v>
      </c>
      <c r="S1074" s="66" t="s">
        <v>1980</v>
      </c>
      <c r="T1074" s="66"/>
      <c r="U1074" s="68">
        <f t="shared" si="1119"/>
        <v>8</v>
      </c>
      <c r="V1074" s="65"/>
      <c r="W1074" s="5" t="s">
        <v>291</v>
      </c>
      <c r="X1074" s="5" t="str">
        <f t="shared" si="1146"/>
        <v>BASE_DT</v>
      </c>
      <c r="Y1074" s="6" t="s">
        <v>291</v>
      </c>
      <c r="Z1074" s="37" t="str">
        <f t="shared" si="1147"/>
        <v xml:space="preserve">  BASE_DT varchar2(8) NOT NULL,</v>
      </c>
      <c r="AA1074" s="37" t="s">
        <v>291</v>
      </c>
      <c r="AB1074" s="5" t="str">
        <f t="shared" si="1148"/>
        <v/>
      </c>
      <c r="AC1074" s="37" t="s">
        <v>291</v>
      </c>
      <c r="AD1074" s="37" t="str">
        <f t="shared" si="1149"/>
        <v>COMMENT ON COLUMN ZFS_BASE_BOOK.BASE_DT IS '기준일자';</v>
      </c>
      <c r="AE1074" s="37" t="s">
        <v>291</v>
      </c>
      <c r="AF1074" s="40" t="str">
        <f t="shared" si="1150"/>
        <v/>
      </c>
      <c r="AG1074" s="6" t="s">
        <v>291</v>
      </c>
      <c r="AI1074" s="114"/>
      <c r="AJ1074" s="66"/>
    </row>
    <row r="1075" spans="2:36" hidden="1">
      <c r="B1075" s="65" t="str">
        <f>B1074</f>
        <v>바젤3표준_입수정보</v>
      </c>
      <c r="C1075" s="65" t="str">
        <f t="shared" si="1151"/>
        <v>BS잔액대사정보</v>
      </c>
      <c r="D1075" s="65" t="s">
        <v>40</v>
      </c>
      <c r="E1075" s="65">
        <f t="shared" si="1145"/>
        <v>2</v>
      </c>
      <c r="F1075" s="66" t="s">
        <v>1980</v>
      </c>
      <c r="G1075" s="66" t="s">
        <v>274</v>
      </c>
      <c r="H1075" s="42">
        <v>15</v>
      </c>
      <c r="I1075" s="66" t="s">
        <v>36</v>
      </c>
      <c r="J1075" s="65" t="str">
        <f t="shared" si="1141"/>
        <v>문자_15</v>
      </c>
      <c r="K1075" s="103"/>
      <c r="L1075" s="67"/>
      <c r="M1075" s="65" t="str">
        <f t="shared" si="1143"/>
        <v>ZFS_BASE_BOOK</v>
      </c>
      <c r="N1075" s="65" t="str">
        <f t="shared" si="1112"/>
        <v>BS잔액대사정보</v>
      </c>
      <c r="O1075" s="27">
        <f t="shared" si="1136"/>
        <v>2</v>
      </c>
      <c r="P1075" s="65" t="s">
        <v>1216</v>
      </c>
      <c r="Q1075" s="65" t="str">
        <f t="shared" si="1114"/>
        <v>계정과목코드</v>
      </c>
      <c r="R1075" s="65" t="str">
        <f t="shared" si="1142"/>
        <v>varchar2(15)</v>
      </c>
      <c r="S1075" s="66" t="s">
        <v>1980</v>
      </c>
      <c r="T1075" s="66"/>
      <c r="U1075" s="68">
        <f t="shared" si="1119"/>
        <v>15</v>
      </c>
      <c r="V1075" s="65"/>
      <c r="W1075" s="5" t="s">
        <v>291</v>
      </c>
      <c r="X1075" s="5" t="str">
        <f t="shared" si="1146"/>
        <v>BASE_DT,ACC_CD</v>
      </c>
      <c r="Y1075" s="6" t="s">
        <v>291</v>
      </c>
      <c r="Z1075" s="37" t="str">
        <f t="shared" si="1147"/>
        <v xml:space="preserve">  ACC_CD varchar2(15) NOT NULL,</v>
      </c>
      <c r="AA1075" s="37" t="s">
        <v>291</v>
      </c>
      <c r="AB1075" s="5" t="str">
        <f t="shared" si="1148"/>
        <v/>
      </c>
      <c r="AC1075" s="37" t="s">
        <v>291</v>
      </c>
      <c r="AD1075" s="37" t="str">
        <f t="shared" si="1149"/>
        <v>COMMENT ON COLUMN ZFS_BASE_BOOK.ACC_CD IS '계정과목코드';</v>
      </c>
      <c r="AE1075" s="37" t="s">
        <v>291</v>
      </c>
      <c r="AF1075" s="40" t="str">
        <f t="shared" si="1150"/>
        <v/>
      </c>
      <c r="AG1075" s="6" t="s">
        <v>291</v>
      </c>
      <c r="AI1075" s="114"/>
      <c r="AJ1075" s="66"/>
    </row>
    <row r="1076" spans="2:36" hidden="1">
      <c r="B1076" s="65" t="str">
        <f>B1075</f>
        <v>바젤3표준_입수정보</v>
      </c>
      <c r="C1076" s="65" t="str">
        <f>C1075</f>
        <v>BS잔액대사정보</v>
      </c>
      <c r="D1076" s="65" t="s">
        <v>37</v>
      </c>
      <c r="E1076" s="65">
        <f t="shared" si="1145"/>
        <v>3</v>
      </c>
      <c r="F1076" s="66" t="s">
        <v>1980</v>
      </c>
      <c r="G1076" s="66" t="s">
        <v>274</v>
      </c>
      <c r="H1076" s="42">
        <v>1</v>
      </c>
      <c r="I1076" s="66" t="s">
        <v>36</v>
      </c>
      <c r="J1076" s="65" t="str">
        <f t="shared" si="1141"/>
        <v>문자_1</v>
      </c>
      <c r="K1076" s="103" t="s">
        <v>1200</v>
      </c>
      <c r="L1076" s="67"/>
      <c r="M1076" s="65" t="str">
        <f t="shared" si="1143"/>
        <v>ZFS_BASE_BOOK</v>
      </c>
      <c r="N1076" s="65" t="str">
        <f t="shared" si="1112"/>
        <v>BS잔액대사정보</v>
      </c>
      <c r="O1076" s="27">
        <f t="shared" si="1136"/>
        <v>3</v>
      </c>
      <c r="P1076" s="65" t="s">
        <v>1276</v>
      </c>
      <c r="Q1076" s="65" t="str">
        <f t="shared" si="1114"/>
        <v>트레이딩여부</v>
      </c>
      <c r="R1076" s="65" t="str">
        <f t="shared" si="1142"/>
        <v>varchar2(1)</v>
      </c>
      <c r="S1076" s="66" t="s">
        <v>1980</v>
      </c>
      <c r="T1076" s="66"/>
      <c r="U1076" s="68">
        <f t="shared" si="1119"/>
        <v>1</v>
      </c>
      <c r="V1076" s="65"/>
      <c r="W1076" s="5" t="s">
        <v>291</v>
      </c>
      <c r="X1076" s="5" t="str">
        <f t="shared" si="1146"/>
        <v>BASE_DT,ACC_CD,TR_FG</v>
      </c>
      <c r="Y1076" s="6" t="s">
        <v>291</v>
      </c>
      <c r="Z1076" s="37" t="str">
        <f t="shared" si="1147"/>
        <v xml:space="preserve">  TR_FG varchar2(1) NOT NULL,</v>
      </c>
      <c r="AA1076" s="37" t="s">
        <v>291</v>
      </c>
      <c r="AB1076" s="5" t="str">
        <f t="shared" si="1148"/>
        <v/>
      </c>
      <c r="AC1076" s="37" t="s">
        <v>291</v>
      </c>
      <c r="AD1076" s="37" t="str">
        <f t="shared" si="1149"/>
        <v>COMMENT ON COLUMN ZFS_BASE_BOOK.TR_FG IS '트레이딩여부 : Y/N';</v>
      </c>
      <c r="AE1076" s="37" t="s">
        <v>291</v>
      </c>
      <c r="AF1076" s="40" t="str">
        <f t="shared" si="1150"/>
        <v/>
      </c>
      <c r="AG1076" s="6" t="s">
        <v>291</v>
      </c>
      <c r="AI1076" s="114"/>
      <c r="AJ1076" s="66"/>
    </row>
    <row r="1077" spans="2:36" hidden="1">
      <c r="B1077" s="65" t="str">
        <f>B1075</f>
        <v>바젤3표준_입수정보</v>
      </c>
      <c r="C1077" s="65" t="str">
        <f>C1075</f>
        <v>BS잔액대사정보</v>
      </c>
      <c r="D1077" s="65" t="s">
        <v>1277</v>
      </c>
      <c r="E1077" s="65">
        <f t="shared" si="1145"/>
        <v>4</v>
      </c>
      <c r="F1077" s="66" t="s">
        <v>1980</v>
      </c>
      <c r="G1077" s="66" t="s">
        <v>274</v>
      </c>
      <c r="H1077" s="42">
        <v>3</v>
      </c>
      <c r="I1077" s="66" t="s">
        <v>36</v>
      </c>
      <c r="J1077" s="65" t="str">
        <f t="shared" si="1141"/>
        <v>문자_3</v>
      </c>
      <c r="K1077" s="103"/>
      <c r="L1077" s="67"/>
      <c r="M1077" s="65" t="str">
        <f t="shared" si="1143"/>
        <v>ZFS_BASE_BOOK</v>
      </c>
      <c r="N1077" s="65" t="str">
        <f t="shared" si="1112"/>
        <v>BS잔액대사정보</v>
      </c>
      <c r="O1077" s="27">
        <f t="shared" si="1136"/>
        <v>4</v>
      </c>
      <c r="P1077" s="65" t="s">
        <v>1219</v>
      </c>
      <c r="Q1077" s="65" t="str">
        <f t="shared" si="1114"/>
        <v>BS통화</v>
      </c>
      <c r="R1077" s="65" t="str">
        <f t="shared" si="1142"/>
        <v>varchar2(3)</v>
      </c>
      <c r="S1077" s="66" t="s">
        <v>1980</v>
      </c>
      <c r="T1077" s="66"/>
      <c r="U1077" s="68">
        <f t="shared" si="1119"/>
        <v>3</v>
      </c>
      <c r="V1077" s="65"/>
      <c r="W1077" s="5" t="s">
        <v>291</v>
      </c>
      <c r="X1077" s="5" t="str">
        <f t="shared" si="1146"/>
        <v>BASE_DT,ACC_CD,TR_FG,BOOK_CCY</v>
      </c>
      <c r="Y1077" s="6" t="s">
        <v>291</v>
      </c>
      <c r="Z1077" s="37" t="str">
        <f t="shared" si="1147"/>
        <v xml:space="preserve">  BOOK_CCY varchar2(3) NOT NULL,</v>
      </c>
      <c r="AA1077" s="37" t="s">
        <v>291</v>
      </c>
      <c r="AB1077" s="5" t="str">
        <f t="shared" si="1148"/>
        <v/>
      </c>
      <c r="AC1077" s="37" t="s">
        <v>291</v>
      </c>
      <c r="AD1077" s="37" t="str">
        <f t="shared" si="1149"/>
        <v>COMMENT ON COLUMN ZFS_BASE_BOOK.BOOK_CCY IS 'BS통화';</v>
      </c>
      <c r="AE1077" s="37" t="s">
        <v>291</v>
      </c>
      <c r="AF1077" s="40" t="str">
        <f t="shared" si="1150"/>
        <v/>
      </c>
      <c r="AG1077" s="6" t="s">
        <v>291</v>
      </c>
      <c r="AI1077" s="114"/>
      <c r="AJ1077" s="66"/>
    </row>
    <row r="1078" spans="2:36" hidden="1">
      <c r="B1078" s="65" t="str">
        <f t="shared" ref="B1078:B1084" si="1152">B1077</f>
        <v>바젤3표준_입수정보</v>
      </c>
      <c r="C1078" s="65" t="str">
        <f t="shared" si="1151"/>
        <v>BS잔액대사정보</v>
      </c>
      <c r="D1078" s="65" t="s">
        <v>1153</v>
      </c>
      <c r="E1078" s="65">
        <f t="shared" si="1145"/>
        <v>5</v>
      </c>
      <c r="F1078" s="66"/>
      <c r="G1078" s="66" t="s">
        <v>274</v>
      </c>
      <c r="H1078" s="42">
        <v>20</v>
      </c>
      <c r="I1078" s="66" t="s">
        <v>36</v>
      </c>
      <c r="J1078" s="65" t="str">
        <f t="shared" si="1141"/>
        <v>문자_20</v>
      </c>
      <c r="K1078" s="103"/>
      <c r="L1078" s="67"/>
      <c r="M1078" s="65" t="str">
        <f t="shared" si="1143"/>
        <v>ZFS_BASE_BOOK</v>
      </c>
      <c r="N1078" s="65" t="str">
        <f t="shared" si="1112"/>
        <v>BS잔액대사정보</v>
      </c>
      <c r="O1078" s="27">
        <f t="shared" si="1136"/>
        <v>5</v>
      </c>
      <c r="P1078" s="65" t="s">
        <v>46</v>
      </c>
      <c r="Q1078" s="65" t="str">
        <f t="shared" si="1114"/>
        <v>최종작업자</v>
      </c>
      <c r="R1078" s="65" t="str">
        <f t="shared" si="1142"/>
        <v>varchar2(20)</v>
      </c>
      <c r="S1078" s="66"/>
      <c r="T1078" s="66"/>
      <c r="U1078" s="68">
        <f t="shared" si="1119"/>
        <v>20</v>
      </c>
      <c r="V1078" s="65"/>
      <c r="W1078" s="5" t="s">
        <v>291</v>
      </c>
      <c r="X1078" s="5" t="str">
        <f t="shared" si="1146"/>
        <v>BASE_DT,ACC_CD,TR_FG,BOOK_CCY</v>
      </c>
      <c r="Y1078" s="6" t="s">
        <v>291</v>
      </c>
      <c r="Z1078" s="37" t="str">
        <f t="shared" si="1147"/>
        <v xml:space="preserve">  LASTID varchar2(20) NULL,</v>
      </c>
      <c r="AA1078" s="37" t="s">
        <v>291</v>
      </c>
      <c r="AB1078" s="5" t="str">
        <f t="shared" si="1148"/>
        <v/>
      </c>
      <c r="AC1078" s="37" t="s">
        <v>291</v>
      </c>
      <c r="AD1078" s="37" t="str">
        <f t="shared" si="1149"/>
        <v>COMMENT ON COLUMN ZFS_BASE_BOOK.LASTID IS '최종작업자';</v>
      </c>
      <c r="AE1078" s="37" t="s">
        <v>291</v>
      </c>
      <c r="AF1078" s="40" t="str">
        <f t="shared" si="1150"/>
        <v>ALTER TABLE ZFS_BASE_BOOK ADD LASTID varchar2(20) NULL;</v>
      </c>
      <c r="AG1078" s="6" t="s">
        <v>291</v>
      </c>
      <c r="AI1078" s="114"/>
      <c r="AJ1078" s="66"/>
    </row>
    <row r="1079" spans="2:36" hidden="1">
      <c r="B1079" s="65" t="str">
        <f t="shared" si="1152"/>
        <v>바젤3표준_입수정보</v>
      </c>
      <c r="C1079" s="65" t="str">
        <f t="shared" si="1151"/>
        <v>BS잔액대사정보</v>
      </c>
      <c r="D1079" s="65" t="s">
        <v>286</v>
      </c>
      <c r="E1079" s="65">
        <f t="shared" si="1145"/>
        <v>6</v>
      </c>
      <c r="F1079" s="66"/>
      <c r="G1079" s="66" t="s">
        <v>1154</v>
      </c>
      <c r="H1079" s="42">
        <v>8</v>
      </c>
      <c r="I1079" s="66" t="s">
        <v>36</v>
      </c>
      <c r="J1079" s="65" t="str">
        <f t="shared" si="1141"/>
        <v>날짜</v>
      </c>
      <c r="K1079" s="103"/>
      <c r="L1079" s="67"/>
      <c r="M1079" s="65" t="str">
        <f t="shared" si="1143"/>
        <v>ZFS_BASE_BOOK</v>
      </c>
      <c r="N1079" s="65" t="str">
        <f t="shared" si="1112"/>
        <v>BS잔액대사정보</v>
      </c>
      <c r="O1079" s="27">
        <f t="shared" si="1136"/>
        <v>6</v>
      </c>
      <c r="P1079" s="65" t="s">
        <v>47</v>
      </c>
      <c r="Q1079" s="65" t="str">
        <f t="shared" si="1114"/>
        <v>최종작업시스템일시</v>
      </c>
      <c r="R1079" s="65" t="str">
        <f t="shared" si="1142"/>
        <v>timestamp</v>
      </c>
      <c r="S1079" s="66"/>
      <c r="T1079" s="66"/>
      <c r="U1079" s="68">
        <f t="shared" si="1119"/>
        <v>8</v>
      </c>
      <c r="V1079" s="65"/>
      <c r="W1079" s="5" t="s">
        <v>291</v>
      </c>
      <c r="X1079" s="5" t="str">
        <f t="shared" si="1146"/>
        <v>BASE_DT,ACC_CD,TR_FG,BOOK_CCY</v>
      </c>
      <c r="Y1079" s="6" t="s">
        <v>291</v>
      </c>
      <c r="Z1079" s="37" t="str">
        <f t="shared" si="1147"/>
        <v xml:space="preserve">  TMSTAMP timestamp DEFAULT CURRENT_TIMESTAMP  NULL,</v>
      </c>
      <c r="AA1079" s="37" t="s">
        <v>291</v>
      </c>
      <c r="AB1079" s="5" t="str">
        <f t="shared" si="1148"/>
        <v/>
      </c>
      <c r="AC1079" s="37" t="s">
        <v>291</v>
      </c>
      <c r="AD1079" s="37" t="str">
        <f t="shared" si="1149"/>
        <v>COMMENT ON COLUMN ZFS_BASE_BOOK.TMSTAMP IS '최종작업시스템일시';</v>
      </c>
      <c r="AE1079" s="37" t="s">
        <v>291</v>
      </c>
      <c r="AF1079" s="40" t="str">
        <f t="shared" si="1150"/>
        <v>ALTER TABLE ZFS_BASE_BOOK ADD TMSTAMP timestamp NULL;</v>
      </c>
      <c r="AG1079" s="6" t="s">
        <v>291</v>
      </c>
      <c r="AI1079" s="114"/>
      <c r="AJ1079" s="66"/>
    </row>
    <row r="1080" spans="2:36" hidden="1">
      <c r="B1080" s="65" t="str">
        <f t="shared" si="1152"/>
        <v>바젤3표준_입수정보</v>
      </c>
      <c r="C1080" s="65" t="str">
        <f>C1079</f>
        <v>BS잔액대사정보</v>
      </c>
      <c r="D1080" s="65" t="s">
        <v>1278</v>
      </c>
      <c r="E1080" s="65">
        <f t="shared" si="1145"/>
        <v>7</v>
      </c>
      <c r="F1080" s="66"/>
      <c r="G1080" s="66" t="s">
        <v>274</v>
      </c>
      <c r="H1080" s="42">
        <v>50</v>
      </c>
      <c r="I1080" s="66" t="s">
        <v>36</v>
      </c>
      <c r="J1080" s="65" t="str">
        <f t="shared" si="1141"/>
        <v>문자_50</v>
      </c>
      <c r="K1080" s="103"/>
      <c r="L1080" s="67"/>
      <c r="M1080" s="65" t="str">
        <f t="shared" si="1143"/>
        <v>ZFS_BASE_BOOK</v>
      </c>
      <c r="N1080" s="65" t="str">
        <f t="shared" si="1112"/>
        <v>BS잔액대사정보</v>
      </c>
      <c r="O1080" s="27">
        <f t="shared" si="1136"/>
        <v>7</v>
      </c>
      <c r="P1080" s="65" t="s">
        <v>1279</v>
      </c>
      <c r="Q1080" s="65" t="str">
        <f t="shared" si="1114"/>
        <v>계정과목명</v>
      </c>
      <c r="R1080" s="65" t="str">
        <f t="shared" si="1142"/>
        <v>varchar2(50)</v>
      </c>
      <c r="S1080" s="66"/>
      <c r="T1080" s="66"/>
      <c r="U1080" s="68">
        <f t="shared" si="1119"/>
        <v>50</v>
      </c>
      <c r="V1080" s="65"/>
      <c r="W1080" s="5" t="s">
        <v>291</v>
      </c>
      <c r="X1080" s="5" t="str">
        <f t="shared" si="1146"/>
        <v>BASE_DT,ACC_CD,TR_FG,BOOK_CCY</v>
      </c>
      <c r="Y1080" s="6" t="s">
        <v>291</v>
      </c>
      <c r="Z1080" s="37" t="str">
        <f t="shared" si="1147"/>
        <v xml:space="preserve">  ACC_NM varchar2(50) NULL,</v>
      </c>
      <c r="AA1080" s="37" t="s">
        <v>291</v>
      </c>
      <c r="AB1080" s="5" t="str">
        <f t="shared" si="1148"/>
        <v/>
      </c>
      <c r="AC1080" s="37" t="s">
        <v>291</v>
      </c>
      <c r="AD1080" s="37" t="str">
        <f t="shared" si="1149"/>
        <v>COMMENT ON COLUMN ZFS_BASE_BOOK.ACC_NM IS '계정과목명';</v>
      </c>
      <c r="AE1080" s="37" t="s">
        <v>291</v>
      </c>
      <c r="AF1080" s="40" t="str">
        <f t="shared" si="1150"/>
        <v>ALTER TABLE ZFS_BASE_BOOK ADD ACC_NM varchar2(50) NULL;</v>
      </c>
      <c r="AG1080" s="6" t="s">
        <v>291</v>
      </c>
      <c r="AI1080" s="114"/>
      <c r="AJ1080" s="66"/>
    </row>
    <row r="1081" spans="2:36" hidden="1">
      <c r="B1081" s="65" t="str">
        <f t="shared" si="1152"/>
        <v>바젤3표준_입수정보</v>
      </c>
      <c r="C1081" s="65" t="str">
        <f>C1080</f>
        <v>BS잔액대사정보</v>
      </c>
      <c r="D1081" s="65" t="s">
        <v>1280</v>
      </c>
      <c r="E1081" s="65">
        <f t="shared" si="1145"/>
        <v>8</v>
      </c>
      <c r="F1081" s="66"/>
      <c r="G1081" s="66" t="s">
        <v>1156</v>
      </c>
      <c r="H1081" s="42" t="s">
        <v>2000</v>
      </c>
      <c r="I1081" s="66"/>
      <c r="J1081" s="65" t="str">
        <f t="shared" si="1141"/>
        <v>숫자_19,2</v>
      </c>
      <c r="K1081" s="103"/>
      <c r="L1081" s="67"/>
      <c r="M1081" s="65" t="str">
        <f t="shared" si="1143"/>
        <v>ZFS_BASE_BOOK</v>
      </c>
      <c r="N1081" s="65" t="str">
        <f t="shared" si="1112"/>
        <v>BS잔액대사정보</v>
      </c>
      <c r="O1081" s="27">
        <f t="shared" si="1136"/>
        <v>8</v>
      </c>
      <c r="P1081" s="65" t="s">
        <v>821</v>
      </c>
      <c r="Q1081" s="65" t="str">
        <f t="shared" si="1114"/>
        <v>회계장부가</v>
      </c>
      <c r="R1081" s="65" t="str">
        <f t="shared" si="1142"/>
        <v>number(19,2)</v>
      </c>
      <c r="S1081" s="66"/>
      <c r="T1081" s="66"/>
      <c r="U1081" s="68" t="str">
        <f t="shared" si="1119"/>
        <v>19,2</v>
      </c>
      <c r="V1081" s="65"/>
      <c r="W1081" s="5" t="s">
        <v>291</v>
      </c>
      <c r="X1081" s="5" t="str">
        <f t="shared" si="1146"/>
        <v>BASE_DT,ACC_CD,TR_FG,BOOK_CCY</v>
      </c>
      <c r="Y1081" s="6" t="s">
        <v>291</v>
      </c>
      <c r="Z1081" s="37" t="str">
        <f t="shared" si="1147"/>
        <v xml:space="preserve">  BOOK_AMT number(19,2) NULL,</v>
      </c>
      <c r="AA1081" s="37" t="s">
        <v>291</v>
      </c>
      <c r="AB1081" s="5" t="str">
        <f t="shared" si="1148"/>
        <v/>
      </c>
      <c r="AC1081" s="37" t="s">
        <v>291</v>
      </c>
      <c r="AD1081" s="37" t="str">
        <f t="shared" si="1149"/>
        <v>COMMENT ON COLUMN ZFS_BASE_BOOK.BOOK_AMT IS '회계장부가';</v>
      </c>
      <c r="AE1081" s="37" t="s">
        <v>291</v>
      </c>
      <c r="AF1081" s="40" t="str">
        <f t="shared" si="1150"/>
        <v>ALTER TABLE ZFS_BASE_BOOK ADD BOOK_AMT number(19,2) NULL;</v>
      </c>
      <c r="AG1081" s="6" t="s">
        <v>291</v>
      </c>
      <c r="AI1081" s="114"/>
      <c r="AJ1081" s="66"/>
    </row>
    <row r="1082" spans="2:36" ht="38.25" hidden="1">
      <c r="B1082" s="65" t="str">
        <f t="shared" si="1152"/>
        <v>바젤3표준_입수정보</v>
      </c>
      <c r="C1082" s="65" t="str">
        <f>C1081</f>
        <v>BS잔액대사정보</v>
      </c>
      <c r="D1082" s="65" t="s">
        <v>1281</v>
      </c>
      <c r="E1082" s="65">
        <f t="shared" si="1145"/>
        <v>9</v>
      </c>
      <c r="F1082" s="66"/>
      <c r="G1082" s="66" t="s">
        <v>1156</v>
      </c>
      <c r="H1082" s="42" t="s">
        <v>2000</v>
      </c>
      <c r="I1082" s="66"/>
      <c r="J1082" s="65" t="str">
        <f t="shared" si="1141"/>
        <v>숫자_19,2</v>
      </c>
      <c r="K1082" s="103" t="s">
        <v>1282</v>
      </c>
      <c r="L1082" s="67"/>
      <c r="M1082" s="65" t="str">
        <f t="shared" si="1143"/>
        <v>ZFS_BASE_BOOK</v>
      </c>
      <c r="N1082" s="65" t="str">
        <f t="shared" si="1112"/>
        <v>BS잔액대사정보</v>
      </c>
      <c r="O1082" s="27">
        <f t="shared" si="1136"/>
        <v>9</v>
      </c>
      <c r="P1082" s="65" t="s">
        <v>1283</v>
      </c>
      <c r="Q1082" s="65" t="str">
        <f t="shared" si="1114"/>
        <v>포지션장부가</v>
      </c>
      <c r="R1082" s="65" t="str">
        <f t="shared" si="1142"/>
        <v>number(19,2)</v>
      </c>
      <c r="S1082" s="66"/>
      <c r="T1082" s="66"/>
      <c r="U1082" s="68" t="str">
        <f t="shared" si="1119"/>
        <v>19,2</v>
      </c>
      <c r="V1082" s="65"/>
      <c r="W1082" s="5" t="s">
        <v>291</v>
      </c>
      <c r="X1082" s="5" t="str">
        <f t="shared" si="1146"/>
        <v>BASE_DT,ACC_CD,TR_FG,BOOK_CCY</v>
      </c>
      <c r="Y1082" s="6" t="s">
        <v>291</v>
      </c>
      <c r="Z1082" s="37" t="str">
        <f t="shared" si="1147"/>
        <v xml:space="preserve">  POSI_BOOK_AMT number(19,2) NULL,</v>
      </c>
      <c r="AA1082" s="37" t="s">
        <v>291</v>
      </c>
      <c r="AB1082" s="5" t="str">
        <f t="shared" si="1148"/>
        <v/>
      </c>
      <c r="AC1082" s="37" t="s">
        <v>291</v>
      </c>
      <c r="AD1082" s="37" t="str">
        <f t="shared" si="1149"/>
        <v>COMMENT ON COLUMN ZFS_BASE_BOOK.POSI_BOOK_AMT IS '포지션장부가 : 포지션기본정보에서 집계한 장부금액';</v>
      </c>
      <c r="AE1082" s="37" t="s">
        <v>291</v>
      </c>
      <c r="AF1082" s="40" t="str">
        <f t="shared" si="1150"/>
        <v>ALTER TABLE ZFS_BASE_BOOK ADD POSI_BOOK_AMT number(19,2) NULL;</v>
      </c>
      <c r="AG1082" s="6" t="s">
        <v>291</v>
      </c>
      <c r="AI1082" s="114"/>
      <c r="AJ1082" s="66"/>
    </row>
    <row r="1083" spans="2:36" ht="25.5" hidden="1">
      <c r="B1083" s="65" t="str">
        <f t="shared" si="1152"/>
        <v>바젤3표준_입수정보</v>
      </c>
      <c r="C1083" s="65" t="str">
        <f>C1082</f>
        <v>BS잔액대사정보</v>
      </c>
      <c r="D1083" s="65" t="s">
        <v>1284</v>
      </c>
      <c r="E1083" s="65">
        <f t="shared" si="1145"/>
        <v>10</v>
      </c>
      <c r="F1083" s="66"/>
      <c r="G1083" s="66" t="s">
        <v>1156</v>
      </c>
      <c r="H1083" s="42" t="s">
        <v>2000</v>
      </c>
      <c r="I1083" s="66"/>
      <c r="J1083" s="65" t="str">
        <f t="shared" si="1141"/>
        <v>숫자_19,2</v>
      </c>
      <c r="K1083" s="103" t="s">
        <v>1285</v>
      </c>
      <c r="L1083" s="67"/>
      <c r="M1083" s="65" t="str">
        <f t="shared" si="1143"/>
        <v>ZFS_BASE_BOOK</v>
      </c>
      <c r="N1083" s="65" t="str">
        <f t="shared" si="1112"/>
        <v>BS잔액대사정보</v>
      </c>
      <c r="O1083" s="27">
        <f t="shared" si="1136"/>
        <v>10</v>
      </c>
      <c r="P1083" s="65" t="s">
        <v>1286</v>
      </c>
      <c r="Q1083" s="65" t="str">
        <f t="shared" si="1114"/>
        <v>잔액대사금액</v>
      </c>
      <c r="R1083" s="65" t="str">
        <f t="shared" si="1142"/>
        <v>number(19,2)</v>
      </c>
      <c r="S1083" s="66"/>
      <c r="T1083" s="66"/>
      <c r="U1083" s="68" t="str">
        <f t="shared" si="1119"/>
        <v>19,2</v>
      </c>
      <c r="V1083" s="65"/>
      <c r="W1083" s="5" t="s">
        <v>291</v>
      </c>
      <c r="X1083" s="5" t="str">
        <f t="shared" si="1146"/>
        <v>BASE_DT,ACC_CD,TR_FG,BOOK_CCY</v>
      </c>
      <c r="Y1083" s="6" t="s">
        <v>291</v>
      </c>
      <c r="Z1083" s="37" t="str">
        <f t="shared" si="1147"/>
        <v xml:space="preserve">  GAP_BOOK_AMT number(19,2) NULL,</v>
      </c>
      <c r="AA1083" s="37" t="s">
        <v>291</v>
      </c>
      <c r="AB1083" s="5" t="str">
        <f t="shared" si="1148"/>
        <v/>
      </c>
      <c r="AC1083" s="37" t="s">
        <v>291</v>
      </c>
      <c r="AD1083" s="37" t="str">
        <f t="shared" si="1149"/>
        <v>COMMENT ON COLUMN ZFS_BASE_BOOK.GAP_BOOK_AMT IS '잔액대사금액 : 회계장부가-포지션장부가';</v>
      </c>
      <c r="AE1083" s="37" t="s">
        <v>291</v>
      </c>
      <c r="AF1083" s="40" t="str">
        <f t="shared" si="1150"/>
        <v>ALTER TABLE ZFS_BASE_BOOK ADD GAP_BOOK_AMT number(19,2) NULL;</v>
      </c>
      <c r="AG1083" s="6" t="s">
        <v>291</v>
      </c>
      <c r="AI1083" s="114"/>
      <c r="AJ1083" s="66"/>
    </row>
    <row r="1084" spans="2:36" ht="25.5" hidden="1">
      <c r="B1084" s="65" t="str">
        <f t="shared" si="1152"/>
        <v>바젤3표준_입수정보</v>
      </c>
      <c r="C1084" s="65" t="str">
        <f>C1083</f>
        <v>BS잔액대사정보</v>
      </c>
      <c r="D1084" s="65" t="s">
        <v>1287</v>
      </c>
      <c r="E1084" s="65">
        <f t="shared" si="1145"/>
        <v>11</v>
      </c>
      <c r="F1084" s="66"/>
      <c r="G1084" s="66" t="s">
        <v>274</v>
      </c>
      <c r="H1084" s="42">
        <v>200</v>
      </c>
      <c r="I1084" s="66"/>
      <c r="J1084" s="65" t="str">
        <f t="shared" si="1141"/>
        <v>문자_200</v>
      </c>
      <c r="K1084" s="103" t="s">
        <v>1288</v>
      </c>
      <c r="L1084" s="67"/>
      <c r="M1084" s="65" t="str">
        <f t="shared" si="1143"/>
        <v>ZFS_BASE_BOOK</v>
      </c>
      <c r="N1084" s="65" t="str">
        <f t="shared" si="1112"/>
        <v>BS잔액대사정보</v>
      </c>
      <c r="O1084" s="27">
        <f t="shared" si="1136"/>
        <v>11</v>
      </c>
      <c r="P1084" s="65" t="s">
        <v>1289</v>
      </c>
      <c r="Q1084" s="65" t="str">
        <f t="shared" si="1114"/>
        <v>GAP요인</v>
      </c>
      <c r="R1084" s="65" t="str">
        <f t="shared" si="1142"/>
        <v>varchar2(200)</v>
      </c>
      <c r="S1084" s="66"/>
      <c r="T1084" s="66"/>
      <c r="U1084" s="68">
        <f t="shared" si="1119"/>
        <v>200</v>
      </c>
      <c r="V1084" s="65"/>
      <c r="W1084" s="5" t="s">
        <v>291</v>
      </c>
      <c r="X1084" s="5" t="str">
        <f t="shared" si="1146"/>
        <v>BASE_DT,ACC_CD,TR_FG,BOOK_CCY</v>
      </c>
      <c r="Y1084" s="6" t="s">
        <v>291</v>
      </c>
      <c r="Z1084" s="37" t="str">
        <f t="shared" si="1147"/>
        <v xml:space="preserve">  GAP_MEMO varchar2(200) NULL,CONSTRAINT PK_ZFS_BASE_BOOK PRIMARY KEY ( BASE_DT,ACC_CD,TR_FG,BOOK_CCY) );</v>
      </c>
      <c r="AA1084" s="37" t="s">
        <v>291</v>
      </c>
      <c r="AB1084" s="5" t="str">
        <f t="shared" si="1148"/>
        <v/>
      </c>
      <c r="AC1084" s="37" t="s">
        <v>291</v>
      </c>
      <c r="AD1084" s="37" t="str">
        <f t="shared" si="1149"/>
        <v>COMMENT ON COLUMN ZFS_BASE_BOOK.GAP_MEMO IS 'GAP요인 : 잔액대사차이요인';</v>
      </c>
      <c r="AE1084" s="37" t="s">
        <v>291</v>
      </c>
      <c r="AF1084" s="40" t="str">
        <f t="shared" si="1150"/>
        <v>ALTER TABLE ZFS_BASE_BOOK ADD GAP_MEMO varchar2(200) NULL;</v>
      </c>
      <c r="AG1084" s="6" t="s">
        <v>291</v>
      </c>
      <c r="AI1084" s="114"/>
      <c r="AJ1084" s="66"/>
    </row>
    <row r="1085" spans="2:36" hidden="1">
      <c r="B1085" s="65" t="str">
        <f>B1070</f>
        <v>바젤3표준_입수정보</v>
      </c>
      <c r="C1085" s="65" t="s">
        <v>781</v>
      </c>
      <c r="D1085" s="65" t="str">
        <f>VLOOKUP(M1085,엔티티목록!I:O,7,FALSE)</f>
        <v>평가에 사용된 커브 정보</v>
      </c>
      <c r="E1085" s="65" t="str">
        <f t="shared" si="1145"/>
        <v/>
      </c>
      <c r="F1085" s="66"/>
      <c r="G1085" s="66"/>
      <c r="H1085" s="42">
        <f>SUMIFS(H:H,C:C,C1085,B:B,B1085, G:G,"&lt;&gt;"&amp;G1085)</f>
        <v>73</v>
      </c>
      <c r="I1085" s="66"/>
      <c r="J1085" s="65" t="str">
        <f t="shared" si="1141"/>
        <v/>
      </c>
      <c r="K1085" s="103"/>
      <c r="L1085" s="67"/>
      <c r="M1085" s="65" t="s">
        <v>996</v>
      </c>
      <c r="N1085" s="65" t="str">
        <f t="shared" si="1112"/>
        <v>커브정보</v>
      </c>
      <c r="O1085" s="27" t="str">
        <f t="shared" si="1136"/>
        <v/>
      </c>
      <c r="P1085" s="65"/>
      <c r="Q1085" s="65"/>
      <c r="R1085" s="65" t="str">
        <f t="shared" si="1142"/>
        <v/>
      </c>
      <c r="S1085" s="66"/>
      <c r="T1085" s="66"/>
      <c r="U1085" s="68">
        <f t="shared" si="1119"/>
        <v>73</v>
      </c>
      <c r="V1085" s="65"/>
      <c r="W1085" s="5" t="s">
        <v>291</v>
      </c>
      <c r="X1085" s="5" t="str">
        <f t="shared" si="1146"/>
        <v/>
      </c>
      <c r="Y1085" s="6" t="s">
        <v>291</v>
      </c>
      <c r="Z1085" s="37" t="str">
        <f t="shared" si="1147"/>
        <v>CREATE TABLE ZFS_BASE_CURV(</v>
      </c>
      <c r="AA1085" s="37" t="s">
        <v>291</v>
      </c>
      <c r="AB1085" s="5" t="str">
        <f t="shared" si="1148"/>
        <v>DROP TABLE ZFS_BASE_CURV;</v>
      </c>
      <c r="AC1085" s="37" t="s">
        <v>291</v>
      </c>
      <c r="AD1085" s="37" t="str">
        <f t="shared" si="1149"/>
        <v>COMMENT ON TABLE ZFS_BASE_CURV IS '커브정보';</v>
      </c>
      <c r="AE1085" s="37" t="s">
        <v>291</v>
      </c>
      <c r="AF1085" s="40" t="str">
        <f t="shared" si="1150"/>
        <v/>
      </c>
      <c r="AG1085" s="6" t="s">
        <v>291</v>
      </c>
      <c r="AI1085" s="114"/>
      <c r="AJ1085" s="66"/>
    </row>
    <row r="1086" spans="2:36" hidden="1">
      <c r="B1086" s="65" t="str">
        <f t="shared" ref="B1086:C1101" si="1153">B1085</f>
        <v>바젤3표준_입수정보</v>
      </c>
      <c r="C1086" s="65" t="str">
        <f t="shared" si="1153"/>
        <v>커브정보</v>
      </c>
      <c r="D1086" s="65" t="s">
        <v>1169</v>
      </c>
      <c r="E1086" s="65">
        <f t="shared" si="1145"/>
        <v>1</v>
      </c>
      <c r="F1086" s="66" t="s">
        <v>1980</v>
      </c>
      <c r="G1086" s="66" t="s">
        <v>274</v>
      </c>
      <c r="H1086" s="42">
        <v>8</v>
      </c>
      <c r="I1086" s="66"/>
      <c r="J1086" s="65" t="str">
        <f t="shared" si="1141"/>
        <v>문자_8</v>
      </c>
      <c r="K1086" s="103"/>
      <c r="L1086" s="67"/>
      <c r="M1086" s="65" t="str">
        <f t="shared" si="1143"/>
        <v>ZFS_BASE_CURV</v>
      </c>
      <c r="N1086" s="65" t="str">
        <f t="shared" si="1112"/>
        <v>커브정보</v>
      </c>
      <c r="O1086" s="27">
        <f t="shared" si="1136"/>
        <v>1</v>
      </c>
      <c r="P1086" s="65" t="s">
        <v>65</v>
      </c>
      <c r="Q1086" s="65" t="str">
        <f t="shared" si="1114"/>
        <v>기준일자</v>
      </c>
      <c r="R1086" s="65" t="str">
        <f t="shared" si="1142"/>
        <v>varchar2(8)</v>
      </c>
      <c r="S1086" s="66" t="s">
        <v>1980</v>
      </c>
      <c r="T1086" s="66"/>
      <c r="U1086" s="68">
        <f t="shared" si="1119"/>
        <v>8</v>
      </c>
      <c r="V1086" s="65"/>
      <c r="W1086" s="5" t="s">
        <v>291</v>
      </c>
      <c r="X1086" s="5" t="str">
        <f t="shared" si="1146"/>
        <v>BASE_DT</v>
      </c>
      <c r="Y1086" s="6" t="s">
        <v>291</v>
      </c>
      <c r="Z1086" s="37" t="str">
        <f t="shared" si="1147"/>
        <v xml:space="preserve">  BASE_DT varchar2(8) NOT NULL,</v>
      </c>
      <c r="AA1086" s="37" t="s">
        <v>291</v>
      </c>
      <c r="AB1086" s="5" t="str">
        <f t="shared" si="1148"/>
        <v/>
      </c>
      <c r="AC1086" s="37" t="s">
        <v>291</v>
      </c>
      <c r="AD1086" s="37" t="str">
        <f t="shared" si="1149"/>
        <v>COMMENT ON COLUMN ZFS_BASE_CURV.BASE_DT IS '기준일자';</v>
      </c>
      <c r="AE1086" s="37" t="s">
        <v>291</v>
      </c>
      <c r="AF1086" s="40" t="str">
        <f t="shared" si="1150"/>
        <v/>
      </c>
      <c r="AG1086" s="6" t="s">
        <v>291</v>
      </c>
      <c r="AI1086" s="114"/>
      <c r="AJ1086" s="66"/>
    </row>
    <row r="1087" spans="2:36" hidden="1">
      <c r="B1087" s="65" t="str">
        <f t="shared" si="1153"/>
        <v>바젤3표준_입수정보</v>
      </c>
      <c r="C1087" s="65" t="str">
        <f t="shared" si="1153"/>
        <v>커브정보</v>
      </c>
      <c r="D1087" s="65" t="s">
        <v>902</v>
      </c>
      <c r="E1087" s="65">
        <f t="shared" si="1145"/>
        <v>2</v>
      </c>
      <c r="F1087" s="66" t="s">
        <v>1980</v>
      </c>
      <c r="G1087" s="66" t="s">
        <v>274</v>
      </c>
      <c r="H1087" s="42">
        <v>30</v>
      </c>
      <c r="I1087" s="66"/>
      <c r="J1087" s="65" t="str">
        <f t="shared" si="1141"/>
        <v>문자_30</v>
      </c>
      <c r="K1087" s="103"/>
      <c r="L1087" s="67"/>
      <c r="M1087" s="65" t="str">
        <f t="shared" si="1143"/>
        <v>ZFS_BASE_CURV</v>
      </c>
      <c r="N1087" s="65" t="str">
        <f t="shared" si="1112"/>
        <v>커브정보</v>
      </c>
      <c r="O1087" s="27">
        <f t="shared" si="1136"/>
        <v>2</v>
      </c>
      <c r="P1087" s="65" t="s">
        <v>1290</v>
      </c>
      <c r="Q1087" s="65" t="str">
        <f t="shared" si="1114"/>
        <v>커브ID</v>
      </c>
      <c r="R1087" s="65" t="str">
        <f t="shared" si="1142"/>
        <v>varchar2(30)</v>
      </c>
      <c r="S1087" s="66" t="s">
        <v>1980</v>
      </c>
      <c r="T1087" s="66"/>
      <c r="U1087" s="68">
        <f t="shared" si="1119"/>
        <v>30</v>
      </c>
      <c r="V1087" s="65"/>
      <c r="W1087" s="5" t="s">
        <v>291</v>
      </c>
      <c r="X1087" s="5" t="str">
        <f t="shared" si="1146"/>
        <v>BASE_DT,CURV_ID</v>
      </c>
      <c r="Y1087" s="6" t="s">
        <v>291</v>
      </c>
      <c r="Z1087" s="37" t="str">
        <f t="shared" si="1147"/>
        <v xml:space="preserve">  CURV_ID varchar2(30) NOT NULL,</v>
      </c>
      <c r="AA1087" s="37" t="s">
        <v>291</v>
      </c>
      <c r="AB1087" s="5" t="str">
        <f t="shared" si="1148"/>
        <v/>
      </c>
      <c r="AC1087" s="37" t="s">
        <v>291</v>
      </c>
      <c r="AD1087" s="37" t="str">
        <f t="shared" si="1149"/>
        <v>COMMENT ON COLUMN ZFS_BASE_CURV.CURV_ID IS '커브ID';</v>
      </c>
      <c r="AE1087" s="37" t="s">
        <v>291</v>
      </c>
      <c r="AF1087" s="40" t="str">
        <f t="shared" si="1150"/>
        <v/>
      </c>
      <c r="AG1087" s="6" t="s">
        <v>291</v>
      </c>
      <c r="AI1087" s="114"/>
      <c r="AJ1087" s="66"/>
    </row>
    <row r="1088" spans="2:36" hidden="1">
      <c r="B1088" s="65" t="str">
        <f t="shared" si="1153"/>
        <v>바젤3표준_입수정보</v>
      </c>
      <c r="C1088" s="65" t="str">
        <f t="shared" si="1153"/>
        <v>커브정보</v>
      </c>
      <c r="D1088" s="65" t="s">
        <v>840</v>
      </c>
      <c r="E1088" s="65">
        <f t="shared" si="1145"/>
        <v>3</v>
      </c>
      <c r="F1088" s="66" t="s">
        <v>1980</v>
      </c>
      <c r="G1088" s="66" t="s">
        <v>13</v>
      </c>
      <c r="H1088" s="42">
        <v>5</v>
      </c>
      <c r="I1088" s="66"/>
      <c r="J1088" s="65" t="str">
        <f t="shared" si="1141"/>
        <v>숫자_5</v>
      </c>
      <c r="K1088" s="103"/>
      <c r="L1088" s="67"/>
      <c r="M1088" s="65" t="str">
        <f t="shared" si="1143"/>
        <v>ZFS_BASE_CURV</v>
      </c>
      <c r="N1088" s="65" t="str">
        <f t="shared" si="1112"/>
        <v>커브정보</v>
      </c>
      <c r="O1088" s="27">
        <f t="shared" si="1136"/>
        <v>3</v>
      </c>
      <c r="P1088" s="65" t="s">
        <v>1291</v>
      </c>
      <c r="Q1088" s="65" t="str">
        <f t="shared" si="1114"/>
        <v>일수</v>
      </c>
      <c r="R1088" s="65" t="str">
        <f t="shared" si="1142"/>
        <v>number(5)</v>
      </c>
      <c r="S1088" s="66" t="s">
        <v>1980</v>
      </c>
      <c r="T1088" s="66"/>
      <c r="U1088" s="68">
        <f t="shared" si="1119"/>
        <v>5</v>
      </c>
      <c r="V1088" s="65"/>
      <c r="W1088" s="5" t="s">
        <v>291</v>
      </c>
      <c r="X1088" s="5" t="str">
        <f t="shared" si="1146"/>
        <v>BASE_DT,CURV_ID,CURV_DAY</v>
      </c>
      <c r="Y1088" s="6" t="s">
        <v>291</v>
      </c>
      <c r="Z1088" s="37" t="str">
        <f t="shared" si="1147"/>
        <v xml:space="preserve">  CURV_DAY number(5) NOT NULL,</v>
      </c>
      <c r="AA1088" s="37" t="s">
        <v>291</v>
      </c>
      <c r="AB1088" s="5" t="str">
        <f t="shared" si="1148"/>
        <v/>
      </c>
      <c r="AC1088" s="37" t="s">
        <v>291</v>
      </c>
      <c r="AD1088" s="37" t="str">
        <f t="shared" si="1149"/>
        <v>COMMENT ON COLUMN ZFS_BASE_CURV.CURV_DAY IS '일수';</v>
      </c>
      <c r="AE1088" s="37" t="s">
        <v>291</v>
      </c>
      <c r="AF1088" s="40" t="str">
        <f t="shared" si="1150"/>
        <v/>
      </c>
      <c r="AG1088" s="6" t="s">
        <v>291</v>
      </c>
      <c r="AI1088" s="114"/>
      <c r="AJ1088" s="66"/>
    </row>
    <row r="1089" spans="2:36" hidden="1">
      <c r="B1089" s="65" t="str">
        <f t="shared" si="1153"/>
        <v>바젤3표준_입수정보</v>
      </c>
      <c r="C1089" s="65" t="str">
        <f>C1088</f>
        <v>커브정보</v>
      </c>
      <c r="D1089" s="65" t="s">
        <v>1153</v>
      </c>
      <c r="E1089" s="65">
        <f t="shared" si="1145"/>
        <v>4</v>
      </c>
      <c r="F1089" s="66"/>
      <c r="G1089" s="66" t="s">
        <v>274</v>
      </c>
      <c r="H1089" s="42">
        <v>20</v>
      </c>
      <c r="I1089" s="66"/>
      <c r="J1089" s="65" t="str">
        <f t="shared" si="1141"/>
        <v>문자_20</v>
      </c>
      <c r="K1089" s="103"/>
      <c r="L1089" s="67"/>
      <c r="M1089" s="65" t="str">
        <f t="shared" si="1143"/>
        <v>ZFS_BASE_CURV</v>
      </c>
      <c r="N1089" s="65" t="str">
        <f t="shared" si="1112"/>
        <v>커브정보</v>
      </c>
      <c r="O1089" s="27">
        <f t="shared" si="1136"/>
        <v>4</v>
      </c>
      <c r="P1089" s="65" t="s">
        <v>46</v>
      </c>
      <c r="Q1089" s="65" t="str">
        <f t="shared" si="1114"/>
        <v>최종작업자</v>
      </c>
      <c r="R1089" s="65" t="str">
        <f t="shared" si="1142"/>
        <v>varchar2(20)</v>
      </c>
      <c r="S1089" s="66"/>
      <c r="T1089" s="66"/>
      <c r="U1089" s="68">
        <f t="shared" si="1119"/>
        <v>20</v>
      </c>
      <c r="V1089" s="65"/>
      <c r="W1089" s="5" t="s">
        <v>291</v>
      </c>
      <c r="X1089" s="5" t="str">
        <f t="shared" si="1146"/>
        <v>BASE_DT,CURV_ID,CURV_DAY</v>
      </c>
      <c r="Y1089" s="6" t="s">
        <v>291</v>
      </c>
      <c r="Z1089" s="37" t="str">
        <f t="shared" si="1147"/>
        <v xml:space="preserve">  LASTID varchar2(20) NULL,</v>
      </c>
      <c r="AA1089" s="37" t="s">
        <v>291</v>
      </c>
      <c r="AB1089" s="5" t="str">
        <f t="shared" si="1148"/>
        <v/>
      </c>
      <c r="AC1089" s="37" t="s">
        <v>291</v>
      </c>
      <c r="AD1089" s="37" t="str">
        <f t="shared" si="1149"/>
        <v>COMMENT ON COLUMN ZFS_BASE_CURV.LASTID IS '최종작업자';</v>
      </c>
      <c r="AE1089" s="37" t="s">
        <v>291</v>
      </c>
      <c r="AF1089" s="40" t="str">
        <f t="shared" si="1150"/>
        <v>ALTER TABLE ZFS_BASE_CURV ADD LASTID varchar2(20) NULL;</v>
      </c>
      <c r="AG1089" s="6" t="s">
        <v>291</v>
      </c>
      <c r="AI1089" s="114"/>
      <c r="AJ1089" s="66"/>
    </row>
    <row r="1090" spans="2:36" hidden="1">
      <c r="B1090" s="65" t="str">
        <f t="shared" si="1153"/>
        <v>바젤3표준_입수정보</v>
      </c>
      <c r="C1090" s="65" t="str">
        <f>C1089</f>
        <v>커브정보</v>
      </c>
      <c r="D1090" s="65" t="s">
        <v>286</v>
      </c>
      <c r="E1090" s="65">
        <f t="shared" si="1145"/>
        <v>5</v>
      </c>
      <c r="F1090" s="66"/>
      <c r="G1090" s="66" t="s">
        <v>1154</v>
      </c>
      <c r="H1090" s="42">
        <v>8</v>
      </c>
      <c r="I1090" s="66" t="s">
        <v>36</v>
      </c>
      <c r="J1090" s="65" t="str">
        <f t="shared" si="1141"/>
        <v>날짜</v>
      </c>
      <c r="K1090" s="103"/>
      <c r="L1090" s="67"/>
      <c r="M1090" s="65" t="str">
        <f t="shared" si="1143"/>
        <v>ZFS_BASE_CURV</v>
      </c>
      <c r="N1090" s="65" t="str">
        <f t="shared" si="1112"/>
        <v>커브정보</v>
      </c>
      <c r="O1090" s="27">
        <f t="shared" si="1136"/>
        <v>5</v>
      </c>
      <c r="P1090" s="65" t="s">
        <v>47</v>
      </c>
      <c r="Q1090" s="65" t="str">
        <f t="shared" si="1114"/>
        <v>최종작업시스템일시</v>
      </c>
      <c r="R1090" s="65" t="str">
        <f t="shared" si="1142"/>
        <v>timestamp</v>
      </c>
      <c r="S1090" s="66"/>
      <c r="T1090" s="66"/>
      <c r="U1090" s="68">
        <f t="shared" si="1119"/>
        <v>8</v>
      </c>
      <c r="V1090" s="65"/>
      <c r="W1090" s="5" t="s">
        <v>291</v>
      </c>
      <c r="X1090" s="5" t="str">
        <f t="shared" si="1146"/>
        <v>BASE_DT,CURV_ID,CURV_DAY</v>
      </c>
      <c r="Y1090" s="6" t="s">
        <v>291</v>
      </c>
      <c r="Z1090" s="37" t="str">
        <f t="shared" si="1147"/>
        <v xml:space="preserve">  TMSTAMP timestamp DEFAULT CURRENT_TIMESTAMP  NULL,</v>
      </c>
      <c r="AA1090" s="37" t="s">
        <v>291</v>
      </c>
      <c r="AB1090" s="5" t="str">
        <f t="shared" si="1148"/>
        <v/>
      </c>
      <c r="AC1090" s="37" t="s">
        <v>291</v>
      </c>
      <c r="AD1090" s="37" t="str">
        <f t="shared" si="1149"/>
        <v>COMMENT ON COLUMN ZFS_BASE_CURV.TMSTAMP IS '최종작업시스템일시';</v>
      </c>
      <c r="AE1090" s="37" t="s">
        <v>291</v>
      </c>
      <c r="AF1090" s="40" t="str">
        <f t="shared" si="1150"/>
        <v>ALTER TABLE ZFS_BASE_CURV ADD TMSTAMP timestamp NULL;</v>
      </c>
      <c r="AG1090" s="6" t="s">
        <v>291</v>
      </c>
      <c r="AI1090" s="114"/>
      <c r="AJ1090" s="66"/>
    </row>
    <row r="1091" spans="2:36" hidden="1">
      <c r="B1091" s="65" t="str">
        <f t="shared" si="1153"/>
        <v>바젤3표준_입수정보</v>
      </c>
      <c r="C1091" s="65" t="str">
        <f>C1090</f>
        <v>커브정보</v>
      </c>
      <c r="D1091" s="65" t="s">
        <v>1292</v>
      </c>
      <c r="E1091" s="65">
        <f t="shared" si="1145"/>
        <v>6</v>
      </c>
      <c r="F1091" s="66"/>
      <c r="G1091" s="66" t="s">
        <v>13</v>
      </c>
      <c r="H1091" s="42" t="s">
        <v>1999</v>
      </c>
      <c r="I1091" s="66"/>
      <c r="J1091" s="65" t="str">
        <f t="shared" si="1141"/>
        <v>숫자_10,6</v>
      </c>
      <c r="K1091" s="103"/>
      <c r="L1091" s="67"/>
      <c r="M1091" s="65" t="str">
        <f t="shared" si="1143"/>
        <v>ZFS_BASE_CURV</v>
      </c>
      <c r="N1091" s="65" t="str">
        <f t="shared" si="1112"/>
        <v>커브정보</v>
      </c>
      <c r="O1091" s="27">
        <f t="shared" si="1136"/>
        <v>6</v>
      </c>
      <c r="P1091" s="65" t="s">
        <v>1293</v>
      </c>
      <c r="Q1091" s="65" t="str">
        <f t="shared" si="1114"/>
        <v>커브값</v>
      </c>
      <c r="R1091" s="65" t="str">
        <f t="shared" si="1142"/>
        <v>number(10,6)</v>
      </c>
      <c r="S1091" s="66"/>
      <c r="T1091" s="66"/>
      <c r="U1091" s="68" t="str">
        <f t="shared" si="1119"/>
        <v>10,6</v>
      </c>
      <c r="V1091" s="65"/>
      <c r="W1091" s="5" t="s">
        <v>291</v>
      </c>
      <c r="X1091" s="5" t="str">
        <f t="shared" si="1146"/>
        <v>BASE_DT,CURV_ID,CURV_DAY</v>
      </c>
      <c r="Y1091" s="6" t="s">
        <v>291</v>
      </c>
      <c r="Z1091" s="37" t="str">
        <f t="shared" si="1147"/>
        <v xml:space="preserve">  CURV_VAL number(10,6) NULL,</v>
      </c>
      <c r="AA1091" s="37" t="s">
        <v>291</v>
      </c>
      <c r="AB1091" s="5" t="str">
        <f t="shared" si="1148"/>
        <v/>
      </c>
      <c r="AC1091" s="37" t="s">
        <v>291</v>
      </c>
      <c r="AD1091" s="37" t="str">
        <f t="shared" si="1149"/>
        <v>COMMENT ON COLUMN ZFS_BASE_CURV.CURV_VAL IS '커브값';</v>
      </c>
      <c r="AE1091" s="37" t="s">
        <v>291</v>
      </c>
      <c r="AF1091" s="40" t="str">
        <f t="shared" si="1150"/>
        <v>ALTER TABLE ZFS_BASE_CURV ADD CURV_VAL number(10,6) NULL;</v>
      </c>
      <c r="AG1091" s="6" t="s">
        <v>291</v>
      </c>
      <c r="AI1091" s="114"/>
      <c r="AJ1091" s="66"/>
    </row>
    <row r="1092" spans="2:36" hidden="1">
      <c r="B1092" s="65" t="str">
        <f t="shared" si="1153"/>
        <v>바젤3표준_입수정보</v>
      </c>
      <c r="C1092" s="65" t="str">
        <f>C1091</f>
        <v>커브정보</v>
      </c>
      <c r="D1092" s="65" t="s">
        <v>1294</v>
      </c>
      <c r="E1092" s="65">
        <f t="shared" si="1145"/>
        <v>7</v>
      </c>
      <c r="F1092" s="66"/>
      <c r="G1092" s="66" t="s">
        <v>274</v>
      </c>
      <c r="H1092" s="42">
        <v>2</v>
      </c>
      <c r="I1092" s="66"/>
      <c r="J1092" s="65" t="str">
        <f t="shared" si="1141"/>
        <v>문자_2</v>
      </c>
      <c r="K1092" s="103" t="s">
        <v>1295</v>
      </c>
      <c r="L1092" s="67"/>
      <c r="M1092" s="65" t="str">
        <f t="shared" si="1143"/>
        <v>ZFS_BASE_CURV</v>
      </c>
      <c r="N1092" s="65" t="str">
        <f t="shared" si="1112"/>
        <v>커브정보</v>
      </c>
      <c r="O1092" s="27">
        <f t="shared" si="1136"/>
        <v>7</v>
      </c>
      <c r="P1092" s="65" t="s">
        <v>1296</v>
      </c>
      <c r="Q1092" s="65" t="str">
        <f t="shared" si="1114"/>
        <v>커브유형</v>
      </c>
      <c r="R1092" s="65" t="str">
        <f t="shared" si="1142"/>
        <v>varchar2(2)</v>
      </c>
      <c r="S1092" s="66"/>
      <c r="T1092" s="66"/>
      <c r="U1092" s="68">
        <f t="shared" si="1119"/>
        <v>2</v>
      </c>
      <c r="V1092" s="65"/>
      <c r="W1092" s="5" t="s">
        <v>291</v>
      </c>
      <c r="X1092" s="5" t="str">
        <f t="shared" si="1146"/>
        <v>BASE_DT,CURV_ID,CURV_DAY</v>
      </c>
      <c r="Y1092" s="6" t="s">
        <v>291</v>
      </c>
      <c r="Z1092" s="37" t="str">
        <f t="shared" si="1147"/>
        <v xml:space="preserve">  CURV_TYPE varchar2(2) NULL,CONSTRAINT PK_ZFS_BASE_CURV PRIMARY KEY ( BASE_DT,CURV_ID,CURV_DAY) );</v>
      </c>
      <c r="AA1092" s="37" t="s">
        <v>291</v>
      </c>
      <c r="AB1092" s="5" t="str">
        <f t="shared" si="1148"/>
        <v/>
      </c>
      <c r="AC1092" s="37" t="s">
        <v>291</v>
      </c>
      <c r="AD1092" s="37" t="str">
        <f t="shared" si="1149"/>
        <v>COMMENT ON COLUMN ZFS_BASE_CURV.CURV_TYPE IS '커브유형 : IR 등 코드참조';</v>
      </c>
      <c r="AE1092" s="37" t="s">
        <v>291</v>
      </c>
      <c r="AF1092" s="40" t="str">
        <f t="shared" si="1150"/>
        <v>ALTER TABLE ZFS_BASE_CURV ADD CURV_TYPE varchar2(2) NULL;</v>
      </c>
      <c r="AG1092" s="6" t="s">
        <v>291</v>
      </c>
      <c r="AI1092" s="114"/>
      <c r="AJ1092" s="66"/>
    </row>
    <row r="1093" spans="2:36" hidden="1">
      <c r="B1093" s="65" t="str">
        <f t="shared" si="1153"/>
        <v>바젤3표준_입수정보</v>
      </c>
      <c r="C1093" s="65" t="s">
        <v>770</v>
      </c>
      <c r="D1093" s="65" t="str">
        <f>VLOOKUP(M1093,엔티티목록!I:O,7,FALSE)</f>
        <v>평가에 사용된 환율 정보</v>
      </c>
      <c r="E1093" s="65" t="str">
        <f t="shared" si="1145"/>
        <v/>
      </c>
      <c r="F1093" s="66"/>
      <c r="G1093" s="66"/>
      <c r="H1093" s="42">
        <f>SUMIFS(H:H,C:C,C1093,B:B,B1093, G:G,"&lt;&gt;"&amp;G1093)</f>
        <v>42</v>
      </c>
      <c r="I1093" s="66"/>
      <c r="J1093" s="65" t="str">
        <f t="shared" si="1141"/>
        <v/>
      </c>
      <c r="K1093" s="103"/>
      <c r="L1093" s="67"/>
      <c r="M1093" s="65" t="s">
        <v>998</v>
      </c>
      <c r="N1093" s="65" t="str">
        <f t="shared" si="1112"/>
        <v>환율정보</v>
      </c>
      <c r="O1093" s="27" t="str">
        <f t="shared" si="1136"/>
        <v/>
      </c>
      <c r="P1093" s="65"/>
      <c r="Q1093" s="65"/>
      <c r="R1093" s="65" t="str">
        <f t="shared" si="1142"/>
        <v/>
      </c>
      <c r="S1093" s="66"/>
      <c r="T1093" s="66"/>
      <c r="U1093" s="68">
        <f t="shared" si="1119"/>
        <v>42</v>
      </c>
      <c r="V1093" s="65"/>
      <c r="W1093" s="5" t="s">
        <v>291</v>
      </c>
      <c r="X1093" s="5" t="str">
        <f t="shared" si="1146"/>
        <v/>
      </c>
      <c r="Y1093" s="6" t="s">
        <v>291</v>
      </c>
      <c r="Z1093" s="37" t="str">
        <f t="shared" si="1147"/>
        <v>CREATE TABLE ZFS_BASE_FX(</v>
      </c>
      <c r="AA1093" s="37" t="s">
        <v>291</v>
      </c>
      <c r="AB1093" s="5" t="str">
        <f t="shared" si="1148"/>
        <v>DROP TABLE ZFS_BASE_FX;</v>
      </c>
      <c r="AC1093" s="37" t="s">
        <v>291</v>
      </c>
      <c r="AD1093" s="37" t="str">
        <f t="shared" si="1149"/>
        <v>COMMENT ON TABLE ZFS_BASE_FX IS '환율정보';</v>
      </c>
      <c r="AE1093" s="37" t="s">
        <v>291</v>
      </c>
      <c r="AF1093" s="40" t="str">
        <f t="shared" si="1150"/>
        <v/>
      </c>
      <c r="AG1093" s="6" t="s">
        <v>291</v>
      </c>
      <c r="AI1093" s="114"/>
      <c r="AJ1093" s="66"/>
    </row>
    <row r="1094" spans="2:36" hidden="1">
      <c r="B1094" s="65" t="str">
        <f t="shared" si="1153"/>
        <v>바젤3표준_입수정보</v>
      </c>
      <c r="C1094" s="65" t="str">
        <f t="shared" si="1153"/>
        <v>환율정보</v>
      </c>
      <c r="D1094" s="65" t="s">
        <v>1169</v>
      </c>
      <c r="E1094" s="65">
        <f t="shared" si="1145"/>
        <v>1</v>
      </c>
      <c r="F1094" s="66" t="s">
        <v>1980</v>
      </c>
      <c r="G1094" s="66" t="s">
        <v>274</v>
      </c>
      <c r="H1094" s="42">
        <v>8</v>
      </c>
      <c r="I1094" s="66"/>
      <c r="J1094" s="65" t="str">
        <f t="shared" si="1141"/>
        <v>문자_8</v>
      </c>
      <c r="K1094" s="103"/>
      <c r="L1094" s="67"/>
      <c r="M1094" s="65" t="str">
        <f t="shared" si="1143"/>
        <v>ZFS_BASE_FX</v>
      </c>
      <c r="N1094" s="65" t="str">
        <f t="shared" ref="N1094:N1175" si="1154">C1094</f>
        <v>환율정보</v>
      </c>
      <c r="O1094" s="27">
        <f t="shared" si="1136"/>
        <v>1</v>
      </c>
      <c r="P1094" s="65" t="s">
        <v>65</v>
      </c>
      <c r="Q1094" s="65" t="str">
        <f t="shared" ref="Q1094:Q1174" si="1155">D1094</f>
        <v>기준일자</v>
      </c>
      <c r="R1094" s="65" t="str">
        <f t="shared" si="1142"/>
        <v>varchar2(8)</v>
      </c>
      <c r="S1094" s="66" t="s">
        <v>1980</v>
      </c>
      <c r="T1094" s="66"/>
      <c r="U1094" s="68">
        <f t="shared" ref="U1094:U1157" si="1156">IF(Q1094="", SUMIFS(U:U,M:M,M1094,Q:Q,"&lt;&gt;"&amp;Q1094), IF(OR(R1094="float",R1094="datetime"),8,H1094))</f>
        <v>8</v>
      </c>
      <c r="V1094" s="65"/>
      <c r="W1094" s="5" t="s">
        <v>291</v>
      </c>
      <c r="X1094" s="5" t="str">
        <f t="shared" si="1146"/>
        <v>BASE_DT</v>
      </c>
      <c r="Y1094" s="6" t="s">
        <v>291</v>
      </c>
      <c r="Z1094" s="37" t="str">
        <f t="shared" si="1147"/>
        <v xml:space="preserve">  BASE_DT varchar2(8) NOT NULL,</v>
      </c>
      <c r="AA1094" s="37" t="s">
        <v>291</v>
      </c>
      <c r="AB1094" s="5" t="str">
        <f t="shared" si="1148"/>
        <v/>
      </c>
      <c r="AC1094" s="37" t="s">
        <v>291</v>
      </c>
      <c r="AD1094" s="37" t="str">
        <f t="shared" si="1149"/>
        <v>COMMENT ON COLUMN ZFS_BASE_FX.BASE_DT IS '기준일자';</v>
      </c>
      <c r="AE1094" s="37" t="s">
        <v>291</v>
      </c>
      <c r="AF1094" s="40" t="str">
        <f t="shared" si="1150"/>
        <v/>
      </c>
      <c r="AG1094" s="6" t="s">
        <v>291</v>
      </c>
      <c r="AI1094" s="114"/>
      <c r="AJ1094" s="66"/>
    </row>
    <row r="1095" spans="2:36" hidden="1">
      <c r="B1095" s="65" t="str">
        <f t="shared" si="1153"/>
        <v>바젤3표준_입수정보</v>
      </c>
      <c r="C1095" s="65" t="str">
        <f t="shared" si="1153"/>
        <v>환율정보</v>
      </c>
      <c r="D1095" s="65" t="s">
        <v>1297</v>
      </c>
      <c r="E1095" s="65">
        <f t="shared" si="1145"/>
        <v>2</v>
      </c>
      <c r="F1095" s="66" t="s">
        <v>1980</v>
      </c>
      <c r="G1095" s="66" t="s">
        <v>274</v>
      </c>
      <c r="H1095" s="42">
        <v>3</v>
      </c>
      <c r="I1095" s="66"/>
      <c r="J1095" s="65" t="str">
        <f t="shared" si="1141"/>
        <v>문자_3</v>
      </c>
      <c r="K1095" s="103" t="s">
        <v>1298</v>
      </c>
      <c r="L1095" s="67"/>
      <c r="M1095" s="65" t="str">
        <f t="shared" si="1143"/>
        <v>ZFS_BASE_FX</v>
      </c>
      <c r="N1095" s="65" t="str">
        <f t="shared" si="1154"/>
        <v>환율정보</v>
      </c>
      <c r="O1095" s="27">
        <f t="shared" si="1136"/>
        <v>2</v>
      </c>
      <c r="P1095" s="65" t="s">
        <v>1299</v>
      </c>
      <c r="Q1095" s="65" t="str">
        <f t="shared" si="1155"/>
        <v>기준통화</v>
      </c>
      <c r="R1095" s="65" t="str">
        <f t="shared" si="1142"/>
        <v>varchar2(3)</v>
      </c>
      <c r="S1095" s="66" t="s">
        <v>1980</v>
      </c>
      <c r="T1095" s="66"/>
      <c r="U1095" s="68">
        <f t="shared" si="1156"/>
        <v>3</v>
      </c>
      <c r="V1095" s="65"/>
      <c r="W1095" s="5" t="s">
        <v>291</v>
      </c>
      <c r="X1095" s="5" t="str">
        <f t="shared" si="1146"/>
        <v>BASE_DT,BCCY</v>
      </c>
      <c r="Y1095" s="6" t="s">
        <v>291</v>
      </c>
      <c r="Z1095" s="37" t="str">
        <f t="shared" si="1147"/>
        <v xml:space="preserve">  BCCY varchar2(3) NOT NULL,</v>
      </c>
      <c r="AA1095" s="37" t="s">
        <v>291</v>
      </c>
      <c r="AB1095" s="5" t="str">
        <f t="shared" si="1148"/>
        <v/>
      </c>
      <c r="AC1095" s="37" t="s">
        <v>291</v>
      </c>
      <c r="AD1095" s="37" t="str">
        <f t="shared" si="1149"/>
        <v>COMMENT ON COLUMN ZFS_BASE_FX.BCCY IS '기준통화 : KRW';</v>
      </c>
      <c r="AE1095" s="37" t="s">
        <v>291</v>
      </c>
      <c r="AF1095" s="40" t="str">
        <f t="shared" si="1150"/>
        <v/>
      </c>
      <c r="AG1095" s="6" t="s">
        <v>291</v>
      </c>
      <c r="AI1095" s="114"/>
      <c r="AJ1095" s="66"/>
    </row>
    <row r="1096" spans="2:36" hidden="1">
      <c r="B1096" s="65" t="str">
        <f t="shared" si="1153"/>
        <v>바젤3표준_입수정보</v>
      </c>
      <c r="C1096" s="65" t="str">
        <f t="shared" si="1153"/>
        <v>환율정보</v>
      </c>
      <c r="D1096" s="65" t="s">
        <v>1300</v>
      </c>
      <c r="E1096" s="65">
        <f t="shared" si="1145"/>
        <v>3</v>
      </c>
      <c r="F1096" s="66" t="s">
        <v>1980</v>
      </c>
      <c r="G1096" s="66" t="s">
        <v>274</v>
      </c>
      <c r="H1096" s="42">
        <v>3</v>
      </c>
      <c r="I1096" s="66"/>
      <c r="J1096" s="65" t="str">
        <f t="shared" si="1141"/>
        <v>문자_3</v>
      </c>
      <c r="K1096" s="103" t="s">
        <v>1301</v>
      </c>
      <c r="L1096" s="67"/>
      <c r="M1096" s="65" t="str">
        <f t="shared" si="1143"/>
        <v>ZFS_BASE_FX</v>
      </c>
      <c r="N1096" s="65" t="str">
        <f t="shared" si="1154"/>
        <v>환율정보</v>
      </c>
      <c r="O1096" s="27">
        <f t="shared" si="1136"/>
        <v>3</v>
      </c>
      <c r="P1096" s="65" t="s">
        <v>1302</v>
      </c>
      <c r="Q1096" s="65" t="str">
        <f t="shared" si="1155"/>
        <v>상대통화</v>
      </c>
      <c r="R1096" s="65" t="str">
        <f t="shared" si="1142"/>
        <v>varchar2(3)</v>
      </c>
      <c r="S1096" s="66" t="s">
        <v>1980</v>
      </c>
      <c r="T1096" s="66"/>
      <c r="U1096" s="68">
        <f t="shared" si="1156"/>
        <v>3</v>
      </c>
      <c r="V1096" s="65"/>
      <c r="W1096" s="5" t="s">
        <v>291</v>
      </c>
      <c r="X1096" s="5" t="str">
        <f t="shared" si="1146"/>
        <v>BASE_DT,BCCY,TCCY</v>
      </c>
      <c r="Y1096" s="6" t="s">
        <v>291</v>
      </c>
      <c r="Z1096" s="37" t="str">
        <f t="shared" si="1147"/>
        <v xml:space="preserve">  TCCY varchar2(3) NOT NULL,</v>
      </c>
      <c r="AA1096" s="37" t="s">
        <v>291</v>
      </c>
      <c r="AB1096" s="5" t="str">
        <f t="shared" si="1148"/>
        <v/>
      </c>
      <c r="AC1096" s="37" t="s">
        <v>291</v>
      </c>
      <c r="AD1096" s="37" t="str">
        <f t="shared" si="1149"/>
        <v>COMMENT ON COLUMN ZFS_BASE_FX.TCCY IS '상대통화 : USD';</v>
      </c>
      <c r="AE1096" s="37" t="s">
        <v>291</v>
      </c>
      <c r="AF1096" s="40" t="str">
        <f t="shared" si="1150"/>
        <v/>
      </c>
      <c r="AG1096" s="6" t="s">
        <v>291</v>
      </c>
      <c r="AI1096" s="114"/>
      <c r="AJ1096" s="66"/>
    </row>
    <row r="1097" spans="2:36" hidden="1">
      <c r="B1097" s="65" t="str">
        <f t="shared" si="1153"/>
        <v>바젤3표준_입수정보</v>
      </c>
      <c r="C1097" s="65" t="str">
        <f t="shared" si="1153"/>
        <v>환율정보</v>
      </c>
      <c r="D1097" s="65" t="s">
        <v>1153</v>
      </c>
      <c r="E1097" s="65">
        <f t="shared" si="1145"/>
        <v>4</v>
      </c>
      <c r="F1097" s="66"/>
      <c r="G1097" s="66" t="s">
        <v>274</v>
      </c>
      <c r="H1097" s="42">
        <v>20</v>
      </c>
      <c r="I1097" s="66"/>
      <c r="J1097" s="65" t="str">
        <f t="shared" si="1141"/>
        <v>문자_20</v>
      </c>
      <c r="K1097" s="103"/>
      <c r="L1097" s="67"/>
      <c r="M1097" s="65" t="str">
        <f t="shared" si="1143"/>
        <v>ZFS_BASE_FX</v>
      </c>
      <c r="N1097" s="65" t="str">
        <f t="shared" si="1154"/>
        <v>환율정보</v>
      </c>
      <c r="O1097" s="27">
        <f t="shared" si="1136"/>
        <v>4</v>
      </c>
      <c r="P1097" s="65" t="s">
        <v>46</v>
      </c>
      <c r="Q1097" s="65" t="str">
        <f t="shared" si="1155"/>
        <v>최종작업자</v>
      </c>
      <c r="R1097" s="65" t="str">
        <f t="shared" si="1142"/>
        <v>varchar2(20)</v>
      </c>
      <c r="S1097" s="66"/>
      <c r="T1097" s="66"/>
      <c r="U1097" s="68">
        <f t="shared" si="1156"/>
        <v>20</v>
      </c>
      <c r="V1097" s="65"/>
      <c r="W1097" s="5" t="s">
        <v>291</v>
      </c>
      <c r="X1097" s="5" t="str">
        <f t="shared" si="1146"/>
        <v>BASE_DT,BCCY,TCCY</v>
      </c>
      <c r="Y1097" s="6" t="s">
        <v>291</v>
      </c>
      <c r="Z1097" s="37" t="str">
        <f t="shared" si="1147"/>
        <v xml:space="preserve">  LASTID varchar2(20) NULL,</v>
      </c>
      <c r="AA1097" s="37" t="s">
        <v>291</v>
      </c>
      <c r="AB1097" s="5" t="str">
        <f t="shared" si="1148"/>
        <v/>
      </c>
      <c r="AC1097" s="37" t="s">
        <v>291</v>
      </c>
      <c r="AD1097" s="37" t="str">
        <f t="shared" si="1149"/>
        <v>COMMENT ON COLUMN ZFS_BASE_FX.LASTID IS '최종작업자';</v>
      </c>
      <c r="AE1097" s="37" t="s">
        <v>291</v>
      </c>
      <c r="AF1097" s="40" t="str">
        <f t="shared" si="1150"/>
        <v>ALTER TABLE ZFS_BASE_FX ADD LASTID varchar2(20) NULL;</v>
      </c>
      <c r="AG1097" s="6" t="s">
        <v>291</v>
      </c>
      <c r="AI1097" s="114"/>
      <c r="AJ1097" s="66"/>
    </row>
    <row r="1098" spans="2:36" hidden="1">
      <c r="B1098" s="65" t="str">
        <f t="shared" si="1153"/>
        <v>바젤3표준_입수정보</v>
      </c>
      <c r="C1098" s="65" t="str">
        <f t="shared" si="1153"/>
        <v>환율정보</v>
      </c>
      <c r="D1098" s="65" t="s">
        <v>286</v>
      </c>
      <c r="E1098" s="65">
        <f t="shared" si="1145"/>
        <v>5</v>
      </c>
      <c r="F1098" s="66"/>
      <c r="G1098" s="66" t="s">
        <v>1154</v>
      </c>
      <c r="H1098" s="42">
        <v>8</v>
      </c>
      <c r="I1098" s="66" t="s">
        <v>36</v>
      </c>
      <c r="J1098" s="65" t="str">
        <f t="shared" si="1141"/>
        <v>날짜</v>
      </c>
      <c r="K1098" s="103"/>
      <c r="L1098" s="67"/>
      <c r="M1098" s="65" t="str">
        <f t="shared" si="1143"/>
        <v>ZFS_BASE_FX</v>
      </c>
      <c r="N1098" s="65" t="str">
        <f t="shared" si="1154"/>
        <v>환율정보</v>
      </c>
      <c r="O1098" s="27">
        <f t="shared" si="1136"/>
        <v>5</v>
      </c>
      <c r="P1098" s="65" t="s">
        <v>47</v>
      </c>
      <c r="Q1098" s="65" t="str">
        <f t="shared" si="1155"/>
        <v>최종작업시스템일시</v>
      </c>
      <c r="R1098" s="65" t="str">
        <f t="shared" si="1142"/>
        <v>timestamp</v>
      </c>
      <c r="S1098" s="66"/>
      <c r="T1098" s="66"/>
      <c r="U1098" s="68">
        <f t="shared" si="1156"/>
        <v>8</v>
      </c>
      <c r="V1098" s="65"/>
      <c r="W1098" s="5" t="s">
        <v>291</v>
      </c>
      <c r="X1098" s="5" t="str">
        <f t="shared" si="1146"/>
        <v>BASE_DT,BCCY,TCCY</v>
      </c>
      <c r="Y1098" s="6" t="s">
        <v>291</v>
      </c>
      <c r="Z1098" s="37" t="str">
        <f t="shared" si="1147"/>
        <v xml:space="preserve">  TMSTAMP timestamp DEFAULT CURRENT_TIMESTAMP  NULL,</v>
      </c>
      <c r="AA1098" s="37" t="s">
        <v>291</v>
      </c>
      <c r="AB1098" s="5" t="str">
        <f t="shared" si="1148"/>
        <v/>
      </c>
      <c r="AC1098" s="37" t="s">
        <v>291</v>
      </c>
      <c r="AD1098" s="37" t="str">
        <f t="shared" si="1149"/>
        <v>COMMENT ON COLUMN ZFS_BASE_FX.TMSTAMP IS '최종작업시스템일시';</v>
      </c>
      <c r="AE1098" s="37" t="s">
        <v>291</v>
      </c>
      <c r="AF1098" s="40" t="str">
        <f t="shared" si="1150"/>
        <v>ALTER TABLE ZFS_BASE_FX ADD TMSTAMP timestamp NULL;</v>
      </c>
      <c r="AG1098" s="6" t="s">
        <v>291</v>
      </c>
      <c r="AI1098" s="114"/>
      <c r="AJ1098" s="66"/>
    </row>
    <row r="1099" spans="2:36" hidden="1">
      <c r="B1099" s="65" t="str">
        <f t="shared" si="1153"/>
        <v>바젤3표준_입수정보</v>
      </c>
      <c r="C1099" s="65" t="str">
        <f t="shared" si="1153"/>
        <v>환율정보</v>
      </c>
      <c r="D1099" s="65" t="s">
        <v>915</v>
      </c>
      <c r="E1099" s="65">
        <f t="shared" si="1145"/>
        <v>6</v>
      </c>
      <c r="F1099" s="66"/>
      <c r="G1099" s="66" t="s">
        <v>13</v>
      </c>
      <c r="H1099" s="42" t="s">
        <v>1999</v>
      </c>
      <c r="I1099" s="66"/>
      <c r="J1099" s="65" t="str">
        <f t="shared" si="1141"/>
        <v>숫자_10,6</v>
      </c>
      <c r="K1099" s="103"/>
      <c r="L1099" s="67"/>
      <c r="M1099" s="65" t="str">
        <f t="shared" si="1143"/>
        <v>ZFS_BASE_FX</v>
      </c>
      <c r="N1099" s="65" t="str">
        <f t="shared" si="1154"/>
        <v>환율정보</v>
      </c>
      <c r="O1099" s="27">
        <f t="shared" si="1136"/>
        <v>6</v>
      </c>
      <c r="P1099" s="65" t="s">
        <v>1303</v>
      </c>
      <c r="Q1099" s="65" t="str">
        <f t="shared" si="1155"/>
        <v>환율</v>
      </c>
      <c r="R1099" s="65" t="str">
        <f t="shared" si="1142"/>
        <v>number(10,6)</v>
      </c>
      <c r="S1099" s="66"/>
      <c r="T1099" s="66"/>
      <c r="U1099" s="68" t="str">
        <f t="shared" si="1156"/>
        <v>10,6</v>
      </c>
      <c r="V1099" s="65"/>
      <c r="W1099" s="5" t="s">
        <v>291</v>
      </c>
      <c r="X1099" s="5" t="str">
        <f t="shared" si="1146"/>
        <v>BASE_DT,BCCY,TCCY</v>
      </c>
      <c r="Y1099" s="6" t="s">
        <v>291</v>
      </c>
      <c r="Z1099" s="37" t="str">
        <f t="shared" si="1147"/>
        <v xml:space="preserve">  FX_VAL number(10,6) NULL,CONSTRAINT PK_ZFS_BASE_FX PRIMARY KEY ( BASE_DT,BCCY,TCCY) );</v>
      </c>
      <c r="AA1099" s="37" t="s">
        <v>291</v>
      </c>
      <c r="AB1099" s="5" t="str">
        <f t="shared" si="1148"/>
        <v/>
      </c>
      <c r="AC1099" s="37" t="s">
        <v>291</v>
      </c>
      <c r="AD1099" s="37" t="str">
        <f t="shared" si="1149"/>
        <v>COMMENT ON COLUMN ZFS_BASE_FX.FX_VAL IS '환율';</v>
      </c>
      <c r="AE1099" s="37" t="s">
        <v>291</v>
      </c>
      <c r="AF1099" s="40" t="str">
        <f t="shared" si="1150"/>
        <v>ALTER TABLE ZFS_BASE_FX ADD FX_VAL number(10,6) NULL;</v>
      </c>
      <c r="AG1099" s="6" t="s">
        <v>291</v>
      </c>
      <c r="AI1099" s="114"/>
      <c r="AJ1099" s="66"/>
    </row>
    <row r="1100" spans="2:36" hidden="1">
      <c r="B1100" s="65" t="str">
        <f t="shared" si="1153"/>
        <v>바젤3표준_입수정보</v>
      </c>
      <c r="C1100" s="65" t="s">
        <v>999</v>
      </c>
      <c r="D1100" s="65" t="str">
        <f>VLOOKUP(M1100,엔티티목록!I:O,7,FALSE)</f>
        <v>발행인관련 정보</v>
      </c>
      <c r="E1100" s="65" t="str">
        <f t="shared" si="1145"/>
        <v/>
      </c>
      <c r="F1100" s="66"/>
      <c r="G1100" s="66"/>
      <c r="H1100" s="42">
        <f>SUMIFS(H:H,C:C,C1100,G:G,"&lt;&gt;"&amp;G1100)</f>
        <v>435</v>
      </c>
      <c r="I1100" s="66"/>
      <c r="J1100" s="65" t="str">
        <f t="shared" si="1141"/>
        <v/>
      </c>
      <c r="K1100" s="103"/>
      <c r="L1100" s="67"/>
      <c r="M1100" s="65" t="s">
        <v>1001</v>
      </c>
      <c r="N1100" s="65" t="str">
        <f t="shared" si="1154"/>
        <v>발행인정보</v>
      </c>
      <c r="O1100" s="27" t="str">
        <f t="shared" si="1136"/>
        <v/>
      </c>
      <c r="P1100" s="65"/>
      <c r="Q1100" s="65"/>
      <c r="R1100" s="65" t="str">
        <f t="shared" si="1142"/>
        <v/>
      </c>
      <c r="S1100" s="66"/>
      <c r="T1100" s="66"/>
      <c r="U1100" s="68">
        <f t="shared" si="1156"/>
        <v>203</v>
      </c>
      <c r="V1100" s="65"/>
      <c r="W1100" s="5" t="s">
        <v>291</v>
      </c>
      <c r="X1100" s="5" t="str">
        <f t="shared" si="1146"/>
        <v/>
      </c>
      <c r="Y1100" s="6" t="s">
        <v>291</v>
      </c>
      <c r="Z1100" s="37" t="str">
        <f t="shared" si="1147"/>
        <v>CREATE TABLE ZFS_BASE_ISSU(</v>
      </c>
      <c r="AA1100" s="37" t="s">
        <v>291</v>
      </c>
      <c r="AB1100" s="5" t="str">
        <f t="shared" si="1148"/>
        <v>DROP TABLE ZFS_BASE_ISSU;</v>
      </c>
      <c r="AC1100" s="37" t="s">
        <v>291</v>
      </c>
      <c r="AD1100" s="37" t="str">
        <f t="shared" si="1149"/>
        <v>COMMENT ON TABLE ZFS_BASE_ISSU IS '발행인정보';</v>
      </c>
      <c r="AE1100" s="37" t="s">
        <v>291</v>
      </c>
      <c r="AF1100" s="40" t="str">
        <f t="shared" si="1150"/>
        <v/>
      </c>
      <c r="AG1100" s="6" t="s">
        <v>291</v>
      </c>
      <c r="AI1100" s="114"/>
      <c r="AJ1100" s="66"/>
    </row>
    <row r="1101" spans="2:36" hidden="1">
      <c r="B1101" s="65" t="str">
        <f t="shared" si="1153"/>
        <v>바젤3표준_입수정보</v>
      </c>
      <c r="C1101" s="65" t="str">
        <f t="shared" si="1153"/>
        <v>발행인정보</v>
      </c>
      <c r="D1101" s="65" t="s">
        <v>1169</v>
      </c>
      <c r="E1101" s="65">
        <f t="shared" si="1145"/>
        <v>1</v>
      </c>
      <c r="F1101" s="66" t="s">
        <v>1980</v>
      </c>
      <c r="G1101" s="66" t="s">
        <v>274</v>
      </c>
      <c r="H1101" s="42">
        <v>8</v>
      </c>
      <c r="I1101" s="66"/>
      <c r="J1101" s="65" t="str">
        <f t="shared" si="1141"/>
        <v>문자_8</v>
      </c>
      <c r="K1101" s="103"/>
      <c r="L1101" s="67"/>
      <c r="M1101" s="65" t="str">
        <f t="shared" si="1143"/>
        <v>ZFS_BASE_ISSU</v>
      </c>
      <c r="N1101" s="65" t="str">
        <f t="shared" si="1154"/>
        <v>발행인정보</v>
      </c>
      <c r="O1101" s="27">
        <f t="shared" si="1136"/>
        <v>1</v>
      </c>
      <c r="P1101" s="65" t="s">
        <v>65</v>
      </c>
      <c r="Q1101" s="65" t="str">
        <f t="shared" ref="Q1101:Q1112" si="1157">D1101</f>
        <v>기준일자</v>
      </c>
      <c r="R1101" s="65" t="str">
        <f t="shared" si="1142"/>
        <v>varchar2(8)</v>
      </c>
      <c r="S1101" s="66" t="s">
        <v>1980</v>
      </c>
      <c r="T1101" s="66"/>
      <c r="U1101" s="68">
        <f t="shared" si="1156"/>
        <v>8</v>
      </c>
      <c r="V1101" s="65"/>
      <c r="W1101" s="5" t="s">
        <v>291</v>
      </c>
      <c r="X1101" s="5" t="str">
        <f t="shared" si="1146"/>
        <v>BASE_DT</v>
      </c>
      <c r="Y1101" s="6" t="s">
        <v>291</v>
      </c>
      <c r="Z1101" s="37" t="str">
        <f t="shared" si="1147"/>
        <v xml:space="preserve">  BASE_DT varchar2(8) NOT NULL,</v>
      </c>
      <c r="AA1101" s="37" t="s">
        <v>291</v>
      </c>
      <c r="AB1101" s="5" t="str">
        <f t="shared" si="1148"/>
        <v/>
      </c>
      <c r="AC1101" s="37" t="s">
        <v>291</v>
      </c>
      <c r="AD1101" s="37" t="str">
        <f t="shared" si="1149"/>
        <v>COMMENT ON COLUMN ZFS_BASE_ISSU.BASE_DT IS '기준일자';</v>
      </c>
      <c r="AE1101" s="37" t="s">
        <v>291</v>
      </c>
      <c r="AF1101" s="40" t="str">
        <f t="shared" si="1150"/>
        <v/>
      </c>
      <c r="AG1101" s="6" t="s">
        <v>291</v>
      </c>
      <c r="AI1101" s="114"/>
      <c r="AJ1101" s="66"/>
    </row>
    <row r="1102" spans="2:36" hidden="1">
      <c r="B1102" s="65" t="str">
        <f t="shared" ref="B1102:C1116" si="1158">B1101</f>
        <v>바젤3표준_입수정보</v>
      </c>
      <c r="C1102" s="65" t="str">
        <f t="shared" si="1158"/>
        <v>발행인정보</v>
      </c>
      <c r="D1102" s="65" t="s">
        <v>1304</v>
      </c>
      <c r="E1102" s="65">
        <f t="shared" si="1145"/>
        <v>2</v>
      </c>
      <c r="F1102" s="66" t="s">
        <v>1980</v>
      </c>
      <c r="G1102" s="66" t="s">
        <v>274</v>
      </c>
      <c r="H1102" s="42">
        <v>30</v>
      </c>
      <c r="I1102" s="66"/>
      <c r="J1102" s="65" t="str">
        <f t="shared" si="1141"/>
        <v>문자_30</v>
      </c>
      <c r="K1102" s="103"/>
      <c r="L1102" s="67"/>
      <c r="M1102" s="65" t="str">
        <f t="shared" si="1143"/>
        <v>ZFS_BASE_ISSU</v>
      </c>
      <c r="N1102" s="65" t="str">
        <f t="shared" si="1154"/>
        <v>발행인정보</v>
      </c>
      <c r="O1102" s="27">
        <f t="shared" si="1136"/>
        <v>2</v>
      </c>
      <c r="P1102" s="65" t="s">
        <v>1305</v>
      </c>
      <c r="Q1102" s="65" t="str">
        <f t="shared" si="1157"/>
        <v>발행인ID</v>
      </c>
      <c r="R1102" s="65" t="str">
        <f t="shared" si="1142"/>
        <v>varchar2(30)</v>
      </c>
      <c r="S1102" s="66" t="s">
        <v>1980</v>
      </c>
      <c r="T1102" s="66"/>
      <c r="U1102" s="68">
        <f t="shared" si="1156"/>
        <v>30</v>
      </c>
      <c r="V1102" s="65"/>
      <c r="W1102" s="5" t="s">
        <v>291</v>
      </c>
      <c r="X1102" s="5" t="str">
        <f t="shared" si="1146"/>
        <v>BASE_DT,ISSU_ID</v>
      </c>
      <c r="Y1102" s="6" t="s">
        <v>291</v>
      </c>
      <c r="Z1102" s="37" t="str">
        <f t="shared" si="1147"/>
        <v xml:space="preserve">  ISSU_ID varchar2(30) NOT NULL,</v>
      </c>
      <c r="AA1102" s="37" t="s">
        <v>291</v>
      </c>
      <c r="AB1102" s="5" t="str">
        <f t="shared" si="1148"/>
        <v/>
      </c>
      <c r="AC1102" s="37" t="s">
        <v>291</v>
      </c>
      <c r="AD1102" s="37" t="str">
        <f t="shared" si="1149"/>
        <v>COMMENT ON COLUMN ZFS_BASE_ISSU.ISSU_ID IS '발행인ID';</v>
      </c>
      <c r="AE1102" s="37" t="s">
        <v>291</v>
      </c>
      <c r="AF1102" s="40" t="str">
        <f t="shared" si="1150"/>
        <v/>
      </c>
      <c r="AG1102" s="6" t="s">
        <v>291</v>
      </c>
      <c r="AI1102" s="114"/>
      <c r="AJ1102" s="66"/>
    </row>
    <row r="1103" spans="2:36" hidden="1">
      <c r="B1103" s="65" t="str">
        <f t="shared" si="1158"/>
        <v>바젤3표준_입수정보</v>
      </c>
      <c r="C1103" s="65" t="str">
        <f t="shared" si="1158"/>
        <v>발행인정보</v>
      </c>
      <c r="D1103" s="65" t="s">
        <v>1153</v>
      </c>
      <c r="E1103" s="65">
        <f t="shared" si="1145"/>
        <v>3</v>
      </c>
      <c r="F1103" s="66"/>
      <c r="G1103" s="66" t="s">
        <v>274</v>
      </c>
      <c r="H1103" s="42">
        <v>20</v>
      </c>
      <c r="I1103" s="66"/>
      <c r="J1103" s="65" t="str">
        <f t="shared" si="1141"/>
        <v>문자_20</v>
      </c>
      <c r="K1103" s="103"/>
      <c r="L1103" s="67"/>
      <c r="M1103" s="65" t="str">
        <f t="shared" si="1143"/>
        <v>ZFS_BASE_ISSU</v>
      </c>
      <c r="N1103" s="65" t="str">
        <f t="shared" si="1154"/>
        <v>발행인정보</v>
      </c>
      <c r="O1103" s="27">
        <f t="shared" si="1136"/>
        <v>3</v>
      </c>
      <c r="P1103" s="65" t="s">
        <v>46</v>
      </c>
      <c r="Q1103" s="65" t="str">
        <f t="shared" si="1157"/>
        <v>최종작업자</v>
      </c>
      <c r="R1103" s="65" t="str">
        <f t="shared" si="1142"/>
        <v>varchar2(20)</v>
      </c>
      <c r="S1103" s="66"/>
      <c r="T1103" s="66"/>
      <c r="U1103" s="68">
        <f t="shared" si="1156"/>
        <v>20</v>
      </c>
      <c r="V1103" s="65"/>
      <c r="W1103" s="5" t="s">
        <v>291</v>
      </c>
      <c r="X1103" s="5" t="str">
        <f t="shared" si="1146"/>
        <v>BASE_DT,ISSU_ID</v>
      </c>
      <c r="Y1103" s="6" t="s">
        <v>291</v>
      </c>
      <c r="Z1103" s="37" t="str">
        <f t="shared" si="1147"/>
        <v xml:space="preserve">  LASTID varchar2(20) NULL,</v>
      </c>
      <c r="AA1103" s="37" t="s">
        <v>291</v>
      </c>
      <c r="AB1103" s="5" t="str">
        <f t="shared" si="1148"/>
        <v/>
      </c>
      <c r="AC1103" s="37" t="s">
        <v>291</v>
      </c>
      <c r="AD1103" s="37" t="str">
        <f t="shared" si="1149"/>
        <v>COMMENT ON COLUMN ZFS_BASE_ISSU.LASTID IS '최종작업자';</v>
      </c>
      <c r="AE1103" s="37" t="s">
        <v>291</v>
      </c>
      <c r="AF1103" s="40" t="str">
        <f t="shared" si="1150"/>
        <v>ALTER TABLE ZFS_BASE_ISSU ADD LASTID varchar2(20) NULL;</v>
      </c>
      <c r="AG1103" s="6" t="s">
        <v>291</v>
      </c>
      <c r="AI1103" s="114"/>
      <c r="AJ1103" s="66"/>
    </row>
    <row r="1104" spans="2:36" hidden="1">
      <c r="B1104" s="65" t="str">
        <f t="shared" si="1158"/>
        <v>바젤3표준_입수정보</v>
      </c>
      <c r="C1104" s="65" t="str">
        <f t="shared" si="1158"/>
        <v>발행인정보</v>
      </c>
      <c r="D1104" s="65" t="s">
        <v>286</v>
      </c>
      <c r="E1104" s="65">
        <f t="shared" si="1145"/>
        <v>4</v>
      </c>
      <c r="F1104" s="66"/>
      <c r="G1104" s="66" t="s">
        <v>1154</v>
      </c>
      <c r="H1104" s="42">
        <v>8</v>
      </c>
      <c r="I1104" s="66" t="s">
        <v>36</v>
      </c>
      <c r="J1104" s="65" t="str">
        <f t="shared" si="1141"/>
        <v>날짜</v>
      </c>
      <c r="K1104" s="103"/>
      <c r="L1104" s="67"/>
      <c r="M1104" s="65" t="str">
        <f t="shared" si="1143"/>
        <v>ZFS_BASE_ISSU</v>
      </c>
      <c r="N1104" s="65" t="str">
        <f t="shared" si="1154"/>
        <v>발행인정보</v>
      </c>
      <c r="O1104" s="27">
        <f t="shared" si="1136"/>
        <v>4</v>
      </c>
      <c r="P1104" s="65" t="s">
        <v>47</v>
      </c>
      <c r="Q1104" s="65" t="str">
        <f t="shared" si="1157"/>
        <v>최종작업시스템일시</v>
      </c>
      <c r="R1104" s="65" t="str">
        <f t="shared" si="1142"/>
        <v>timestamp</v>
      </c>
      <c r="S1104" s="66"/>
      <c r="T1104" s="66"/>
      <c r="U1104" s="68">
        <f t="shared" si="1156"/>
        <v>8</v>
      </c>
      <c r="V1104" s="65"/>
      <c r="W1104" s="5" t="s">
        <v>291</v>
      </c>
      <c r="X1104" s="5" t="str">
        <f t="shared" si="1146"/>
        <v>BASE_DT,ISSU_ID</v>
      </c>
      <c r="Y1104" s="6" t="s">
        <v>291</v>
      </c>
      <c r="Z1104" s="37" t="str">
        <f t="shared" si="1147"/>
        <v xml:space="preserve">  TMSTAMP timestamp DEFAULT CURRENT_TIMESTAMP  NULL,</v>
      </c>
      <c r="AA1104" s="37" t="s">
        <v>291</v>
      </c>
      <c r="AB1104" s="5" t="str">
        <f t="shared" si="1148"/>
        <v/>
      </c>
      <c r="AC1104" s="37" t="s">
        <v>291</v>
      </c>
      <c r="AD1104" s="37" t="str">
        <f t="shared" si="1149"/>
        <v>COMMENT ON COLUMN ZFS_BASE_ISSU.TMSTAMP IS '최종작업시스템일시';</v>
      </c>
      <c r="AE1104" s="37" t="s">
        <v>291</v>
      </c>
      <c r="AF1104" s="40" t="str">
        <f t="shared" si="1150"/>
        <v>ALTER TABLE ZFS_BASE_ISSU ADD TMSTAMP timestamp NULL;</v>
      </c>
      <c r="AG1104" s="6" t="s">
        <v>291</v>
      </c>
      <c r="AI1104" s="114"/>
      <c r="AJ1104" s="66"/>
    </row>
    <row r="1105" spans="2:36" hidden="1">
      <c r="B1105" s="65" t="str">
        <f t="shared" si="1158"/>
        <v>바젤3표준_입수정보</v>
      </c>
      <c r="C1105" s="65" t="str">
        <f t="shared" si="1158"/>
        <v>발행인정보</v>
      </c>
      <c r="D1105" s="65" t="s">
        <v>1306</v>
      </c>
      <c r="E1105" s="65">
        <f t="shared" si="1145"/>
        <v>5</v>
      </c>
      <c r="F1105" s="66"/>
      <c r="G1105" s="66" t="s">
        <v>12</v>
      </c>
      <c r="H1105" s="42">
        <v>50</v>
      </c>
      <c r="I1105" s="66"/>
      <c r="J1105" s="65" t="str">
        <f t="shared" si="1141"/>
        <v>문자_50</v>
      </c>
      <c r="K1105" s="103"/>
      <c r="L1105" s="67"/>
      <c r="M1105" s="65" t="str">
        <f t="shared" si="1143"/>
        <v>ZFS_BASE_ISSU</v>
      </c>
      <c r="N1105" s="65" t="str">
        <f t="shared" si="1154"/>
        <v>발행인정보</v>
      </c>
      <c r="O1105" s="27">
        <f t="shared" si="1136"/>
        <v>5</v>
      </c>
      <c r="P1105" s="65" t="s">
        <v>1307</v>
      </c>
      <c r="Q1105" s="65" t="str">
        <f t="shared" si="1157"/>
        <v>발행인명</v>
      </c>
      <c r="R1105" s="65" t="str">
        <f t="shared" si="1142"/>
        <v>varchar2(50)</v>
      </c>
      <c r="S1105" s="66"/>
      <c r="T1105" s="66"/>
      <c r="U1105" s="68">
        <f t="shared" si="1156"/>
        <v>50</v>
      </c>
      <c r="V1105" s="65"/>
      <c r="W1105" s="5" t="s">
        <v>291</v>
      </c>
      <c r="X1105" s="5" t="str">
        <f t="shared" si="1146"/>
        <v>BASE_DT,ISSU_ID</v>
      </c>
      <c r="Y1105" s="6" t="s">
        <v>291</v>
      </c>
      <c r="Z1105" s="37" t="str">
        <f t="shared" si="1147"/>
        <v xml:space="preserve">  ISSU_NM varchar2(50) NULL,</v>
      </c>
      <c r="AA1105" s="37" t="s">
        <v>291</v>
      </c>
      <c r="AB1105" s="5" t="str">
        <f t="shared" si="1148"/>
        <v/>
      </c>
      <c r="AC1105" s="37" t="s">
        <v>291</v>
      </c>
      <c r="AD1105" s="37" t="str">
        <f t="shared" si="1149"/>
        <v>COMMENT ON COLUMN ZFS_BASE_ISSU.ISSU_NM IS '발행인명';</v>
      </c>
      <c r="AE1105" s="37" t="s">
        <v>291</v>
      </c>
      <c r="AF1105" s="40" t="str">
        <f t="shared" si="1150"/>
        <v>ALTER TABLE ZFS_BASE_ISSU ADD ISSU_NM varchar2(50) NULL;</v>
      </c>
      <c r="AG1105" s="6" t="s">
        <v>291</v>
      </c>
      <c r="AI1105" s="114"/>
      <c r="AJ1105" s="66"/>
    </row>
    <row r="1106" spans="2:36" hidden="1">
      <c r="B1106" s="65" t="str">
        <f t="shared" si="1158"/>
        <v>바젤3표준_입수정보</v>
      </c>
      <c r="C1106" s="65" t="str">
        <f t="shared" si="1158"/>
        <v>발행인정보</v>
      </c>
      <c r="D1106" s="65" t="s">
        <v>928</v>
      </c>
      <c r="E1106" s="65">
        <f t="shared" si="1145"/>
        <v>6</v>
      </c>
      <c r="F1106" s="66"/>
      <c r="G1106" s="66" t="s">
        <v>12</v>
      </c>
      <c r="H1106" s="42">
        <v>20</v>
      </c>
      <c r="I1106" s="66"/>
      <c r="J1106" s="65" t="str">
        <f t="shared" si="1141"/>
        <v>문자_20</v>
      </c>
      <c r="K1106" s="103"/>
      <c r="L1106" s="67"/>
      <c r="M1106" s="65" t="str">
        <f t="shared" si="1143"/>
        <v>ZFS_BASE_ISSU</v>
      </c>
      <c r="N1106" s="65" t="str">
        <f t="shared" si="1154"/>
        <v>발행인정보</v>
      </c>
      <c r="O1106" s="27">
        <f t="shared" ref="O1106:O1169" si="1159">IF(P1106="","", IF(P1105="",1,O1105+1))</f>
        <v>6</v>
      </c>
      <c r="P1106" s="65" t="s">
        <v>931</v>
      </c>
      <c r="Q1106" s="65" t="str">
        <f t="shared" si="1157"/>
        <v>ISIN코드</v>
      </c>
      <c r="R1106" s="65" t="str">
        <f t="shared" si="1142"/>
        <v>varchar2(20)</v>
      </c>
      <c r="S1106" s="66"/>
      <c r="T1106" s="66"/>
      <c r="U1106" s="68">
        <f t="shared" si="1156"/>
        <v>20</v>
      </c>
      <c r="V1106" s="65"/>
      <c r="W1106" s="5" t="s">
        <v>291</v>
      </c>
      <c r="X1106" s="5" t="str">
        <f t="shared" si="1146"/>
        <v>BASE_DT,ISSU_ID</v>
      </c>
      <c r="Y1106" s="6" t="s">
        <v>291</v>
      </c>
      <c r="Z1106" s="37" t="str">
        <f t="shared" si="1147"/>
        <v xml:space="preserve">  ISIN_CD varchar2(20) NULL,</v>
      </c>
      <c r="AA1106" s="37" t="s">
        <v>291</v>
      </c>
      <c r="AB1106" s="5" t="str">
        <f t="shared" si="1148"/>
        <v/>
      </c>
      <c r="AC1106" s="37" t="s">
        <v>291</v>
      </c>
      <c r="AD1106" s="37" t="str">
        <f t="shared" si="1149"/>
        <v>COMMENT ON COLUMN ZFS_BASE_ISSU.ISIN_CD IS 'ISIN코드';</v>
      </c>
      <c r="AE1106" s="37" t="s">
        <v>291</v>
      </c>
      <c r="AF1106" s="40" t="str">
        <f t="shared" si="1150"/>
        <v>ALTER TABLE ZFS_BASE_ISSU ADD ISIN_CD varchar2(20) NULL;</v>
      </c>
      <c r="AG1106" s="6" t="s">
        <v>291</v>
      </c>
      <c r="AI1106" s="114"/>
      <c r="AJ1106" s="66"/>
    </row>
    <row r="1107" spans="2:36" hidden="1">
      <c r="B1107" s="65" t="str">
        <f t="shared" si="1158"/>
        <v>바젤3표준_입수정보</v>
      </c>
      <c r="C1107" s="65" t="str">
        <f t="shared" si="1158"/>
        <v>발행인정보</v>
      </c>
      <c r="D1107" s="65" t="s">
        <v>1308</v>
      </c>
      <c r="E1107" s="65">
        <f t="shared" si="1145"/>
        <v>7</v>
      </c>
      <c r="F1107" s="66"/>
      <c r="G1107" s="66" t="s">
        <v>12</v>
      </c>
      <c r="H1107" s="42">
        <v>20</v>
      </c>
      <c r="I1107" s="66"/>
      <c r="J1107" s="65" t="str">
        <f t="shared" si="1141"/>
        <v>문자_20</v>
      </c>
      <c r="K1107" s="103"/>
      <c r="L1107" s="67"/>
      <c r="M1107" s="65" t="str">
        <f t="shared" si="1143"/>
        <v>ZFS_BASE_ISSU</v>
      </c>
      <c r="N1107" s="65" t="str">
        <f t="shared" si="1154"/>
        <v>발행인정보</v>
      </c>
      <c r="O1107" s="27">
        <f t="shared" si="1159"/>
        <v>7</v>
      </c>
      <c r="P1107" s="65" t="s">
        <v>1309</v>
      </c>
      <c r="Q1107" s="65" t="str">
        <f t="shared" si="1157"/>
        <v>LEI코드</v>
      </c>
      <c r="R1107" s="65" t="str">
        <f t="shared" si="1142"/>
        <v>varchar2(20)</v>
      </c>
      <c r="S1107" s="66"/>
      <c r="T1107" s="66"/>
      <c r="U1107" s="68">
        <f t="shared" si="1156"/>
        <v>20</v>
      </c>
      <c r="V1107" s="65"/>
      <c r="W1107" s="5" t="s">
        <v>291</v>
      </c>
      <c r="X1107" s="5" t="str">
        <f t="shared" si="1146"/>
        <v>BASE_DT,ISSU_ID</v>
      </c>
      <c r="Y1107" s="6" t="s">
        <v>291</v>
      </c>
      <c r="Z1107" s="37" t="str">
        <f t="shared" si="1147"/>
        <v xml:space="preserve">  LEI_CD varchar2(20) NULL,</v>
      </c>
      <c r="AA1107" s="37" t="s">
        <v>291</v>
      </c>
      <c r="AB1107" s="5" t="str">
        <f t="shared" si="1148"/>
        <v/>
      </c>
      <c r="AC1107" s="37" t="s">
        <v>291</v>
      </c>
      <c r="AD1107" s="37" t="str">
        <f t="shared" si="1149"/>
        <v>COMMENT ON COLUMN ZFS_BASE_ISSU.LEI_CD IS 'LEI코드';</v>
      </c>
      <c r="AE1107" s="37" t="s">
        <v>291</v>
      </c>
      <c r="AF1107" s="40" t="str">
        <f t="shared" si="1150"/>
        <v>ALTER TABLE ZFS_BASE_ISSU ADD LEI_CD varchar2(20) NULL;</v>
      </c>
      <c r="AG1107" s="6" t="s">
        <v>291</v>
      </c>
      <c r="AI1107" s="114"/>
      <c r="AJ1107" s="66"/>
    </row>
    <row r="1108" spans="2:36" hidden="1">
      <c r="B1108" s="65" t="str">
        <f t="shared" si="1158"/>
        <v>바젤3표준_입수정보</v>
      </c>
      <c r="C1108" s="65" t="str">
        <f t="shared" si="1158"/>
        <v>발행인정보</v>
      </c>
      <c r="D1108" s="65" t="s">
        <v>1310</v>
      </c>
      <c r="E1108" s="65">
        <f t="shared" si="1145"/>
        <v>8</v>
      </c>
      <c r="F1108" s="66"/>
      <c r="G1108" s="66" t="s">
        <v>12</v>
      </c>
      <c r="H1108" s="42">
        <v>20</v>
      </c>
      <c r="I1108" s="66"/>
      <c r="J1108" s="65" t="str">
        <f t="shared" si="1141"/>
        <v>문자_20</v>
      </c>
      <c r="K1108" s="103"/>
      <c r="L1108" s="67"/>
      <c r="M1108" s="65" t="str">
        <f t="shared" si="1143"/>
        <v>ZFS_BASE_ISSU</v>
      </c>
      <c r="N1108" s="65" t="str">
        <f t="shared" si="1154"/>
        <v>발행인정보</v>
      </c>
      <c r="O1108" s="27">
        <f t="shared" si="1159"/>
        <v>8</v>
      </c>
      <c r="P1108" s="65" t="s">
        <v>1311</v>
      </c>
      <c r="Q1108" s="65" t="str">
        <f t="shared" si="1157"/>
        <v>법인번호</v>
      </c>
      <c r="R1108" s="65" t="str">
        <f t="shared" si="1142"/>
        <v>varchar2(20)</v>
      </c>
      <c r="S1108" s="66"/>
      <c r="T1108" s="66"/>
      <c r="U1108" s="68">
        <f t="shared" si="1156"/>
        <v>20</v>
      </c>
      <c r="V1108" s="65"/>
      <c r="W1108" s="5" t="s">
        <v>291</v>
      </c>
      <c r="X1108" s="5" t="str">
        <f t="shared" si="1146"/>
        <v>BASE_DT,ISSU_ID</v>
      </c>
      <c r="Y1108" s="6" t="s">
        <v>291</v>
      </c>
      <c r="Z1108" s="37" t="str">
        <f t="shared" si="1147"/>
        <v xml:space="preserve">  REGI_NO varchar2(20) NULL,</v>
      </c>
      <c r="AA1108" s="37" t="s">
        <v>291</v>
      </c>
      <c r="AB1108" s="5" t="str">
        <f t="shared" si="1148"/>
        <v/>
      </c>
      <c r="AC1108" s="37" t="s">
        <v>291</v>
      </c>
      <c r="AD1108" s="37" t="str">
        <f t="shared" si="1149"/>
        <v>COMMENT ON COLUMN ZFS_BASE_ISSU.REGI_NO IS '법인번호';</v>
      </c>
      <c r="AE1108" s="37" t="s">
        <v>291</v>
      </c>
      <c r="AF1108" s="40" t="str">
        <f t="shared" si="1150"/>
        <v>ALTER TABLE ZFS_BASE_ISSU ADD REGI_NO varchar2(20) NULL;</v>
      </c>
      <c r="AG1108" s="6" t="s">
        <v>291</v>
      </c>
      <c r="AI1108" s="114"/>
      <c r="AJ1108" s="66"/>
    </row>
    <row r="1109" spans="2:36" hidden="1">
      <c r="B1109" s="65" t="str">
        <f t="shared" si="1158"/>
        <v>바젤3표준_입수정보</v>
      </c>
      <c r="C1109" s="65" t="str">
        <f t="shared" si="1158"/>
        <v>발행인정보</v>
      </c>
      <c r="D1109" s="65" t="s">
        <v>1312</v>
      </c>
      <c r="E1109" s="65">
        <f t="shared" si="1145"/>
        <v>9</v>
      </c>
      <c r="F1109" s="66"/>
      <c r="G1109" s="66" t="s">
        <v>12</v>
      </c>
      <c r="H1109" s="42">
        <v>5</v>
      </c>
      <c r="I1109" s="66"/>
      <c r="J1109" s="65" t="str">
        <f t="shared" si="1141"/>
        <v>문자_5</v>
      </c>
      <c r="K1109" s="103"/>
      <c r="L1109" s="67"/>
      <c r="M1109" s="65" t="str">
        <f t="shared" si="1143"/>
        <v>ZFS_BASE_ISSU</v>
      </c>
      <c r="N1109" s="65" t="str">
        <f t="shared" si="1154"/>
        <v>발행인정보</v>
      </c>
      <c r="O1109" s="27">
        <f t="shared" si="1159"/>
        <v>9</v>
      </c>
      <c r="P1109" s="65" t="s">
        <v>1313</v>
      </c>
      <c r="Q1109" s="65" t="str">
        <f t="shared" si="1157"/>
        <v>부도버킷</v>
      </c>
      <c r="R1109" s="65" t="str">
        <f t="shared" si="1142"/>
        <v>varchar2(5)</v>
      </c>
      <c r="S1109" s="66"/>
      <c r="T1109" s="66"/>
      <c r="U1109" s="68">
        <f t="shared" si="1156"/>
        <v>5</v>
      </c>
      <c r="V1109" s="65"/>
      <c r="W1109" s="5" t="s">
        <v>291</v>
      </c>
      <c r="X1109" s="5" t="str">
        <f t="shared" si="1146"/>
        <v>BASE_DT,ISSU_ID</v>
      </c>
      <c r="Y1109" s="6" t="s">
        <v>291</v>
      </c>
      <c r="Z1109" s="37" t="str">
        <f t="shared" si="1147"/>
        <v xml:space="preserve">  DRC_BUCKET varchar2(5) NULL,</v>
      </c>
      <c r="AA1109" s="37" t="s">
        <v>291</v>
      </c>
      <c r="AB1109" s="5" t="str">
        <f t="shared" si="1148"/>
        <v/>
      </c>
      <c r="AC1109" s="37" t="s">
        <v>291</v>
      </c>
      <c r="AD1109" s="37" t="str">
        <f t="shared" si="1149"/>
        <v>COMMENT ON COLUMN ZFS_BASE_ISSU.DRC_BUCKET IS '부도버킷';</v>
      </c>
      <c r="AE1109" s="37" t="s">
        <v>291</v>
      </c>
      <c r="AF1109" s="40" t="str">
        <f t="shared" si="1150"/>
        <v>ALTER TABLE ZFS_BASE_ISSU ADD DRC_BUCKET varchar2(5) NULL;</v>
      </c>
      <c r="AG1109" s="6" t="s">
        <v>291</v>
      </c>
      <c r="AI1109" s="114"/>
      <c r="AJ1109" s="66"/>
    </row>
    <row r="1110" spans="2:36" hidden="1">
      <c r="B1110" s="65" t="str">
        <f t="shared" si="1158"/>
        <v>바젤3표준_입수정보</v>
      </c>
      <c r="C1110" s="65" t="str">
        <f>C1102</f>
        <v>발행인정보</v>
      </c>
      <c r="D1110" s="65" t="s">
        <v>1314</v>
      </c>
      <c r="E1110" s="65">
        <f t="shared" si="1145"/>
        <v>10</v>
      </c>
      <c r="F1110" s="66"/>
      <c r="G1110" s="66" t="s">
        <v>12</v>
      </c>
      <c r="H1110" s="42">
        <v>10</v>
      </c>
      <c r="I1110" s="66"/>
      <c r="J1110" s="65" t="str">
        <f t="shared" si="1141"/>
        <v>문자_10</v>
      </c>
      <c r="K1110" s="103"/>
      <c r="L1110" s="67"/>
      <c r="M1110" s="65" t="str">
        <f t="shared" si="1143"/>
        <v>ZFS_BASE_ISSU</v>
      </c>
      <c r="N1110" s="65" t="str">
        <f t="shared" si="1154"/>
        <v>발행인정보</v>
      </c>
      <c r="O1110" s="27">
        <f t="shared" si="1159"/>
        <v>10</v>
      </c>
      <c r="P1110" s="65" t="s">
        <v>1315</v>
      </c>
      <c r="Q1110" s="65" t="str">
        <f t="shared" si="1157"/>
        <v>산업분류코드</v>
      </c>
      <c r="R1110" s="65" t="str">
        <f t="shared" si="1142"/>
        <v>varchar2(10)</v>
      </c>
      <c r="S1110" s="66"/>
      <c r="T1110" s="66"/>
      <c r="U1110" s="68">
        <f t="shared" si="1156"/>
        <v>10</v>
      </c>
      <c r="V1110" s="65"/>
      <c r="W1110" s="5" t="s">
        <v>291</v>
      </c>
      <c r="X1110" s="5" t="str">
        <f t="shared" si="1146"/>
        <v>BASE_DT,ISSU_ID</v>
      </c>
      <c r="Y1110" s="6" t="s">
        <v>291</v>
      </c>
      <c r="Z1110" s="37" t="str">
        <f t="shared" si="1147"/>
        <v xml:space="preserve">  STND_CD varchar2(10) NULL,</v>
      </c>
      <c r="AA1110" s="37" t="s">
        <v>291</v>
      </c>
      <c r="AB1110" s="5" t="str">
        <f t="shared" si="1148"/>
        <v/>
      </c>
      <c r="AC1110" s="37" t="s">
        <v>291</v>
      </c>
      <c r="AD1110" s="37" t="str">
        <f t="shared" si="1149"/>
        <v>COMMENT ON COLUMN ZFS_BASE_ISSU.STND_CD IS '산업분류코드';</v>
      </c>
      <c r="AE1110" s="37" t="s">
        <v>291</v>
      </c>
      <c r="AF1110" s="40" t="str">
        <f t="shared" si="1150"/>
        <v>ALTER TABLE ZFS_BASE_ISSU ADD STND_CD varchar2(10) NULL;</v>
      </c>
      <c r="AG1110" s="6" t="s">
        <v>291</v>
      </c>
      <c r="AI1110" s="114"/>
      <c r="AJ1110" s="66"/>
    </row>
    <row r="1111" spans="2:36" hidden="1">
      <c r="B1111" s="65" t="str">
        <f t="shared" si="1158"/>
        <v>바젤3표준_입수정보</v>
      </c>
      <c r="C1111" s="65" t="str">
        <f>C1103</f>
        <v>발행인정보</v>
      </c>
      <c r="D1111" s="65" t="s">
        <v>1316</v>
      </c>
      <c r="E1111" s="65">
        <f t="shared" si="1145"/>
        <v>11</v>
      </c>
      <c r="F1111" s="66"/>
      <c r="G1111" s="66" t="s">
        <v>12</v>
      </c>
      <c r="H1111" s="42">
        <v>2</v>
      </c>
      <c r="I1111" s="66"/>
      <c r="J1111" s="65" t="str">
        <f t="shared" si="1141"/>
        <v>문자_2</v>
      </c>
      <c r="K1111" s="103"/>
      <c r="L1111" s="67"/>
      <c r="M1111" s="65" t="str">
        <f t="shared" si="1143"/>
        <v>ZFS_BASE_ISSU</v>
      </c>
      <c r="N1111" s="65" t="str">
        <f t="shared" si="1154"/>
        <v>발행인정보</v>
      </c>
      <c r="O1111" s="27">
        <f t="shared" si="1159"/>
        <v>11</v>
      </c>
      <c r="P1111" s="65" t="s">
        <v>1317</v>
      </c>
      <c r="Q1111" s="65" t="str">
        <f t="shared" si="1157"/>
        <v>국가코드</v>
      </c>
      <c r="R1111" s="65" t="str">
        <f t="shared" si="1142"/>
        <v>varchar2(2)</v>
      </c>
      <c r="S1111" s="66"/>
      <c r="T1111" s="66"/>
      <c r="U1111" s="68">
        <f t="shared" si="1156"/>
        <v>2</v>
      </c>
      <c r="V1111" s="65"/>
      <c r="W1111" s="5" t="s">
        <v>291</v>
      </c>
      <c r="X1111" s="5" t="str">
        <f t="shared" si="1146"/>
        <v>BASE_DT,ISSU_ID</v>
      </c>
      <c r="Y1111" s="6" t="s">
        <v>291</v>
      </c>
      <c r="Z1111" s="37" t="str">
        <f t="shared" si="1147"/>
        <v xml:space="preserve">  NA_CD varchar2(2) NULL,</v>
      </c>
      <c r="AA1111" s="37" t="s">
        <v>291</v>
      </c>
      <c r="AB1111" s="5" t="str">
        <f t="shared" si="1148"/>
        <v/>
      </c>
      <c r="AC1111" s="37" t="s">
        <v>291</v>
      </c>
      <c r="AD1111" s="37" t="str">
        <f t="shared" si="1149"/>
        <v>COMMENT ON COLUMN ZFS_BASE_ISSU.NA_CD IS '국가코드';</v>
      </c>
      <c r="AE1111" s="37" t="s">
        <v>291</v>
      </c>
      <c r="AF1111" s="40" t="str">
        <f t="shared" si="1150"/>
        <v>ALTER TABLE ZFS_BASE_ISSU ADD NA_CD varchar2(2) NULL;</v>
      </c>
      <c r="AG1111" s="6" t="s">
        <v>291</v>
      </c>
      <c r="AI1111" s="114"/>
      <c r="AJ1111" s="66"/>
    </row>
    <row r="1112" spans="2:36" hidden="1">
      <c r="B1112" s="65" t="str">
        <f t="shared" si="1158"/>
        <v>바젤3표준_입수정보</v>
      </c>
      <c r="C1112" s="65" t="str">
        <f>C1104</f>
        <v>발행인정보</v>
      </c>
      <c r="D1112" s="65" t="s">
        <v>1318</v>
      </c>
      <c r="E1112" s="65">
        <f t="shared" si="1145"/>
        <v>12</v>
      </c>
      <c r="F1112" s="66"/>
      <c r="G1112" s="66" t="s">
        <v>12</v>
      </c>
      <c r="H1112" s="42">
        <v>10</v>
      </c>
      <c r="I1112" s="66"/>
      <c r="J1112" s="65" t="str">
        <f t="shared" si="1141"/>
        <v>문자_10</v>
      </c>
      <c r="K1112" s="103"/>
      <c r="L1112" s="67"/>
      <c r="M1112" s="65" t="str">
        <f t="shared" si="1143"/>
        <v>ZFS_BASE_ISSU</v>
      </c>
      <c r="N1112" s="65" t="str">
        <f t="shared" si="1154"/>
        <v>발행인정보</v>
      </c>
      <c r="O1112" s="27">
        <f t="shared" si="1159"/>
        <v>12</v>
      </c>
      <c r="P1112" s="65" t="s">
        <v>1319</v>
      </c>
      <c r="Q1112" s="65" t="str">
        <f t="shared" si="1157"/>
        <v>신용등급</v>
      </c>
      <c r="R1112" s="65" t="str">
        <f t="shared" si="1142"/>
        <v>varchar2(10)</v>
      </c>
      <c r="S1112" s="66"/>
      <c r="T1112" s="66"/>
      <c r="U1112" s="68">
        <f t="shared" si="1156"/>
        <v>10</v>
      </c>
      <c r="V1112" s="65"/>
      <c r="W1112" s="5" t="s">
        <v>291</v>
      </c>
      <c r="X1112" s="5" t="str">
        <f t="shared" si="1146"/>
        <v>BASE_DT,ISSU_ID</v>
      </c>
      <c r="Y1112" s="6" t="s">
        <v>291</v>
      </c>
      <c r="Z1112" s="37" t="str">
        <f t="shared" si="1147"/>
        <v xml:space="preserve">  CRDT_RANK varchar2(10) NULL,CONSTRAINT PK_ZFS_BASE_ISSU PRIMARY KEY ( BASE_DT,ISSU_ID) );</v>
      </c>
      <c r="AA1112" s="37" t="s">
        <v>291</v>
      </c>
      <c r="AB1112" s="5" t="str">
        <f t="shared" si="1148"/>
        <v/>
      </c>
      <c r="AC1112" s="37" t="s">
        <v>291</v>
      </c>
      <c r="AD1112" s="37" t="str">
        <f t="shared" si="1149"/>
        <v>COMMENT ON COLUMN ZFS_BASE_ISSU.CRDT_RANK IS '신용등급';</v>
      </c>
      <c r="AE1112" s="37" t="s">
        <v>291</v>
      </c>
      <c r="AF1112" s="40" t="str">
        <f t="shared" si="1150"/>
        <v>ALTER TABLE ZFS_BASE_ISSU ADD CRDT_RANK varchar2(10) NULL;</v>
      </c>
      <c r="AG1112" s="6" t="s">
        <v>291</v>
      </c>
      <c r="AI1112" s="114"/>
      <c r="AJ1112" s="66"/>
    </row>
    <row r="1113" spans="2:36" hidden="1">
      <c r="B1113" s="65" t="str">
        <f>B1099</f>
        <v>바젤3표준_입수정보</v>
      </c>
      <c r="C1113" s="65" t="s">
        <v>1002</v>
      </c>
      <c r="D1113" s="65" t="str">
        <f>VLOOKUP(M1113,엔티티목록!I:O,7,FALSE)</f>
        <v>지수,펀드등 LTA구성종목에 대한 정보</v>
      </c>
      <c r="E1113" s="65" t="str">
        <f t="shared" si="1145"/>
        <v/>
      </c>
      <c r="F1113" s="66"/>
      <c r="G1113" s="66"/>
      <c r="H1113" s="42">
        <f>SUMIFS(H:H,C:C,C1113,B:B,B1113, G:G,"&lt;&gt;"&amp;G1113)</f>
        <v>87</v>
      </c>
      <c r="I1113" s="66"/>
      <c r="J1113" s="65" t="str">
        <f t="shared" si="1141"/>
        <v/>
      </c>
      <c r="K1113" s="103"/>
      <c r="L1113" s="67"/>
      <c r="M1113" s="65" t="s">
        <v>1004</v>
      </c>
      <c r="N1113" s="65" t="str">
        <f t="shared" si="1154"/>
        <v>LTA구성정보</v>
      </c>
      <c r="O1113" s="27" t="str">
        <f t="shared" si="1159"/>
        <v/>
      </c>
      <c r="P1113" s="65"/>
      <c r="Q1113" s="65"/>
      <c r="R1113" s="65" t="str">
        <f t="shared" si="1142"/>
        <v/>
      </c>
      <c r="S1113" s="66"/>
      <c r="T1113" s="66"/>
      <c r="U1113" s="68">
        <f t="shared" si="1156"/>
        <v>87</v>
      </c>
      <c r="V1113" s="65"/>
      <c r="W1113" s="5" t="s">
        <v>291</v>
      </c>
      <c r="X1113" s="5" t="str">
        <f t="shared" si="1146"/>
        <v/>
      </c>
      <c r="Y1113" s="6" t="s">
        <v>291</v>
      </c>
      <c r="Z1113" s="37" t="str">
        <f t="shared" si="1147"/>
        <v>CREATE TABLE ZFS_BASE_LTA(</v>
      </c>
      <c r="AA1113" s="37" t="s">
        <v>291</v>
      </c>
      <c r="AB1113" s="5" t="str">
        <f t="shared" si="1148"/>
        <v>DROP TABLE ZFS_BASE_LTA;</v>
      </c>
      <c r="AC1113" s="37" t="s">
        <v>291</v>
      </c>
      <c r="AD1113" s="37" t="str">
        <f t="shared" si="1149"/>
        <v>COMMENT ON TABLE ZFS_BASE_LTA IS 'LTA구성정보';</v>
      </c>
      <c r="AE1113" s="37" t="s">
        <v>291</v>
      </c>
      <c r="AF1113" s="40" t="str">
        <f t="shared" si="1150"/>
        <v/>
      </c>
      <c r="AG1113" s="6" t="s">
        <v>291</v>
      </c>
      <c r="AI1113" s="114"/>
      <c r="AJ1113" s="66"/>
    </row>
    <row r="1114" spans="2:36" hidden="1">
      <c r="B1114" s="65" t="str">
        <f t="shared" si="1158"/>
        <v>바젤3표준_입수정보</v>
      </c>
      <c r="C1114" s="65" t="str">
        <f>C1113</f>
        <v>LTA구성정보</v>
      </c>
      <c r="D1114" s="65" t="s">
        <v>1169</v>
      </c>
      <c r="E1114" s="65">
        <f t="shared" si="1145"/>
        <v>1</v>
      </c>
      <c r="F1114" s="66" t="s">
        <v>1980</v>
      </c>
      <c r="G1114" s="66" t="s">
        <v>274</v>
      </c>
      <c r="H1114" s="42">
        <v>8</v>
      </c>
      <c r="I1114" s="66"/>
      <c r="J1114" s="65" t="str">
        <f t="shared" si="1141"/>
        <v>문자_8</v>
      </c>
      <c r="K1114" s="103"/>
      <c r="L1114" s="67"/>
      <c r="M1114" s="65" t="str">
        <f t="shared" si="1143"/>
        <v>ZFS_BASE_LTA</v>
      </c>
      <c r="N1114" s="65" t="str">
        <f t="shared" si="1154"/>
        <v>LTA구성정보</v>
      </c>
      <c r="O1114" s="27">
        <f t="shared" si="1159"/>
        <v>1</v>
      </c>
      <c r="P1114" s="65" t="s">
        <v>65</v>
      </c>
      <c r="Q1114" s="65" t="str">
        <f t="shared" si="1155"/>
        <v>기준일자</v>
      </c>
      <c r="R1114" s="65" t="str">
        <f t="shared" si="1142"/>
        <v>varchar2(8)</v>
      </c>
      <c r="S1114" s="66" t="s">
        <v>1980</v>
      </c>
      <c r="T1114" s="66"/>
      <c r="U1114" s="68">
        <f t="shared" si="1156"/>
        <v>8</v>
      </c>
      <c r="V1114" s="65"/>
      <c r="W1114" s="5" t="s">
        <v>291</v>
      </c>
      <c r="X1114" s="5" t="str">
        <f t="shared" si="1146"/>
        <v>BASE_DT</v>
      </c>
      <c r="Y1114" s="6" t="s">
        <v>291</v>
      </c>
      <c r="Z1114" s="37" t="str">
        <f t="shared" si="1147"/>
        <v xml:space="preserve">  BASE_DT varchar2(8) NOT NULL,</v>
      </c>
      <c r="AA1114" s="37" t="s">
        <v>291</v>
      </c>
      <c r="AB1114" s="5" t="str">
        <f t="shared" si="1148"/>
        <v/>
      </c>
      <c r="AC1114" s="37" t="s">
        <v>291</v>
      </c>
      <c r="AD1114" s="37" t="str">
        <f t="shared" si="1149"/>
        <v>COMMENT ON COLUMN ZFS_BASE_LTA.BASE_DT IS '기준일자';</v>
      </c>
      <c r="AE1114" s="37" t="s">
        <v>291</v>
      </c>
      <c r="AF1114" s="40" t="str">
        <f t="shared" si="1150"/>
        <v/>
      </c>
      <c r="AG1114" s="6" t="s">
        <v>291</v>
      </c>
      <c r="AI1114" s="114"/>
      <c r="AJ1114" s="66"/>
    </row>
    <row r="1115" spans="2:36" hidden="1">
      <c r="B1115" s="65" t="str">
        <f t="shared" si="1158"/>
        <v>바젤3표준_입수정보</v>
      </c>
      <c r="C1115" s="65" t="str">
        <f>C1114</f>
        <v>LTA구성정보</v>
      </c>
      <c r="D1115" s="65" t="s">
        <v>918</v>
      </c>
      <c r="E1115" s="65">
        <f t="shared" si="1145"/>
        <v>2</v>
      </c>
      <c r="F1115" s="66" t="s">
        <v>1980</v>
      </c>
      <c r="G1115" s="66" t="s">
        <v>274</v>
      </c>
      <c r="H1115" s="42">
        <v>20</v>
      </c>
      <c r="I1115" s="66"/>
      <c r="J1115" s="65" t="str">
        <f t="shared" ref="J1115:J1178" si="1160">IF(G1115="", "", G1115&amp;IF(G1115="날짜", "", "_"&amp;H1115))</f>
        <v>문자_20</v>
      </c>
      <c r="K1115" s="103" t="s">
        <v>757</v>
      </c>
      <c r="L1115" s="67"/>
      <c r="M1115" s="65" t="str">
        <f t="shared" si="1143"/>
        <v>ZFS_BASE_LTA</v>
      </c>
      <c r="N1115" s="65" t="str">
        <f t="shared" si="1154"/>
        <v>LTA구성정보</v>
      </c>
      <c r="O1115" s="27">
        <f t="shared" si="1159"/>
        <v>2</v>
      </c>
      <c r="P1115" s="65" t="s">
        <v>919</v>
      </c>
      <c r="Q1115" s="65" t="str">
        <f t="shared" si="1155"/>
        <v>지수ID</v>
      </c>
      <c r="R1115" s="65" t="str">
        <f t="shared" ref="R1115:R1178" si="1161">IF(G1115="문자", "varchar2(" &amp; H1115 &amp; ")", IF(G1115="숫자", "number(" &amp; SUBSTITUTE(H1115, ".", ",") &amp;")", IF(G1115="날짜", "timestamp", "")))</f>
        <v>varchar2(20)</v>
      </c>
      <c r="S1115" s="66" t="s">
        <v>1980</v>
      </c>
      <c r="T1115" s="66"/>
      <c r="U1115" s="68">
        <f t="shared" si="1156"/>
        <v>20</v>
      </c>
      <c r="V1115" s="65"/>
      <c r="W1115" s="5" t="s">
        <v>291</v>
      </c>
      <c r="X1115" s="5" t="str">
        <f t="shared" si="1146"/>
        <v>BASE_DT,IDX_ID</v>
      </c>
      <c r="Y1115" s="6" t="s">
        <v>291</v>
      </c>
      <c r="Z1115" s="37" t="str">
        <f t="shared" si="1147"/>
        <v xml:space="preserve">  IDX_ID varchar2(20) NOT NULL,</v>
      </c>
      <c r="AA1115" s="37" t="s">
        <v>291</v>
      </c>
      <c r="AB1115" s="5" t="str">
        <f t="shared" si="1148"/>
        <v/>
      </c>
      <c r="AC1115" s="37" t="s">
        <v>291</v>
      </c>
      <c r="AD1115" s="37" t="str">
        <f t="shared" si="1149"/>
        <v>COMMENT ON COLUMN ZFS_BASE_LTA.IDX_ID IS '지수ID : KOSPI200';</v>
      </c>
      <c r="AE1115" s="37" t="s">
        <v>291</v>
      </c>
      <c r="AF1115" s="40" t="str">
        <f t="shared" si="1150"/>
        <v/>
      </c>
      <c r="AG1115" s="6" t="s">
        <v>291</v>
      </c>
      <c r="AI1115" s="114"/>
      <c r="AJ1115" s="66"/>
    </row>
    <row r="1116" spans="2:36" hidden="1">
      <c r="B1116" s="65" t="str">
        <f t="shared" si="1158"/>
        <v>바젤3표준_입수정보</v>
      </c>
      <c r="C1116" s="65" t="str">
        <f>C1115</f>
        <v>LTA구성정보</v>
      </c>
      <c r="D1116" s="65" t="s">
        <v>1320</v>
      </c>
      <c r="E1116" s="65">
        <f t="shared" si="1145"/>
        <v>3</v>
      </c>
      <c r="F1116" s="66" t="s">
        <v>1980</v>
      </c>
      <c r="G1116" s="66" t="s">
        <v>274</v>
      </c>
      <c r="H1116" s="42">
        <v>30</v>
      </c>
      <c r="I1116" s="66"/>
      <c r="J1116" s="65" t="str">
        <f t="shared" si="1160"/>
        <v>문자_30</v>
      </c>
      <c r="K1116" s="103" t="s">
        <v>1321</v>
      </c>
      <c r="L1116" s="67"/>
      <c r="M1116" s="65" t="str">
        <f t="shared" ref="M1116:M1140" si="1162">M1115</f>
        <v>ZFS_BASE_LTA</v>
      </c>
      <c r="N1116" s="65" t="str">
        <f t="shared" si="1154"/>
        <v>LTA구성정보</v>
      </c>
      <c r="O1116" s="27">
        <f t="shared" si="1159"/>
        <v>3</v>
      </c>
      <c r="P1116" s="65" t="s">
        <v>820</v>
      </c>
      <c r="Q1116" s="65" t="str">
        <f t="shared" si="1155"/>
        <v>구성종목ID</v>
      </c>
      <c r="R1116" s="65" t="str">
        <f t="shared" si="1161"/>
        <v>varchar2(30)</v>
      </c>
      <c r="S1116" s="66" t="s">
        <v>1980</v>
      </c>
      <c r="T1116" s="66"/>
      <c r="U1116" s="68">
        <f t="shared" si="1156"/>
        <v>30</v>
      </c>
      <c r="V1116" s="65"/>
      <c r="W1116" s="5" t="s">
        <v>291</v>
      </c>
      <c r="X1116" s="5" t="str">
        <f t="shared" si="1146"/>
        <v>BASE_DT,IDX_ID,PROD_ID</v>
      </c>
      <c r="Y1116" s="6" t="s">
        <v>291</v>
      </c>
      <c r="Z1116" s="37" t="str">
        <f t="shared" si="1147"/>
        <v xml:space="preserve">  PROD_ID varchar2(30) NOT NULL,</v>
      </c>
      <c r="AA1116" s="37" t="s">
        <v>291</v>
      </c>
      <c r="AB1116" s="5" t="str">
        <f t="shared" si="1148"/>
        <v/>
      </c>
      <c r="AC1116" s="37" t="s">
        <v>291</v>
      </c>
      <c r="AD1116" s="37" t="str">
        <f t="shared" si="1149"/>
        <v>COMMENT ON COLUMN ZFS_BASE_LTA.PROD_ID IS '구성종목ID : 삼성전자종목ID';</v>
      </c>
      <c r="AE1116" s="37" t="s">
        <v>291</v>
      </c>
      <c r="AF1116" s="40" t="str">
        <f t="shared" si="1150"/>
        <v/>
      </c>
      <c r="AG1116" s="6" t="s">
        <v>291</v>
      </c>
      <c r="AI1116" s="114"/>
      <c r="AJ1116" s="66"/>
    </row>
    <row r="1117" spans="2:36" hidden="1">
      <c r="B1117" s="65" t="str">
        <f>B1116</f>
        <v>바젤3표준_입수정보</v>
      </c>
      <c r="C1117" s="65" t="str">
        <f>C1116</f>
        <v>LTA구성정보</v>
      </c>
      <c r="D1117" s="65" t="s">
        <v>1153</v>
      </c>
      <c r="E1117" s="65">
        <f t="shared" si="1145"/>
        <v>4</v>
      </c>
      <c r="F1117" s="66"/>
      <c r="G1117" s="66" t="s">
        <v>274</v>
      </c>
      <c r="H1117" s="42">
        <v>20</v>
      </c>
      <c r="I1117" s="66"/>
      <c r="J1117" s="65" t="str">
        <f t="shared" si="1160"/>
        <v>문자_20</v>
      </c>
      <c r="K1117" s="103"/>
      <c r="L1117" s="67"/>
      <c r="M1117" s="65" t="str">
        <f t="shared" si="1162"/>
        <v>ZFS_BASE_LTA</v>
      </c>
      <c r="N1117" s="65" t="str">
        <f t="shared" si="1154"/>
        <v>LTA구성정보</v>
      </c>
      <c r="O1117" s="27">
        <f t="shared" si="1159"/>
        <v>4</v>
      </c>
      <c r="P1117" s="65" t="s">
        <v>46</v>
      </c>
      <c r="Q1117" s="65" t="str">
        <f t="shared" si="1155"/>
        <v>최종작업자</v>
      </c>
      <c r="R1117" s="65" t="str">
        <f t="shared" si="1161"/>
        <v>varchar2(20)</v>
      </c>
      <c r="S1117" s="66"/>
      <c r="T1117" s="66"/>
      <c r="U1117" s="68">
        <f t="shared" si="1156"/>
        <v>20</v>
      </c>
      <c r="V1117" s="65"/>
      <c r="W1117" s="5" t="s">
        <v>291</v>
      </c>
      <c r="X1117" s="5" t="str">
        <f t="shared" si="1146"/>
        <v>BASE_DT,IDX_ID,PROD_ID</v>
      </c>
      <c r="Y1117" s="6" t="s">
        <v>291</v>
      </c>
      <c r="Z1117" s="37" t="str">
        <f t="shared" si="1147"/>
        <v xml:space="preserve">  LASTID varchar2(20) NULL,</v>
      </c>
      <c r="AA1117" s="37" t="s">
        <v>291</v>
      </c>
      <c r="AB1117" s="5" t="str">
        <f t="shared" si="1148"/>
        <v/>
      </c>
      <c r="AC1117" s="37" t="s">
        <v>291</v>
      </c>
      <c r="AD1117" s="37" t="str">
        <f t="shared" si="1149"/>
        <v>COMMENT ON COLUMN ZFS_BASE_LTA.LASTID IS '최종작업자';</v>
      </c>
      <c r="AE1117" s="37" t="s">
        <v>291</v>
      </c>
      <c r="AF1117" s="40" t="str">
        <f t="shared" si="1150"/>
        <v>ALTER TABLE ZFS_BASE_LTA ADD LASTID varchar2(20) NULL;</v>
      </c>
      <c r="AG1117" s="6" t="s">
        <v>291</v>
      </c>
      <c r="AI1117" s="114"/>
      <c r="AJ1117" s="66"/>
    </row>
    <row r="1118" spans="2:36" hidden="1">
      <c r="B1118" s="65" t="str">
        <f>B1117</f>
        <v>바젤3표준_입수정보</v>
      </c>
      <c r="C1118" s="65" t="str">
        <f>C1117</f>
        <v>LTA구성정보</v>
      </c>
      <c r="D1118" s="65" t="s">
        <v>286</v>
      </c>
      <c r="E1118" s="65">
        <f t="shared" si="1145"/>
        <v>5</v>
      </c>
      <c r="F1118" s="66"/>
      <c r="G1118" s="66" t="s">
        <v>1154</v>
      </c>
      <c r="H1118" s="42">
        <v>8</v>
      </c>
      <c r="I1118" s="66" t="s">
        <v>36</v>
      </c>
      <c r="J1118" s="65" t="str">
        <f t="shared" si="1160"/>
        <v>날짜</v>
      </c>
      <c r="K1118" s="103"/>
      <c r="L1118" s="67"/>
      <c r="M1118" s="65" t="str">
        <f t="shared" si="1162"/>
        <v>ZFS_BASE_LTA</v>
      </c>
      <c r="N1118" s="65" t="str">
        <f t="shared" si="1154"/>
        <v>LTA구성정보</v>
      </c>
      <c r="O1118" s="27">
        <f t="shared" si="1159"/>
        <v>5</v>
      </c>
      <c r="P1118" s="65" t="s">
        <v>47</v>
      </c>
      <c r="Q1118" s="65" t="str">
        <f t="shared" si="1155"/>
        <v>최종작업시스템일시</v>
      </c>
      <c r="R1118" s="65" t="str">
        <f t="shared" si="1161"/>
        <v>timestamp</v>
      </c>
      <c r="S1118" s="66"/>
      <c r="T1118" s="66"/>
      <c r="U1118" s="68">
        <f t="shared" si="1156"/>
        <v>8</v>
      </c>
      <c r="V1118" s="65"/>
      <c r="W1118" s="5" t="s">
        <v>291</v>
      </c>
      <c r="X1118" s="5" t="str">
        <f t="shared" si="1146"/>
        <v>BASE_DT,IDX_ID,PROD_ID</v>
      </c>
      <c r="Y1118" s="6" t="s">
        <v>291</v>
      </c>
      <c r="Z1118" s="37" t="str">
        <f t="shared" si="1147"/>
        <v xml:space="preserve">  TMSTAMP timestamp DEFAULT CURRENT_TIMESTAMP  NULL,</v>
      </c>
      <c r="AA1118" s="37" t="s">
        <v>291</v>
      </c>
      <c r="AB1118" s="5" t="str">
        <f t="shared" si="1148"/>
        <v/>
      </c>
      <c r="AC1118" s="37" t="s">
        <v>291</v>
      </c>
      <c r="AD1118" s="37" t="str">
        <f t="shared" si="1149"/>
        <v>COMMENT ON COLUMN ZFS_BASE_LTA.TMSTAMP IS '최종작업시스템일시';</v>
      </c>
      <c r="AE1118" s="37" t="s">
        <v>291</v>
      </c>
      <c r="AF1118" s="40" t="str">
        <f t="shared" si="1150"/>
        <v>ALTER TABLE ZFS_BASE_LTA ADD TMSTAMP timestamp NULL;</v>
      </c>
      <c r="AG1118" s="6" t="s">
        <v>291</v>
      </c>
      <c r="AI1118" s="114"/>
      <c r="AJ1118" s="66"/>
    </row>
    <row r="1119" spans="2:36" hidden="1">
      <c r="B1119" s="65" t="str">
        <f>B1116</f>
        <v>바젤3표준_입수정보</v>
      </c>
      <c r="C1119" s="65" t="str">
        <f>C1116</f>
        <v>LTA구성정보</v>
      </c>
      <c r="D1119" s="65" t="s">
        <v>1322</v>
      </c>
      <c r="E1119" s="65">
        <f t="shared" si="1145"/>
        <v>6</v>
      </c>
      <c r="F1119" s="66"/>
      <c r="G1119" s="66" t="s">
        <v>13</v>
      </c>
      <c r="H1119" s="42" t="s">
        <v>1999</v>
      </c>
      <c r="I1119" s="66"/>
      <c r="J1119" s="65" t="str">
        <f t="shared" si="1160"/>
        <v>숫자_10,6</v>
      </c>
      <c r="K1119" s="103"/>
      <c r="L1119" s="67"/>
      <c r="M1119" s="65" t="str">
        <f t="shared" si="1162"/>
        <v>ZFS_BASE_LTA</v>
      </c>
      <c r="N1119" s="65" t="str">
        <f t="shared" si="1154"/>
        <v>LTA구성정보</v>
      </c>
      <c r="O1119" s="27">
        <f t="shared" si="1159"/>
        <v>6</v>
      </c>
      <c r="P1119" s="65" t="s">
        <v>1323</v>
      </c>
      <c r="Q1119" s="65" t="str">
        <f t="shared" si="1155"/>
        <v>구성비율</v>
      </c>
      <c r="R1119" s="65" t="str">
        <f t="shared" si="1161"/>
        <v>number(10,6)</v>
      </c>
      <c r="S1119" s="66"/>
      <c r="T1119" s="66"/>
      <c r="U1119" s="68" t="str">
        <f t="shared" si="1156"/>
        <v>10,6</v>
      </c>
      <c r="V1119" s="65"/>
      <c r="W1119" s="5" t="s">
        <v>291</v>
      </c>
      <c r="X1119" s="5" t="str">
        <f t="shared" si="1146"/>
        <v>BASE_DT,IDX_ID,PROD_ID</v>
      </c>
      <c r="Y1119" s="6" t="s">
        <v>291</v>
      </c>
      <c r="Z1119" s="37" t="str">
        <f t="shared" si="1147"/>
        <v xml:space="preserve">  PROD_RT number(10,6) NULL,</v>
      </c>
      <c r="AA1119" s="37" t="s">
        <v>291</v>
      </c>
      <c r="AB1119" s="5" t="str">
        <f t="shared" si="1148"/>
        <v/>
      </c>
      <c r="AC1119" s="37" t="s">
        <v>291</v>
      </c>
      <c r="AD1119" s="37" t="str">
        <f t="shared" si="1149"/>
        <v>COMMENT ON COLUMN ZFS_BASE_LTA.PROD_RT IS '구성비율';</v>
      </c>
      <c r="AE1119" s="37" t="s">
        <v>291</v>
      </c>
      <c r="AF1119" s="40" t="str">
        <f t="shared" si="1150"/>
        <v>ALTER TABLE ZFS_BASE_LTA ADD PROD_RT number(10,6) NULL;</v>
      </c>
      <c r="AG1119" s="6" t="s">
        <v>291</v>
      </c>
      <c r="AI1119" s="114"/>
      <c r="AJ1119" s="66"/>
    </row>
    <row r="1120" spans="2:36" ht="38.25" hidden="1">
      <c r="B1120" s="65" t="str">
        <f>B1116</f>
        <v>바젤3표준_입수정보</v>
      </c>
      <c r="C1120" s="65" t="str">
        <f>C1116</f>
        <v>LTA구성정보</v>
      </c>
      <c r="D1120" s="65" t="s">
        <v>1324</v>
      </c>
      <c r="E1120" s="65">
        <f t="shared" si="1145"/>
        <v>7</v>
      </c>
      <c r="F1120" s="66"/>
      <c r="G1120" s="66" t="s">
        <v>12</v>
      </c>
      <c r="H1120" s="42">
        <v>1</v>
      </c>
      <c r="I1120" s="66"/>
      <c r="J1120" s="65" t="str">
        <f t="shared" si="1160"/>
        <v>문자_1</v>
      </c>
      <c r="K1120" s="103" t="s">
        <v>1325</v>
      </c>
      <c r="L1120" s="67"/>
      <c r="M1120" s="65" t="str">
        <f t="shared" si="1162"/>
        <v>ZFS_BASE_LTA</v>
      </c>
      <c r="N1120" s="65" t="str">
        <f t="shared" si="1154"/>
        <v>LTA구성정보</v>
      </c>
      <c r="O1120" s="27">
        <f t="shared" si="1159"/>
        <v>7</v>
      </c>
      <c r="P1120" s="65" t="s">
        <v>1326</v>
      </c>
      <c r="Q1120" s="65" t="str">
        <f t="shared" si="1155"/>
        <v>민감도분석LTA적용여부</v>
      </c>
      <c r="R1120" s="65" t="str">
        <f t="shared" si="1161"/>
        <v>varchar2(1)</v>
      </c>
      <c r="S1120" s="66"/>
      <c r="T1120" s="66"/>
      <c r="U1120" s="68">
        <f t="shared" si="1156"/>
        <v>1</v>
      </c>
      <c r="V1120" s="65"/>
      <c r="W1120" s="5" t="s">
        <v>291</v>
      </c>
      <c r="X1120" s="5" t="str">
        <f t="shared" si="1146"/>
        <v>BASE_DT,IDX_ID,PROD_ID</v>
      </c>
      <c r="Y1120" s="6" t="s">
        <v>291</v>
      </c>
      <c r="Z1120" s="37" t="str">
        <f t="shared" si="1147"/>
        <v xml:space="preserve">  LTA_APP_YN varchar2(1) NULL,CONSTRAINT PK_ZFS_BASE_LTA PRIMARY KEY ( BASE_DT,IDX_ID,PROD_ID) );</v>
      </c>
      <c r="AA1120" s="37" t="s">
        <v>291</v>
      </c>
      <c r="AB1120" s="5" t="str">
        <f t="shared" si="1148"/>
        <v/>
      </c>
      <c r="AC1120" s="37" t="s">
        <v>291</v>
      </c>
      <c r="AD1120" s="37" t="str">
        <f t="shared" si="1149"/>
        <v>COMMENT ON COLUMN ZFS_BASE_LTA.LTA_APP_YN IS '민감도분석LTA적용여부 : 부도리스크에만 LTA적용시 N, 모두적용시 Y';</v>
      </c>
      <c r="AE1120" s="37" t="s">
        <v>291</v>
      </c>
      <c r="AF1120" s="40" t="str">
        <f t="shared" si="1150"/>
        <v>ALTER TABLE ZFS_BASE_LTA ADD LTA_APP_YN varchar2(1) NULL;</v>
      </c>
      <c r="AG1120" s="6" t="s">
        <v>291</v>
      </c>
      <c r="AI1120" s="114"/>
      <c r="AJ1120" s="66"/>
    </row>
    <row r="1121" spans="2:36" hidden="1">
      <c r="B1121" s="65" t="s">
        <v>1053</v>
      </c>
      <c r="C1121" s="65" t="s">
        <v>257</v>
      </c>
      <c r="D1121" s="65" t="str">
        <f>VLOOKUP(M1121,엔티티목록!I:O,7,FALSE)</f>
        <v>분석 포트폴리오별 포지션 정보</v>
      </c>
      <c r="E1121" s="65" t="str">
        <f t="shared" si="1145"/>
        <v/>
      </c>
      <c r="F1121" s="66"/>
      <c r="G1121" s="66"/>
      <c r="H1121" s="42">
        <f>SUMIFS(H:H,C:C,C1121,B:B,B1121, G:G,"&lt;&gt;"&amp;G1121)</f>
        <v>106</v>
      </c>
      <c r="I1121" s="66"/>
      <c r="J1121" s="65" t="str">
        <f t="shared" si="1160"/>
        <v/>
      </c>
      <c r="K1121" s="103"/>
      <c r="L1121" s="67"/>
      <c r="M1121" s="65" t="s">
        <v>767</v>
      </c>
      <c r="N1121" s="65" t="str">
        <f t="shared" si="1154"/>
        <v>포트폴리오별포지션정보</v>
      </c>
      <c r="O1121" s="27" t="str">
        <f t="shared" si="1159"/>
        <v/>
      </c>
      <c r="P1121" s="65"/>
      <c r="Q1121" s="65"/>
      <c r="R1121" s="65" t="str">
        <f t="shared" si="1161"/>
        <v/>
      </c>
      <c r="S1121" s="66"/>
      <c r="T1121" s="66"/>
      <c r="U1121" s="68">
        <f t="shared" si="1156"/>
        <v>106</v>
      </c>
      <c r="V1121" s="65"/>
      <c r="W1121" s="5" t="s">
        <v>291</v>
      </c>
      <c r="X1121" s="5" t="str">
        <f t="shared" si="1146"/>
        <v/>
      </c>
      <c r="Y1121" s="6" t="s">
        <v>291</v>
      </c>
      <c r="Z1121" s="37" t="str">
        <f t="shared" si="1147"/>
        <v>CREATE TABLE ZFS_PORT_POSI(</v>
      </c>
      <c r="AA1121" s="37" t="s">
        <v>291</v>
      </c>
      <c r="AB1121" s="5" t="str">
        <f t="shared" si="1148"/>
        <v>DROP TABLE ZFS_PORT_POSI;</v>
      </c>
      <c r="AC1121" s="37" t="s">
        <v>291</v>
      </c>
      <c r="AD1121" s="37" t="str">
        <f t="shared" si="1149"/>
        <v>COMMENT ON TABLE ZFS_PORT_POSI IS '포트폴리오별포지션정보';</v>
      </c>
      <c r="AE1121" s="37" t="s">
        <v>291</v>
      </c>
      <c r="AF1121" s="40" t="str">
        <f t="shared" si="1150"/>
        <v/>
      </c>
      <c r="AG1121" s="6" t="s">
        <v>291</v>
      </c>
      <c r="AI1121" s="114"/>
      <c r="AJ1121" s="66"/>
    </row>
    <row r="1122" spans="2:36" hidden="1">
      <c r="B1122" s="65" t="str">
        <f t="shared" ref="B1122:C1137" si="1163">B1121</f>
        <v>바젤3표준_산출정보</v>
      </c>
      <c r="C1122" s="65" t="str">
        <f t="shared" si="1163"/>
        <v>포트폴리오별포지션정보</v>
      </c>
      <c r="D1122" s="65" t="s">
        <v>1169</v>
      </c>
      <c r="E1122" s="65">
        <f t="shared" si="1145"/>
        <v>1</v>
      </c>
      <c r="F1122" s="66" t="s">
        <v>1980</v>
      </c>
      <c r="G1122" s="66" t="s">
        <v>274</v>
      </c>
      <c r="H1122" s="42">
        <v>8</v>
      </c>
      <c r="I1122" s="66"/>
      <c r="J1122" s="65" t="str">
        <f t="shared" si="1160"/>
        <v>문자_8</v>
      </c>
      <c r="K1122" s="103"/>
      <c r="L1122" s="67"/>
      <c r="M1122" s="65" t="str">
        <f t="shared" si="1162"/>
        <v>ZFS_PORT_POSI</v>
      </c>
      <c r="N1122" s="65" t="str">
        <f t="shared" si="1154"/>
        <v>포트폴리오별포지션정보</v>
      </c>
      <c r="O1122" s="27">
        <f t="shared" si="1159"/>
        <v>1</v>
      </c>
      <c r="P1122" s="65" t="s">
        <v>65</v>
      </c>
      <c r="Q1122" s="65" t="str">
        <f t="shared" si="1155"/>
        <v>기준일자</v>
      </c>
      <c r="R1122" s="65" t="str">
        <f t="shared" si="1161"/>
        <v>varchar2(8)</v>
      </c>
      <c r="S1122" s="66" t="s">
        <v>1980</v>
      </c>
      <c r="T1122" s="66"/>
      <c r="U1122" s="68">
        <f t="shared" si="1156"/>
        <v>8</v>
      </c>
      <c r="V1122" s="65"/>
      <c r="W1122" s="5" t="s">
        <v>291</v>
      </c>
      <c r="X1122" s="5" t="str">
        <f t="shared" si="1146"/>
        <v>BASE_DT</v>
      </c>
      <c r="Y1122" s="6" t="s">
        <v>291</v>
      </c>
      <c r="Z1122" s="37" t="str">
        <f t="shared" si="1147"/>
        <v xml:space="preserve">  BASE_DT varchar2(8) NOT NULL,</v>
      </c>
      <c r="AA1122" s="37" t="s">
        <v>291</v>
      </c>
      <c r="AB1122" s="5" t="str">
        <f t="shared" si="1148"/>
        <v/>
      </c>
      <c r="AC1122" s="37" t="s">
        <v>291</v>
      </c>
      <c r="AD1122" s="37" t="str">
        <f t="shared" si="1149"/>
        <v>COMMENT ON COLUMN ZFS_PORT_POSI.BASE_DT IS '기준일자';</v>
      </c>
      <c r="AE1122" s="37" t="s">
        <v>291</v>
      </c>
      <c r="AF1122" s="40" t="str">
        <f t="shared" si="1150"/>
        <v/>
      </c>
      <c r="AG1122" s="6" t="s">
        <v>291</v>
      </c>
      <c r="AI1122" s="114"/>
      <c r="AJ1122" s="66"/>
    </row>
    <row r="1123" spans="2:36" hidden="1">
      <c r="B1123" s="65" t="str">
        <f t="shared" si="1163"/>
        <v>바젤3표준_산출정보</v>
      </c>
      <c r="C1123" s="65" t="str">
        <f t="shared" si="1163"/>
        <v>포트폴리오별포지션정보</v>
      </c>
      <c r="D1123" s="65" t="s">
        <v>1184</v>
      </c>
      <c r="E1123" s="65">
        <f t="shared" si="1145"/>
        <v>2</v>
      </c>
      <c r="F1123" s="66" t="s">
        <v>1980</v>
      </c>
      <c r="G1123" s="66" t="s">
        <v>274</v>
      </c>
      <c r="H1123" s="42">
        <v>10</v>
      </c>
      <c r="I1123" s="66"/>
      <c r="J1123" s="65" t="str">
        <f t="shared" si="1160"/>
        <v>문자_10</v>
      </c>
      <c r="K1123" s="103"/>
      <c r="L1123" s="67"/>
      <c r="M1123" s="65" t="str">
        <f t="shared" si="1162"/>
        <v>ZFS_PORT_POSI</v>
      </c>
      <c r="N1123" s="65" t="str">
        <f t="shared" si="1154"/>
        <v>포트폴리오별포지션정보</v>
      </c>
      <c r="O1123" s="27">
        <f t="shared" si="1159"/>
        <v>2</v>
      </c>
      <c r="P1123" s="65" t="s">
        <v>80</v>
      </c>
      <c r="Q1123" s="65" t="str">
        <f t="shared" si="1155"/>
        <v>포트폴리오그룹</v>
      </c>
      <c r="R1123" s="65" t="str">
        <f t="shared" si="1161"/>
        <v>varchar2(10)</v>
      </c>
      <c r="S1123" s="66" t="s">
        <v>1980</v>
      </c>
      <c r="T1123" s="66"/>
      <c r="U1123" s="68">
        <f t="shared" si="1156"/>
        <v>10</v>
      </c>
      <c r="V1123" s="65"/>
      <c r="W1123" s="5" t="s">
        <v>291</v>
      </c>
      <c r="X1123" s="5" t="str">
        <f t="shared" si="1146"/>
        <v>BASE_DT,PORT_GRP</v>
      </c>
      <c r="Y1123" s="6" t="s">
        <v>291</v>
      </c>
      <c r="Z1123" s="37" t="str">
        <f t="shared" si="1147"/>
        <v xml:space="preserve">  PORT_GRP varchar2(10) NOT NULL,</v>
      </c>
      <c r="AA1123" s="37" t="s">
        <v>291</v>
      </c>
      <c r="AB1123" s="5" t="str">
        <f t="shared" si="1148"/>
        <v/>
      </c>
      <c r="AC1123" s="37" t="s">
        <v>291</v>
      </c>
      <c r="AD1123" s="37" t="str">
        <f t="shared" si="1149"/>
        <v>COMMENT ON COLUMN ZFS_PORT_POSI.PORT_GRP IS '포트폴리오그룹';</v>
      </c>
      <c r="AE1123" s="37" t="s">
        <v>291</v>
      </c>
      <c r="AF1123" s="40" t="str">
        <f t="shared" si="1150"/>
        <v/>
      </c>
      <c r="AG1123" s="6" t="s">
        <v>291</v>
      </c>
      <c r="AI1123" s="114"/>
      <c r="AJ1123" s="66"/>
    </row>
    <row r="1124" spans="2:36" hidden="1">
      <c r="B1124" s="65" t="str">
        <f t="shared" si="1163"/>
        <v>바젤3표준_산출정보</v>
      </c>
      <c r="C1124" s="65" t="str">
        <f t="shared" si="1163"/>
        <v>포트폴리오별포지션정보</v>
      </c>
      <c r="D1124" s="65" t="s">
        <v>33</v>
      </c>
      <c r="E1124" s="65">
        <f t="shared" si="1145"/>
        <v>3</v>
      </c>
      <c r="F1124" s="66"/>
      <c r="G1124" s="66" t="s">
        <v>274</v>
      </c>
      <c r="H1124" s="42">
        <v>60</v>
      </c>
      <c r="I1124" s="66"/>
      <c r="J1124" s="65" t="str">
        <f t="shared" si="1160"/>
        <v>문자_60</v>
      </c>
      <c r="K1124" s="103"/>
      <c r="L1124" s="67"/>
      <c r="M1124" s="65" t="str">
        <f t="shared" si="1162"/>
        <v>ZFS_PORT_POSI</v>
      </c>
      <c r="N1124" s="65" t="str">
        <f t="shared" si="1154"/>
        <v>포트폴리오별포지션정보</v>
      </c>
      <c r="O1124" s="27">
        <f t="shared" si="1159"/>
        <v>3</v>
      </c>
      <c r="P1124" s="65" t="s">
        <v>107</v>
      </c>
      <c r="Q1124" s="65" t="str">
        <f t="shared" si="1155"/>
        <v>포지션ID</v>
      </c>
      <c r="R1124" s="65" t="str">
        <f t="shared" si="1161"/>
        <v>varchar2(60)</v>
      </c>
      <c r="S1124" s="66" t="s">
        <v>1980</v>
      </c>
      <c r="T1124" s="66"/>
      <c r="U1124" s="68">
        <f t="shared" si="1156"/>
        <v>60</v>
      </c>
      <c r="V1124" s="65"/>
      <c r="W1124" s="5" t="s">
        <v>291</v>
      </c>
      <c r="X1124" s="5" t="str">
        <f t="shared" si="1146"/>
        <v>BASE_DT,PORT_GRP,POSI_ID</v>
      </c>
      <c r="Y1124" s="6" t="s">
        <v>291</v>
      </c>
      <c r="Z1124" s="37" t="str">
        <f t="shared" si="1147"/>
        <v xml:space="preserve">  POSI_ID varchar2(60) NOT NULL,</v>
      </c>
      <c r="AA1124" s="37" t="s">
        <v>291</v>
      </c>
      <c r="AB1124" s="5" t="str">
        <f t="shared" si="1148"/>
        <v/>
      </c>
      <c r="AC1124" s="37" t="s">
        <v>291</v>
      </c>
      <c r="AD1124" s="37" t="str">
        <f t="shared" si="1149"/>
        <v>COMMENT ON COLUMN ZFS_PORT_POSI.POSI_ID IS '포지션ID';</v>
      </c>
      <c r="AE1124" s="37" t="s">
        <v>291</v>
      </c>
      <c r="AF1124" s="40" t="str">
        <f t="shared" si="1150"/>
        <v/>
      </c>
      <c r="AG1124" s="6" t="s">
        <v>291</v>
      </c>
      <c r="AI1124" s="114"/>
      <c r="AJ1124" s="66"/>
    </row>
    <row r="1125" spans="2:36" hidden="1">
      <c r="B1125" s="65" t="str">
        <f t="shared" si="1163"/>
        <v>바젤3표준_산출정보</v>
      </c>
      <c r="C1125" s="65" t="str">
        <f t="shared" si="1163"/>
        <v>포트폴리오별포지션정보</v>
      </c>
      <c r="D1125" s="65" t="s">
        <v>1153</v>
      </c>
      <c r="E1125" s="65">
        <f t="shared" si="1145"/>
        <v>4</v>
      </c>
      <c r="F1125" s="66"/>
      <c r="G1125" s="66" t="s">
        <v>274</v>
      </c>
      <c r="H1125" s="42">
        <v>20</v>
      </c>
      <c r="I1125" s="66"/>
      <c r="J1125" s="65" t="str">
        <f t="shared" si="1160"/>
        <v>문자_20</v>
      </c>
      <c r="K1125" s="103"/>
      <c r="L1125" s="67"/>
      <c r="M1125" s="65" t="str">
        <f t="shared" si="1162"/>
        <v>ZFS_PORT_POSI</v>
      </c>
      <c r="N1125" s="65" t="str">
        <f t="shared" si="1154"/>
        <v>포트폴리오별포지션정보</v>
      </c>
      <c r="O1125" s="27">
        <f t="shared" si="1159"/>
        <v>4</v>
      </c>
      <c r="P1125" s="65" t="s">
        <v>46</v>
      </c>
      <c r="Q1125" s="65" t="str">
        <f t="shared" si="1155"/>
        <v>최종작업자</v>
      </c>
      <c r="R1125" s="65" t="str">
        <f t="shared" si="1161"/>
        <v>varchar2(20)</v>
      </c>
      <c r="S1125" s="66"/>
      <c r="T1125" s="66"/>
      <c r="U1125" s="68">
        <f t="shared" si="1156"/>
        <v>20</v>
      </c>
      <c r="V1125" s="65"/>
      <c r="W1125" s="5" t="s">
        <v>291</v>
      </c>
      <c r="X1125" s="5" t="str">
        <f t="shared" si="1146"/>
        <v>BASE_DT,PORT_GRP,POSI_ID</v>
      </c>
      <c r="Y1125" s="6" t="s">
        <v>291</v>
      </c>
      <c r="Z1125" s="37" t="str">
        <f t="shared" si="1147"/>
        <v xml:space="preserve">  LASTID varchar2(20) NULL,</v>
      </c>
      <c r="AA1125" s="37" t="s">
        <v>291</v>
      </c>
      <c r="AB1125" s="5" t="str">
        <f t="shared" si="1148"/>
        <v/>
      </c>
      <c r="AC1125" s="37" t="s">
        <v>291</v>
      </c>
      <c r="AD1125" s="37" t="str">
        <f t="shared" si="1149"/>
        <v>COMMENT ON COLUMN ZFS_PORT_POSI.LASTID IS '최종작업자';</v>
      </c>
      <c r="AE1125" s="37" t="s">
        <v>291</v>
      </c>
      <c r="AF1125" s="40" t="str">
        <f t="shared" si="1150"/>
        <v>ALTER TABLE ZFS_PORT_POSI ADD LASTID varchar2(20) NULL;</v>
      </c>
      <c r="AG1125" s="6" t="s">
        <v>291</v>
      </c>
      <c r="AI1125" s="114"/>
      <c r="AJ1125" s="66"/>
    </row>
    <row r="1126" spans="2:36" hidden="1">
      <c r="B1126" s="65" t="str">
        <f t="shared" si="1163"/>
        <v>바젤3표준_산출정보</v>
      </c>
      <c r="C1126" s="65" t="str">
        <f t="shared" si="1163"/>
        <v>포트폴리오별포지션정보</v>
      </c>
      <c r="D1126" s="65" t="s">
        <v>286</v>
      </c>
      <c r="E1126" s="65">
        <f t="shared" si="1145"/>
        <v>5</v>
      </c>
      <c r="F1126" s="66"/>
      <c r="G1126" s="66" t="s">
        <v>1154</v>
      </c>
      <c r="H1126" s="42">
        <v>8</v>
      </c>
      <c r="I1126" s="66" t="s">
        <v>36</v>
      </c>
      <c r="J1126" s="65" t="str">
        <f t="shared" si="1160"/>
        <v>날짜</v>
      </c>
      <c r="K1126" s="103"/>
      <c r="L1126" s="67"/>
      <c r="M1126" s="65" t="str">
        <f t="shared" si="1162"/>
        <v>ZFS_PORT_POSI</v>
      </c>
      <c r="N1126" s="65" t="str">
        <f t="shared" si="1154"/>
        <v>포트폴리오별포지션정보</v>
      </c>
      <c r="O1126" s="27">
        <f t="shared" si="1159"/>
        <v>5</v>
      </c>
      <c r="P1126" s="65" t="s">
        <v>47</v>
      </c>
      <c r="Q1126" s="65" t="str">
        <f t="shared" si="1155"/>
        <v>최종작업시스템일시</v>
      </c>
      <c r="R1126" s="65" t="str">
        <f t="shared" si="1161"/>
        <v>timestamp</v>
      </c>
      <c r="S1126" s="66"/>
      <c r="T1126" s="66"/>
      <c r="U1126" s="68">
        <f t="shared" si="1156"/>
        <v>8</v>
      </c>
      <c r="V1126" s="65"/>
      <c r="W1126" s="5" t="s">
        <v>291</v>
      </c>
      <c r="X1126" s="5" t="str">
        <f t="shared" si="1146"/>
        <v>BASE_DT,PORT_GRP,POSI_ID</v>
      </c>
      <c r="Y1126" s="6" t="s">
        <v>291</v>
      </c>
      <c r="Z1126" s="37" t="str">
        <f t="shared" si="1147"/>
        <v xml:space="preserve">  TMSTAMP timestamp DEFAULT CURRENT_TIMESTAMP  NULL,</v>
      </c>
      <c r="AA1126" s="37" t="s">
        <v>291</v>
      </c>
      <c r="AB1126" s="5" t="str">
        <f t="shared" si="1148"/>
        <v/>
      </c>
      <c r="AC1126" s="37" t="s">
        <v>291</v>
      </c>
      <c r="AD1126" s="37" t="str">
        <f t="shared" si="1149"/>
        <v>COMMENT ON COLUMN ZFS_PORT_POSI.TMSTAMP IS '최종작업시스템일시';</v>
      </c>
      <c r="AE1126" s="37" t="s">
        <v>291</v>
      </c>
      <c r="AF1126" s="40" t="str">
        <f t="shared" si="1150"/>
        <v>ALTER TABLE ZFS_PORT_POSI ADD TMSTAMP timestamp NULL;</v>
      </c>
      <c r="AG1126" s="6" t="s">
        <v>291</v>
      </c>
      <c r="AI1126" s="114"/>
      <c r="AJ1126" s="66"/>
    </row>
    <row r="1127" spans="2:36" hidden="1">
      <c r="B1127" s="65" t="str">
        <f t="shared" si="1163"/>
        <v>바젤3표준_산출정보</v>
      </c>
      <c r="C1127" s="65" t="str">
        <f t="shared" si="1163"/>
        <v>포트폴리오별포지션정보</v>
      </c>
      <c r="D1127" s="65" t="s">
        <v>1208</v>
      </c>
      <c r="E1127" s="65">
        <f t="shared" si="1145"/>
        <v>6</v>
      </c>
      <c r="F1127" s="66"/>
      <c r="G1127" s="66" t="s">
        <v>274</v>
      </c>
      <c r="H1127" s="42" t="s">
        <v>1159</v>
      </c>
      <c r="I1127" s="66"/>
      <c r="J1127" s="65" t="str">
        <f t="shared" si="1160"/>
        <v>문자_100</v>
      </c>
      <c r="K1127" s="103"/>
      <c r="L1127" s="67"/>
      <c r="M1127" s="65" t="str">
        <f t="shared" si="1162"/>
        <v>ZFS_PORT_POSI</v>
      </c>
      <c r="N1127" s="65" t="str">
        <f t="shared" si="1154"/>
        <v>포트폴리오별포지션정보</v>
      </c>
      <c r="O1127" s="27">
        <f t="shared" si="1159"/>
        <v>6</v>
      </c>
      <c r="P1127" s="65" t="s">
        <v>81</v>
      </c>
      <c r="Q1127" s="65" t="str">
        <f t="shared" si="1155"/>
        <v>포트폴리오ID</v>
      </c>
      <c r="R1127" s="65" t="str">
        <f t="shared" si="1161"/>
        <v>varchar2(100)</v>
      </c>
      <c r="S1127" s="66"/>
      <c r="T1127" s="66"/>
      <c r="U1127" s="68" t="str">
        <f t="shared" si="1156"/>
        <v>100</v>
      </c>
      <c r="V1127" s="65"/>
      <c r="W1127" s="5" t="s">
        <v>291</v>
      </c>
      <c r="X1127" s="5" t="str">
        <f t="shared" si="1146"/>
        <v>BASE_DT,PORT_GRP,POSI_ID</v>
      </c>
      <c r="Y1127" s="6" t="s">
        <v>291</v>
      </c>
      <c r="Z1127" s="37" t="str">
        <f t="shared" si="1147"/>
        <v xml:space="preserve">  PORT_ID varchar2(100) NULL,CONSTRAINT PK_ZFS_PORT_POSI PRIMARY KEY ( BASE_DT,PORT_GRP,POSI_ID) );</v>
      </c>
      <c r="AA1127" s="37" t="s">
        <v>291</v>
      </c>
      <c r="AB1127" s="5" t="str">
        <f t="shared" si="1148"/>
        <v/>
      </c>
      <c r="AC1127" s="37" t="s">
        <v>291</v>
      </c>
      <c r="AD1127" s="37" t="str">
        <f t="shared" si="1149"/>
        <v>COMMENT ON COLUMN ZFS_PORT_POSI.PORT_ID IS '포트폴리오ID';</v>
      </c>
      <c r="AE1127" s="37" t="s">
        <v>291</v>
      </c>
      <c r="AF1127" s="40" t="str">
        <f t="shared" si="1150"/>
        <v>ALTER TABLE ZFS_PORT_POSI ADD PORT_ID varchar2(100) NULL;</v>
      </c>
      <c r="AG1127" s="6" t="s">
        <v>291</v>
      </c>
      <c r="AI1127" s="114"/>
      <c r="AJ1127" s="66"/>
    </row>
    <row r="1128" spans="2:36" hidden="1">
      <c r="B1128" s="65" t="str">
        <f t="shared" si="1163"/>
        <v>바젤3표준_산출정보</v>
      </c>
      <c r="C1128" s="65" t="s">
        <v>256</v>
      </c>
      <c r="D1128" s="65" t="str">
        <f>VLOOKUP(M1128,엔티티목록!I:O,7,FALSE)</f>
        <v>분석 포트폴리오 구성정보</v>
      </c>
      <c r="E1128" s="65" t="str">
        <f t="shared" si="1145"/>
        <v/>
      </c>
      <c r="F1128" s="66"/>
      <c r="G1128" s="66"/>
      <c r="H1128" s="42">
        <f>SUMIFS(H:H,C:C,C1128,B:B,B1128, G:G,"&lt;&gt;"&amp;G1128)</f>
        <v>137</v>
      </c>
      <c r="I1128" s="66"/>
      <c r="J1128" s="65" t="str">
        <f t="shared" si="1160"/>
        <v/>
      </c>
      <c r="K1128" s="103"/>
      <c r="L1128" s="67"/>
      <c r="M1128" s="65" t="s">
        <v>1005</v>
      </c>
      <c r="N1128" s="65" t="str">
        <f t="shared" si="1154"/>
        <v>포트폴리오구성정보</v>
      </c>
      <c r="O1128" s="27" t="str">
        <f t="shared" si="1159"/>
        <v/>
      </c>
      <c r="P1128" s="65"/>
      <c r="Q1128" s="65"/>
      <c r="R1128" s="65" t="str">
        <f t="shared" si="1161"/>
        <v/>
      </c>
      <c r="S1128" s="66"/>
      <c r="T1128" s="66"/>
      <c r="U1128" s="68">
        <f t="shared" si="1156"/>
        <v>137</v>
      </c>
      <c r="V1128" s="65"/>
      <c r="W1128" s="5" t="s">
        <v>291</v>
      </c>
      <c r="X1128" s="5" t="str">
        <f t="shared" si="1146"/>
        <v/>
      </c>
      <c r="Y1128" s="6" t="s">
        <v>291</v>
      </c>
      <c r="Z1128" s="37" t="str">
        <f t="shared" si="1147"/>
        <v>CREATE TABLE ZFS_PORT_STRU(</v>
      </c>
      <c r="AA1128" s="37" t="s">
        <v>291</v>
      </c>
      <c r="AB1128" s="5" t="str">
        <f t="shared" si="1148"/>
        <v>DROP TABLE ZFS_PORT_STRU;</v>
      </c>
      <c r="AC1128" s="37" t="s">
        <v>291</v>
      </c>
      <c r="AD1128" s="37" t="str">
        <f t="shared" si="1149"/>
        <v>COMMENT ON TABLE ZFS_PORT_STRU IS '포트폴리오구성정보';</v>
      </c>
      <c r="AE1128" s="37" t="s">
        <v>291</v>
      </c>
      <c r="AF1128" s="40" t="str">
        <f t="shared" si="1150"/>
        <v/>
      </c>
      <c r="AG1128" s="6" t="s">
        <v>291</v>
      </c>
      <c r="AI1128" s="114"/>
      <c r="AJ1128" s="66"/>
    </row>
    <row r="1129" spans="2:36" hidden="1">
      <c r="B1129" s="65" t="str">
        <f t="shared" si="1163"/>
        <v>바젤3표준_산출정보</v>
      </c>
      <c r="C1129" s="65" t="str">
        <f t="shared" si="1163"/>
        <v>포트폴리오구성정보</v>
      </c>
      <c r="D1129" s="65" t="s">
        <v>1169</v>
      </c>
      <c r="E1129" s="65">
        <f t="shared" ref="E1129:E1192" si="1164">IF(G1129="","",IF(G1128="",1,E1128+1))</f>
        <v>1</v>
      </c>
      <c r="F1129" s="66" t="s">
        <v>1980</v>
      </c>
      <c r="G1129" s="66" t="s">
        <v>274</v>
      </c>
      <c r="H1129" s="42">
        <v>8</v>
      </c>
      <c r="I1129" s="66"/>
      <c r="J1129" s="65" t="str">
        <f t="shared" si="1160"/>
        <v>문자_8</v>
      </c>
      <c r="K1129" s="103"/>
      <c r="L1129" s="67"/>
      <c r="M1129" s="65" t="str">
        <f t="shared" si="1162"/>
        <v>ZFS_PORT_STRU</v>
      </c>
      <c r="N1129" s="65" t="str">
        <f t="shared" si="1154"/>
        <v>포트폴리오구성정보</v>
      </c>
      <c r="O1129" s="27">
        <f t="shared" si="1159"/>
        <v>1</v>
      </c>
      <c r="P1129" s="65" t="s">
        <v>65</v>
      </c>
      <c r="Q1129" s="65" t="str">
        <f t="shared" si="1155"/>
        <v>기준일자</v>
      </c>
      <c r="R1129" s="65" t="str">
        <f t="shared" si="1161"/>
        <v>varchar2(8)</v>
      </c>
      <c r="S1129" s="66" t="s">
        <v>1980</v>
      </c>
      <c r="T1129" s="66"/>
      <c r="U1129" s="68">
        <f t="shared" si="1156"/>
        <v>8</v>
      </c>
      <c r="V1129" s="65"/>
      <c r="W1129" s="5" t="s">
        <v>291</v>
      </c>
      <c r="X1129" s="5" t="str">
        <f t="shared" si="1146"/>
        <v>BASE_DT</v>
      </c>
      <c r="Y1129" s="6" t="s">
        <v>291</v>
      </c>
      <c r="Z1129" s="37" t="str">
        <f t="shared" si="1147"/>
        <v xml:space="preserve">  BASE_DT varchar2(8) NOT NULL,</v>
      </c>
      <c r="AA1129" s="37" t="s">
        <v>291</v>
      </c>
      <c r="AB1129" s="5" t="str">
        <f t="shared" si="1148"/>
        <v/>
      </c>
      <c r="AC1129" s="37" t="s">
        <v>291</v>
      </c>
      <c r="AD1129" s="37" t="str">
        <f t="shared" si="1149"/>
        <v>COMMENT ON COLUMN ZFS_PORT_STRU.BASE_DT IS '기준일자';</v>
      </c>
      <c r="AE1129" s="37" t="s">
        <v>291</v>
      </c>
      <c r="AF1129" s="40" t="str">
        <f t="shared" si="1150"/>
        <v/>
      </c>
      <c r="AG1129" s="6" t="s">
        <v>291</v>
      </c>
      <c r="AI1129" s="114"/>
      <c r="AJ1129" s="66"/>
    </row>
    <row r="1130" spans="2:36" hidden="1">
      <c r="B1130" s="65" t="str">
        <f t="shared" si="1163"/>
        <v>바젤3표준_산출정보</v>
      </c>
      <c r="C1130" s="65" t="str">
        <f t="shared" si="1163"/>
        <v>포트폴리오구성정보</v>
      </c>
      <c r="D1130" s="65" t="s">
        <v>1184</v>
      </c>
      <c r="E1130" s="65">
        <f t="shared" si="1164"/>
        <v>2</v>
      </c>
      <c r="F1130" s="66" t="s">
        <v>1980</v>
      </c>
      <c r="G1130" s="66" t="s">
        <v>274</v>
      </c>
      <c r="H1130" s="42">
        <v>10</v>
      </c>
      <c r="I1130" s="66"/>
      <c r="J1130" s="65" t="str">
        <f t="shared" si="1160"/>
        <v>문자_10</v>
      </c>
      <c r="K1130" s="103"/>
      <c r="L1130" s="67"/>
      <c r="M1130" s="65" t="str">
        <f t="shared" si="1162"/>
        <v>ZFS_PORT_STRU</v>
      </c>
      <c r="N1130" s="65" t="str">
        <f t="shared" si="1154"/>
        <v>포트폴리오구성정보</v>
      </c>
      <c r="O1130" s="27">
        <f t="shared" si="1159"/>
        <v>2</v>
      </c>
      <c r="P1130" s="65" t="s">
        <v>80</v>
      </c>
      <c r="Q1130" s="65" t="str">
        <f t="shared" si="1155"/>
        <v>포트폴리오그룹</v>
      </c>
      <c r="R1130" s="65" t="str">
        <f t="shared" si="1161"/>
        <v>varchar2(10)</v>
      </c>
      <c r="S1130" s="66" t="s">
        <v>1980</v>
      </c>
      <c r="T1130" s="66"/>
      <c r="U1130" s="68">
        <f t="shared" si="1156"/>
        <v>10</v>
      </c>
      <c r="V1130" s="65"/>
      <c r="W1130" s="5" t="s">
        <v>291</v>
      </c>
      <c r="X1130" s="5" t="str">
        <f t="shared" si="1146"/>
        <v>BASE_DT,PORT_GRP</v>
      </c>
      <c r="Y1130" s="6" t="s">
        <v>291</v>
      </c>
      <c r="Z1130" s="37" t="str">
        <f t="shared" si="1147"/>
        <v xml:space="preserve">  PORT_GRP varchar2(10) NOT NULL,</v>
      </c>
      <c r="AA1130" s="37" t="s">
        <v>291</v>
      </c>
      <c r="AB1130" s="5" t="str">
        <f t="shared" si="1148"/>
        <v/>
      </c>
      <c r="AC1130" s="37" t="s">
        <v>291</v>
      </c>
      <c r="AD1130" s="37" t="str">
        <f t="shared" si="1149"/>
        <v>COMMENT ON COLUMN ZFS_PORT_STRU.PORT_GRP IS '포트폴리오그룹';</v>
      </c>
      <c r="AE1130" s="37" t="s">
        <v>291</v>
      </c>
      <c r="AF1130" s="40" t="str">
        <f t="shared" si="1150"/>
        <v/>
      </c>
      <c r="AG1130" s="6" t="s">
        <v>291</v>
      </c>
      <c r="AI1130" s="114"/>
      <c r="AJ1130" s="66"/>
    </row>
    <row r="1131" spans="2:36" hidden="1">
      <c r="B1131" s="65" t="str">
        <f t="shared" si="1163"/>
        <v>바젤3표준_산출정보</v>
      </c>
      <c r="C1131" s="65" t="str">
        <f t="shared" si="1163"/>
        <v>포트폴리오구성정보</v>
      </c>
      <c r="D1131" s="65" t="s">
        <v>1208</v>
      </c>
      <c r="E1131" s="65">
        <f t="shared" si="1164"/>
        <v>3</v>
      </c>
      <c r="F1131" s="66" t="s">
        <v>1980</v>
      </c>
      <c r="G1131" s="66" t="s">
        <v>274</v>
      </c>
      <c r="H1131" s="42" t="s">
        <v>1159</v>
      </c>
      <c r="I1131" s="66"/>
      <c r="J1131" s="65" t="str">
        <f t="shared" si="1160"/>
        <v>문자_100</v>
      </c>
      <c r="K1131" s="103"/>
      <c r="L1131" s="67"/>
      <c r="M1131" s="65" t="str">
        <f t="shared" si="1162"/>
        <v>ZFS_PORT_STRU</v>
      </c>
      <c r="N1131" s="65" t="str">
        <f t="shared" si="1154"/>
        <v>포트폴리오구성정보</v>
      </c>
      <c r="O1131" s="27">
        <f t="shared" si="1159"/>
        <v>3</v>
      </c>
      <c r="P1131" s="65" t="s">
        <v>81</v>
      </c>
      <c r="Q1131" s="65" t="str">
        <f t="shared" si="1155"/>
        <v>포트폴리오ID</v>
      </c>
      <c r="R1131" s="65" t="str">
        <f t="shared" si="1161"/>
        <v>varchar2(100)</v>
      </c>
      <c r="S1131" s="66" t="s">
        <v>1980</v>
      </c>
      <c r="T1131" s="66"/>
      <c r="U1131" s="68" t="str">
        <f t="shared" si="1156"/>
        <v>100</v>
      </c>
      <c r="V1131" s="65"/>
      <c r="W1131" s="5" t="s">
        <v>291</v>
      </c>
      <c r="X1131" s="5" t="str">
        <f t="shared" si="1146"/>
        <v>BASE_DT,PORT_GRP,PORT_ID</v>
      </c>
      <c r="Y1131" s="6" t="s">
        <v>291</v>
      </c>
      <c r="Z1131" s="37" t="str">
        <f t="shared" si="1147"/>
        <v xml:space="preserve">  PORT_ID varchar2(100) NOT NULL,</v>
      </c>
      <c r="AA1131" s="37" t="s">
        <v>291</v>
      </c>
      <c r="AB1131" s="5" t="str">
        <f t="shared" si="1148"/>
        <v/>
      </c>
      <c r="AC1131" s="37" t="s">
        <v>291</v>
      </c>
      <c r="AD1131" s="37" t="str">
        <f t="shared" si="1149"/>
        <v>COMMENT ON COLUMN ZFS_PORT_STRU.PORT_ID IS '포트폴리오ID';</v>
      </c>
      <c r="AE1131" s="37" t="s">
        <v>291</v>
      </c>
      <c r="AF1131" s="40" t="str">
        <f t="shared" si="1150"/>
        <v/>
      </c>
      <c r="AG1131" s="6" t="s">
        <v>291</v>
      </c>
      <c r="AI1131" s="114"/>
      <c r="AJ1131" s="66"/>
    </row>
    <row r="1132" spans="2:36" hidden="1">
      <c r="B1132" s="65" t="str">
        <f t="shared" si="1163"/>
        <v>바젤3표준_산출정보</v>
      </c>
      <c r="C1132" s="65" t="str">
        <f t="shared" si="1163"/>
        <v>포트폴리오구성정보</v>
      </c>
      <c r="D1132" s="65" t="s">
        <v>1153</v>
      </c>
      <c r="E1132" s="65">
        <f t="shared" si="1164"/>
        <v>4</v>
      </c>
      <c r="F1132" s="66"/>
      <c r="G1132" s="66" t="s">
        <v>274</v>
      </c>
      <c r="H1132" s="42">
        <v>20</v>
      </c>
      <c r="I1132" s="66"/>
      <c r="J1132" s="65" t="str">
        <f t="shared" si="1160"/>
        <v>문자_20</v>
      </c>
      <c r="K1132" s="103"/>
      <c r="L1132" s="67"/>
      <c r="M1132" s="65" t="str">
        <f t="shared" si="1162"/>
        <v>ZFS_PORT_STRU</v>
      </c>
      <c r="N1132" s="65" t="str">
        <f t="shared" si="1154"/>
        <v>포트폴리오구성정보</v>
      </c>
      <c r="O1132" s="27">
        <f t="shared" si="1159"/>
        <v>4</v>
      </c>
      <c r="P1132" s="65" t="s">
        <v>46</v>
      </c>
      <c r="Q1132" s="65" t="str">
        <f t="shared" si="1155"/>
        <v>최종작업자</v>
      </c>
      <c r="R1132" s="65" t="str">
        <f t="shared" si="1161"/>
        <v>varchar2(20)</v>
      </c>
      <c r="S1132" s="66"/>
      <c r="T1132" s="66"/>
      <c r="U1132" s="68">
        <f t="shared" si="1156"/>
        <v>20</v>
      </c>
      <c r="V1132" s="65"/>
      <c r="W1132" s="5" t="s">
        <v>291</v>
      </c>
      <c r="X1132" s="5" t="str">
        <f t="shared" si="1146"/>
        <v>BASE_DT,PORT_GRP,PORT_ID</v>
      </c>
      <c r="Y1132" s="6" t="s">
        <v>291</v>
      </c>
      <c r="Z1132" s="37" t="str">
        <f t="shared" si="1147"/>
        <v xml:space="preserve">  LASTID varchar2(20) NULL,</v>
      </c>
      <c r="AA1132" s="37" t="s">
        <v>291</v>
      </c>
      <c r="AB1132" s="5" t="str">
        <f t="shared" si="1148"/>
        <v/>
      </c>
      <c r="AC1132" s="37" t="s">
        <v>291</v>
      </c>
      <c r="AD1132" s="37" t="str">
        <f t="shared" si="1149"/>
        <v>COMMENT ON COLUMN ZFS_PORT_STRU.LASTID IS '최종작업자';</v>
      </c>
      <c r="AE1132" s="37" t="s">
        <v>291</v>
      </c>
      <c r="AF1132" s="40" t="str">
        <f t="shared" si="1150"/>
        <v>ALTER TABLE ZFS_PORT_STRU ADD LASTID varchar2(20) NULL;</v>
      </c>
      <c r="AG1132" s="6" t="s">
        <v>291</v>
      </c>
      <c r="AI1132" s="114"/>
      <c r="AJ1132" s="66"/>
    </row>
    <row r="1133" spans="2:36" hidden="1">
      <c r="B1133" s="65" t="str">
        <f t="shared" si="1163"/>
        <v>바젤3표준_산출정보</v>
      </c>
      <c r="C1133" s="65" t="str">
        <f t="shared" si="1163"/>
        <v>포트폴리오구성정보</v>
      </c>
      <c r="D1133" s="65" t="s">
        <v>286</v>
      </c>
      <c r="E1133" s="65">
        <f t="shared" si="1164"/>
        <v>5</v>
      </c>
      <c r="F1133" s="66"/>
      <c r="G1133" s="66" t="s">
        <v>1154</v>
      </c>
      <c r="H1133" s="42">
        <v>8</v>
      </c>
      <c r="I1133" s="66" t="s">
        <v>36</v>
      </c>
      <c r="J1133" s="65" t="str">
        <f t="shared" si="1160"/>
        <v>날짜</v>
      </c>
      <c r="K1133" s="103"/>
      <c r="L1133" s="67"/>
      <c r="M1133" s="65" t="str">
        <f t="shared" si="1162"/>
        <v>ZFS_PORT_STRU</v>
      </c>
      <c r="N1133" s="65" t="str">
        <f t="shared" si="1154"/>
        <v>포트폴리오구성정보</v>
      </c>
      <c r="O1133" s="27">
        <f t="shared" si="1159"/>
        <v>5</v>
      </c>
      <c r="P1133" s="65" t="s">
        <v>47</v>
      </c>
      <c r="Q1133" s="65" t="str">
        <f t="shared" si="1155"/>
        <v>최종작업시스템일시</v>
      </c>
      <c r="R1133" s="65" t="str">
        <f t="shared" si="1161"/>
        <v>timestamp</v>
      </c>
      <c r="S1133" s="66"/>
      <c r="T1133" s="66"/>
      <c r="U1133" s="68">
        <f t="shared" si="1156"/>
        <v>8</v>
      </c>
      <c r="V1133" s="65"/>
      <c r="W1133" s="5" t="s">
        <v>291</v>
      </c>
      <c r="X1133" s="5" t="str">
        <f t="shared" si="1146"/>
        <v>BASE_DT,PORT_GRP,PORT_ID</v>
      </c>
      <c r="Y1133" s="6" t="s">
        <v>291</v>
      </c>
      <c r="Z1133" s="37" t="str">
        <f t="shared" si="1147"/>
        <v xml:space="preserve">  TMSTAMP timestamp DEFAULT CURRENT_TIMESTAMP  NULL,</v>
      </c>
      <c r="AA1133" s="37" t="s">
        <v>291</v>
      </c>
      <c r="AB1133" s="5" t="str">
        <f t="shared" si="1148"/>
        <v/>
      </c>
      <c r="AC1133" s="37" t="s">
        <v>291</v>
      </c>
      <c r="AD1133" s="37" t="str">
        <f t="shared" si="1149"/>
        <v>COMMENT ON COLUMN ZFS_PORT_STRU.TMSTAMP IS '최종작업시스템일시';</v>
      </c>
      <c r="AE1133" s="37" t="s">
        <v>291</v>
      </c>
      <c r="AF1133" s="40" t="str">
        <f t="shared" si="1150"/>
        <v>ALTER TABLE ZFS_PORT_STRU ADD TMSTAMP timestamp NULL;</v>
      </c>
      <c r="AG1133" s="6" t="s">
        <v>291</v>
      </c>
      <c r="AI1133" s="114"/>
      <c r="AJ1133" s="66"/>
    </row>
    <row r="1134" spans="2:36" hidden="1">
      <c r="B1134" s="65" t="str">
        <f t="shared" si="1163"/>
        <v>바젤3표준_산출정보</v>
      </c>
      <c r="C1134" s="65" t="str">
        <f t="shared" si="1163"/>
        <v>포트폴리오구성정보</v>
      </c>
      <c r="D1134" s="65" t="s">
        <v>1209</v>
      </c>
      <c r="E1134" s="65">
        <f t="shared" si="1164"/>
        <v>6</v>
      </c>
      <c r="F1134" s="66"/>
      <c r="G1134" s="66" t="s">
        <v>274</v>
      </c>
      <c r="H1134" s="42">
        <v>30</v>
      </c>
      <c r="I1134" s="66"/>
      <c r="J1134" s="65" t="str">
        <f t="shared" si="1160"/>
        <v>문자_30</v>
      </c>
      <c r="K1134" s="103"/>
      <c r="L1134" s="67"/>
      <c r="M1134" s="65" t="str">
        <f t="shared" si="1162"/>
        <v>ZFS_PORT_STRU</v>
      </c>
      <c r="N1134" s="65" t="str">
        <f t="shared" si="1154"/>
        <v>포트폴리오구성정보</v>
      </c>
      <c r="O1134" s="27">
        <f t="shared" si="1159"/>
        <v>6</v>
      </c>
      <c r="P1134" s="65" t="s">
        <v>82</v>
      </c>
      <c r="Q1134" s="65" t="str">
        <f t="shared" si="1155"/>
        <v>내포트폴리오ID</v>
      </c>
      <c r="R1134" s="65" t="str">
        <f t="shared" si="1161"/>
        <v>varchar2(30)</v>
      </c>
      <c r="S1134" s="66"/>
      <c r="T1134" s="66"/>
      <c r="U1134" s="68">
        <f t="shared" si="1156"/>
        <v>30</v>
      </c>
      <c r="V1134" s="65"/>
      <c r="W1134" s="5" t="s">
        <v>291</v>
      </c>
      <c r="X1134" s="5" t="str">
        <f t="shared" si="1146"/>
        <v>BASE_DT,PORT_GRP,PORT_ID</v>
      </c>
      <c r="Y1134" s="6" t="s">
        <v>291</v>
      </c>
      <c r="Z1134" s="37" t="str">
        <f t="shared" si="1147"/>
        <v xml:space="preserve">  PORT_SID varchar2(30) NULL,</v>
      </c>
      <c r="AA1134" s="37" t="s">
        <v>291</v>
      </c>
      <c r="AB1134" s="5" t="str">
        <f t="shared" si="1148"/>
        <v/>
      </c>
      <c r="AC1134" s="37" t="s">
        <v>291</v>
      </c>
      <c r="AD1134" s="37" t="str">
        <f t="shared" si="1149"/>
        <v>COMMENT ON COLUMN ZFS_PORT_STRU.PORT_SID IS '내포트폴리오ID';</v>
      </c>
      <c r="AE1134" s="37" t="s">
        <v>291</v>
      </c>
      <c r="AF1134" s="40" t="str">
        <f t="shared" si="1150"/>
        <v>ALTER TABLE ZFS_PORT_STRU ADD PORT_SID varchar2(30) NULL;</v>
      </c>
      <c r="AG1134" s="6" t="s">
        <v>291</v>
      </c>
      <c r="AI1134" s="114"/>
      <c r="AJ1134" s="66"/>
    </row>
    <row r="1135" spans="2:36" hidden="1">
      <c r="B1135" s="65" t="str">
        <f t="shared" si="1163"/>
        <v>바젤3표준_산출정보</v>
      </c>
      <c r="C1135" s="65" t="str">
        <f t="shared" si="1163"/>
        <v>포트폴리오구성정보</v>
      </c>
      <c r="D1135" s="65" t="s">
        <v>1210</v>
      </c>
      <c r="E1135" s="65">
        <f t="shared" si="1164"/>
        <v>7</v>
      </c>
      <c r="F1135" s="66"/>
      <c r="G1135" s="66" t="s">
        <v>274</v>
      </c>
      <c r="H1135" s="42" t="s">
        <v>1159</v>
      </c>
      <c r="I1135" s="66"/>
      <c r="J1135" s="65" t="str">
        <f t="shared" si="1160"/>
        <v>문자_100</v>
      </c>
      <c r="K1135" s="103"/>
      <c r="L1135" s="67"/>
      <c r="M1135" s="65" t="str">
        <f t="shared" si="1162"/>
        <v>ZFS_PORT_STRU</v>
      </c>
      <c r="N1135" s="65" t="str">
        <f t="shared" si="1154"/>
        <v>포트폴리오구성정보</v>
      </c>
      <c r="O1135" s="27">
        <f t="shared" si="1159"/>
        <v>7</v>
      </c>
      <c r="P1135" s="65" t="s">
        <v>83</v>
      </c>
      <c r="Q1135" s="65" t="str">
        <f t="shared" si="1155"/>
        <v>상위포트폴리오ID</v>
      </c>
      <c r="R1135" s="65" t="str">
        <f t="shared" si="1161"/>
        <v>varchar2(100)</v>
      </c>
      <c r="S1135" s="66"/>
      <c r="T1135" s="66"/>
      <c r="U1135" s="68" t="str">
        <f t="shared" si="1156"/>
        <v>100</v>
      </c>
      <c r="V1135" s="65"/>
      <c r="W1135" s="5" t="s">
        <v>291</v>
      </c>
      <c r="X1135" s="5" t="str">
        <f t="shared" si="1146"/>
        <v>BASE_DT,PORT_GRP,PORT_ID</v>
      </c>
      <c r="Y1135" s="6" t="s">
        <v>291</v>
      </c>
      <c r="Z1135" s="37" t="str">
        <f t="shared" si="1147"/>
        <v xml:space="preserve">  PORT_PID varchar2(100) NULL,</v>
      </c>
      <c r="AA1135" s="37" t="s">
        <v>291</v>
      </c>
      <c r="AB1135" s="5" t="str">
        <f t="shared" si="1148"/>
        <v/>
      </c>
      <c r="AC1135" s="37" t="s">
        <v>291</v>
      </c>
      <c r="AD1135" s="37" t="str">
        <f t="shared" si="1149"/>
        <v>COMMENT ON COLUMN ZFS_PORT_STRU.PORT_PID IS '상위포트폴리오ID';</v>
      </c>
      <c r="AE1135" s="37" t="s">
        <v>291</v>
      </c>
      <c r="AF1135" s="40" t="str">
        <f t="shared" si="1150"/>
        <v>ALTER TABLE ZFS_PORT_STRU ADD PORT_PID varchar2(100) NULL;</v>
      </c>
      <c r="AG1135" s="6" t="s">
        <v>291</v>
      </c>
      <c r="AI1135" s="114"/>
      <c r="AJ1135" s="66"/>
    </row>
    <row r="1136" spans="2:36" hidden="1">
      <c r="B1136" s="65" t="str">
        <f t="shared" si="1163"/>
        <v>바젤3표준_산출정보</v>
      </c>
      <c r="C1136" s="65" t="str">
        <f t="shared" si="1163"/>
        <v>포트폴리오구성정보</v>
      </c>
      <c r="D1136" s="65" t="s">
        <v>1327</v>
      </c>
      <c r="E1136" s="65">
        <f t="shared" si="1164"/>
        <v>8</v>
      </c>
      <c r="F1136" s="66"/>
      <c r="G1136" s="66" t="s">
        <v>274</v>
      </c>
      <c r="H1136" s="42">
        <v>60</v>
      </c>
      <c r="I1136" s="66"/>
      <c r="J1136" s="65" t="str">
        <f t="shared" si="1160"/>
        <v>문자_60</v>
      </c>
      <c r="K1136" s="103"/>
      <c r="L1136" s="67"/>
      <c r="M1136" s="65" t="str">
        <f t="shared" si="1162"/>
        <v>ZFS_PORT_STRU</v>
      </c>
      <c r="N1136" s="65" t="str">
        <f t="shared" si="1154"/>
        <v>포트폴리오구성정보</v>
      </c>
      <c r="O1136" s="27">
        <f t="shared" si="1159"/>
        <v>8</v>
      </c>
      <c r="P1136" s="65" t="s">
        <v>84</v>
      </c>
      <c r="Q1136" s="65" t="str">
        <f t="shared" si="1155"/>
        <v>내포트폴리오명</v>
      </c>
      <c r="R1136" s="65" t="str">
        <f t="shared" si="1161"/>
        <v>varchar2(60)</v>
      </c>
      <c r="S1136" s="66"/>
      <c r="T1136" s="66"/>
      <c r="U1136" s="68">
        <f t="shared" si="1156"/>
        <v>60</v>
      </c>
      <c r="V1136" s="65"/>
      <c r="W1136" s="5" t="s">
        <v>291</v>
      </c>
      <c r="X1136" s="5" t="str">
        <f t="shared" si="1146"/>
        <v>BASE_DT,PORT_GRP,PORT_ID</v>
      </c>
      <c r="Y1136" s="6" t="s">
        <v>291</v>
      </c>
      <c r="Z1136" s="37" t="str">
        <f t="shared" si="1147"/>
        <v xml:space="preserve">  PORT_NM varchar2(60) NULL,</v>
      </c>
      <c r="AA1136" s="37" t="s">
        <v>291</v>
      </c>
      <c r="AB1136" s="5" t="str">
        <f t="shared" si="1148"/>
        <v/>
      </c>
      <c r="AC1136" s="37" t="s">
        <v>291</v>
      </c>
      <c r="AD1136" s="37" t="str">
        <f t="shared" si="1149"/>
        <v>COMMENT ON COLUMN ZFS_PORT_STRU.PORT_NM IS '내포트폴리오명';</v>
      </c>
      <c r="AE1136" s="37" t="s">
        <v>291</v>
      </c>
      <c r="AF1136" s="40" t="str">
        <f t="shared" si="1150"/>
        <v>ALTER TABLE ZFS_PORT_STRU ADD PORT_NM varchar2(60) NULL;</v>
      </c>
      <c r="AG1136" s="6" t="s">
        <v>291</v>
      </c>
      <c r="AI1136" s="114"/>
      <c r="AJ1136" s="66"/>
    </row>
    <row r="1137" spans="2:36" hidden="1">
      <c r="B1137" s="65" t="str">
        <f t="shared" si="1163"/>
        <v>바젤3표준_산출정보</v>
      </c>
      <c r="C1137" s="65" t="str">
        <f t="shared" si="1163"/>
        <v>포트폴리오구성정보</v>
      </c>
      <c r="D1137" s="65" t="s">
        <v>1328</v>
      </c>
      <c r="E1137" s="65">
        <f t="shared" si="1164"/>
        <v>9</v>
      </c>
      <c r="F1137" s="66"/>
      <c r="G1137" s="66" t="s">
        <v>274</v>
      </c>
      <c r="H1137" s="42" t="s">
        <v>1159</v>
      </c>
      <c r="I1137" s="66"/>
      <c r="J1137" s="65" t="str">
        <f t="shared" si="1160"/>
        <v>문자_100</v>
      </c>
      <c r="K1137" s="103"/>
      <c r="L1137" s="67"/>
      <c r="M1137" s="65" t="str">
        <f t="shared" si="1162"/>
        <v>ZFS_PORT_STRU</v>
      </c>
      <c r="N1137" s="65" t="str">
        <f t="shared" si="1154"/>
        <v>포트폴리오구성정보</v>
      </c>
      <c r="O1137" s="27">
        <f t="shared" si="1159"/>
        <v>9</v>
      </c>
      <c r="P1137" s="65" t="s">
        <v>86</v>
      </c>
      <c r="Q1137" s="65" t="str">
        <f t="shared" si="1155"/>
        <v>전체포트폴리오명</v>
      </c>
      <c r="R1137" s="65" t="str">
        <f t="shared" si="1161"/>
        <v>varchar2(100)</v>
      </c>
      <c r="S1137" s="66"/>
      <c r="T1137" s="66"/>
      <c r="U1137" s="68" t="str">
        <f t="shared" si="1156"/>
        <v>100</v>
      </c>
      <c r="V1137" s="65"/>
      <c r="W1137" s="5" t="s">
        <v>291</v>
      </c>
      <c r="X1137" s="5" t="str">
        <f t="shared" ref="X1137:X1200" si="1165">IF(P1137="","",IF(P1136="",P1137,X1136&amp;IF(S1137="Y",","&amp;P1137,"")))</f>
        <v>BASE_DT,PORT_GRP,PORT_ID</v>
      </c>
      <c r="Y1137" s="6" t="s">
        <v>291</v>
      </c>
      <c r="Z1137" s="37" t="str">
        <f t="shared" ref="Z1137:Z1200" si="1166">IF(P1137="", "CREATE TABLE " &amp; M1137 &amp; "(", "  " &amp;P1137 &amp; " " &amp;R1137 &amp; IF(P1137="TMSTAMP", " DEFAULT CURRENT_TIMESTAMP ", "")&amp; IF(S1137="Y"," NOT NULL,", " NULL,") &amp; IF(P1138="", "CONSTRAINT PK_" &amp; M1137 &amp; " PRIMARY KEY ( " &amp; X1137 &amp; ") );", "") )</f>
        <v xml:space="preserve">  PORT_FNM varchar2(100) NULL,</v>
      </c>
      <c r="AA1137" s="37" t="s">
        <v>291</v>
      </c>
      <c r="AB1137" s="5" t="str">
        <f t="shared" ref="AB1137:AB1200" si="1167">IF(P1137="","DROP TABLE "&amp;M1137&amp;";","")</f>
        <v/>
      </c>
      <c r="AC1137" s="37" t="s">
        <v>291</v>
      </c>
      <c r="AD1137" s="37" t="str">
        <f t="shared" ref="AD1137:AD1200" si="1168">IF(P1137&lt;&gt;"", "COMMENT ON COLUMN " &amp; M1137 &amp; "." &amp; P1137 &amp; " IS '" &amp; D1137 &amp; IF(K1137&lt;&gt;"", " : " &amp;K1137, "") &amp; "';", IF(N1137&lt;&gt;"","COMMENT ON TABLE " &amp;M1137&amp;" IS '"&amp;N1137&amp;"';",""))</f>
        <v>COMMENT ON COLUMN ZFS_PORT_STRU.PORT_FNM IS '전체포트폴리오명';</v>
      </c>
      <c r="AE1137" s="37" t="s">
        <v>291</v>
      </c>
      <c r="AF1137" s="40" t="str">
        <f t="shared" ref="AF1137:AF1200" si="1169">IF( OR(Q1137="", S1137&lt;&gt;""), "", "ALTER TABLE " &amp; M1137 &amp; " ADD " &amp; P1137 &amp; " " &amp; R1137 &amp; " NULL;")</f>
        <v>ALTER TABLE ZFS_PORT_STRU ADD PORT_FNM varchar2(100) NULL;</v>
      </c>
      <c r="AG1137" s="6" t="s">
        <v>291</v>
      </c>
      <c r="AI1137" s="114"/>
      <c r="AJ1137" s="66"/>
    </row>
    <row r="1138" spans="2:36" hidden="1">
      <c r="B1138" s="65" t="str">
        <f t="shared" ref="B1138:C1140" si="1170">B1137</f>
        <v>바젤3표준_산출정보</v>
      </c>
      <c r="C1138" s="65" t="str">
        <f t="shared" si="1170"/>
        <v>포트폴리오구성정보</v>
      </c>
      <c r="D1138" s="65" t="s">
        <v>1211</v>
      </c>
      <c r="E1138" s="65">
        <f t="shared" si="1164"/>
        <v>10</v>
      </c>
      <c r="F1138" s="66"/>
      <c r="G1138" s="66" t="s">
        <v>1156</v>
      </c>
      <c r="H1138" s="42">
        <v>1</v>
      </c>
      <c r="I1138" s="66"/>
      <c r="J1138" s="65" t="str">
        <f t="shared" si="1160"/>
        <v>숫자_1</v>
      </c>
      <c r="K1138" s="103"/>
      <c r="L1138" s="67"/>
      <c r="M1138" s="65" t="str">
        <f t="shared" si="1162"/>
        <v>ZFS_PORT_STRU</v>
      </c>
      <c r="N1138" s="65" t="str">
        <f t="shared" si="1154"/>
        <v>포트폴리오구성정보</v>
      </c>
      <c r="O1138" s="27">
        <f t="shared" si="1159"/>
        <v>10</v>
      </c>
      <c r="P1138" s="65" t="s">
        <v>87</v>
      </c>
      <c r="Q1138" s="65" t="str">
        <f t="shared" si="1155"/>
        <v>포트폴리오레벨</v>
      </c>
      <c r="R1138" s="65" t="str">
        <f t="shared" si="1161"/>
        <v>number(1)</v>
      </c>
      <c r="S1138" s="66"/>
      <c r="T1138" s="66"/>
      <c r="U1138" s="68">
        <f t="shared" si="1156"/>
        <v>1</v>
      </c>
      <c r="V1138" s="65"/>
      <c r="W1138" s="5" t="s">
        <v>291</v>
      </c>
      <c r="X1138" s="5" t="str">
        <f t="shared" si="1165"/>
        <v>BASE_DT,PORT_GRP,PORT_ID</v>
      </c>
      <c r="Y1138" s="6" t="s">
        <v>291</v>
      </c>
      <c r="Z1138" s="37" t="str">
        <f t="shared" si="1166"/>
        <v xml:space="preserve">  PORT_LEV number(1) NULL,</v>
      </c>
      <c r="AA1138" s="37" t="s">
        <v>291</v>
      </c>
      <c r="AB1138" s="5" t="str">
        <f t="shared" si="1167"/>
        <v/>
      </c>
      <c r="AC1138" s="37" t="s">
        <v>291</v>
      </c>
      <c r="AD1138" s="37" t="str">
        <f t="shared" si="1168"/>
        <v>COMMENT ON COLUMN ZFS_PORT_STRU.PORT_LEV IS '포트폴리오레벨';</v>
      </c>
      <c r="AE1138" s="37" t="s">
        <v>291</v>
      </c>
      <c r="AF1138" s="40" t="str">
        <f t="shared" si="1169"/>
        <v>ALTER TABLE ZFS_PORT_STRU ADD PORT_LEV number(1) NULL;</v>
      </c>
      <c r="AG1138" s="6" t="s">
        <v>291</v>
      </c>
      <c r="AI1138" s="114"/>
      <c r="AJ1138" s="66"/>
    </row>
    <row r="1139" spans="2:36" hidden="1">
      <c r="B1139" s="65" t="str">
        <f t="shared" si="1170"/>
        <v>바젤3표준_산출정보</v>
      </c>
      <c r="C1139" s="65" t="str">
        <f t="shared" si="1170"/>
        <v>포트폴리오구성정보</v>
      </c>
      <c r="D1139" s="65" t="s">
        <v>1329</v>
      </c>
      <c r="E1139" s="65">
        <f t="shared" si="1164"/>
        <v>11</v>
      </c>
      <c r="F1139" s="66"/>
      <c r="G1139" s="66" t="s">
        <v>1156</v>
      </c>
      <c r="H1139" s="42" t="s">
        <v>2000</v>
      </c>
      <c r="I1139" s="66"/>
      <c r="J1139" s="65" t="str">
        <f t="shared" si="1160"/>
        <v>숫자_19,2</v>
      </c>
      <c r="K1139" s="103"/>
      <c r="L1139" s="67"/>
      <c r="M1139" s="65" t="str">
        <f t="shared" si="1162"/>
        <v>ZFS_PORT_STRU</v>
      </c>
      <c r="N1139" s="65" t="str">
        <f t="shared" si="1154"/>
        <v>포트폴리오구성정보</v>
      </c>
      <c r="O1139" s="27">
        <f t="shared" si="1159"/>
        <v>11</v>
      </c>
      <c r="P1139" s="65" t="s">
        <v>88</v>
      </c>
      <c r="Q1139" s="65" t="str">
        <f t="shared" si="1155"/>
        <v>한도금액1</v>
      </c>
      <c r="R1139" s="65" t="str">
        <f t="shared" si="1161"/>
        <v>number(19,2)</v>
      </c>
      <c r="S1139" s="66"/>
      <c r="T1139" s="66"/>
      <c r="U1139" s="68" t="str">
        <f t="shared" si="1156"/>
        <v>19,2</v>
      </c>
      <c r="V1139" s="65"/>
      <c r="W1139" s="5" t="s">
        <v>291</v>
      </c>
      <c r="X1139" s="5" t="str">
        <f t="shared" si="1165"/>
        <v>BASE_DT,PORT_GRP,PORT_ID</v>
      </c>
      <c r="Y1139" s="6" t="s">
        <v>291</v>
      </c>
      <c r="Z1139" s="37" t="str">
        <f t="shared" si="1166"/>
        <v xml:space="preserve">  PORT_LMT1 number(19,2) NULL,</v>
      </c>
      <c r="AA1139" s="37" t="s">
        <v>291</v>
      </c>
      <c r="AB1139" s="5" t="str">
        <f t="shared" si="1167"/>
        <v/>
      </c>
      <c r="AC1139" s="37" t="s">
        <v>291</v>
      </c>
      <c r="AD1139" s="37" t="str">
        <f t="shared" si="1168"/>
        <v>COMMENT ON COLUMN ZFS_PORT_STRU.PORT_LMT1 IS '한도금액1';</v>
      </c>
      <c r="AE1139" s="37" t="s">
        <v>291</v>
      </c>
      <c r="AF1139" s="40" t="str">
        <f t="shared" si="1169"/>
        <v>ALTER TABLE ZFS_PORT_STRU ADD PORT_LMT1 number(19,2) NULL;</v>
      </c>
      <c r="AG1139" s="6" t="s">
        <v>291</v>
      </c>
      <c r="AI1139" s="114"/>
      <c r="AJ1139" s="66"/>
    </row>
    <row r="1140" spans="2:36" hidden="1">
      <c r="B1140" s="65" t="str">
        <f t="shared" si="1170"/>
        <v>바젤3표준_산출정보</v>
      </c>
      <c r="C1140" s="65" t="str">
        <f t="shared" si="1170"/>
        <v>포트폴리오구성정보</v>
      </c>
      <c r="D1140" s="65" t="s">
        <v>1330</v>
      </c>
      <c r="E1140" s="65">
        <f t="shared" si="1164"/>
        <v>12</v>
      </c>
      <c r="F1140" s="66"/>
      <c r="G1140" s="66" t="s">
        <v>1156</v>
      </c>
      <c r="H1140" s="42" t="s">
        <v>2000</v>
      </c>
      <c r="I1140" s="66"/>
      <c r="J1140" s="65" t="str">
        <f t="shared" si="1160"/>
        <v>숫자_19,2</v>
      </c>
      <c r="K1140" s="103"/>
      <c r="L1140" s="67"/>
      <c r="M1140" s="65" t="str">
        <f t="shared" si="1162"/>
        <v>ZFS_PORT_STRU</v>
      </c>
      <c r="N1140" s="65" t="str">
        <f t="shared" si="1154"/>
        <v>포트폴리오구성정보</v>
      </c>
      <c r="O1140" s="27">
        <f t="shared" si="1159"/>
        <v>12</v>
      </c>
      <c r="P1140" s="65" t="s">
        <v>89</v>
      </c>
      <c r="Q1140" s="65" t="str">
        <f t="shared" si="1155"/>
        <v>한도금액2</v>
      </c>
      <c r="R1140" s="65" t="str">
        <f t="shared" si="1161"/>
        <v>number(19,2)</v>
      </c>
      <c r="S1140" s="66"/>
      <c r="T1140" s="66"/>
      <c r="U1140" s="68" t="str">
        <f t="shared" si="1156"/>
        <v>19,2</v>
      </c>
      <c r="V1140" s="65"/>
      <c r="W1140" s="5" t="s">
        <v>291</v>
      </c>
      <c r="X1140" s="5" t="str">
        <f t="shared" si="1165"/>
        <v>BASE_DT,PORT_GRP,PORT_ID</v>
      </c>
      <c r="Y1140" s="6" t="s">
        <v>291</v>
      </c>
      <c r="Z1140" s="37" t="str">
        <f t="shared" si="1166"/>
        <v xml:space="preserve">  PORT_LMT2 number(19,2) NULL,</v>
      </c>
      <c r="AA1140" s="37" t="s">
        <v>291</v>
      </c>
      <c r="AB1140" s="5" t="str">
        <f t="shared" si="1167"/>
        <v/>
      </c>
      <c r="AC1140" s="37" t="s">
        <v>291</v>
      </c>
      <c r="AD1140" s="37" t="str">
        <f t="shared" si="1168"/>
        <v>COMMENT ON COLUMN ZFS_PORT_STRU.PORT_LMT2 IS '한도금액2';</v>
      </c>
      <c r="AE1140" s="37" t="s">
        <v>291</v>
      </c>
      <c r="AF1140" s="40" t="str">
        <f t="shared" si="1169"/>
        <v>ALTER TABLE ZFS_PORT_STRU ADD PORT_LMT2 number(19,2) NULL;</v>
      </c>
      <c r="AG1140" s="6" t="s">
        <v>291</v>
      </c>
      <c r="AI1140" s="114"/>
      <c r="AJ1140" s="66"/>
    </row>
    <row r="1141" spans="2:36" hidden="1">
      <c r="B1141" s="65" t="str">
        <f t="shared" ref="B1141:C1144" si="1171">B1136</f>
        <v>바젤3표준_산출정보</v>
      </c>
      <c r="C1141" s="65" t="str">
        <f t="shared" si="1171"/>
        <v>포트폴리오구성정보</v>
      </c>
      <c r="D1141" s="65" t="s">
        <v>1331</v>
      </c>
      <c r="E1141" s="65">
        <f t="shared" si="1164"/>
        <v>13</v>
      </c>
      <c r="F1141" s="66"/>
      <c r="G1141" s="66" t="s">
        <v>1156</v>
      </c>
      <c r="H1141" s="42" t="s">
        <v>2000</v>
      </c>
      <c r="I1141" s="66"/>
      <c r="J1141" s="65" t="str">
        <f t="shared" si="1160"/>
        <v>숫자_19,2</v>
      </c>
      <c r="K1141" s="103"/>
      <c r="L1141" s="67"/>
      <c r="M1141" s="65" t="str">
        <f>M1136</f>
        <v>ZFS_PORT_STRU</v>
      </c>
      <c r="N1141" s="65" t="str">
        <f t="shared" si="1154"/>
        <v>포트폴리오구성정보</v>
      </c>
      <c r="O1141" s="27">
        <f t="shared" si="1159"/>
        <v>13</v>
      </c>
      <c r="P1141" s="65" t="s">
        <v>90</v>
      </c>
      <c r="Q1141" s="65" t="str">
        <f t="shared" si="1155"/>
        <v>한도금액3</v>
      </c>
      <c r="R1141" s="65" t="str">
        <f t="shared" si="1161"/>
        <v>number(19,2)</v>
      </c>
      <c r="S1141" s="66"/>
      <c r="T1141" s="66"/>
      <c r="U1141" s="68" t="str">
        <f t="shared" si="1156"/>
        <v>19,2</v>
      </c>
      <c r="V1141" s="65"/>
      <c r="W1141" s="5" t="s">
        <v>291</v>
      </c>
      <c r="X1141" s="5" t="str">
        <f t="shared" si="1165"/>
        <v>BASE_DT,PORT_GRP,PORT_ID</v>
      </c>
      <c r="Y1141" s="6" t="s">
        <v>291</v>
      </c>
      <c r="Z1141" s="37" t="str">
        <f t="shared" si="1166"/>
        <v xml:space="preserve">  PORT_LMT3 number(19,2) NULL,</v>
      </c>
      <c r="AA1141" s="37" t="s">
        <v>291</v>
      </c>
      <c r="AB1141" s="5" t="str">
        <f t="shared" si="1167"/>
        <v/>
      </c>
      <c r="AC1141" s="37" t="s">
        <v>291</v>
      </c>
      <c r="AD1141" s="37" t="str">
        <f t="shared" si="1168"/>
        <v>COMMENT ON COLUMN ZFS_PORT_STRU.PORT_LMT3 IS '한도금액3';</v>
      </c>
      <c r="AE1141" s="37" t="s">
        <v>291</v>
      </c>
      <c r="AF1141" s="40" t="str">
        <f t="shared" si="1169"/>
        <v>ALTER TABLE ZFS_PORT_STRU ADD PORT_LMT3 number(19,2) NULL;</v>
      </c>
      <c r="AG1141" s="6" t="s">
        <v>291</v>
      </c>
      <c r="AI1141" s="114"/>
      <c r="AJ1141" s="66"/>
    </row>
    <row r="1142" spans="2:36" hidden="1">
      <c r="B1142" s="65" t="str">
        <f t="shared" si="1171"/>
        <v>바젤3표준_산출정보</v>
      </c>
      <c r="C1142" s="65" t="str">
        <f t="shared" si="1171"/>
        <v>포트폴리오구성정보</v>
      </c>
      <c r="D1142" s="65" t="s">
        <v>34</v>
      </c>
      <c r="E1142" s="65">
        <f t="shared" si="1164"/>
        <v>14</v>
      </c>
      <c r="F1142" s="66"/>
      <c r="G1142" s="66" t="s">
        <v>1156</v>
      </c>
      <c r="H1142" s="42" t="s">
        <v>2000</v>
      </c>
      <c r="I1142" s="66"/>
      <c r="J1142" s="65" t="str">
        <f t="shared" si="1160"/>
        <v>숫자_19,2</v>
      </c>
      <c r="K1142" s="103"/>
      <c r="L1142" s="67"/>
      <c r="M1142" s="65" t="str">
        <f>M1137</f>
        <v>ZFS_PORT_STRU</v>
      </c>
      <c r="N1142" s="65" t="str">
        <f>C1142</f>
        <v>포트폴리오구성정보</v>
      </c>
      <c r="O1142" s="27">
        <f t="shared" si="1159"/>
        <v>14</v>
      </c>
      <c r="P1142" s="65" t="s">
        <v>1332</v>
      </c>
      <c r="Q1142" s="65" t="str">
        <f>D1142</f>
        <v>액면금액</v>
      </c>
      <c r="R1142" s="65" t="str">
        <f t="shared" si="1161"/>
        <v>number(19,2)</v>
      </c>
      <c r="S1142" s="66"/>
      <c r="T1142" s="66"/>
      <c r="U1142" s="68" t="str">
        <f t="shared" si="1156"/>
        <v>19,2</v>
      </c>
      <c r="V1142" s="65"/>
      <c r="W1142" s="5" t="s">
        <v>291</v>
      </c>
      <c r="X1142" s="5" t="str">
        <f t="shared" si="1165"/>
        <v>BASE_DT,PORT_GRP,PORT_ID</v>
      </c>
      <c r="Y1142" s="6" t="s">
        <v>291</v>
      </c>
      <c r="Z1142" s="37" t="str">
        <f t="shared" si="1166"/>
        <v xml:space="preserve">  PORT_THEO number(19,2) NULL,</v>
      </c>
      <c r="AA1142" s="37" t="s">
        <v>291</v>
      </c>
      <c r="AB1142" s="5" t="str">
        <f t="shared" si="1167"/>
        <v/>
      </c>
      <c r="AC1142" s="37" t="s">
        <v>291</v>
      </c>
      <c r="AD1142" s="37" t="str">
        <f t="shared" si="1168"/>
        <v>COMMENT ON COLUMN ZFS_PORT_STRU.PORT_THEO IS '액면금액';</v>
      </c>
      <c r="AE1142" s="37" t="s">
        <v>291</v>
      </c>
      <c r="AF1142" s="40" t="str">
        <f t="shared" si="1169"/>
        <v>ALTER TABLE ZFS_PORT_STRU ADD PORT_THEO number(19,2) NULL;</v>
      </c>
      <c r="AG1142" s="6" t="s">
        <v>291</v>
      </c>
      <c r="AI1142" s="114"/>
      <c r="AJ1142" s="66"/>
    </row>
    <row r="1143" spans="2:36" hidden="1">
      <c r="B1143" s="65" t="str">
        <f t="shared" si="1171"/>
        <v>바젤3표준_산출정보</v>
      </c>
      <c r="C1143" s="65" t="str">
        <f t="shared" si="1171"/>
        <v>포트폴리오구성정보</v>
      </c>
      <c r="D1143" s="65" t="s">
        <v>1333</v>
      </c>
      <c r="E1143" s="65">
        <f t="shared" si="1164"/>
        <v>15</v>
      </c>
      <c r="F1143" s="66"/>
      <c r="G1143" s="66" t="s">
        <v>1156</v>
      </c>
      <c r="H1143" s="42" t="s">
        <v>2000</v>
      </c>
      <c r="I1143" s="66"/>
      <c r="J1143" s="65" t="str">
        <f t="shared" si="1160"/>
        <v>숫자_19,2</v>
      </c>
      <c r="K1143" s="103"/>
      <c r="L1143" s="67"/>
      <c r="M1143" s="65" t="str">
        <f>M1138</f>
        <v>ZFS_PORT_STRU</v>
      </c>
      <c r="N1143" s="65" t="str">
        <f t="shared" si="1154"/>
        <v>포트폴리오구성정보</v>
      </c>
      <c r="O1143" s="27">
        <f t="shared" si="1159"/>
        <v>15</v>
      </c>
      <c r="P1143" s="65" t="s">
        <v>1334</v>
      </c>
      <c r="Q1143" s="65" t="str">
        <f t="shared" si="1155"/>
        <v>이론가</v>
      </c>
      <c r="R1143" s="65" t="str">
        <f t="shared" si="1161"/>
        <v>number(19,2)</v>
      </c>
      <c r="S1143" s="66"/>
      <c r="T1143" s="66"/>
      <c r="U1143" s="68" t="str">
        <f t="shared" si="1156"/>
        <v>19,2</v>
      </c>
      <c r="V1143" s="65"/>
      <c r="W1143" s="5" t="s">
        <v>291</v>
      </c>
      <c r="X1143" s="5" t="str">
        <f t="shared" si="1165"/>
        <v>BASE_DT,PORT_GRP,PORT_ID</v>
      </c>
      <c r="Y1143" s="6" t="s">
        <v>291</v>
      </c>
      <c r="Z1143" s="37" t="str">
        <f t="shared" si="1166"/>
        <v xml:space="preserve">  PORT_NOTI number(19,2) NULL,</v>
      </c>
      <c r="AA1143" s="37" t="s">
        <v>291</v>
      </c>
      <c r="AB1143" s="5" t="str">
        <f t="shared" si="1167"/>
        <v/>
      </c>
      <c r="AC1143" s="37" t="s">
        <v>291</v>
      </c>
      <c r="AD1143" s="37" t="str">
        <f t="shared" si="1168"/>
        <v>COMMENT ON COLUMN ZFS_PORT_STRU.PORT_NOTI IS '이론가';</v>
      </c>
      <c r="AE1143" s="37" t="s">
        <v>291</v>
      </c>
      <c r="AF1143" s="40" t="str">
        <f t="shared" si="1169"/>
        <v>ALTER TABLE ZFS_PORT_STRU ADD PORT_NOTI number(19,2) NULL;</v>
      </c>
      <c r="AG1143" s="6" t="s">
        <v>291</v>
      </c>
      <c r="AI1143" s="114"/>
      <c r="AJ1143" s="66"/>
    </row>
    <row r="1144" spans="2:36" hidden="1">
      <c r="B1144" s="65" t="str">
        <f t="shared" si="1171"/>
        <v>바젤3표준_산출정보</v>
      </c>
      <c r="C1144" s="65" t="str">
        <f t="shared" si="1171"/>
        <v>포트폴리오구성정보</v>
      </c>
      <c r="D1144" s="65" t="s">
        <v>1335</v>
      </c>
      <c r="E1144" s="65">
        <f t="shared" si="1164"/>
        <v>16</v>
      </c>
      <c r="F1144" s="66"/>
      <c r="G1144" s="66" t="s">
        <v>1156</v>
      </c>
      <c r="H1144" s="42" t="s">
        <v>2000</v>
      </c>
      <c r="I1144" s="66"/>
      <c r="J1144" s="65" t="str">
        <f t="shared" si="1160"/>
        <v>숫자_19,2</v>
      </c>
      <c r="K1144" s="103"/>
      <c r="L1144" s="67"/>
      <c r="M1144" s="65" t="str">
        <f>M1139</f>
        <v>ZFS_PORT_STRU</v>
      </c>
      <c r="N1144" s="65" t="str">
        <f>C1144</f>
        <v>포트폴리오구성정보</v>
      </c>
      <c r="O1144" s="27">
        <f t="shared" si="1159"/>
        <v>16</v>
      </c>
      <c r="P1144" s="65" t="s">
        <v>1336</v>
      </c>
      <c r="Q1144" s="65" t="str">
        <f>D1144</f>
        <v>장부가</v>
      </c>
      <c r="R1144" s="65" t="str">
        <f t="shared" si="1161"/>
        <v>number(19,2)</v>
      </c>
      <c r="S1144" s="66"/>
      <c r="T1144" s="66"/>
      <c r="U1144" s="68" t="str">
        <f t="shared" si="1156"/>
        <v>19,2</v>
      </c>
      <c r="V1144" s="65"/>
      <c r="W1144" s="5" t="s">
        <v>291</v>
      </c>
      <c r="X1144" s="5" t="str">
        <f t="shared" si="1165"/>
        <v>BASE_DT,PORT_GRP,PORT_ID</v>
      </c>
      <c r="Y1144" s="6" t="s">
        <v>291</v>
      </c>
      <c r="Z1144" s="37" t="str">
        <f t="shared" si="1166"/>
        <v xml:space="preserve">  PORT_BOOK number(19,2) NULL,</v>
      </c>
      <c r="AA1144" s="37" t="s">
        <v>291</v>
      </c>
      <c r="AB1144" s="5" t="str">
        <f t="shared" si="1167"/>
        <v/>
      </c>
      <c r="AC1144" s="37" t="s">
        <v>291</v>
      </c>
      <c r="AD1144" s="37" t="str">
        <f t="shared" si="1168"/>
        <v>COMMENT ON COLUMN ZFS_PORT_STRU.PORT_BOOK IS '장부가';</v>
      </c>
      <c r="AE1144" s="37" t="s">
        <v>291</v>
      </c>
      <c r="AF1144" s="40" t="str">
        <f t="shared" si="1169"/>
        <v>ALTER TABLE ZFS_PORT_STRU ADD PORT_BOOK number(19,2) NULL;</v>
      </c>
      <c r="AG1144" s="6" t="s">
        <v>291</v>
      </c>
      <c r="AI1144" s="114"/>
      <c r="AJ1144" s="66"/>
    </row>
    <row r="1145" spans="2:36" hidden="1">
      <c r="B1145" s="65" t="str">
        <f>B1139</f>
        <v>바젤3표준_산출정보</v>
      </c>
      <c r="C1145" s="65" t="str">
        <f>C1139</f>
        <v>포트폴리오구성정보</v>
      </c>
      <c r="D1145" s="65" t="s">
        <v>1337</v>
      </c>
      <c r="E1145" s="65">
        <f t="shared" si="1164"/>
        <v>17</v>
      </c>
      <c r="F1145" s="66"/>
      <c r="G1145" s="66" t="s">
        <v>1156</v>
      </c>
      <c r="H1145" s="42" t="s">
        <v>2000</v>
      </c>
      <c r="I1145" s="66"/>
      <c r="J1145" s="65" t="str">
        <f t="shared" si="1160"/>
        <v>숫자_19,2</v>
      </c>
      <c r="K1145" s="103"/>
      <c r="L1145" s="67"/>
      <c r="M1145" s="65" t="str">
        <f>M1139</f>
        <v>ZFS_PORT_STRU</v>
      </c>
      <c r="N1145" s="65" t="str">
        <f>C1145</f>
        <v>포트폴리오구성정보</v>
      </c>
      <c r="O1145" s="27">
        <f t="shared" si="1159"/>
        <v>17</v>
      </c>
      <c r="P1145" s="65" t="s">
        <v>1338</v>
      </c>
      <c r="Q1145" s="65" t="str">
        <f>D1145</f>
        <v>FRTBSA위험값</v>
      </c>
      <c r="R1145" s="65" t="str">
        <f t="shared" si="1161"/>
        <v>number(19,2)</v>
      </c>
      <c r="S1145" s="66"/>
      <c r="T1145" s="66"/>
      <c r="U1145" s="68" t="str">
        <f t="shared" si="1156"/>
        <v>19,2</v>
      </c>
      <c r="V1145" s="65"/>
      <c r="W1145" s="5" t="s">
        <v>291</v>
      </c>
      <c r="X1145" s="5" t="str">
        <f t="shared" si="1165"/>
        <v>BASE_DT,PORT_GRP,PORT_ID</v>
      </c>
      <c r="Y1145" s="6" t="s">
        <v>291</v>
      </c>
      <c r="Z1145" s="37" t="str">
        <f t="shared" si="1166"/>
        <v xml:space="preserve">  PORT_FRTB_SA number(19,2) NULL,</v>
      </c>
      <c r="AA1145" s="37" t="s">
        <v>291</v>
      </c>
      <c r="AB1145" s="5" t="str">
        <f t="shared" si="1167"/>
        <v/>
      </c>
      <c r="AC1145" s="37" t="s">
        <v>291</v>
      </c>
      <c r="AD1145" s="37" t="str">
        <f t="shared" si="1168"/>
        <v>COMMENT ON COLUMN ZFS_PORT_STRU.PORT_FRTB_SA IS 'FRTBSA위험값';</v>
      </c>
      <c r="AE1145" s="37" t="s">
        <v>291</v>
      </c>
      <c r="AF1145" s="40" t="str">
        <f t="shared" si="1169"/>
        <v>ALTER TABLE ZFS_PORT_STRU ADD PORT_FRTB_SA number(19,2) NULL;</v>
      </c>
      <c r="AG1145" s="6" t="s">
        <v>291</v>
      </c>
      <c r="AI1145" s="114"/>
      <c r="AJ1145" s="66"/>
    </row>
    <row r="1146" spans="2:36" hidden="1">
      <c r="B1146" s="65" t="str">
        <f>B1140</f>
        <v>바젤3표준_산출정보</v>
      </c>
      <c r="C1146" s="65" t="str">
        <f>C1140</f>
        <v>포트폴리오구성정보</v>
      </c>
      <c r="D1146" s="65" t="s">
        <v>1339</v>
      </c>
      <c r="E1146" s="65">
        <f t="shared" si="1164"/>
        <v>18</v>
      </c>
      <c r="F1146" s="66"/>
      <c r="G1146" s="66" t="s">
        <v>1156</v>
      </c>
      <c r="H1146" s="42" t="s">
        <v>2000</v>
      </c>
      <c r="I1146" s="66"/>
      <c r="J1146" s="65" t="str">
        <f t="shared" si="1160"/>
        <v>숫자_19,2</v>
      </c>
      <c r="K1146" s="103"/>
      <c r="L1146" s="67"/>
      <c r="M1146" s="65" t="str">
        <f>M1140</f>
        <v>ZFS_PORT_STRU</v>
      </c>
      <c r="N1146" s="65" t="str">
        <f t="shared" si="1154"/>
        <v>포트폴리오구성정보</v>
      </c>
      <c r="O1146" s="27">
        <f t="shared" si="1159"/>
        <v>18</v>
      </c>
      <c r="P1146" s="65" t="s">
        <v>1340</v>
      </c>
      <c r="Q1146" s="65" t="str">
        <f t="shared" si="1155"/>
        <v>FRTBSA단순합</v>
      </c>
      <c r="R1146" s="65" t="str">
        <f t="shared" si="1161"/>
        <v>number(19,2)</v>
      </c>
      <c r="S1146" s="66"/>
      <c r="T1146" s="66"/>
      <c r="U1146" s="68" t="str">
        <f t="shared" si="1156"/>
        <v>19,2</v>
      </c>
      <c r="V1146" s="65"/>
      <c r="W1146" s="5" t="s">
        <v>291</v>
      </c>
      <c r="X1146" s="5" t="str">
        <f t="shared" si="1165"/>
        <v>BASE_DT,PORT_GRP,PORT_ID</v>
      </c>
      <c r="Y1146" s="6" t="s">
        <v>291</v>
      </c>
      <c r="Z1146" s="37" t="str">
        <f t="shared" si="1166"/>
        <v xml:space="preserve">  PORT_FRTB_SSUM number(19,2) NULL,CONSTRAINT PK_ZFS_PORT_STRU PRIMARY KEY ( BASE_DT,PORT_GRP,PORT_ID) );</v>
      </c>
      <c r="AA1146" s="37" t="s">
        <v>291</v>
      </c>
      <c r="AB1146" s="5" t="str">
        <f t="shared" si="1167"/>
        <v/>
      </c>
      <c r="AC1146" s="37" t="s">
        <v>291</v>
      </c>
      <c r="AD1146" s="37" t="str">
        <f t="shared" si="1168"/>
        <v>COMMENT ON COLUMN ZFS_PORT_STRU.PORT_FRTB_SSUM IS 'FRTBSA단순합';</v>
      </c>
      <c r="AE1146" s="37" t="s">
        <v>291</v>
      </c>
      <c r="AF1146" s="40" t="str">
        <f t="shared" si="1169"/>
        <v>ALTER TABLE ZFS_PORT_STRU ADD PORT_FRTB_SSUM number(19,2) NULL;</v>
      </c>
      <c r="AG1146" s="6" t="s">
        <v>291</v>
      </c>
      <c r="AI1146" s="114"/>
      <c r="AJ1146" s="66"/>
    </row>
    <row r="1147" spans="2:36" hidden="1">
      <c r="B1147" s="65" t="str">
        <f>B1235</f>
        <v>바젤3표준_산출정보</v>
      </c>
      <c r="C1147" s="65" t="s">
        <v>41</v>
      </c>
      <c r="D1147" s="65" t="str">
        <f>VLOOKUP(M1147,엔티티목록!I:O,7,FALSE)</f>
        <v>포지션별 규제자본 정보</v>
      </c>
      <c r="E1147" s="65" t="str">
        <f t="shared" si="1164"/>
        <v/>
      </c>
      <c r="F1147" s="66"/>
      <c r="G1147" s="66"/>
      <c r="H1147" s="42">
        <f>SUMIFS(H:H,C:C,C1147,B:B,B1147, G:G,"&lt;&gt;"&amp;G1147)</f>
        <v>401</v>
      </c>
      <c r="I1147" s="66"/>
      <c r="J1147" s="65" t="str">
        <f t="shared" si="1160"/>
        <v/>
      </c>
      <c r="K1147" s="103"/>
      <c r="L1147" s="67"/>
      <c r="M1147" s="65" t="s">
        <v>769</v>
      </c>
      <c r="N1147" s="65" t="str">
        <f t="shared" si="1154"/>
        <v>포지션규제자본정보</v>
      </c>
      <c r="O1147" s="27" t="str">
        <f t="shared" si="1159"/>
        <v/>
      </c>
      <c r="P1147" s="65"/>
      <c r="Q1147" s="65"/>
      <c r="R1147" s="65" t="str">
        <f t="shared" si="1161"/>
        <v/>
      </c>
      <c r="S1147" s="66"/>
      <c r="T1147" s="66"/>
      <c r="U1147" s="68">
        <f t="shared" si="1156"/>
        <v>401</v>
      </c>
      <c r="V1147" s="65"/>
      <c r="W1147" s="5" t="s">
        <v>291</v>
      </c>
      <c r="X1147" s="5" t="str">
        <f t="shared" si="1165"/>
        <v/>
      </c>
      <c r="Y1147" s="6" t="s">
        <v>291</v>
      </c>
      <c r="Z1147" s="37" t="str">
        <f t="shared" si="1166"/>
        <v>CREATE TABLE ZFS_RISK_POSI(</v>
      </c>
      <c r="AA1147" s="37" t="s">
        <v>291</v>
      </c>
      <c r="AB1147" s="5" t="str">
        <f t="shared" si="1167"/>
        <v>DROP TABLE ZFS_RISK_POSI;</v>
      </c>
      <c r="AC1147" s="37" t="s">
        <v>291</v>
      </c>
      <c r="AD1147" s="37" t="str">
        <f t="shared" si="1168"/>
        <v>COMMENT ON TABLE ZFS_RISK_POSI IS '포지션규제자본정보';</v>
      </c>
      <c r="AE1147" s="37" t="s">
        <v>291</v>
      </c>
      <c r="AF1147" s="40" t="str">
        <f t="shared" si="1169"/>
        <v/>
      </c>
      <c r="AG1147" s="6" t="s">
        <v>291</v>
      </c>
      <c r="AI1147" s="114"/>
      <c r="AJ1147" s="66"/>
    </row>
    <row r="1148" spans="2:36" hidden="1">
      <c r="B1148" s="65" t="str">
        <f t="shared" ref="B1148:C1163" si="1172">B1147</f>
        <v>바젤3표준_산출정보</v>
      </c>
      <c r="C1148" s="65" t="str">
        <f t="shared" si="1172"/>
        <v>포지션규제자본정보</v>
      </c>
      <c r="D1148" s="65" t="s">
        <v>1169</v>
      </c>
      <c r="E1148" s="65">
        <f t="shared" si="1164"/>
        <v>1</v>
      </c>
      <c r="F1148" s="66" t="s">
        <v>1980</v>
      </c>
      <c r="G1148" s="66" t="s">
        <v>274</v>
      </c>
      <c r="H1148" s="42">
        <v>8</v>
      </c>
      <c r="I1148" s="66"/>
      <c r="J1148" s="65" t="str">
        <f t="shared" si="1160"/>
        <v>문자_8</v>
      </c>
      <c r="K1148" s="103"/>
      <c r="L1148" s="67"/>
      <c r="M1148" s="65" t="str">
        <f t="shared" ref="M1148:M1175" si="1173">M1147</f>
        <v>ZFS_RISK_POSI</v>
      </c>
      <c r="N1148" s="65" t="str">
        <f t="shared" si="1154"/>
        <v>포지션규제자본정보</v>
      </c>
      <c r="O1148" s="27">
        <f t="shared" si="1159"/>
        <v>1</v>
      </c>
      <c r="P1148" s="65" t="s">
        <v>65</v>
      </c>
      <c r="Q1148" s="65" t="str">
        <f t="shared" si="1155"/>
        <v>기준일자</v>
      </c>
      <c r="R1148" s="65" t="str">
        <f t="shared" si="1161"/>
        <v>varchar2(8)</v>
      </c>
      <c r="S1148" s="66" t="s">
        <v>1980</v>
      </c>
      <c r="T1148" s="66"/>
      <c r="U1148" s="68">
        <f t="shared" si="1156"/>
        <v>8</v>
      </c>
      <c r="V1148" s="65"/>
      <c r="W1148" s="5" t="s">
        <v>291</v>
      </c>
      <c r="X1148" s="5" t="str">
        <f t="shared" si="1165"/>
        <v>BASE_DT</v>
      </c>
      <c r="Y1148" s="6" t="s">
        <v>291</v>
      </c>
      <c r="Z1148" s="37" t="str">
        <f t="shared" si="1166"/>
        <v xml:space="preserve">  BASE_DT varchar2(8) NOT NULL,</v>
      </c>
      <c r="AA1148" s="37" t="s">
        <v>291</v>
      </c>
      <c r="AB1148" s="5" t="str">
        <f t="shared" si="1167"/>
        <v/>
      </c>
      <c r="AC1148" s="37" t="s">
        <v>291</v>
      </c>
      <c r="AD1148" s="37" t="str">
        <f t="shared" si="1168"/>
        <v>COMMENT ON COLUMN ZFS_RISK_POSI.BASE_DT IS '기준일자';</v>
      </c>
      <c r="AE1148" s="37" t="s">
        <v>291</v>
      </c>
      <c r="AF1148" s="40" t="str">
        <f t="shared" si="1169"/>
        <v/>
      </c>
      <c r="AG1148" s="6" t="s">
        <v>291</v>
      </c>
      <c r="AI1148" s="114"/>
      <c r="AJ1148" s="66"/>
    </row>
    <row r="1149" spans="2:36" hidden="1">
      <c r="B1149" s="65" t="str">
        <f t="shared" si="1172"/>
        <v>바젤3표준_산출정보</v>
      </c>
      <c r="C1149" s="65" t="str">
        <f t="shared" si="1172"/>
        <v>포지션규제자본정보</v>
      </c>
      <c r="D1149" s="65" t="s">
        <v>1212</v>
      </c>
      <c r="E1149" s="65">
        <f t="shared" si="1164"/>
        <v>2</v>
      </c>
      <c r="F1149" s="66" t="s">
        <v>1980</v>
      </c>
      <c r="G1149" s="66" t="s">
        <v>274</v>
      </c>
      <c r="H1149" s="42">
        <v>30</v>
      </c>
      <c r="I1149" s="66"/>
      <c r="J1149" s="65" t="str">
        <f t="shared" si="1160"/>
        <v>문자_30</v>
      </c>
      <c r="K1149" s="103"/>
      <c r="L1149" s="67"/>
      <c r="M1149" s="65" t="str">
        <f t="shared" si="1173"/>
        <v>ZFS_RISK_POSI</v>
      </c>
      <c r="N1149" s="65" t="str">
        <f t="shared" si="1154"/>
        <v>포지션규제자본정보</v>
      </c>
      <c r="O1149" s="27">
        <f t="shared" si="1159"/>
        <v>2</v>
      </c>
      <c r="P1149" s="65" t="s">
        <v>106</v>
      </c>
      <c r="Q1149" s="65" t="str">
        <f t="shared" si="1155"/>
        <v>시나리오ID</v>
      </c>
      <c r="R1149" s="65" t="str">
        <f t="shared" si="1161"/>
        <v>varchar2(30)</v>
      </c>
      <c r="S1149" s="66" t="s">
        <v>1980</v>
      </c>
      <c r="T1149" s="66"/>
      <c r="U1149" s="68">
        <f t="shared" si="1156"/>
        <v>30</v>
      </c>
      <c r="V1149" s="65"/>
      <c r="W1149" s="5" t="s">
        <v>291</v>
      </c>
      <c r="X1149" s="5" t="str">
        <f t="shared" si="1165"/>
        <v>BASE_DT,SCEN_ID</v>
      </c>
      <c r="Y1149" s="6" t="s">
        <v>291</v>
      </c>
      <c r="Z1149" s="37" t="str">
        <f t="shared" si="1166"/>
        <v xml:space="preserve">  SCEN_ID varchar2(30) NOT NULL,</v>
      </c>
      <c r="AA1149" s="37" t="s">
        <v>291</v>
      </c>
      <c r="AB1149" s="5" t="str">
        <f t="shared" si="1167"/>
        <v/>
      </c>
      <c r="AC1149" s="37" t="s">
        <v>291</v>
      </c>
      <c r="AD1149" s="37" t="str">
        <f t="shared" si="1168"/>
        <v>COMMENT ON COLUMN ZFS_RISK_POSI.SCEN_ID IS '시나리오ID';</v>
      </c>
      <c r="AE1149" s="37" t="s">
        <v>291</v>
      </c>
      <c r="AF1149" s="40" t="str">
        <f t="shared" si="1169"/>
        <v/>
      </c>
      <c r="AG1149" s="6" t="s">
        <v>291</v>
      </c>
      <c r="AI1149" s="114"/>
      <c r="AJ1149" s="66"/>
    </row>
    <row r="1150" spans="2:36" hidden="1">
      <c r="B1150" s="65" t="str">
        <f t="shared" si="1172"/>
        <v>바젤3표준_산출정보</v>
      </c>
      <c r="C1150" s="65" t="str">
        <f t="shared" si="1172"/>
        <v>포지션규제자본정보</v>
      </c>
      <c r="D1150" s="65" t="s">
        <v>33</v>
      </c>
      <c r="E1150" s="65">
        <f t="shared" si="1164"/>
        <v>3</v>
      </c>
      <c r="F1150" s="66" t="s">
        <v>1980</v>
      </c>
      <c r="G1150" s="66" t="s">
        <v>274</v>
      </c>
      <c r="H1150" s="42">
        <v>60</v>
      </c>
      <c r="I1150" s="66"/>
      <c r="J1150" s="65" t="str">
        <f t="shared" si="1160"/>
        <v>문자_60</v>
      </c>
      <c r="K1150" s="103"/>
      <c r="L1150" s="67"/>
      <c r="M1150" s="65" t="str">
        <f t="shared" si="1173"/>
        <v>ZFS_RISK_POSI</v>
      </c>
      <c r="N1150" s="65" t="str">
        <f t="shared" si="1154"/>
        <v>포지션규제자본정보</v>
      </c>
      <c r="O1150" s="27">
        <f t="shared" si="1159"/>
        <v>3</v>
      </c>
      <c r="P1150" s="65" t="s">
        <v>107</v>
      </c>
      <c r="Q1150" s="65" t="str">
        <f t="shared" si="1155"/>
        <v>포지션ID</v>
      </c>
      <c r="R1150" s="65" t="str">
        <f t="shared" si="1161"/>
        <v>varchar2(60)</v>
      </c>
      <c r="S1150" s="66" t="s">
        <v>1980</v>
      </c>
      <c r="T1150" s="66"/>
      <c r="U1150" s="68">
        <f t="shared" si="1156"/>
        <v>60</v>
      </c>
      <c r="V1150" s="65"/>
      <c r="W1150" s="5" t="s">
        <v>291</v>
      </c>
      <c r="X1150" s="5" t="str">
        <f t="shared" si="1165"/>
        <v>BASE_DT,SCEN_ID,POSI_ID</v>
      </c>
      <c r="Y1150" s="6" t="s">
        <v>291</v>
      </c>
      <c r="Z1150" s="37" t="str">
        <f t="shared" si="1166"/>
        <v xml:space="preserve">  POSI_ID varchar2(60) NOT NULL,</v>
      </c>
      <c r="AA1150" s="37" t="s">
        <v>291</v>
      </c>
      <c r="AB1150" s="5" t="str">
        <f t="shared" si="1167"/>
        <v/>
      </c>
      <c r="AC1150" s="37" t="s">
        <v>291</v>
      </c>
      <c r="AD1150" s="37" t="str">
        <f t="shared" si="1168"/>
        <v>COMMENT ON COLUMN ZFS_RISK_POSI.POSI_ID IS '포지션ID';</v>
      </c>
      <c r="AE1150" s="37" t="s">
        <v>291</v>
      </c>
      <c r="AF1150" s="40" t="str">
        <f t="shared" si="1169"/>
        <v/>
      </c>
      <c r="AG1150" s="6" t="s">
        <v>291</v>
      </c>
      <c r="AI1150" s="114"/>
      <c r="AJ1150" s="66"/>
    </row>
    <row r="1151" spans="2:36" hidden="1">
      <c r="B1151" s="65" t="str">
        <f t="shared" si="1172"/>
        <v>바젤3표준_산출정보</v>
      </c>
      <c r="C1151" s="65" t="str">
        <f t="shared" si="1172"/>
        <v>포지션규제자본정보</v>
      </c>
      <c r="D1151" s="65" t="s">
        <v>1173</v>
      </c>
      <c r="E1151" s="65">
        <f t="shared" si="1164"/>
        <v>4</v>
      </c>
      <c r="F1151" s="66" t="s">
        <v>1980</v>
      </c>
      <c r="G1151" s="66" t="s">
        <v>274</v>
      </c>
      <c r="H1151" s="42">
        <v>10</v>
      </c>
      <c r="I1151" s="66"/>
      <c r="J1151" s="65" t="str">
        <f t="shared" si="1160"/>
        <v>문자_10</v>
      </c>
      <c r="K1151" s="103"/>
      <c r="L1151" s="67"/>
      <c r="M1151" s="65" t="str">
        <f t="shared" si="1173"/>
        <v>ZFS_RISK_POSI</v>
      </c>
      <c r="N1151" s="65" t="str">
        <f t="shared" si="1154"/>
        <v>포지션규제자본정보</v>
      </c>
      <c r="O1151" s="27">
        <f t="shared" si="1159"/>
        <v>4</v>
      </c>
      <c r="P1151" s="65" t="s">
        <v>69</v>
      </c>
      <c r="Q1151" s="65" t="str">
        <f t="shared" si="1155"/>
        <v>위험군</v>
      </c>
      <c r="R1151" s="65" t="str">
        <f t="shared" si="1161"/>
        <v>varchar2(10)</v>
      </c>
      <c r="S1151" s="66" t="s">
        <v>1980</v>
      </c>
      <c r="T1151" s="66"/>
      <c r="U1151" s="68">
        <f t="shared" si="1156"/>
        <v>10</v>
      </c>
      <c r="V1151" s="65"/>
      <c r="W1151" s="5" t="s">
        <v>291</v>
      </c>
      <c r="X1151" s="5" t="str">
        <f t="shared" si="1165"/>
        <v>BASE_DT,SCEN_ID,POSI_ID,RISK_CLS</v>
      </c>
      <c r="Y1151" s="6" t="s">
        <v>291</v>
      </c>
      <c r="Z1151" s="37" t="str">
        <f t="shared" si="1166"/>
        <v xml:space="preserve">  RISK_CLS varchar2(10) NOT NULL,</v>
      </c>
      <c r="AA1151" s="37" t="s">
        <v>291</v>
      </c>
      <c r="AB1151" s="5" t="str">
        <f t="shared" si="1167"/>
        <v/>
      </c>
      <c r="AC1151" s="37" t="s">
        <v>291</v>
      </c>
      <c r="AD1151" s="37" t="str">
        <f t="shared" si="1168"/>
        <v>COMMENT ON COLUMN ZFS_RISK_POSI.RISK_CLS IS '위험군';</v>
      </c>
      <c r="AE1151" s="37" t="s">
        <v>291</v>
      </c>
      <c r="AF1151" s="40" t="str">
        <f t="shared" si="1169"/>
        <v/>
      </c>
      <c r="AG1151" s="6" t="s">
        <v>291</v>
      </c>
      <c r="AI1151" s="114"/>
      <c r="AJ1151" s="66"/>
    </row>
    <row r="1152" spans="2:36" hidden="1">
      <c r="B1152" s="65" t="str">
        <f t="shared" si="1172"/>
        <v>바젤3표준_산출정보</v>
      </c>
      <c r="C1152" s="65" t="str">
        <f t="shared" si="1172"/>
        <v>포지션규제자본정보</v>
      </c>
      <c r="D1152" s="65" t="s">
        <v>1248</v>
      </c>
      <c r="E1152" s="65">
        <f t="shared" si="1164"/>
        <v>5</v>
      </c>
      <c r="F1152" s="66" t="s">
        <v>1980</v>
      </c>
      <c r="G1152" s="66" t="s">
        <v>274</v>
      </c>
      <c r="H1152" s="42">
        <v>30</v>
      </c>
      <c r="I1152" s="66"/>
      <c r="J1152" s="65" t="str">
        <f t="shared" si="1160"/>
        <v>문자_30</v>
      </c>
      <c r="K1152" s="103"/>
      <c r="L1152" s="67"/>
      <c r="M1152" s="65" t="str">
        <f t="shared" si="1173"/>
        <v>ZFS_RISK_POSI</v>
      </c>
      <c r="N1152" s="65" t="str">
        <f t="shared" si="1154"/>
        <v>포지션규제자본정보</v>
      </c>
      <c r="O1152" s="27">
        <f t="shared" si="1159"/>
        <v>5</v>
      </c>
      <c r="P1152" s="65" t="s">
        <v>131</v>
      </c>
      <c r="Q1152" s="65" t="str">
        <f t="shared" si="1155"/>
        <v>버킷</v>
      </c>
      <c r="R1152" s="65" t="str">
        <f t="shared" si="1161"/>
        <v>varchar2(30)</v>
      </c>
      <c r="S1152" s="66" t="s">
        <v>1980</v>
      </c>
      <c r="T1152" s="66"/>
      <c r="U1152" s="68">
        <f t="shared" si="1156"/>
        <v>30</v>
      </c>
      <c r="V1152" s="65"/>
      <c r="W1152" s="5" t="s">
        <v>291</v>
      </c>
      <c r="X1152" s="5" t="str">
        <f t="shared" si="1165"/>
        <v>BASE_DT,SCEN_ID,POSI_ID,RISK_CLS,BUCKET</v>
      </c>
      <c r="Y1152" s="6" t="s">
        <v>291</v>
      </c>
      <c r="Z1152" s="37" t="str">
        <f t="shared" si="1166"/>
        <v xml:space="preserve">  BUCKET varchar2(30) NOT NULL,</v>
      </c>
      <c r="AA1152" s="37" t="s">
        <v>291</v>
      </c>
      <c r="AB1152" s="5" t="str">
        <f t="shared" si="1167"/>
        <v/>
      </c>
      <c r="AC1152" s="37" t="s">
        <v>291</v>
      </c>
      <c r="AD1152" s="37" t="str">
        <f t="shared" si="1168"/>
        <v>COMMENT ON COLUMN ZFS_RISK_POSI.BUCKET IS '버킷';</v>
      </c>
      <c r="AE1152" s="37" t="s">
        <v>291</v>
      </c>
      <c r="AF1152" s="40" t="str">
        <f t="shared" si="1169"/>
        <v/>
      </c>
      <c r="AG1152" s="6" t="s">
        <v>291</v>
      </c>
      <c r="AI1152" s="114"/>
      <c r="AJ1152" s="66"/>
    </row>
    <row r="1153" spans="2:36" hidden="1">
      <c r="B1153" s="65" t="str">
        <f t="shared" si="1172"/>
        <v>바젤3표준_산출정보</v>
      </c>
      <c r="C1153" s="65" t="str">
        <f t="shared" si="1172"/>
        <v>포지션규제자본정보</v>
      </c>
      <c r="D1153" s="65" t="s">
        <v>1245</v>
      </c>
      <c r="E1153" s="65">
        <f t="shared" si="1164"/>
        <v>6</v>
      </c>
      <c r="F1153" s="66" t="s">
        <v>1980</v>
      </c>
      <c r="G1153" s="66" t="s">
        <v>274</v>
      </c>
      <c r="H1153" s="42">
        <v>100</v>
      </c>
      <c r="I1153" s="66"/>
      <c r="J1153" s="65" t="str">
        <f t="shared" si="1160"/>
        <v>문자_100</v>
      </c>
      <c r="K1153" s="103"/>
      <c r="L1153" s="67"/>
      <c r="M1153" s="65" t="str">
        <f t="shared" si="1173"/>
        <v>ZFS_RISK_POSI</v>
      </c>
      <c r="N1153" s="65" t="str">
        <f t="shared" si="1154"/>
        <v>포지션규제자본정보</v>
      </c>
      <c r="O1153" s="27">
        <f t="shared" si="1159"/>
        <v>6</v>
      </c>
      <c r="P1153" s="65" t="s">
        <v>128</v>
      </c>
      <c r="Q1153" s="65" t="str">
        <f t="shared" si="1155"/>
        <v>위험요소</v>
      </c>
      <c r="R1153" s="65" t="str">
        <f t="shared" si="1161"/>
        <v>varchar2(100)</v>
      </c>
      <c r="S1153" s="66" t="s">
        <v>1980</v>
      </c>
      <c r="T1153" s="66"/>
      <c r="U1153" s="68">
        <f t="shared" si="1156"/>
        <v>100</v>
      </c>
      <c r="V1153" s="65"/>
      <c r="W1153" s="5" t="s">
        <v>291</v>
      </c>
      <c r="X1153" s="5" t="str">
        <f t="shared" si="1165"/>
        <v>BASE_DT,SCEN_ID,POSI_ID,RISK_CLS,BUCKET,RISK_FACT</v>
      </c>
      <c r="Y1153" s="6" t="s">
        <v>291</v>
      </c>
      <c r="Z1153" s="37" t="str">
        <f t="shared" si="1166"/>
        <v xml:space="preserve">  RISK_FACT varchar2(100) NOT NULL,</v>
      </c>
      <c r="AA1153" s="37" t="s">
        <v>291</v>
      </c>
      <c r="AB1153" s="5" t="str">
        <f t="shared" si="1167"/>
        <v/>
      </c>
      <c r="AC1153" s="37" t="s">
        <v>291</v>
      </c>
      <c r="AD1153" s="37" t="str">
        <f t="shared" si="1168"/>
        <v>COMMENT ON COLUMN ZFS_RISK_POSI.RISK_FACT IS '위험요소';</v>
      </c>
      <c r="AE1153" s="37" t="s">
        <v>291</v>
      </c>
      <c r="AF1153" s="40" t="str">
        <f t="shared" si="1169"/>
        <v/>
      </c>
      <c r="AG1153" s="6" t="s">
        <v>291</v>
      </c>
      <c r="AI1153" s="114"/>
      <c r="AJ1153" s="66"/>
    </row>
    <row r="1154" spans="2:36" hidden="1">
      <c r="B1154" s="65" t="str">
        <f t="shared" si="1172"/>
        <v>바젤3표준_산출정보</v>
      </c>
      <c r="C1154" s="65" t="str">
        <f t="shared" si="1172"/>
        <v>포지션규제자본정보</v>
      </c>
      <c r="D1154" s="65" t="s">
        <v>1175</v>
      </c>
      <c r="E1154" s="65">
        <f t="shared" si="1164"/>
        <v>7</v>
      </c>
      <c r="F1154" s="66" t="s">
        <v>1980</v>
      </c>
      <c r="G1154" s="66" t="s">
        <v>274</v>
      </c>
      <c r="H1154" s="42">
        <v>5</v>
      </c>
      <c r="I1154" s="66"/>
      <c r="J1154" s="65" t="str">
        <f t="shared" si="1160"/>
        <v>문자_5</v>
      </c>
      <c r="K1154" s="103"/>
      <c r="L1154" s="67"/>
      <c r="M1154" s="65" t="str">
        <f t="shared" si="1173"/>
        <v>ZFS_RISK_POSI</v>
      </c>
      <c r="N1154" s="65" t="str">
        <f t="shared" si="1154"/>
        <v>포지션규제자본정보</v>
      </c>
      <c r="O1154" s="27">
        <f t="shared" si="1159"/>
        <v>7</v>
      </c>
      <c r="P1154" s="65" t="s">
        <v>1341</v>
      </c>
      <c r="Q1154" s="65" t="str">
        <f t="shared" si="1155"/>
        <v>민감도구분</v>
      </c>
      <c r="R1154" s="65" t="str">
        <f t="shared" si="1161"/>
        <v>varchar2(5)</v>
      </c>
      <c r="S1154" s="66" t="s">
        <v>1980</v>
      </c>
      <c r="T1154" s="66"/>
      <c r="U1154" s="68">
        <f t="shared" si="1156"/>
        <v>5</v>
      </c>
      <c r="V1154" s="65"/>
      <c r="W1154" s="5" t="s">
        <v>291</v>
      </c>
      <c r="X1154" s="5" t="str">
        <f t="shared" si="1165"/>
        <v>BASE_DT,SCEN_ID,POSI_ID,RISK_CLS,BUCKET,RISK_FACT,SENT_CLS</v>
      </c>
      <c r="Y1154" s="6" t="s">
        <v>291</v>
      </c>
      <c r="Z1154" s="37" t="str">
        <f t="shared" si="1166"/>
        <v xml:space="preserve">  SENT_CLS varchar2(5) NOT NULL,</v>
      </c>
      <c r="AA1154" s="37" t="s">
        <v>291</v>
      </c>
      <c r="AB1154" s="5" t="str">
        <f t="shared" si="1167"/>
        <v/>
      </c>
      <c r="AC1154" s="37" t="s">
        <v>291</v>
      </c>
      <c r="AD1154" s="37" t="str">
        <f t="shared" si="1168"/>
        <v>COMMENT ON COLUMN ZFS_RISK_POSI.SENT_CLS IS '민감도구분';</v>
      </c>
      <c r="AE1154" s="37" t="s">
        <v>291</v>
      </c>
      <c r="AF1154" s="40" t="str">
        <f t="shared" si="1169"/>
        <v/>
      </c>
      <c r="AG1154" s="6" t="s">
        <v>291</v>
      </c>
      <c r="AI1154" s="114"/>
      <c r="AJ1154" s="66"/>
    </row>
    <row r="1155" spans="2:36" hidden="1">
      <c r="B1155" s="65" t="str">
        <f t="shared" si="1172"/>
        <v>바젤3표준_산출정보</v>
      </c>
      <c r="C1155" s="65" t="str">
        <f t="shared" si="1172"/>
        <v>포지션규제자본정보</v>
      </c>
      <c r="D1155" s="65" t="s">
        <v>1153</v>
      </c>
      <c r="E1155" s="65">
        <f t="shared" si="1164"/>
        <v>8</v>
      </c>
      <c r="F1155" s="66"/>
      <c r="G1155" s="66" t="s">
        <v>274</v>
      </c>
      <c r="H1155" s="42">
        <v>20</v>
      </c>
      <c r="I1155" s="66"/>
      <c r="J1155" s="65" t="str">
        <f t="shared" si="1160"/>
        <v>문자_20</v>
      </c>
      <c r="K1155" s="103"/>
      <c r="L1155" s="67"/>
      <c r="M1155" s="65" t="str">
        <f t="shared" si="1173"/>
        <v>ZFS_RISK_POSI</v>
      </c>
      <c r="N1155" s="65" t="str">
        <f t="shared" si="1154"/>
        <v>포지션규제자본정보</v>
      </c>
      <c r="O1155" s="27">
        <f t="shared" si="1159"/>
        <v>8</v>
      </c>
      <c r="P1155" s="65" t="s">
        <v>46</v>
      </c>
      <c r="Q1155" s="65" t="str">
        <f t="shared" si="1155"/>
        <v>최종작업자</v>
      </c>
      <c r="R1155" s="65" t="str">
        <f t="shared" si="1161"/>
        <v>varchar2(20)</v>
      </c>
      <c r="S1155" s="66"/>
      <c r="T1155" s="66"/>
      <c r="U1155" s="68">
        <f t="shared" si="1156"/>
        <v>20</v>
      </c>
      <c r="V1155" s="65"/>
      <c r="W1155" s="5" t="s">
        <v>291</v>
      </c>
      <c r="X1155" s="5" t="str">
        <f t="shared" si="1165"/>
        <v>BASE_DT,SCEN_ID,POSI_ID,RISK_CLS,BUCKET,RISK_FACT,SENT_CLS</v>
      </c>
      <c r="Y1155" s="6" t="s">
        <v>291</v>
      </c>
      <c r="Z1155" s="37" t="str">
        <f t="shared" si="1166"/>
        <v xml:space="preserve">  LASTID varchar2(20) NULL,</v>
      </c>
      <c r="AA1155" s="37" t="s">
        <v>291</v>
      </c>
      <c r="AB1155" s="5" t="str">
        <f t="shared" si="1167"/>
        <v/>
      </c>
      <c r="AC1155" s="37" t="s">
        <v>291</v>
      </c>
      <c r="AD1155" s="37" t="str">
        <f t="shared" si="1168"/>
        <v>COMMENT ON COLUMN ZFS_RISK_POSI.LASTID IS '최종작업자';</v>
      </c>
      <c r="AE1155" s="37" t="s">
        <v>291</v>
      </c>
      <c r="AF1155" s="40" t="str">
        <f t="shared" si="1169"/>
        <v>ALTER TABLE ZFS_RISK_POSI ADD LASTID varchar2(20) NULL;</v>
      </c>
      <c r="AG1155" s="6" t="s">
        <v>291</v>
      </c>
      <c r="AI1155" s="114"/>
      <c r="AJ1155" s="66"/>
    </row>
    <row r="1156" spans="2:36" hidden="1">
      <c r="B1156" s="65" t="str">
        <f t="shared" si="1172"/>
        <v>바젤3표준_산출정보</v>
      </c>
      <c r="C1156" s="65" t="str">
        <f t="shared" si="1172"/>
        <v>포지션규제자본정보</v>
      </c>
      <c r="D1156" s="65" t="s">
        <v>286</v>
      </c>
      <c r="E1156" s="65">
        <f t="shared" si="1164"/>
        <v>9</v>
      </c>
      <c r="F1156" s="66"/>
      <c r="G1156" s="66" t="s">
        <v>1154</v>
      </c>
      <c r="H1156" s="42">
        <v>8</v>
      </c>
      <c r="I1156" s="66" t="s">
        <v>36</v>
      </c>
      <c r="J1156" s="65" t="str">
        <f t="shared" si="1160"/>
        <v>날짜</v>
      </c>
      <c r="K1156" s="103"/>
      <c r="L1156" s="67"/>
      <c r="M1156" s="65" t="str">
        <f t="shared" si="1173"/>
        <v>ZFS_RISK_POSI</v>
      </c>
      <c r="N1156" s="65" t="str">
        <f t="shared" si="1154"/>
        <v>포지션규제자본정보</v>
      </c>
      <c r="O1156" s="27">
        <f t="shared" si="1159"/>
        <v>9</v>
      </c>
      <c r="P1156" s="65" t="s">
        <v>47</v>
      </c>
      <c r="Q1156" s="65" t="str">
        <f t="shared" si="1155"/>
        <v>최종작업시스템일시</v>
      </c>
      <c r="R1156" s="65" t="str">
        <f t="shared" si="1161"/>
        <v>timestamp</v>
      </c>
      <c r="S1156" s="66"/>
      <c r="T1156" s="66"/>
      <c r="U1156" s="68">
        <f t="shared" si="1156"/>
        <v>8</v>
      </c>
      <c r="V1156" s="65"/>
      <c r="W1156" s="5" t="s">
        <v>291</v>
      </c>
      <c r="X1156" s="5" t="str">
        <f t="shared" si="1165"/>
        <v>BASE_DT,SCEN_ID,POSI_ID,RISK_CLS,BUCKET,RISK_FACT,SENT_CLS</v>
      </c>
      <c r="Y1156" s="6" t="s">
        <v>291</v>
      </c>
      <c r="Z1156" s="37" t="str">
        <f t="shared" si="1166"/>
        <v xml:space="preserve">  TMSTAMP timestamp DEFAULT CURRENT_TIMESTAMP  NULL,</v>
      </c>
      <c r="AA1156" s="37" t="s">
        <v>291</v>
      </c>
      <c r="AB1156" s="5" t="str">
        <f t="shared" si="1167"/>
        <v/>
      </c>
      <c r="AC1156" s="37" t="s">
        <v>291</v>
      </c>
      <c r="AD1156" s="37" t="str">
        <f t="shared" si="1168"/>
        <v>COMMENT ON COLUMN ZFS_RISK_POSI.TMSTAMP IS '최종작업시스템일시';</v>
      </c>
      <c r="AE1156" s="37" t="s">
        <v>291</v>
      </c>
      <c r="AF1156" s="40" t="str">
        <f t="shared" si="1169"/>
        <v>ALTER TABLE ZFS_RISK_POSI ADD TMSTAMP timestamp NULL;</v>
      </c>
      <c r="AG1156" s="6" t="s">
        <v>291</v>
      </c>
      <c r="AI1156" s="114"/>
      <c r="AJ1156" s="66"/>
    </row>
    <row r="1157" spans="2:36" hidden="1">
      <c r="B1157" s="65" t="str">
        <f t="shared" si="1172"/>
        <v>바젤3표준_산출정보</v>
      </c>
      <c r="C1157" s="65" t="str">
        <f t="shared" si="1172"/>
        <v>포지션규제자본정보</v>
      </c>
      <c r="D1157" s="65" t="s">
        <v>1342</v>
      </c>
      <c r="E1157" s="65">
        <f t="shared" si="1164"/>
        <v>10</v>
      </c>
      <c r="F1157" s="66"/>
      <c r="G1157" s="66" t="s">
        <v>274</v>
      </c>
      <c r="H1157" s="42">
        <v>50</v>
      </c>
      <c r="I1157" s="66"/>
      <c r="J1157" s="65" t="str">
        <f t="shared" si="1160"/>
        <v>문자_50</v>
      </c>
      <c r="K1157" s="103"/>
      <c r="L1157" s="67"/>
      <c r="M1157" s="65" t="str">
        <f t="shared" si="1173"/>
        <v>ZFS_RISK_POSI</v>
      </c>
      <c r="N1157" s="65" t="str">
        <f t="shared" si="1154"/>
        <v>포지션규제자본정보</v>
      </c>
      <c r="O1157" s="27">
        <f t="shared" si="1159"/>
        <v>10</v>
      </c>
      <c r="P1157" s="65" t="s">
        <v>227</v>
      </c>
      <c r="Q1157" s="65" t="str">
        <f t="shared" si="1155"/>
        <v>Name위험요소</v>
      </c>
      <c r="R1157" s="65" t="str">
        <f t="shared" si="1161"/>
        <v>varchar2(50)</v>
      </c>
      <c r="S1157" s="66"/>
      <c r="T1157" s="66"/>
      <c r="U1157" s="68">
        <f t="shared" si="1156"/>
        <v>50</v>
      </c>
      <c r="V1157" s="65"/>
      <c r="W1157" s="5" t="s">
        <v>291</v>
      </c>
      <c r="X1157" s="5" t="str">
        <f t="shared" si="1165"/>
        <v>BASE_DT,SCEN_ID,POSI_ID,RISK_CLS,BUCKET,RISK_FACT,SENT_CLS</v>
      </c>
      <c r="Y1157" s="6" t="s">
        <v>291</v>
      </c>
      <c r="Z1157" s="37" t="str">
        <f t="shared" si="1166"/>
        <v xml:space="preserve">  FACT_NAME varchar2(50) NULL,</v>
      </c>
      <c r="AA1157" s="37" t="s">
        <v>291</v>
      </c>
      <c r="AB1157" s="5" t="str">
        <f t="shared" si="1167"/>
        <v/>
      </c>
      <c r="AC1157" s="37" t="s">
        <v>291</v>
      </c>
      <c r="AD1157" s="37" t="str">
        <f t="shared" si="1168"/>
        <v>COMMENT ON COLUMN ZFS_RISK_POSI.FACT_NAME IS 'Name위험요소';</v>
      </c>
      <c r="AE1157" s="37" t="s">
        <v>291</v>
      </c>
      <c r="AF1157" s="40" t="str">
        <f t="shared" si="1169"/>
        <v>ALTER TABLE ZFS_RISK_POSI ADD FACT_NAME varchar2(50) NULL;</v>
      </c>
      <c r="AG1157" s="6" t="s">
        <v>291</v>
      </c>
      <c r="AI1157" s="114"/>
      <c r="AJ1157" s="66"/>
    </row>
    <row r="1158" spans="2:36" hidden="1">
      <c r="B1158" s="65" t="str">
        <f t="shared" si="1172"/>
        <v>바젤3표준_산출정보</v>
      </c>
      <c r="C1158" s="65" t="str">
        <f t="shared" si="1172"/>
        <v>포지션규제자본정보</v>
      </c>
      <c r="D1158" s="65" t="s">
        <v>272</v>
      </c>
      <c r="E1158" s="65">
        <f t="shared" si="1164"/>
        <v>11</v>
      </c>
      <c r="F1158" s="66"/>
      <c r="G1158" s="66" t="s">
        <v>274</v>
      </c>
      <c r="H1158" s="42">
        <v>30</v>
      </c>
      <c r="I1158" s="66"/>
      <c r="J1158" s="65" t="str">
        <f t="shared" si="1160"/>
        <v>문자_30</v>
      </c>
      <c r="K1158" s="103"/>
      <c r="L1158" s="67"/>
      <c r="M1158" s="65" t="str">
        <f t="shared" si="1173"/>
        <v>ZFS_RISK_POSI</v>
      </c>
      <c r="N1158" s="65" t="str">
        <f t="shared" si="1154"/>
        <v>포지션규제자본정보</v>
      </c>
      <c r="O1158" s="27">
        <f t="shared" si="1159"/>
        <v>11</v>
      </c>
      <c r="P1158" s="65" t="s">
        <v>228</v>
      </c>
      <c r="Q1158" s="65" t="str">
        <f t="shared" si="1155"/>
        <v>Base위험요소</v>
      </c>
      <c r="R1158" s="65" t="str">
        <f t="shared" si="1161"/>
        <v>varchar2(30)</v>
      </c>
      <c r="S1158" s="66"/>
      <c r="T1158" s="66"/>
      <c r="U1158" s="68">
        <f t="shared" ref="U1158:U1221" si="1174">IF(Q1158="", SUMIFS(U:U,M:M,M1158,Q:Q,"&lt;&gt;"&amp;Q1158), IF(OR(R1158="float",R1158="datetime"),8,H1158))</f>
        <v>30</v>
      </c>
      <c r="V1158" s="65"/>
      <c r="W1158" s="5" t="s">
        <v>291</v>
      </c>
      <c r="X1158" s="5" t="str">
        <f t="shared" si="1165"/>
        <v>BASE_DT,SCEN_ID,POSI_ID,RISK_CLS,BUCKET,RISK_FACT,SENT_CLS</v>
      </c>
      <c r="Y1158" s="6" t="s">
        <v>291</v>
      </c>
      <c r="Z1158" s="37" t="str">
        <f t="shared" si="1166"/>
        <v xml:space="preserve">  FACT_BASE varchar2(30) NULL,</v>
      </c>
      <c r="AA1158" s="37" t="s">
        <v>291</v>
      </c>
      <c r="AB1158" s="5" t="str">
        <f t="shared" si="1167"/>
        <v/>
      </c>
      <c r="AC1158" s="37" t="s">
        <v>291</v>
      </c>
      <c r="AD1158" s="37" t="str">
        <f t="shared" si="1168"/>
        <v>COMMENT ON COLUMN ZFS_RISK_POSI.FACT_BASE IS 'Base위험요소';</v>
      </c>
      <c r="AE1158" s="37" t="s">
        <v>291</v>
      </c>
      <c r="AF1158" s="40" t="str">
        <f t="shared" si="1169"/>
        <v>ALTER TABLE ZFS_RISK_POSI ADD FACT_BASE varchar2(30) NULL;</v>
      </c>
      <c r="AG1158" s="6" t="s">
        <v>291</v>
      </c>
      <c r="AI1158" s="114"/>
      <c r="AJ1158" s="66"/>
    </row>
    <row r="1159" spans="2:36" hidden="1">
      <c r="B1159" s="65" t="str">
        <f t="shared" si="1172"/>
        <v>바젤3표준_산출정보</v>
      </c>
      <c r="C1159" s="65" t="str">
        <f t="shared" si="1172"/>
        <v>포지션규제자본정보</v>
      </c>
      <c r="D1159" s="65" t="s">
        <v>1246</v>
      </c>
      <c r="E1159" s="65">
        <f t="shared" si="1164"/>
        <v>12</v>
      </c>
      <c r="F1159" s="66"/>
      <c r="G1159" s="66" t="s">
        <v>1156</v>
      </c>
      <c r="H1159" s="42" t="s">
        <v>1343</v>
      </c>
      <c r="I1159" s="66"/>
      <c r="J1159" s="65" t="str">
        <f t="shared" si="1160"/>
        <v>숫자_5,2</v>
      </c>
      <c r="K1159" s="103"/>
      <c r="L1159" s="67"/>
      <c r="M1159" s="65" t="str">
        <f t="shared" si="1173"/>
        <v>ZFS_RISK_POSI</v>
      </c>
      <c r="N1159" s="65" t="str">
        <f t="shared" si="1154"/>
        <v>포지션규제자본정보</v>
      </c>
      <c r="O1159" s="27">
        <f t="shared" si="1159"/>
        <v>12</v>
      </c>
      <c r="P1159" s="65" t="s">
        <v>129</v>
      </c>
      <c r="Q1159" s="65" t="str">
        <f t="shared" si="1155"/>
        <v>구간1</v>
      </c>
      <c r="R1159" s="65" t="str">
        <f t="shared" si="1161"/>
        <v>number(5,2)</v>
      </c>
      <c r="S1159" s="66"/>
      <c r="T1159" s="66"/>
      <c r="U1159" s="68" t="str">
        <f t="shared" si="1174"/>
        <v>5,2</v>
      </c>
      <c r="V1159" s="65"/>
      <c r="W1159" s="5" t="s">
        <v>291</v>
      </c>
      <c r="X1159" s="5" t="str">
        <f t="shared" si="1165"/>
        <v>BASE_DT,SCEN_ID,POSI_ID,RISK_CLS,BUCKET,RISK_FACT,SENT_CLS</v>
      </c>
      <c r="Y1159" s="6" t="s">
        <v>291</v>
      </c>
      <c r="Z1159" s="37" t="str">
        <f t="shared" si="1166"/>
        <v xml:space="preserve">  TENOR1 number(5,2) NULL,</v>
      </c>
      <c r="AA1159" s="37" t="s">
        <v>291</v>
      </c>
      <c r="AB1159" s="5" t="str">
        <f t="shared" si="1167"/>
        <v/>
      </c>
      <c r="AC1159" s="37" t="s">
        <v>291</v>
      </c>
      <c r="AD1159" s="37" t="str">
        <f t="shared" si="1168"/>
        <v>COMMENT ON COLUMN ZFS_RISK_POSI.TENOR1 IS '구간1';</v>
      </c>
      <c r="AE1159" s="37" t="s">
        <v>291</v>
      </c>
      <c r="AF1159" s="40" t="str">
        <f t="shared" si="1169"/>
        <v>ALTER TABLE ZFS_RISK_POSI ADD TENOR1 number(5,2) NULL;</v>
      </c>
      <c r="AG1159" s="6" t="s">
        <v>291</v>
      </c>
      <c r="AI1159" s="114"/>
      <c r="AJ1159" s="66"/>
    </row>
    <row r="1160" spans="2:36" hidden="1">
      <c r="B1160" s="65" t="str">
        <f t="shared" si="1172"/>
        <v>바젤3표준_산출정보</v>
      </c>
      <c r="C1160" s="65" t="str">
        <f t="shared" si="1172"/>
        <v>포지션규제자본정보</v>
      </c>
      <c r="D1160" s="65" t="s">
        <v>1247</v>
      </c>
      <c r="E1160" s="65">
        <f t="shared" si="1164"/>
        <v>13</v>
      </c>
      <c r="F1160" s="66"/>
      <c r="G1160" s="66" t="s">
        <v>1156</v>
      </c>
      <c r="H1160" s="42" t="s">
        <v>1343</v>
      </c>
      <c r="I1160" s="66"/>
      <c r="J1160" s="65" t="str">
        <f t="shared" si="1160"/>
        <v>숫자_5,2</v>
      </c>
      <c r="K1160" s="103"/>
      <c r="L1160" s="67"/>
      <c r="M1160" s="65" t="str">
        <f t="shared" si="1173"/>
        <v>ZFS_RISK_POSI</v>
      </c>
      <c r="N1160" s="65" t="str">
        <f t="shared" si="1154"/>
        <v>포지션규제자본정보</v>
      </c>
      <c r="O1160" s="27">
        <f t="shared" si="1159"/>
        <v>13</v>
      </c>
      <c r="P1160" s="65" t="s">
        <v>130</v>
      </c>
      <c r="Q1160" s="65" t="str">
        <f t="shared" si="1155"/>
        <v>구간2</v>
      </c>
      <c r="R1160" s="65" t="str">
        <f t="shared" si="1161"/>
        <v>number(5,2)</v>
      </c>
      <c r="S1160" s="66"/>
      <c r="T1160" s="66"/>
      <c r="U1160" s="68" t="str">
        <f t="shared" si="1174"/>
        <v>5,2</v>
      </c>
      <c r="V1160" s="65"/>
      <c r="W1160" s="5" t="s">
        <v>291</v>
      </c>
      <c r="X1160" s="5" t="str">
        <f t="shared" si="1165"/>
        <v>BASE_DT,SCEN_ID,POSI_ID,RISK_CLS,BUCKET,RISK_FACT,SENT_CLS</v>
      </c>
      <c r="Y1160" s="6" t="s">
        <v>291</v>
      </c>
      <c r="Z1160" s="37" t="str">
        <f t="shared" si="1166"/>
        <v xml:space="preserve">  TENOR2 number(5,2) NULL,</v>
      </c>
      <c r="AA1160" s="37" t="s">
        <v>291</v>
      </c>
      <c r="AB1160" s="5" t="str">
        <f t="shared" si="1167"/>
        <v/>
      </c>
      <c r="AC1160" s="37" t="s">
        <v>291</v>
      </c>
      <c r="AD1160" s="37" t="str">
        <f t="shared" si="1168"/>
        <v>COMMENT ON COLUMN ZFS_RISK_POSI.TENOR2 IS '구간2';</v>
      </c>
      <c r="AE1160" s="37" t="s">
        <v>291</v>
      </c>
      <c r="AF1160" s="40" t="str">
        <f t="shared" si="1169"/>
        <v>ALTER TABLE ZFS_RISK_POSI ADD TENOR2 number(5,2) NULL;</v>
      </c>
      <c r="AG1160" s="6" t="s">
        <v>291</v>
      </c>
      <c r="AI1160" s="114"/>
      <c r="AJ1160" s="66"/>
    </row>
    <row r="1161" spans="2:36" hidden="1">
      <c r="B1161" s="65" t="str">
        <f t="shared" si="1172"/>
        <v>바젤3표준_산출정보</v>
      </c>
      <c r="C1161" s="65" t="str">
        <f t="shared" si="1172"/>
        <v>포지션규제자본정보</v>
      </c>
      <c r="D1161" s="65" t="s">
        <v>1344</v>
      </c>
      <c r="E1161" s="65">
        <f t="shared" si="1164"/>
        <v>14</v>
      </c>
      <c r="F1161" s="66"/>
      <c r="G1161" s="66" t="s">
        <v>1156</v>
      </c>
      <c r="H1161" s="42" t="s">
        <v>1993</v>
      </c>
      <c r="I1161" s="66"/>
      <c r="J1161" s="65" t="str">
        <f t="shared" si="1160"/>
        <v>숫자_25,8</v>
      </c>
      <c r="K1161" s="103"/>
      <c r="L1161" s="67"/>
      <c r="M1161" s="65" t="str">
        <f t="shared" si="1173"/>
        <v>ZFS_RISK_POSI</v>
      </c>
      <c r="N1161" s="65" t="str">
        <f t="shared" si="1154"/>
        <v>포지션규제자본정보</v>
      </c>
      <c r="O1161" s="27">
        <f t="shared" si="1159"/>
        <v>14</v>
      </c>
      <c r="P1161" s="65" t="s">
        <v>134</v>
      </c>
      <c r="Q1161" s="65" t="str">
        <f t="shared" si="1155"/>
        <v>민감도</v>
      </c>
      <c r="R1161" s="65" t="str">
        <f t="shared" si="1161"/>
        <v>number(25,8)</v>
      </c>
      <c r="S1161" s="66"/>
      <c r="T1161" s="66"/>
      <c r="U1161" s="68" t="str">
        <f t="shared" si="1174"/>
        <v>25,8</v>
      </c>
      <c r="V1161" s="65"/>
      <c r="W1161" s="5" t="s">
        <v>291</v>
      </c>
      <c r="X1161" s="5" t="str">
        <f t="shared" si="1165"/>
        <v>BASE_DT,SCEN_ID,POSI_ID,RISK_CLS,BUCKET,RISK_FACT,SENT_CLS</v>
      </c>
      <c r="Y1161" s="6" t="s">
        <v>291</v>
      </c>
      <c r="Z1161" s="37" t="str">
        <f t="shared" si="1166"/>
        <v xml:space="preserve">  SENT_VAL number(25,8) NULL,</v>
      </c>
      <c r="AA1161" s="37" t="s">
        <v>291</v>
      </c>
      <c r="AB1161" s="5" t="str">
        <f t="shared" si="1167"/>
        <v/>
      </c>
      <c r="AC1161" s="37" t="s">
        <v>291</v>
      </c>
      <c r="AD1161" s="37" t="str">
        <f t="shared" si="1168"/>
        <v>COMMENT ON COLUMN ZFS_RISK_POSI.SENT_VAL IS '민감도';</v>
      </c>
      <c r="AE1161" s="37" t="s">
        <v>291</v>
      </c>
      <c r="AF1161" s="40" t="str">
        <f t="shared" si="1169"/>
        <v>ALTER TABLE ZFS_RISK_POSI ADD SENT_VAL number(25,8) NULL;</v>
      </c>
      <c r="AG1161" s="6" t="s">
        <v>291</v>
      </c>
      <c r="AI1161" s="114"/>
      <c r="AJ1161" s="66"/>
    </row>
    <row r="1162" spans="2:36" hidden="1">
      <c r="B1162" s="65" t="str">
        <f t="shared" si="1172"/>
        <v>바젤3표준_산출정보</v>
      </c>
      <c r="C1162" s="65" t="str">
        <f t="shared" si="1172"/>
        <v>포지션규제자본정보</v>
      </c>
      <c r="D1162" s="65" t="s">
        <v>1274</v>
      </c>
      <c r="E1162" s="65">
        <f t="shared" si="1164"/>
        <v>15</v>
      </c>
      <c r="F1162" s="66"/>
      <c r="G1162" s="66" t="s">
        <v>1156</v>
      </c>
      <c r="H1162" s="42" t="s">
        <v>1999</v>
      </c>
      <c r="I1162" s="66"/>
      <c r="J1162" s="65" t="str">
        <f t="shared" si="1160"/>
        <v>숫자_10,6</v>
      </c>
      <c r="K1162" s="103"/>
      <c r="L1162" s="67"/>
      <c r="M1162" s="65" t="str">
        <f t="shared" si="1173"/>
        <v>ZFS_RISK_POSI</v>
      </c>
      <c r="N1162" s="65" t="str">
        <f t="shared" si="1154"/>
        <v>포지션규제자본정보</v>
      </c>
      <c r="O1162" s="27">
        <f t="shared" si="1159"/>
        <v>15</v>
      </c>
      <c r="P1162" s="65" t="s">
        <v>42</v>
      </c>
      <c r="Q1162" s="65" t="str">
        <f t="shared" si="1155"/>
        <v>위험가중치</v>
      </c>
      <c r="R1162" s="65" t="str">
        <f t="shared" si="1161"/>
        <v>number(10,6)</v>
      </c>
      <c r="S1162" s="66"/>
      <c r="T1162" s="66"/>
      <c r="U1162" s="68" t="str">
        <f t="shared" si="1174"/>
        <v>10,6</v>
      </c>
      <c r="V1162" s="65"/>
      <c r="W1162" s="5" t="s">
        <v>291</v>
      </c>
      <c r="X1162" s="5" t="str">
        <f t="shared" si="1165"/>
        <v>BASE_DT,SCEN_ID,POSI_ID,RISK_CLS,BUCKET,RISK_FACT,SENT_CLS</v>
      </c>
      <c r="Y1162" s="6" t="s">
        <v>291</v>
      </c>
      <c r="Z1162" s="37" t="str">
        <f t="shared" si="1166"/>
        <v xml:space="preserve">  RW number(10,6) NULL,</v>
      </c>
      <c r="AA1162" s="37" t="s">
        <v>291</v>
      </c>
      <c r="AB1162" s="5" t="str">
        <f t="shared" si="1167"/>
        <v/>
      </c>
      <c r="AC1162" s="37" t="s">
        <v>291</v>
      </c>
      <c r="AD1162" s="37" t="str">
        <f t="shared" si="1168"/>
        <v>COMMENT ON COLUMN ZFS_RISK_POSI.RW IS '위험가중치';</v>
      </c>
      <c r="AE1162" s="37" t="s">
        <v>291</v>
      </c>
      <c r="AF1162" s="40" t="str">
        <f t="shared" si="1169"/>
        <v>ALTER TABLE ZFS_RISK_POSI ADD RW number(10,6) NULL;</v>
      </c>
      <c r="AG1162" s="6" t="s">
        <v>291</v>
      </c>
      <c r="AI1162" s="114"/>
      <c r="AJ1162" s="66"/>
    </row>
    <row r="1163" spans="2:36" hidden="1">
      <c r="B1163" s="65" t="str">
        <f t="shared" si="1172"/>
        <v>바젤3표준_산출정보</v>
      </c>
      <c r="C1163" s="65" t="str">
        <f t="shared" si="1172"/>
        <v>포지션규제자본정보</v>
      </c>
      <c r="D1163" s="65" t="s">
        <v>1345</v>
      </c>
      <c r="E1163" s="65">
        <f t="shared" si="1164"/>
        <v>16</v>
      </c>
      <c r="F1163" s="66"/>
      <c r="G1163" s="66" t="s">
        <v>1156</v>
      </c>
      <c r="H1163" s="42" t="s">
        <v>2000</v>
      </c>
      <c r="I1163" s="66"/>
      <c r="J1163" s="65" t="str">
        <f t="shared" si="1160"/>
        <v>숫자_19,2</v>
      </c>
      <c r="K1163" s="103"/>
      <c r="L1163" s="67"/>
      <c r="M1163" s="65" t="str">
        <f t="shared" si="1173"/>
        <v>ZFS_RISK_POSI</v>
      </c>
      <c r="N1163" s="65" t="str">
        <f t="shared" si="1154"/>
        <v>포지션규제자본정보</v>
      </c>
      <c r="O1163" s="27">
        <f t="shared" si="1159"/>
        <v>16</v>
      </c>
      <c r="P1163" s="65" t="s">
        <v>214</v>
      </c>
      <c r="Q1163" s="65" t="str">
        <f t="shared" si="1155"/>
        <v>위험가중자산</v>
      </c>
      <c r="R1163" s="65" t="str">
        <f t="shared" si="1161"/>
        <v>number(19,2)</v>
      </c>
      <c r="S1163" s="66"/>
      <c r="T1163" s="66"/>
      <c r="U1163" s="68" t="str">
        <f t="shared" si="1174"/>
        <v>19,2</v>
      </c>
      <c r="V1163" s="65"/>
      <c r="W1163" s="5" t="s">
        <v>291</v>
      </c>
      <c r="X1163" s="5" t="str">
        <f t="shared" si="1165"/>
        <v>BASE_DT,SCEN_ID,POSI_ID,RISK_CLS,BUCKET,RISK_FACT,SENT_CLS</v>
      </c>
      <c r="Y1163" s="6" t="s">
        <v>291</v>
      </c>
      <c r="Z1163" s="37" t="str">
        <f t="shared" si="1166"/>
        <v xml:space="preserve">  WS number(19,2) NULL,</v>
      </c>
      <c r="AA1163" s="37" t="s">
        <v>291</v>
      </c>
      <c r="AB1163" s="5" t="str">
        <f t="shared" si="1167"/>
        <v/>
      </c>
      <c r="AC1163" s="37" t="s">
        <v>291</v>
      </c>
      <c r="AD1163" s="37" t="str">
        <f t="shared" si="1168"/>
        <v>COMMENT ON COLUMN ZFS_RISK_POSI.WS IS '위험가중자산';</v>
      </c>
      <c r="AE1163" s="37" t="s">
        <v>291</v>
      </c>
      <c r="AF1163" s="40" t="str">
        <f t="shared" si="1169"/>
        <v>ALTER TABLE ZFS_RISK_POSI ADD WS number(19,2) NULL;</v>
      </c>
      <c r="AG1163" s="6" t="s">
        <v>291</v>
      </c>
      <c r="AI1163" s="114"/>
      <c r="AJ1163" s="66"/>
    </row>
    <row r="1164" spans="2:36" hidden="1">
      <c r="B1164" s="65" t="str">
        <f t="shared" ref="B1164:C1175" si="1175">B1163</f>
        <v>바젤3표준_산출정보</v>
      </c>
      <c r="C1164" s="65" t="str">
        <f t="shared" si="1175"/>
        <v>포지션규제자본정보</v>
      </c>
      <c r="D1164" s="65" t="s">
        <v>1346</v>
      </c>
      <c r="E1164" s="65">
        <f t="shared" si="1164"/>
        <v>17</v>
      </c>
      <c r="F1164" s="66"/>
      <c r="G1164" s="66" t="s">
        <v>1156</v>
      </c>
      <c r="H1164" s="42" t="s">
        <v>2000</v>
      </c>
      <c r="I1164" s="66"/>
      <c r="J1164" s="65" t="str">
        <f t="shared" si="1160"/>
        <v>숫자_19,2</v>
      </c>
      <c r="K1164" s="103"/>
      <c r="L1164" s="67"/>
      <c r="M1164" s="65" t="str">
        <f t="shared" si="1173"/>
        <v>ZFS_RISK_POSI</v>
      </c>
      <c r="N1164" s="65" t="str">
        <f t="shared" si="1154"/>
        <v>포지션규제자본정보</v>
      </c>
      <c r="O1164" s="27">
        <f t="shared" si="1159"/>
        <v>17</v>
      </c>
      <c r="P1164" s="65" t="s">
        <v>219</v>
      </c>
      <c r="Q1164" s="65" t="str">
        <f t="shared" si="1155"/>
        <v>가중매입JTD</v>
      </c>
      <c r="R1164" s="65" t="str">
        <f t="shared" si="1161"/>
        <v>number(19,2)</v>
      </c>
      <c r="S1164" s="66"/>
      <c r="T1164" s="66"/>
      <c r="U1164" s="68" t="str">
        <f t="shared" si="1174"/>
        <v>19,2</v>
      </c>
      <c r="V1164" s="65"/>
      <c r="W1164" s="5" t="s">
        <v>291</v>
      </c>
      <c r="X1164" s="5" t="str">
        <f t="shared" si="1165"/>
        <v>BASE_DT,SCEN_ID,POSI_ID,RISK_CLS,BUCKET,RISK_FACT,SENT_CLS</v>
      </c>
      <c r="Y1164" s="6" t="s">
        <v>291</v>
      </c>
      <c r="Z1164" s="37" t="str">
        <f t="shared" si="1166"/>
        <v xml:space="preserve">  WJTD_L number(19,2) NULL,</v>
      </c>
      <c r="AA1164" s="37" t="s">
        <v>291</v>
      </c>
      <c r="AB1164" s="5" t="str">
        <f t="shared" si="1167"/>
        <v/>
      </c>
      <c r="AC1164" s="37" t="s">
        <v>291</v>
      </c>
      <c r="AD1164" s="37" t="str">
        <f t="shared" si="1168"/>
        <v>COMMENT ON COLUMN ZFS_RISK_POSI.WJTD_L IS '가중매입JTD';</v>
      </c>
      <c r="AE1164" s="37" t="s">
        <v>291</v>
      </c>
      <c r="AF1164" s="40" t="str">
        <f t="shared" si="1169"/>
        <v>ALTER TABLE ZFS_RISK_POSI ADD WJTD_L number(19,2) NULL;</v>
      </c>
      <c r="AG1164" s="6" t="s">
        <v>291</v>
      </c>
      <c r="AI1164" s="114"/>
      <c r="AJ1164" s="66"/>
    </row>
    <row r="1165" spans="2:36" hidden="1">
      <c r="B1165" s="65" t="str">
        <f t="shared" si="1175"/>
        <v>바젤3표준_산출정보</v>
      </c>
      <c r="C1165" s="65" t="str">
        <f t="shared" si="1175"/>
        <v>포지션규제자본정보</v>
      </c>
      <c r="D1165" s="65" t="s">
        <v>1347</v>
      </c>
      <c r="E1165" s="65">
        <f t="shared" si="1164"/>
        <v>18</v>
      </c>
      <c r="F1165" s="66"/>
      <c r="G1165" s="66" t="s">
        <v>1156</v>
      </c>
      <c r="H1165" s="42" t="s">
        <v>2000</v>
      </c>
      <c r="I1165" s="66"/>
      <c r="J1165" s="65" t="str">
        <f t="shared" si="1160"/>
        <v>숫자_19,2</v>
      </c>
      <c r="K1165" s="103"/>
      <c r="L1165" s="67"/>
      <c r="M1165" s="65" t="str">
        <f t="shared" si="1173"/>
        <v>ZFS_RISK_POSI</v>
      </c>
      <c r="N1165" s="65" t="str">
        <f t="shared" si="1154"/>
        <v>포지션규제자본정보</v>
      </c>
      <c r="O1165" s="27">
        <f t="shared" si="1159"/>
        <v>18</v>
      </c>
      <c r="P1165" s="65" t="s">
        <v>220</v>
      </c>
      <c r="Q1165" s="65" t="str">
        <f t="shared" si="1155"/>
        <v>가중매도JTD</v>
      </c>
      <c r="R1165" s="65" t="str">
        <f t="shared" si="1161"/>
        <v>number(19,2)</v>
      </c>
      <c r="S1165" s="66"/>
      <c r="T1165" s="66"/>
      <c r="U1165" s="68" t="str">
        <f t="shared" si="1174"/>
        <v>19,2</v>
      </c>
      <c r="V1165" s="65"/>
      <c r="W1165" s="5" t="s">
        <v>291</v>
      </c>
      <c r="X1165" s="5" t="str">
        <f t="shared" si="1165"/>
        <v>BASE_DT,SCEN_ID,POSI_ID,RISK_CLS,BUCKET,RISK_FACT,SENT_CLS</v>
      </c>
      <c r="Y1165" s="6" t="s">
        <v>291</v>
      </c>
      <c r="Z1165" s="37" t="str">
        <f t="shared" si="1166"/>
        <v xml:space="preserve">  WJTD_S number(19,2) NULL,</v>
      </c>
      <c r="AA1165" s="37" t="s">
        <v>291</v>
      </c>
      <c r="AB1165" s="5" t="str">
        <f t="shared" si="1167"/>
        <v/>
      </c>
      <c r="AC1165" s="37" t="s">
        <v>291</v>
      </c>
      <c r="AD1165" s="37" t="str">
        <f t="shared" si="1168"/>
        <v>COMMENT ON COLUMN ZFS_RISK_POSI.WJTD_S IS '가중매도JTD';</v>
      </c>
      <c r="AE1165" s="37" t="s">
        <v>291</v>
      </c>
      <c r="AF1165" s="40" t="str">
        <f t="shared" si="1169"/>
        <v>ALTER TABLE ZFS_RISK_POSI ADD WJTD_S number(19,2) NULL;</v>
      </c>
      <c r="AG1165" s="6" t="s">
        <v>291</v>
      </c>
      <c r="AI1165" s="114"/>
      <c r="AJ1165" s="66"/>
    </row>
    <row r="1166" spans="2:36" hidden="1">
      <c r="B1166" s="65" t="str">
        <f t="shared" si="1175"/>
        <v>바젤3표준_산출정보</v>
      </c>
      <c r="C1166" s="65" t="str">
        <f t="shared" si="1175"/>
        <v>포지션규제자본정보</v>
      </c>
      <c r="D1166" s="65" t="s">
        <v>1348</v>
      </c>
      <c r="E1166" s="65">
        <f t="shared" si="1164"/>
        <v>19</v>
      </c>
      <c r="F1166" s="66"/>
      <c r="G1166" s="66" t="s">
        <v>1156</v>
      </c>
      <c r="H1166" s="42" t="s">
        <v>2000</v>
      </c>
      <c r="I1166" s="66"/>
      <c r="J1166" s="65" t="str">
        <f t="shared" si="1160"/>
        <v>숫자_19,2</v>
      </c>
      <c r="K1166" s="103"/>
      <c r="L1166" s="67"/>
      <c r="M1166" s="65" t="str">
        <f t="shared" si="1173"/>
        <v>ZFS_RISK_POSI</v>
      </c>
      <c r="N1166" s="65" t="str">
        <f t="shared" si="1154"/>
        <v>포지션규제자본정보</v>
      </c>
      <c r="O1166" s="27">
        <f t="shared" si="1159"/>
        <v>19</v>
      </c>
      <c r="P1166" s="65" t="s">
        <v>221</v>
      </c>
      <c r="Q1166" s="65" t="str">
        <f t="shared" si="1155"/>
        <v>순매입JTD</v>
      </c>
      <c r="R1166" s="65" t="str">
        <f t="shared" si="1161"/>
        <v>number(19,2)</v>
      </c>
      <c r="S1166" s="66"/>
      <c r="T1166" s="66"/>
      <c r="U1166" s="68" t="str">
        <f t="shared" si="1174"/>
        <v>19,2</v>
      </c>
      <c r="V1166" s="65"/>
      <c r="W1166" s="5" t="s">
        <v>291</v>
      </c>
      <c r="X1166" s="5" t="str">
        <f t="shared" si="1165"/>
        <v>BASE_DT,SCEN_ID,POSI_ID,RISK_CLS,BUCKET,RISK_FACT,SENT_CLS</v>
      </c>
      <c r="Y1166" s="6" t="s">
        <v>291</v>
      </c>
      <c r="Z1166" s="37" t="str">
        <f t="shared" si="1166"/>
        <v xml:space="preserve">  NJTD_L number(19,2) NULL,</v>
      </c>
      <c r="AA1166" s="37" t="s">
        <v>291</v>
      </c>
      <c r="AB1166" s="5" t="str">
        <f t="shared" si="1167"/>
        <v/>
      </c>
      <c r="AC1166" s="37" t="s">
        <v>291</v>
      </c>
      <c r="AD1166" s="37" t="str">
        <f t="shared" si="1168"/>
        <v>COMMENT ON COLUMN ZFS_RISK_POSI.NJTD_L IS '순매입JTD';</v>
      </c>
      <c r="AE1166" s="37" t="s">
        <v>291</v>
      </c>
      <c r="AF1166" s="40" t="str">
        <f t="shared" si="1169"/>
        <v>ALTER TABLE ZFS_RISK_POSI ADD NJTD_L number(19,2) NULL;</v>
      </c>
      <c r="AG1166" s="6" t="s">
        <v>291</v>
      </c>
      <c r="AI1166" s="114"/>
      <c r="AJ1166" s="66"/>
    </row>
    <row r="1167" spans="2:36" hidden="1">
      <c r="B1167" s="65" t="str">
        <f t="shared" si="1175"/>
        <v>바젤3표준_산출정보</v>
      </c>
      <c r="C1167" s="65" t="str">
        <f t="shared" si="1175"/>
        <v>포지션규제자본정보</v>
      </c>
      <c r="D1167" s="65" t="s">
        <v>1349</v>
      </c>
      <c r="E1167" s="65">
        <f t="shared" si="1164"/>
        <v>20</v>
      </c>
      <c r="F1167" s="66"/>
      <c r="G1167" s="66" t="s">
        <v>1156</v>
      </c>
      <c r="H1167" s="42" t="s">
        <v>2000</v>
      </c>
      <c r="I1167" s="66"/>
      <c r="J1167" s="65" t="str">
        <f t="shared" si="1160"/>
        <v>숫자_19,2</v>
      </c>
      <c r="K1167" s="103"/>
      <c r="L1167" s="67"/>
      <c r="M1167" s="65" t="str">
        <f t="shared" si="1173"/>
        <v>ZFS_RISK_POSI</v>
      </c>
      <c r="N1167" s="65" t="str">
        <f t="shared" si="1154"/>
        <v>포지션규제자본정보</v>
      </c>
      <c r="O1167" s="27">
        <f t="shared" si="1159"/>
        <v>20</v>
      </c>
      <c r="P1167" s="65" t="s">
        <v>222</v>
      </c>
      <c r="Q1167" s="65" t="str">
        <f t="shared" si="1155"/>
        <v>순매도JTD</v>
      </c>
      <c r="R1167" s="65" t="str">
        <f t="shared" si="1161"/>
        <v>number(19,2)</v>
      </c>
      <c r="S1167" s="66"/>
      <c r="T1167" s="66"/>
      <c r="U1167" s="68" t="str">
        <f t="shared" si="1174"/>
        <v>19,2</v>
      </c>
      <c r="V1167" s="65"/>
      <c r="W1167" s="5" t="s">
        <v>291</v>
      </c>
      <c r="X1167" s="5" t="str">
        <f t="shared" si="1165"/>
        <v>BASE_DT,SCEN_ID,POSI_ID,RISK_CLS,BUCKET,RISK_FACT,SENT_CLS</v>
      </c>
      <c r="Y1167" s="6" t="s">
        <v>291</v>
      </c>
      <c r="Z1167" s="37" t="str">
        <f t="shared" si="1166"/>
        <v xml:space="preserve">  NJTD_S number(19,2) NULL,</v>
      </c>
      <c r="AA1167" s="37" t="s">
        <v>291</v>
      </c>
      <c r="AB1167" s="5" t="str">
        <f t="shared" si="1167"/>
        <v/>
      </c>
      <c r="AC1167" s="37" t="s">
        <v>291</v>
      </c>
      <c r="AD1167" s="37" t="str">
        <f t="shared" si="1168"/>
        <v>COMMENT ON COLUMN ZFS_RISK_POSI.NJTD_S IS '순매도JTD';</v>
      </c>
      <c r="AE1167" s="37" t="s">
        <v>291</v>
      </c>
      <c r="AF1167" s="40" t="str">
        <f t="shared" si="1169"/>
        <v>ALTER TABLE ZFS_RISK_POSI ADD NJTD_S number(19,2) NULL;</v>
      </c>
      <c r="AG1167" s="6" t="s">
        <v>291</v>
      </c>
      <c r="AI1167" s="114"/>
      <c r="AJ1167" s="66"/>
    </row>
    <row r="1168" spans="2:36" hidden="1">
      <c r="B1168" s="65" t="str">
        <f t="shared" si="1175"/>
        <v>바젤3표준_산출정보</v>
      </c>
      <c r="C1168" s="65" t="str">
        <f t="shared" si="1175"/>
        <v>포지션규제자본정보</v>
      </c>
      <c r="D1168" s="65" t="s">
        <v>1333</v>
      </c>
      <c r="E1168" s="65">
        <f t="shared" si="1164"/>
        <v>21</v>
      </c>
      <c r="F1168" s="66"/>
      <c r="G1168" s="66" t="s">
        <v>1156</v>
      </c>
      <c r="H1168" s="42" t="s">
        <v>2000</v>
      </c>
      <c r="I1168" s="66"/>
      <c r="J1168" s="65" t="str">
        <f t="shared" si="1160"/>
        <v>숫자_19,2</v>
      </c>
      <c r="K1168" s="103"/>
      <c r="L1168" s="67"/>
      <c r="M1168" s="65" t="str">
        <f t="shared" si="1173"/>
        <v>ZFS_RISK_POSI</v>
      </c>
      <c r="N1168" s="65" t="str">
        <f t="shared" si="1154"/>
        <v>포지션규제자본정보</v>
      </c>
      <c r="O1168" s="27">
        <f t="shared" si="1159"/>
        <v>21</v>
      </c>
      <c r="P1168" s="65" t="s">
        <v>112</v>
      </c>
      <c r="Q1168" s="65" t="str">
        <f t="shared" si="1155"/>
        <v>이론가</v>
      </c>
      <c r="R1168" s="65" t="str">
        <f t="shared" si="1161"/>
        <v>number(19,2)</v>
      </c>
      <c r="S1168" s="66"/>
      <c r="T1168" s="66"/>
      <c r="U1168" s="68" t="str">
        <f t="shared" si="1174"/>
        <v>19,2</v>
      </c>
      <c r="V1168" s="65"/>
      <c r="W1168" s="5" t="s">
        <v>291</v>
      </c>
      <c r="X1168" s="5" t="str">
        <f t="shared" si="1165"/>
        <v>BASE_DT,SCEN_ID,POSI_ID,RISK_CLS,BUCKET,RISK_FACT,SENT_CLS</v>
      </c>
      <c r="Y1168" s="6" t="s">
        <v>291</v>
      </c>
      <c r="Z1168" s="37" t="str">
        <f t="shared" si="1166"/>
        <v xml:space="preserve">  THEO_VAL number(19,2) NULL,</v>
      </c>
      <c r="AA1168" s="37" t="s">
        <v>291</v>
      </c>
      <c r="AB1168" s="5" t="str">
        <f t="shared" si="1167"/>
        <v/>
      </c>
      <c r="AC1168" s="37" t="s">
        <v>291</v>
      </c>
      <c r="AD1168" s="37" t="str">
        <f t="shared" si="1168"/>
        <v>COMMENT ON COLUMN ZFS_RISK_POSI.THEO_VAL IS '이론가';</v>
      </c>
      <c r="AE1168" s="37" t="s">
        <v>291</v>
      </c>
      <c r="AF1168" s="40" t="str">
        <f t="shared" si="1169"/>
        <v>ALTER TABLE ZFS_RISK_POSI ADD THEO_VAL number(19,2) NULL;</v>
      </c>
      <c r="AG1168" s="6" t="s">
        <v>291</v>
      </c>
      <c r="AI1168" s="114"/>
      <c r="AJ1168" s="66"/>
    </row>
    <row r="1169" spans="2:36" hidden="1">
      <c r="B1169" s="65" t="str">
        <f t="shared" si="1175"/>
        <v>바젤3표준_산출정보</v>
      </c>
      <c r="C1169" s="65" t="str">
        <f t="shared" si="1175"/>
        <v>포지션규제자본정보</v>
      </c>
      <c r="D1169" s="65" t="s">
        <v>1350</v>
      </c>
      <c r="E1169" s="65">
        <f t="shared" si="1164"/>
        <v>22</v>
      </c>
      <c r="F1169" s="66"/>
      <c r="G1169" s="66" t="s">
        <v>1156</v>
      </c>
      <c r="H1169" s="42" t="s">
        <v>2000</v>
      </c>
      <c r="I1169" s="66"/>
      <c r="J1169" s="65" t="str">
        <f t="shared" si="1160"/>
        <v>숫자_19,2</v>
      </c>
      <c r="K1169" s="103"/>
      <c r="L1169" s="67"/>
      <c r="M1169" s="65" t="str">
        <f t="shared" si="1173"/>
        <v>ZFS_RISK_POSI</v>
      </c>
      <c r="N1169" s="65" t="str">
        <f t="shared" si="1154"/>
        <v>포지션규제자본정보</v>
      </c>
      <c r="O1169" s="27">
        <f t="shared" si="1159"/>
        <v>22</v>
      </c>
      <c r="P1169" s="65" t="s">
        <v>215</v>
      </c>
      <c r="Q1169" s="65" t="str">
        <f t="shared" si="1155"/>
        <v>델타민감도</v>
      </c>
      <c r="R1169" s="65" t="str">
        <f t="shared" si="1161"/>
        <v>number(19,2)</v>
      </c>
      <c r="S1169" s="66"/>
      <c r="T1169" s="66"/>
      <c r="U1169" s="68" t="str">
        <f t="shared" si="1174"/>
        <v>19,2</v>
      </c>
      <c r="V1169" s="65"/>
      <c r="W1169" s="5" t="s">
        <v>291</v>
      </c>
      <c r="X1169" s="5" t="str">
        <f t="shared" si="1165"/>
        <v>BASE_DT,SCEN_ID,POSI_ID,RISK_CLS,BUCKET,RISK_FACT,SENT_CLS</v>
      </c>
      <c r="Y1169" s="6" t="s">
        <v>291</v>
      </c>
      <c r="Z1169" s="37" t="str">
        <f t="shared" si="1166"/>
        <v xml:space="preserve">  SENT_DVAL number(19,2) NULL,</v>
      </c>
      <c r="AA1169" s="37" t="s">
        <v>291</v>
      </c>
      <c r="AB1169" s="5" t="str">
        <f t="shared" si="1167"/>
        <v/>
      </c>
      <c r="AC1169" s="37" t="s">
        <v>291</v>
      </c>
      <c r="AD1169" s="37" t="str">
        <f t="shared" si="1168"/>
        <v>COMMENT ON COLUMN ZFS_RISK_POSI.SENT_DVAL IS '델타민감도';</v>
      </c>
      <c r="AE1169" s="37" t="s">
        <v>291</v>
      </c>
      <c r="AF1169" s="40" t="str">
        <f t="shared" si="1169"/>
        <v>ALTER TABLE ZFS_RISK_POSI ADD SENT_DVAL number(19,2) NULL;</v>
      </c>
      <c r="AG1169" s="6" t="s">
        <v>291</v>
      </c>
      <c r="AI1169" s="114"/>
      <c r="AJ1169" s="66"/>
    </row>
    <row r="1170" spans="2:36" hidden="1">
      <c r="B1170" s="65" t="str">
        <f t="shared" si="1175"/>
        <v>바젤3표준_산출정보</v>
      </c>
      <c r="C1170" s="65" t="str">
        <f t="shared" si="1175"/>
        <v>포지션규제자본정보</v>
      </c>
      <c r="D1170" s="65" t="s">
        <v>1351</v>
      </c>
      <c r="E1170" s="65">
        <f t="shared" si="1164"/>
        <v>23</v>
      </c>
      <c r="F1170" s="66"/>
      <c r="G1170" s="66" t="s">
        <v>274</v>
      </c>
      <c r="H1170" s="42">
        <v>10</v>
      </c>
      <c r="I1170" s="66"/>
      <c r="J1170" s="65" t="str">
        <f t="shared" si="1160"/>
        <v>문자_10</v>
      </c>
      <c r="K1170" s="103"/>
      <c r="L1170" s="67"/>
      <c r="M1170" s="65" t="str">
        <f t="shared" si="1173"/>
        <v>ZFS_RISK_POSI</v>
      </c>
      <c r="N1170" s="65" t="str">
        <f t="shared" si="1154"/>
        <v>포지션규제자본정보</v>
      </c>
      <c r="O1170" s="27">
        <f t="shared" ref="O1170:O1233" si="1176">IF(P1170="","", IF(P1169="",1,O1169+1))</f>
        <v>23</v>
      </c>
      <c r="P1170" s="65" t="s">
        <v>216</v>
      </c>
      <c r="Q1170" s="65" t="str">
        <f t="shared" si="1155"/>
        <v>위험가중치적용구분</v>
      </c>
      <c r="R1170" s="65" t="str">
        <f t="shared" si="1161"/>
        <v>varchar2(10)</v>
      </c>
      <c r="S1170" s="66"/>
      <c r="T1170" s="66"/>
      <c r="U1170" s="68">
        <f t="shared" si="1174"/>
        <v>10</v>
      </c>
      <c r="V1170" s="65"/>
      <c r="W1170" s="5" t="s">
        <v>291</v>
      </c>
      <c r="X1170" s="5" t="str">
        <f t="shared" si="1165"/>
        <v>BASE_DT,SCEN_ID,POSI_ID,RISK_CLS,BUCKET,RISK_FACT,SENT_CLS</v>
      </c>
      <c r="Y1170" s="6" t="s">
        <v>291</v>
      </c>
      <c r="Z1170" s="37" t="str">
        <f t="shared" si="1166"/>
        <v xml:space="preserve">  RW_FLG varchar2(10) NULL,</v>
      </c>
      <c r="AA1170" s="37" t="s">
        <v>291</v>
      </c>
      <c r="AB1170" s="5" t="str">
        <f t="shared" si="1167"/>
        <v/>
      </c>
      <c r="AC1170" s="37" t="s">
        <v>291</v>
      </c>
      <c r="AD1170" s="37" t="str">
        <f t="shared" si="1168"/>
        <v>COMMENT ON COLUMN ZFS_RISK_POSI.RW_FLG IS '위험가중치적용구분';</v>
      </c>
      <c r="AE1170" s="37" t="s">
        <v>291</v>
      </c>
      <c r="AF1170" s="40" t="str">
        <f t="shared" si="1169"/>
        <v>ALTER TABLE ZFS_RISK_POSI ADD RW_FLG varchar2(10) NULL;</v>
      </c>
      <c r="AG1170" s="6" t="s">
        <v>291</v>
      </c>
      <c r="AI1170" s="114"/>
      <c r="AJ1170" s="66"/>
    </row>
    <row r="1171" spans="2:36" hidden="1">
      <c r="B1171" s="65" t="str">
        <f t="shared" si="1175"/>
        <v>바젤3표준_산출정보</v>
      </c>
      <c r="C1171" s="65" t="str">
        <f t="shared" si="1175"/>
        <v>포지션규제자본정보</v>
      </c>
      <c r="D1171" s="65" t="s">
        <v>1352</v>
      </c>
      <c r="E1171" s="65">
        <f t="shared" si="1164"/>
        <v>24</v>
      </c>
      <c r="F1171" s="66"/>
      <c r="G1171" s="66" t="s">
        <v>274</v>
      </c>
      <c r="H1171" s="42">
        <v>1</v>
      </c>
      <c r="I1171" s="66"/>
      <c r="J1171" s="65" t="str">
        <f t="shared" si="1160"/>
        <v>문자_1</v>
      </c>
      <c r="K1171" s="103"/>
      <c r="L1171" s="67"/>
      <c r="M1171" s="65" t="str">
        <f t="shared" si="1173"/>
        <v>ZFS_RISK_POSI</v>
      </c>
      <c r="N1171" s="65" t="str">
        <f t="shared" si="1154"/>
        <v>포지션규제자본정보</v>
      </c>
      <c r="O1171" s="27">
        <f t="shared" si="1176"/>
        <v>24</v>
      </c>
      <c r="P1171" s="65" t="s">
        <v>217</v>
      </c>
      <c r="Q1171" s="65" t="str">
        <f t="shared" si="1155"/>
        <v>유동성통화여부</v>
      </c>
      <c r="R1171" s="65" t="str">
        <f t="shared" si="1161"/>
        <v>varchar2(1)</v>
      </c>
      <c r="S1171" s="66"/>
      <c r="T1171" s="66"/>
      <c r="U1171" s="68">
        <f t="shared" si="1174"/>
        <v>1</v>
      </c>
      <c r="V1171" s="65"/>
      <c r="W1171" s="5" t="s">
        <v>291</v>
      </c>
      <c r="X1171" s="5" t="str">
        <f t="shared" si="1165"/>
        <v>BASE_DT,SCEN_ID,POSI_ID,RISK_CLS,BUCKET,RISK_FACT,SENT_CLS</v>
      </c>
      <c r="Y1171" s="6" t="s">
        <v>291</v>
      </c>
      <c r="Z1171" s="37" t="str">
        <f t="shared" si="1166"/>
        <v xml:space="preserve">  SCCY_YN varchar2(1) NULL,</v>
      </c>
      <c r="AA1171" s="37" t="s">
        <v>291</v>
      </c>
      <c r="AB1171" s="5" t="str">
        <f t="shared" si="1167"/>
        <v/>
      </c>
      <c r="AC1171" s="37" t="s">
        <v>291</v>
      </c>
      <c r="AD1171" s="37" t="str">
        <f t="shared" si="1168"/>
        <v>COMMENT ON COLUMN ZFS_RISK_POSI.SCCY_YN IS '유동성통화여부';</v>
      </c>
      <c r="AE1171" s="37" t="s">
        <v>291</v>
      </c>
      <c r="AF1171" s="40" t="str">
        <f t="shared" si="1169"/>
        <v>ALTER TABLE ZFS_RISK_POSI ADD SCCY_YN varchar2(1) NULL;</v>
      </c>
      <c r="AG1171" s="6" t="s">
        <v>291</v>
      </c>
      <c r="AI1171" s="114"/>
      <c r="AJ1171" s="66"/>
    </row>
    <row r="1172" spans="2:36" hidden="1">
      <c r="B1172" s="65" t="str">
        <f t="shared" si="1175"/>
        <v>바젤3표준_산출정보</v>
      </c>
      <c r="C1172" s="65" t="str">
        <f t="shared" si="1175"/>
        <v>포지션규제자본정보</v>
      </c>
      <c r="D1172" s="65" t="s">
        <v>1353</v>
      </c>
      <c r="E1172" s="65">
        <f t="shared" si="1164"/>
        <v>25</v>
      </c>
      <c r="F1172" s="66"/>
      <c r="G1172" s="66" t="s">
        <v>12</v>
      </c>
      <c r="H1172" s="42">
        <v>1</v>
      </c>
      <c r="I1172" s="66"/>
      <c r="J1172" s="65" t="str">
        <f t="shared" si="1160"/>
        <v>문자_1</v>
      </c>
      <c r="K1172" s="103"/>
      <c r="L1172" s="67"/>
      <c r="M1172" s="65" t="str">
        <f t="shared" si="1173"/>
        <v>ZFS_RISK_POSI</v>
      </c>
      <c r="N1172" s="65" t="str">
        <f t="shared" si="1154"/>
        <v>포지션규제자본정보</v>
      </c>
      <c r="O1172" s="27">
        <f t="shared" si="1176"/>
        <v>25</v>
      </c>
      <c r="P1172" s="65" t="s">
        <v>115</v>
      </c>
      <c r="Q1172" s="65" t="str">
        <f t="shared" si="1155"/>
        <v>상환순위</v>
      </c>
      <c r="R1172" s="65" t="str">
        <f t="shared" si="1161"/>
        <v>varchar2(1)</v>
      </c>
      <c r="S1172" s="66"/>
      <c r="T1172" s="66"/>
      <c r="U1172" s="68">
        <f t="shared" si="1174"/>
        <v>1</v>
      </c>
      <c r="V1172" s="65"/>
      <c r="W1172" s="5" t="s">
        <v>291</v>
      </c>
      <c r="X1172" s="5" t="str">
        <f t="shared" si="1165"/>
        <v>BASE_DT,SCEN_ID,POSI_ID,RISK_CLS,BUCKET,RISK_FACT,SENT_CLS</v>
      </c>
      <c r="Y1172" s="6" t="s">
        <v>291</v>
      </c>
      <c r="Z1172" s="37" t="str">
        <f t="shared" si="1166"/>
        <v xml:space="preserve">  SENIORITY varchar2(1) NULL,</v>
      </c>
      <c r="AA1172" s="37" t="s">
        <v>291</v>
      </c>
      <c r="AB1172" s="5" t="str">
        <f t="shared" si="1167"/>
        <v/>
      </c>
      <c r="AC1172" s="37" t="s">
        <v>291</v>
      </c>
      <c r="AD1172" s="37" t="str">
        <f t="shared" si="1168"/>
        <v>COMMENT ON COLUMN ZFS_RISK_POSI.SENIORITY IS '상환순위';</v>
      </c>
      <c r="AE1172" s="37" t="s">
        <v>291</v>
      </c>
      <c r="AF1172" s="40" t="str">
        <f t="shared" si="1169"/>
        <v>ALTER TABLE ZFS_RISK_POSI ADD SENIORITY varchar2(1) NULL;</v>
      </c>
      <c r="AG1172" s="6" t="s">
        <v>291</v>
      </c>
      <c r="AI1172" s="114"/>
      <c r="AJ1172" s="66"/>
    </row>
    <row r="1173" spans="2:36" hidden="1">
      <c r="B1173" s="65" t="str">
        <f t="shared" si="1175"/>
        <v>바젤3표준_산출정보</v>
      </c>
      <c r="C1173" s="65" t="str">
        <f t="shared" si="1175"/>
        <v>포지션규제자본정보</v>
      </c>
      <c r="D1173" s="65" t="s">
        <v>1354</v>
      </c>
      <c r="E1173" s="65">
        <f t="shared" si="1164"/>
        <v>26</v>
      </c>
      <c r="F1173" s="66"/>
      <c r="G1173" s="66" t="s">
        <v>1156</v>
      </c>
      <c r="H1173" s="42" t="s">
        <v>1995</v>
      </c>
      <c r="I1173" s="66"/>
      <c r="J1173" s="65" t="str">
        <f t="shared" si="1160"/>
        <v>숫자_10,8</v>
      </c>
      <c r="K1173" s="103"/>
      <c r="L1173" s="67"/>
      <c r="M1173" s="65" t="str">
        <f t="shared" si="1173"/>
        <v>ZFS_RISK_POSI</v>
      </c>
      <c r="N1173" s="65" t="str">
        <f t="shared" si="1154"/>
        <v>포지션규제자본정보</v>
      </c>
      <c r="O1173" s="27">
        <f t="shared" si="1176"/>
        <v>26</v>
      </c>
      <c r="P1173" s="65" t="s">
        <v>233</v>
      </c>
      <c r="Q1173" s="65" t="str">
        <f t="shared" si="1155"/>
        <v>만기스케일</v>
      </c>
      <c r="R1173" s="65" t="str">
        <f t="shared" si="1161"/>
        <v>number(10,8)</v>
      </c>
      <c r="S1173" s="66"/>
      <c r="T1173" s="66"/>
      <c r="U1173" s="68" t="str">
        <f t="shared" si="1174"/>
        <v>10,8</v>
      </c>
      <c r="V1173" s="65"/>
      <c r="W1173" s="5" t="s">
        <v>291</v>
      </c>
      <c r="X1173" s="5" t="str">
        <f t="shared" si="1165"/>
        <v>BASE_DT,SCEN_ID,POSI_ID,RISK_CLS,BUCKET,RISK_FACT,SENT_CLS</v>
      </c>
      <c r="Y1173" s="6" t="s">
        <v>291</v>
      </c>
      <c r="Z1173" s="37" t="str">
        <f t="shared" si="1166"/>
        <v xml:space="preserve">  MATU_SCALE number(10,8) NULL,</v>
      </c>
      <c r="AA1173" s="37" t="s">
        <v>291</v>
      </c>
      <c r="AB1173" s="5" t="str">
        <f t="shared" si="1167"/>
        <v/>
      </c>
      <c r="AC1173" s="37" t="s">
        <v>291</v>
      </c>
      <c r="AD1173" s="37" t="str">
        <f t="shared" si="1168"/>
        <v>COMMENT ON COLUMN ZFS_RISK_POSI.MATU_SCALE IS '만기스케일';</v>
      </c>
      <c r="AE1173" s="37" t="s">
        <v>291</v>
      </c>
      <c r="AF1173" s="40" t="str">
        <f t="shared" si="1169"/>
        <v>ALTER TABLE ZFS_RISK_POSI ADD MATU_SCALE number(10,8) NULL;</v>
      </c>
      <c r="AG1173" s="6" t="s">
        <v>291</v>
      </c>
      <c r="AI1173" s="114"/>
      <c r="AJ1173" s="66"/>
    </row>
    <row r="1174" spans="2:36" hidden="1">
      <c r="B1174" s="65" t="str">
        <f t="shared" si="1175"/>
        <v>바젤3표준_산출정보</v>
      </c>
      <c r="C1174" s="65" t="str">
        <f t="shared" si="1175"/>
        <v>포지션규제자본정보</v>
      </c>
      <c r="D1174" s="65" t="s">
        <v>1355</v>
      </c>
      <c r="E1174" s="65">
        <f t="shared" si="1164"/>
        <v>27</v>
      </c>
      <c r="F1174" s="66"/>
      <c r="G1174" s="66" t="s">
        <v>274</v>
      </c>
      <c r="H1174" s="42">
        <v>10</v>
      </c>
      <c r="I1174" s="66"/>
      <c r="J1174" s="65" t="str">
        <f t="shared" si="1160"/>
        <v>문자_10</v>
      </c>
      <c r="K1174" s="103"/>
      <c r="L1174" s="67"/>
      <c r="M1174" s="65" t="str">
        <f t="shared" si="1173"/>
        <v>ZFS_RISK_POSI</v>
      </c>
      <c r="N1174" s="65" t="str">
        <f t="shared" si="1154"/>
        <v>포지션규제자본정보</v>
      </c>
      <c r="O1174" s="27">
        <f t="shared" si="1176"/>
        <v>27</v>
      </c>
      <c r="P1174" s="65" t="s">
        <v>230</v>
      </c>
      <c r="Q1174" s="65" t="str">
        <f t="shared" si="1155"/>
        <v>신용도위험요소</v>
      </c>
      <c r="R1174" s="65" t="str">
        <f t="shared" si="1161"/>
        <v>varchar2(10)</v>
      </c>
      <c r="S1174" s="66"/>
      <c r="T1174" s="66"/>
      <c r="U1174" s="68">
        <f t="shared" si="1174"/>
        <v>10</v>
      </c>
      <c r="V1174" s="65"/>
      <c r="W1174" s="5" t="s">
        <v>291</v>
      </c>
      <c r="X1174" s="5" t="str">
        <f t="shared" si="1165"/>
        <v>BASE_DT,SCEN_ID,POSI_ID,RISK_CLS,BUCKET,RISK_FACT,SENT_CLS</v>
      </c>
      <c r="Y1174" s="6" t="s">
        <v>291</v>
      </c>
      <c r="Z1174" s="37" t="str">
        <f t="shared" si="1166"/>
        <v xml:space="preserve">  FACT_GRADE varchar2(10) NULL,</v>
      </c>
      <c r="AA1174" s="37" t="s">
        <v>291</v>
      </c>
      <c r="AB1174" s="5" t="str">
        <f t="shared" si="1167"/>
        <v/>
      </c>
      <c r="AC1174" s="37" t="s">
        <v>291</v>
      </c>
      <c r="AD1174" s="37" t="str">
        <f t="shared" si="1168"/>
        <v>COMMENT ON COLUMN ZFS_RISK_POSI.FACT_GRADE IS '신용도위험요소';</v>
      </c>
      <c r="AE1174" s="37" t="s">
        <v>291</v>
      </c>
      <c r="AF1174" s="40" t="str">
        <f t="shared" si="1169"/>
        <v>ALTER TABLE ZFS_RISK_POSI ADD FACT_GRADE varchar2(10) NULL;</v>
      </c>
      <c r="AG1174" s="6" t="s">
        <v>291</v>
      </c>
      <c r="AI1174" s="114"/>
      <c r="AJ1174" s="66"/>
    </row>
    <row r="1175" spans="2:36" hidden="1">
      <c r="B1175" s="65" t="str">
        <f t="shared" si="1175"/>
        <v>바젤3표준_산출정보</v>
      </c>
      <c r="C1175" s="65" t="str">
        <f t="shared" si="1175"/>
        <v>포지션규제자본정보</v>
      </c>
      <c r="D1175" s="65" t="s">
        <v>1265</v>
      </c>
      <c r="E1175" s="65">
        <f t="shared" si="1164"/>
        <v>28</v>
      </c>
      <c r="F1175" s="66"/>
      <c r="G1175" s="66" t="s">
        <v>274</v>
      </c>
      <c r="H1175" s="42">
        <v>10</v>
      </c>
      <c r="I1175" s="66"/>
      <c r="J1175" s="65" t="str">
        <f t="shared" si="1160"/>
        <v>문자_10</v>
      </c>
      <c r="K1175" s="103"/>
      <c r="L1175" s="67"/>
      <c r="M1175" s="65" t="str">
        <f t="shared" si="1173"/>
        <v>ZFS_RISK_POSI</v>
      </c>
      <c r="N1175" s="65" t="str">
        <f t="shared" si="1154"/>
        <v>포지션규제자본정보</v>
      </c>
      <c r="O1175" s="27">
        <f t="shared" si="1176"/>
        <v>28</v>
      </c>
      <c r="P1175" s="65" t="s">
        <v>139</v>
      </c>
      <c r="Q1175" s="65" t="str">
        <f t="shared" ref="Q1175:Q1239" si="1177">D1175</f>
        <v>채권등급</v>
      </c>
      <c r="R1175" s="65" t="str">
        <f t="shared" si="1161"/>
        <v>varchar2(10)</v>
      </c>
      <c r="S1175" s="66"/>
      <c r="T1175" s="66"/>
      <c r="U1175" s="68">
        <f t="shared" si="1174"/>
        <v>10</v>
      </c>
      <c r="V1175" s="65"/>
      <c r="W1175" s="5" t="s">
        <v>291</v>
      </c>
      <c r="X1175" s="5" t="str">
        <f t="shared" si="1165"/>
        <v>BASE_DT,SCEN_ID,POSI_ID,RISK_CLS,BUCKET,RISK_FACT,SENT_CLS</v>
      </c>
      <c r="Y1175" s="6" t="s">
        <v>291</v>
      </c>
      <c r="Z1175" s="37" t="str">
        <f t="shared" si="1166"/>
        <v xml:space="preserve">  BOND_RANK varchar2(10) NULL,</v>
      </c>
      <c r="AA1175" s="37" t="s">
        <v>291</v>
      </c>
      <c r="AB1175" s="5" t="str">
        <f t="shared" si="1167"/>
        <v/>
      </c>
      <c r="AC1175" s="37" t="s">
        <v>291</v>
      </c>
      <c r="AD1175" s="37" t="str">
        <f t="shared" si="1168"/>
        <v>COMMENT ON COLUMN ZFS_RISK_POSI.BOND_RANK IS '채권등급';</v>
      </c>
      <c r="AE1175" s="37" t="s">
        <v>291</v>
      </c>
      <c r="AF1175" s="40" t="str">
        <f t="shared" si="1169"/>
        <v>ALTER TABLE ZFS_RISK_POSI ADD BOND_RANK varchar2(10) NULL;</v>
      </c>
      <c r="AG1175" s="6" t="s">
        <v>291</v>
      </c>
      <c r="AI1175" s="114"/>
      <c r="AJ1175" s="66"/>
    </row>
    <row r="1176" spans="2:36" hidden="1">
      <c r="B1176" s="65" t="str">
        <f>B1174</f>
        <v>바젤3표준_산출정보</v>
      </c>
      <c r="C1176" s="65" t="str">
        <f>C1174</f>
        <v>포지션규제자본정보</v>
      </c>
      <c r="D1176" s="65" t="s">
        <v>1356</v>
      </c>
      <c r="E1176" s="65">
        <f t="shared" si="1164"/>
        <v>29</v>
      </c>
      <c r="F1176" s="66"/>
      <c r="G1176" s="66" t="s">
        <v>274</v>
      </c>
      <c r="H1176" s="42">
        <v>10</v>
      </c>
      <c r="I1176" s="66"/>
      <c r="J1176" s="65" t="str">
        <f t="shared" si="1160"/>
        <v>문자_10</v>
      </c>
      <c r="K1176" s="103"/>
      <c r="L1176" s="67"/>
      <c r="M1176" s="65" t="str">
        <f>M1174</f>
        <v>ZFS_RISK_POSI</v>
      </c>
      <c r="N1176" s="65" t="str">
        <f t="shared" ref="N1176:N1239" si="1178">C1176</f>
        <v>포지션규제자본정보</v>
      </c>
      <c r="O1176" s="27">
        <f t="shared" si="1176"/>
        <v>29</v>
      </c>
      <c r="P1176" s="65" t="s">
        <v>140</v>
      </c>
      <c r="Q1176" s="65" t="str">
        <f t="shared" si="1177"/>
        <v>발행자신용등급</v>
      </c>
      <c r="R1176" s="65" t="str">
        <f t="shared" si="1161"/>
        <v>varchar2(10)</v>
      </c>
      <c r="S1176" s="66"/>
      <c r="T1176" s="66"/>
      <c r="U1176" s="68">
        <f t="shared" si="1174"/>
        <v>10</v>
      </c>
      <c r="V1176" s="65"/>
      <c r="W1176" s="5" t="s">
        <v>291</v>
      </c>
      <c r="X1176" s="5" t="str">
        <f t="shared" si="1165"/>
        <v>BASE_DT,SCEN_ID,POSI_ID,RISK_CLS,BUCKET,RISK_FACT,SENT_CLS</v>
      </c>
      <c r="Y1176" s="6" t="s">
        <v>291</v>
      </c>
      <c r="Z1176" s="37" t="str">
        <f t="shared" si="1166"/>
        <v xml:space="preserve">  CRDT_RANK varchar2(10) NULL,</v>
      </c>
      <c r="AA1176" s="37" t="s">
        <v>291</v>
      </c>
      <c r="AB1176" s="5" t="str">
        <f t="shared" si="1167"/>
        <v/>
      </c>
      <c r="AC1176" s="37" t="s">
        <v>291</v>
      </c>
      <c r="AD1176" s="37" t="str">
        <f t="shared" si="1168"/>
        <v>COMMENT ON COLUMN ZFS_RISK_POSI.CRDT_RANK IS '발행자신용등급';</v>
      </c>
      <c r="AE1176" s="37" t="s">
        <v>291</v>
      </c>
      <c r="AF1176" s="40" t="str">
        <f t="shared" si="1169"/>
        <v>ALTER TABLE ZFS_RISK_POSI ADD CRDT_RANK varchar2(10) NULL;</v>
      </c>
      <c r="AG1176" s="6" t="s">
        <v>291</v>
      </c>
      <c r="AI1176" s="114"/>
      <c r="AJ1176" s="66"/>
    </row>
    <row r="1177" spans="2:36" hidden="1">
      <c r="B1177" s="65" t="str">
        <f>B1175</f>
        <v>바젤3표준_산출정보</v>
      </c>
      <c r="C1177" s="65" t="str">
        <f>C1175</f>
        <v>포지션규제자본정보</v>
      </c>
      <c r="D1177" s="65" t="s">
        <v>1223</v>
      </c>
      <c r="E1177" s="65">
        <f t="shared" si="1164"/>
        <v>30</v>
      </c>
      <c r="F1177" s="66"/>
      <c r="G1177" s="66" t="s">
        <v>274</v>
      </c>
      <c r="H1177" s="42">
        <v>8</v>
      </c>
      <c r="I1177" s="66"/>
      <c r="J1177" s="65" t="str">
        <f t="shared" si="1160"/>
        <v>문자_8</v>
      </c>
      <c r="K1177" s="103"/>
      <c r="L1177" s="67"/>
      <c r="M1177" s="65" t="str">
        <f>M1175</f>
        <v>ZFS_RISK_POSI</v>
      </c>
      <c r="N1177" s="65" t="str">
        <f t="shared" si="1178"/>
        <v>포지션규제자본정보</v>
      </c>
      <c r="O1177" s="27">
        <f t="shared" si="1176"/>
        <v>30</v>
      </c>
      <c r="P1177" s="65" t="s">
        <v>1357</v>
      </c>
      <c r="Q1177" s="65" t="str">
        <f t="shared" si="1177"/>
        <v>만기일자</v>
      </c>
      <c r="R1177" s="65" t="str">
        <f t="shared" si="1161"/>
        <v>varchar2(8)</v>
      </c>
      <c r="S1177" s="66"/>
      <c r="T1177" s="66"/>
      <c r="U1177" s="68">
        <f t="shared" si="1174"/>
        <v>8</v>
      </c>
      <c r="V1177" s="65"/>
      <c r="W1177" s="5" t="s">
        <v>291</v>
      </c>
      <c r="X1177" s="5" t="str">
        <f t="shared" si="1165"/>
        <v>BASE_DT,SCEN_ID,POSI_ID,RISK_CLS,BUCKET,RISK_FACT,SENT_CLS</v>
      </c>
      <c r="Y1177" s="6" t="s">
        <v>291</v>
      </c>
      <c r="Z1177" s="37" t="str">
        <f t="shared" si="1166"/>
        <v xml:space="preserve">  MATU_DT varchar2(8) NULL,CONSTRAINT PK_ZFS_RISK_POSI PRIMARY KEY ( BASE_DT,SCEN_ID,POSI_ID,RISK_CLS,BUCKET,RISK_FACT,SENT_CLS) );</v>
      </c>
      <c r="AA1177" s="37" t="s">
        <v>291</v>
      </c>
      <c r="AB1177" s="5" t="str">
        <f t="shared" si="1167"/>
        <v/>
      </c>
      <c r="AC1177" s="37" t="s">
        <v>291</v>
      </c>
      <c r="AD1177" s="37" t="str">
        <f t="shared" si="1168"/>
        <v>COMMENT ON COLUMN ZFS_RISK_POSI.MATU_DT IS '만기일자';</v>
      </c>
      <c r="AE1177" s="37" t="s">
        <v>291</v>
      </c>
      <c r="AF1177" s="40" t="str">
        <f t="shared" si="1169"/>
        <v>ALTER TABLE ZFS_RISK_POSI ADD MATU_DT varchar2(8) NULL;</v>
      </c>
      <c r="AG1177" s="6" t="s">
        <v>291</v>
      </c>
      <c r="AI1177" s="114"/>
      <c r="AJ1177" s="66"/>
    </row>
    <row r="1178" spans="2:36" hidden="1">
      <c r="B1178" s="65" t="str">
        <f>B1311</f>
        <v>바젤3표준_산출정보</v>
      </c>
      <c r="C1178" s="65" t="s">
        <v>259</v>
      </c>
      <c r="D1178" s="65" t="str">
        <f>VLOOKUP(M1178,엔티티목록!I:O,7,FALSE)</f>
        <v>포트폴리오별 규제자본 정보</v>
      </c>
      <c r="E1178" s="65" t="str">
        <f t="shared" si="1164"/>
        <v/>
      </c>
      <c r="F1178" s="66"/>
      <c r="G1178" s="66"/>
      <c r="H1178" s="42">
        <f>SUMIFS(H:H,C:C,C1178,B:B,B1178, G:G,"&lt;&gt;"&amp;G1178)</f>
        <v>223</v>
      </c>
      <c r="I1178" s="66"/>
      <c r="J1178" s="65" t="str">
        <f t="shared" si="1160"/>
        <v/>
      </c>
      <c r="K1178" s="103"/>
      <c r="L1178" s="67"/>
      <c r="M1178" s="65" t="s">
        <v>768</v>
      </c>
      <c r="N1178" s="65" t="str">
        <f t="shared" si="1178"/>
        <v>포트폴리오규제자본정보</v>
      </c>
      <c r="O1178" s="27" t="str">
        <f t="shared" si="1176"/>
        <v/>
      </c>
      <c r="P1178" s="65"/>
      <c r="Q1178" s="65"/>
      <c r="R1178" s="65" t="str">
        <f t="shared" si="1161"/>
        <v/>
      </c>
      <c r="S1178" s="66"/>
      <c r="T1178" s="66"/>
      <c r="U1178" s="68">
        <f t="shared" si="1174"/>
        <v>223</v>
      </c>
      <c r="V1178" s="65"/>
      <c r="W1178" s="5" t="s">
        <v>291</v>
      </c>
      <c r="X1178" s="5" t="str">
        <f t="shared" si="1165"/>
        <v/>
      </c>
      <c r="Y1178" s="6" t="s">
        <v>291</v>
      </c>
      <c r="Z1178" s="37" t="str">
        <f t="shared" si="1166"/>
        <v>CREATE TABLE ZFS_RISK_PORT(</v>
      </c>
      <c r="AA1178" s="37" t="s">
        <v>291</v>
      </c>
      <c r="AB1178" s="5" t="str">
        <f t="shared" si="1167"/>
        <v>DROP TABLE ZFS_RISK_PORT;</v>
      </c>
      <c r="AC1178" s="37" t="s">
        <v>291</v>
      </c>
      <c r="AD1178" s="37" t="str">
        <f t="shared" si="1168"/>
        <v>COMMENT ON TABLE ZFS_RISK_PORT IS '포트폴리오규제자본정보';</v>
      </c>
      <c r="AE1178" s="37" t="s">
        <v>291</v>
      </c>
      <c r="AF1178" s="40" t="str">
        <f t="shared" si="1169"/>
        <v/>
      </c>
      <c r="AG1178" s="6" t="s">
        <v>291</v>
      </c>
      <c r="AI1178" s="114"/>
      <c r="AJ1178" s="66"/>
    </row>
    <row r="1179" spans="2:36" hidden="1">
      <c r="B1179" s="65" t="str">
        <f t="shared" ref="B1179:C1194" si="1179">B1178</f>
        <v>바젤3표준_산출정보</v>
      </c>
      <c r="C1179" s="65" t="str">
        <f t="shared" si="1179"/>
        <v>포트폴리오규제자본정보</v>
      </c>
      <c r="D1179" s="65" t="s">
        <v>1169</v>
      </c>
      <c r="E1179" s="65">
        <f t="shared" si="1164"/>
        <v>1</v>
      </c>
      <c r="F1179" s="66" t="s">
        <v>1980</v>
      </c>
      <c r="G1179" s="66" t="s">
        <v>274</v>
      </c>
      <c r="H1179" s="42">
        <v>8</v>
      </c>
      <c r="I1179" s="66"/>
      <c r="J1179" s="65" t="str">
        <f t="shared" ref="J1179:J1242" si="1180">IF(G1179="", "", G1179&amp;IF(G1179="날짜", "", "_"&amp;H1179))</f>
        <v>문자_8</v>
      </c>
      <c r="K1179" s="103"/>
      <c r="L1179" s="67"/>
      <c r="M1179" s="65" t="str">
        <f t="shared" ref="M1179:M1235" si="1181">M1178</f>
        <v>ZFS_RISK_PORT</v>
      </c>
      <c r="N1179" s="65" t="str">
        <f t="shared" si="1178"/>
        <v>포트폴리오규제자본정보</v>
      </c>
      <c r="O1179" s="27">
        <f t="shared" si="1176"/>
        <v>1</v>
      </c>
      <c r="P1179" s="65" t="s">
        <v>65</v>
      </c>
      <c r="Q1179" s="65" t="str">
        <f t="shared" si="1177"/>
        <v>기준일자</v>
      </c>
      <c r="R1179" s="65" t="str">
        <f t="shared" ref="R1179:R1242" si="1182">IF(G1179="문자", "varchar2(" &amp; H1179 &amp; ")", IF(G1179="숫자", "number(" &amp; SUBSTITUTE(H1179, ".", ",") &amp;")", IF(G1179="날짜", "timestamp", "")))</f>
        <v>varchar2(8)</v>
      </c>
      <c r="S1179" s="66" t="s">
        <v>1980</v>
      </c>
      <c r="T1179" s="66"/>
      <c r="U1179" s="68">
        <f t="shared" si="1174"/>
        <v>8</v>
      </c>
      <c r="V1179" s="65"/>
      <c r="W1179" s="5" t="s">
        <v>291</v>
      </c>
      <c r="X1179" s="5" t="str">
        <f t="shared" si="1165"/>
        <v>BASE_DT</v>
      </c>
      <c r="Y1179" s="6" t="s">
        <v>291</v>
      </c>
      <c r="Z1179" s="37" t="str">
        <f t="shared" si="1166"/>
        <v xml:space="preserve">  BASE_DT varchar2(8) NOT NULL,</v>
      </c>
      <c r="AA1179" s="37" t="s">
        <v>291</v>
      </c>
      <c r="AB1179" s="5" t="str">
        <f t="shared" si="1167"/>
        <v/>
      </c>
      <c r="AC1179" s="37" t="s">
        <v>291</v>
      </c>
      <c r="AD1179" s="37" t="str">
        <f t="shared" si="1168"/>
        <v>COMMENT ON COLUMN ZFS_RISK_PORT.BASE_DT IS '기준일자';</v>
      </c>
      <c r="AE1179" s="37" t="s">
        <v>291</v>
      </c>
      <c r="AF1179" s="40" t="str">
        <f t="shared" si="1169"/>
        <v/>
      </c>
      <c r="AG1179" s="6" t="s">
        <v>291</v>
      </c>
      <c r="AI1179" s="114"/>
      <c r="AJ1179" s="66"/>
    </row>
    <row r="1180" spans="2:36" hidden="1">
      <c r="B1180" s="65" t="str">
        <f t="shared" si="1179"/>
        <v>바젤3표준_산출정보</v>
      </c>
      <c r="C1180" s="65" t="str">
        <f t="shared" si="1179"/>
        <v>포트폴리오규제자본정보</v>
      </c>
      <c r="D1180" s="65" t="s">
        <v>1212</v>
      </c>
      <c r="E1180" s="65">
        <f t="shared" si="1164"/>
        <v>2</v>
      </c>
      <c r="F1180" s="66" t="s">
        <v>1980</v>
      </c>
      <c r="G1180" s="66" t="s">
        <v>274</v>
      </c>
      <c r="H1180" s="42">
        <v>30</v>
      </c>
      <c r="I1180" s="66"/>
      <c r="J1180" s="65" t="str">
        <f t="shared" si="1180"/>
        <v>문자_30</v>
      </c>
      <c r="K1180" s="103"/>
      <c r="L1180" s="67"/>
      <c r="M1180" s="65" t="str">
        <f t="shared" si="1181"/>
        <v>ZFS_RISK_PORT</v>
      </c>
      <c r="N1180" s="65" t="str">
        <f t="shared" si="1178"/>
        <v>포트폴리오규제자본정보</v>
      </c>
      <c r="O1180" s="27">
        <f t="shared" si="1176"/>
        <v>2</v>
      </c>
      <c r="P1180" s="65" t="s">
        <v>106</v>
      </c>
      <c r="Q1180" s="65" t="str">
        <f t="shared" si="1177"/>
        <v>시나리오ID</v>
      </c>
      <c r="R1180" s="65" t="str">
        <f t="shared" si="1182"/>
        <v>varchar2(30)</v>
      </c>
      <c r="S1180" s="66" t="s">
        <v>1980</v>
      </c>
      <c r="T1180" s="66"/>
      <c r="U1180" s="68">
        <f t="shared" si="1174"/>
        <v>30</v>
      </c>
      <c r="V1180" s="65"/>
      <c r="W1180" s="5" t="s">
        <v>291</v>
      </c>
      <c r="X1180" s="5" t="str">
        <f t="shared" si="1165"/>
        <v>BASE_DT,SCEN_ID</v>
      </c>
      <c r="Y1180" s="6" t="s">
        <v>291</v>
      </c>
      <c r="Z1180" s="37" t="str">
        <f t="shared" si="1166"/>
        <v xml:space="preserve">  SCEN_ID varchar2(30) NOT NULL,</v>
      </c>
      <c r="AA1180" s="37" t="s">
        <v>291</v>
      </c>
      <c r="AB1180" s="5" t="str">
        <f t="shared" si="1167"/>
        <v/>
      </c>
      <c r="AC1180" s="37" t="s">
        <v>291</v>
      </c>
      <c r="AD1180" s="37" t="str">
        <f t="shared" si="1168"/>
        <v>COMMENT ON COLUMN ZFS_RISK_PORT.SCEN_ID IS '시나리오ID';</v>
      </c>
      <c r="AE1180" s="37" t="s">
        <v>291</v>
      </c>
      <c r="AF1180" s="40" t="str">
        <f t="shared" si="1169"/>
        <v/>
      </c>
      <c r="AG1180" s="6" t="s">
        <v>291</v>
      </c>
      <c r="AI1180" s="114"/>
      <c r="AJ1180" s="66"/>
    </row>
    <row r="1181" spans="2:36" hidden="1">
      <c r="B1181" s="65" t="str">
        <f t="shared" si="1179"/>
        <v>바젤3표준_산출정보</v>
      </c>
      <c r="C1181" s="65" t="str">
        <f t="shared" si="1179"/>
        <v>포트폴리오규제자본정보</v>
      </c>
      <c r="D1181" s="65" t="s">
        <v>1208</v>
      </c>
      <c r="E1181" s="65">
        <f t="shared" si="1164"/>
        <v>3</v>
      </c>
      <c r="F1181" s="66" t="s">
        <v>1980</v>
      </c>
      <c r="G1181" s="66" t="s">
        <v>274</v>
      </c>
      <c r="H1181" s="42" t="s">
        <v>1159</v>
      </c>
      <c r="I1181" s="66"/>
      <c r="J1181" s="65" t="str">
        <f t="shared" si="1180"/>
        <v>문자_100</v>
      </c>
      <c r="K1181" s="103"/>
      <c r="L1181" s="67"/>
      <c r="M1181" s="65" t="str">
        <f t="shared" si="1181"/>
        <v>ZFS_RISK_PORT</v>
      </c>
      <c r="N1181" s="65" t="str">
        <f t="shared" si="1178"/>
        <v>포트폴리오규제자본정보</v>
      </c>
      <c r="O1181" s="27">
        <f t="shared" si="1176"/>
        <v>3</v>
      </c>
      <c r="P1181" s="65" t="s">
        <v>81</v>
      </c>
      <c r="Q1181" s="65" t="str">
        <f t="shared" si="1177"/>
        <v>포트폴리오ID</v>
      </c>
      <c r="R1181" s="65" t="str">
        <f t="shared" si="1182"/>
        <v>varchar2(100)</v>
      </c>
      <c r="S1181" s="66" t="s">
        <v>1980</v>
      </c>
      <c r="T1181" s="66"/>
      <c r="U1181" s="68" t="str">
        <f t="shared" si="1174"/>
        <v>100</v>
      </c>
      <c r="V1181" s="65"/>
      <c r="W1181" s="5" t="s">
        <v>291</v>
      </c>
      <c r="X1181" s="5" t="str">
        <f t="shared" si="1165"/>
        <v>BASE_DT,SCEN_ID,PORT_ID</v>
      </c>
      <c r="Y1181" s="6" t="s">
        <v>291</v>
      </c>
      <c r="Z1181" s="37" t="str">
        <f t="shared" si="1166"/>
        <v xml:space="preserve">  PORT_ID varchar2(100) NOT NULL,</v>
      </c>
      <c r="AA1181" s="37" t="s">
        <v>291</v>
      </c>
      <c r="AB1181" s="5" t="str">
        <f t="shared" si="1167"/>
        <v/>
      </c>
      <c r="AC1181" s="37" t="s">
        <v>291</v>
      </c>
      <c r="AD1181" s="37" t="str">
        <f t="shared" si="1168"/>
        <v>COMMENT ON COLUMN ZFS_RISK_PORT.PORT_ID IS '포트폴리오ID';</v>
      </c>
      <c r="AE1181" s="37" t="s">
        <v>291</v>
      </c>
      <c r="AF1181" s="40" t="str">
        <f t="shared" si="1169"/>
        <v/>
      </c>
      <c r="AG1181" s="6" t="s">
        <v>291</v>
      </c>
      <c r="AI1181" s="114"/>
      <c r="AJ1181" s="66"/>
    </row>
    <row r="1182" spans="2:36" hidden="1">
      <c r="B1182" s="65" t="str">
        <f t="shared" si="1179"/>
        <v>바젤3표준_산출정보</v>
      </c>
      <c r="C1182" s="65" t="str">
        <f t="shared" si="1179"/>
        <v>포트폴리오규제자본정보</v>
      </c>
      <c r="D1182" s="65" t="s">
        <v>1173</v>
      </c>
      <c r="E1182" s="65">
        <f t="shared" si="1164"/>
        <v>4</v>
      </c>
      <c r="F1182" s="66" t="s">
        <v>1980</v>
      </c>
      <c r="G1182" s="66" t="s">
        <v>274</v>
      </c>
      <c r="H1182" s="42">
        <v>10</v>
      </c>
      <c r="I1182" s="66"/>
      <c r="J1182" s="65" t="str">
        <f t="shared" si="1180"/>
        <v>문자_10</v>
      </c>
      <c r="K1182" s="103"/>
      <c r="L1182" s="67"/>
      <c r="M1182" s="65" t="str">
        <f t="shared" si="1181"/>
        <v>ZFS_RISK_PORT</v>
      </c>
      <c r="N1182" s="65" t="str">
        <f t="shared" si="1178"/>
        <v>포트폴리오규제자본정보</v>
      </c>
      <c r="O1182" s="27">
        <f t="shared" si="1176"/>
        <v>4</v>
      </c>
      <c r="P1182" s="65" t="s">
        <v>69</v>
      </c>
      <c r="Q1182" s="65" t="str">
        <f t="shared" si="1177"/>
        <v>위험군</v>
      </c>
      <c r="R1182" s="65" t="str">
        <f t="shared" si="1182"/>
        <v>varchar2(10)</v>
      </c>
      <c r="S1182" s="66" t="s">
        <v>1980</v>
      </c>
      <c r="T1182" s="66"/>
      <c r="U1182" s="68">
        <f t="shared" si="1174"/>
        <v>10</v>
      </c>
      <c r="V1182" s="65"/>
      <c r="W1182" s="5" t="s">
        <v>291</v>
      </c>
      <c r="X1182" s="5" t="str">
        <f t="shared" si="1165"/>
        <v>BASE_DT,SCEN_ID,PORT_ID,RISK_CLS</v>
      </c>
      <c r="Y1182" s="6" t="s">
        <v>291</v>
      </c>
      <c r="Z1182" s="37" t="str">
        <f t="shared" si="1166"/>
        <v xml:space="preserve">  RISK_CLS varchar2(10) NOT NULL,</v>
      </c>
      <c r="AA1182" s="37" t="s">
        <v>291</v>
      </c>
      <c r="AB1182" s="5" t="str">
        <f t="shared" si="1167"/>
        <v/>
      </c>
      <c r="AC1182" s="37" t="s">
        <v>291</v>
      </c>
      <c r="AD1182" s="37" t="str">
        <f t="shared" si="1168"/>
        <v>COMMENT ON COLUMN ZFS_RISK_PORT.RISK_CLS IS '위험군';</v>
      </c>
      <c r="AE1182" s="37" t="s">
        <v>291</v>
      </c>
      <c r="AF1182" s="40" t="str">
        <f t="shared" si="1169"/>
        <v/>
      </c>
      <c r="AG1182" s="6" t="s">
        <v>291</v>
      </c>
      <c r="AI1182" s="114"/>
      <c r="AJ1182" s="66"/>
    </row>
    <row r="1183" spans="2:36" hidden="1">
      <c r="B1183" s="65" t="str">
        <f t="shared" si="1179"/>
        <v>바젤3표준_산출정보</v>
      </c>
      <c r="C1183" s="65" t="str">
        <f t="shared" si="1179"/>
        <v>포트폴리오규제자본정보</v>
      </c>
      <c r="D1183" s="65" t="s">
        <v>1248</v>
      </c>
      <c r="E1183" s="65">
        <f t="shared" si="1164"/>
        <v>5</v>
      </c>
      <c r="F1183" s="66" t="s">
        <v>1980</v>
      </c>
      <c r="G1183" s="66" t="s">
        <v>274</v>
      </c>
      <c r="H1183" s="42">
        <v>30</v>
      </c>
      <c r="I1183" s="66"/>
      <c r="J1183" s="65" t="str">
        <f t="shared" si="1180"/>
        <v>문자_30</v>
      </c>
      <c r="K1183" s="103"/>
      <c r="L1183" s="67"/>
      <c r="M1183" s="65" t="str">
        <f t="shared" si="1181"/>
        <v>ZFS_RISK_PORT</v>
      </c>
      <c r="N1183" s="65" t="str">
        <f t="shared" si="1178"/>
        <v>포트폴리오규제자본정보</v>
      </c>
      <c r="O1183" s="27">
        <f t="shared" si="1176"/>
        <v>5</v>
      </c>
      <c r="P1183" s="65" t="s">
        <v>131</v>
      </c>
      <c r="Q1183" s="65" t="str">
        <f t="shared" si="1177"/>
        <v>버킷</v>
      </c>
      <c r="R1183" s="65" t="str">
        <f t="shared" si="1182"/>
        <v>varchar2(30)</v>
      </c>
      <c r="S1183" s="66" t="s">
        <v>1980</v>
      </c>
      <c r="T1183" s="66"/>
      <c r="U1183" s="68">
        <f t="shared" si="1174"/>
        <v>30</v>
      </c>
      <c r="V1183" s="65"/>
      <c r="W1183" s="5" t="s">
        <v>291</v>
      </c>
      <c r="X1183" s="5" t="str">
        <f t="shared" si="1165"/>
        <v>BASE_DT,SCEN_ID,PORT_ID,RISK_CLS,BUCKET</v>
      </c>
      <c r="Y1183" s="6" t="s">
        <v>291</v>
      </c>
      <c r="Z1183" s="37" t="str">
        <f t="shared" si="1166"/>
        <v xml:space="preserve">  BUCKET varchar2(30) NOT NULL,</v>
      </c>
      <c r="AA1183" s="37" t="s">
        <v>291</v>
      </c>
      <c r="AB1183" s="5" t="str">
        <f t="shared" si="1167"/>
        <v/>
      </c>
      <c r="AC1183" s="37" t="s">
        <v>291</v>
      </c>
      <c r="AD1183" s="37" t="str">
        <f t="shared" si="1168"/>
        <v>COMMENT ON COLUMN ZFS_RISK_PORT.BUCKET IS '버킷';</v>
      </c>
      <c r="AE1183" s="37" t="s">
        <v>291</v>
      </c>
      <c r="AF1183" s="40" t="str">
        <f t="shared" si="1169"/>
        <v/>
      </c>
      <c r="AG1183" s="6" t="s">
        <v>291</v>
      </c>
      <c r="AI1183" s="114"/>
      <c r="AJ1183" s="66"/>
    </row>
    <row r="1184" spans="2:36" hidden="1">
      <c r="B1184" s="65" t="str">
        <f t="shared" si="1179"/>
        <v>바젤3표준_산출정보</v>
      </c>
      <c r="C1184" s="65" t="str">
        <f t="shared" si="1179"/>
        <v>포트폴리오규제자본정보</v>
      </c>
      <c r="D1184" s="65" t="s">
        <v>1245</v>
      </c>
      <c r="E1184" s="65">
        <f t="shared" si="1164"/>
        <v>6</v>
      </c>
      <c r="F1184" s="66" t="s">
        <v>1980</v>
      </c>
      <c r="G1184" s="66" t="s">
        <v>274</v>
      </c>
      <c r="H1184" s="42" t="s">
        <v>1159</v>
      </c>
      <c r="I1184" s="66"/>
      <c r="J1184" s="65" t="str">
        <f t="shared" si="1180"/>
        <v>문자_100</v>
      </c>
      <c r="K1184" s="103"/>
      <c r="L1184" s="67"/>
      <c r="M1184" s="65" t="str">
        <f t="shared" si="1181"/>
        <v>ZFS_RISK_PORT</v>
      </c>
      <c r="N1184" s="65" t="str">
        <f t="shared" si="1178"/>
        <v>포트폴리오규제자본정보</v>
      </c>
      <c r="O1184" s="27">
        <f t="shared" si="1176"/>
        <v>6</v>
      </c>
      <c r="P1184" s="65" t="s">
        <v>128</v>
      </c>
      <c r="Q1184" s="65" t="str">
        <f t="shared" si="1177"/>
        <v>위험요소</v>
      </c>
      <c r="R1184" s="65" t="str">
        <f t="shared" si="1182"/>
        <v>varchar2(100)</v>
      </c>
      <c r="S1184" s="66" t="s">
        <v>1980</v>
      </c>
      <c r="T1184" s="66"/>
      <c r="U1184" s="68" t="str">
        <f t="shared" si="1174"/>
        <v>100</v>
      </c>
      <c r="V1184" s="65"/>
      <c r="W1184" s="5" t="s">
        <v>291</v>
      </c>
      <c r="X1184" s="5" t="str">
        <f t="shared" si="1165"/>
        <v>BASE_DT,SCEN_ID,PORT_ID,RISK_CLS,BUCKET,RISK_FACT</v>
      </c>
      <c r="Y1184" s="6" t="s">
        <v>291</v>
      </c>
      <c r="Z1184" s="37" t="str">
        <f t="shared" si="1166"/>
        <v xml:space="preserve">  RISK_FACT varchar2(100) NOT NULL,</v>
      </c>
      <c r="AA1184" s="37" t="s">
        <v>291</v>
      </c>
      <c r="AB1184" s="5" t="str">
        <f t="shared" si="1167"/>
        <v/>
      </c>
      <c r="AC1184" s="37" t="s">
        <v>291</v>
      </c>
      <c r="AD1184" s="37" t="str">
        <f t="shared" si="1168"/>
        <v>COMMENT ON COLUMN ZFS_RISK_PORT.RISK_FACT IS '위험요소';</v>
      </c>
      <c r="AE1184" s="37" t="s">
        <v>291</v>
      </c>
      <c r="AF1184" s="40" t="str">
        <f t="shared" si="1169"/>
        <v/>
      </c>
      <c r="AG1184" s="6" t="s">
        <v>291</v>
      </c>
      <c r="AI1184" s="114"/>
      <c r="AJ1184" s="66"/>
    </row>
    <row r="1185" spans="2:36" hidden="1">
      <c r="B1185" s="65" t="str">
        <f t="shared" si="1179"/>
        <v>바젤3표준_산출정보</v>
      </c>
      <c r="C1185" s="65" t="str">
        <f t="shared" si="1179"/>
        <v>포트폴리오규제자본정보</v>
      </c>
      <c r="D1185" s="65" t="s">
        <v>1175</v>
      </c>
      <c r="E1185" s="65">
        <f t="shared" si="1164"/>
        <v>7</v>
      </c>
      <c r="F1185" s="66" t="s">
        <v>1980</v>
      </c>
      <c r="G1185" s="66" t="s">
        <v>274</v>
      </c>
      <c r="H1185" s="42">
        <v>5</v>
      </c>
      <c r="I1185" s="66"/>
      <c r="J1185" s="65" t="str">
        <f t="shared" si="1180"/>
        <v>문자_5</v>
      </c>
      <c r="K1185" s="103"/>
      <c r="L1185" s="67"/>
      <c r="M1185" s="65" t="str">
        <f t="shared" si="1181"/>
        <v>ZFS_RISK_PORT</v>
      </c>
      <c r="N1185" s="65" t="str">
        <f t="shared" si="1178"/>
        <v>포트폴리오규제자본정보</v>
      </c>
      <c r="O1185" s="27">
        <f t="shared" si="1176"/>
        <v>7</v>
      </c>
      <c r="P1185" s="65" t="s">
        <v>70</v>
      </c>
      <c r="Q1185" s="65" t="str">
        <f t="shared" si="1177"/>
        <v>민감도구분</v>
      </c>
      <c r="R1185" s="65" t="str">
        <f t="shared" si="1182"/>
        <v>varchar2(5)</v>
      </c>
      <c r="S1185" s="66" t="s">
        <v>1980</v>
      </c>
      <c r="T1185" s="66"/>
      <c r="U1185" s="68">
        <f t="shared" si="1174"/>
        <v>5</v>
      </c>
      <c r="V1185" s="65"/>
      <c r="W1185" s="5" t="s">
        <v>291</v>
      </c>
      <c r="X1185" s="5" t="str">
        <f t="shared" si="1165"/>
        <v>BASE_DT,SCEN_ID,PORT_ID,RISK_CLS,BUCKET,RISK_FACT,SENT_CLS</v>
      </c>
      <c r="Y1185" s="6" t="s">
        <v>291</v>
      </c>
      <c r="Z1185" s="37" t="str">
        <f t="shared" si="1166"/>
        <v xml:space="preserve">  SENT_CLS varchar2(5) NOT NULL,</v>
      </c>
      <c r="AA1185" s="37" t="s">
        <v>291</v>
      </c>
      <c r="AB1185" s="5" t="str">
        <f t="shared" si="1167"/>
        <v/>
      </c>
      <c r="AC1185" s="37" t="s">
        <v>291</v>
      </c>
      <c r="AD1185" s="37" t="str">
        <f t="shared" si="1168"/>
        <v>COMMENT ON COLUMN ZFS_RISK_PORT.SENT_CLS IS '민감도구분';</v>
      </c>
      <c r="AE1185" s="37" t="s">
        <v>291</v>
      </c>
      <c r="AF1185" s="40" t="str">
        <f t="shared" si="1169"/>
        <v/>
      </c>
      <c r="AG1185" s="6" t="s">
        <v>291</v>
      </c>
      <c r="AI1185" s="114"/>
      <c r="AJ1185" s="66"/>
    </row>
    <row r="1186" spans="2:36" hidden="1">
      <c r="B1186" s="65" t="str">
        <f t="shared" si="1179"/>
        <v>바젤3표준_산출정보</v>
      </c>
      <c r="C1186" s="65" t="str">
        <f t="shared" si="1179"/>
        <v>포트폴리오규제자본정보</v>
      </c>
      <c r="D1186" s="65" t="s">
        <v>1153</v>
      </c>
      <c r="E1186" s="65">
        <f t="shared" si="1164"/>
        <v>8</v>
      </c>
      <c r="F1186" s="66"/>
      <c r="G1186" s="66" t="s">
        <v>274</v>
      </c>
      <c r="H1186" s="42">
        <v>20</v>
      </c>
      <c r="I1186" s="66"/>
      <c r="J1186" s="65" t="str">
        <f t="shared" si="1180"/>
        <v>문자_20</v>
      </c>
      <c r="K1186" s="103"/>
      <c r="L1186" s="67"/>
      <c r="M1186" s="65" t="str">
        <f t="shared" si="1181"/>
        <v>ZFS_RISK_PORT</v>
      </c>
      <c r="N1186" s="65" t="str">
        <f t="shared" si="1178"/>
        <v>포트폴리오규제자본정보</v>
      </c>
      <c r="O1186" s="27">
        <f t="shared" si="1176"/>
        <v>8</v>
      </c>
      <c r="P1186" s="65" t="s">
        <v>46</v>
      </c>
      <c r="Q1186" s="65" t="str">
        <f t="shared" si="1177"/>
        <v>최종작업자</v>
      </c>
      <c r="R1186" s="65" t="str">
        <f t="shared" si="1182"/>
        <v>varchar2(20)</v>
      </c>
      <c r="S1186" s="66"/>
      <c r="T1186" s="66"/>
      <c r="U1186" s="68">
        <f t="shared" si="1174"/>
        <v>20</v>
      </c>
      <c r="V1186" s="65"/>
      <c r="W1186" s="5" t="s">
        <v>291</v>
      </c>
      <c r="X1186" s="5" t="str">
        <f t="shared" si="1165"/>
        <v>BASE_DT,SCEN_ID,PORT_ID,RISK_CLS,BUCKET,RISK_FACT,SENT_CLS</v>
      </c>
      <c r="Y1186" s="6" t="s">
        <v>291</v>
      </c>
      <c r="Z1186" s="37" t="str">
        <f t="shared" si="1166"/>
        <v xml:space="preserve">  LASTID varchar2(20) NULL,</v>
      </c>
      <c r="AA1186" s="37" t="s">
        <v>291</v>
      </c>
      <c r="AB1186" s="5" t="str">
        <f t="shared" si="1167"/>
        <v/>
      </c>
      <c r="AC1186" s="37" t="s">
        <v>291</v>
      </c>
      <c r="AD1186" s="37" t="str">
        <f t="shared" si="1168"/>
        <v>COMMENT ON COLUMN ZFS_RISK_PORT.LASTID IS '최종작업자';</v>
      </c>
      <c r="AE1186" s="37" t="s">
        <v>291</v>
      </c>
      <c r="AF1186" s="40" t="str">
        <f t="shared" si="1169"/>
        <v>ALTER TABLE ZFS_RISK_PORT ADD LASTID varchar2(20) NULL;</v>
      </c>
      <c r="AG1186" s="6" t="s">
        <v>291</v>
      </c>
      <c r="AI1186" s="114"/>
      <c r="AJ1186" s="66"/>
    </row>
    <row r="1187" spans="2:36" hidden="1">
      <c r="B1187" s="65" t="str">
        <f t="shared" si="1179"/>
        <v>바젤3표준_산출정보</v>
      </c>
      <c r="C1187" s="65" t="str">
        <f t="shared" si="1179"/>
        <v>포트폴리오규제자본정보</v>
      </c>
      <c r="D1187" s="65" t="s">
        <v>286</v>
      </c>
      <c r="E1187" s="65">
        <f t="shared" si="1164"/>
        <v>9</v>
      </c>
      <c r="F1187" s="66"/>
      <c r="G1187" s="66" t="s">
        <v>1154</v>
      </c>
      <c r="H1187" s="42">
        <v>8</v>
      </c>
      <c r="I1187" s="66" t="s">
        <v>36</v>
      </c>
      <c r="J1187" s="65" t="str">
        <f t="shared" si="1180"/>
        <v>날짜</v>
      </c>
      <c r="K1187" s="103"/>
      <c r="L1187" s="67"/>
      <c r="M1187" s="65" t="str">
        <f t="shared" si="1181"/>
        <v>ZFS_RISK_PORT</v>
      </c>
      <c r="N1187" s="65" t="str">
        <f t="shared" si="1178"/>
        <v>포트폴리오규제자본정보</v>
      </c>
      <c r="O1187" s="27">
        <f t="shared" si="1176"/>
        <v>9</v>
      </c>
      <c r="P1187" s="65" t="s">
        <v>47</v>
      </c>
      <c r="Q1187" s="65" t="str">
        <f t="shared" si="1177"/>
        <v>최종작업시스템일시</v>
      </c>
      <c r="R1187" s="65" t="str">
        <f t="shared" si="1182"/>
        <v>timestamp</v>
      </c>
      <c r="S1187" s="66"/>
      <c r="T1187" s="66"/>
      <c r="U1187" s="68">
        <f t="shared" si="1174"/>
        <v>8</v>
      </c>
      <c r="V1187" s="65"/>
      <c r="W1187" s="5" t="s">
        <v>291</v>
      </c>
      <c r="X1187" s="5" t="str">
        <f t="shared" si="1165"/>
        <v>BASE_DT,SCEN_ID,PORT_ID,RISK_CLS,BUCKET,RISK_FACT,SENT_CLS</v>
      </c>
      <c r="Y1187" s="6" t="s">
        <v>291</v>
      </c>
      <c r="Z1187" s="37" t="str">
        <f t="shared" si="1166"/>
        <v xml:space="preserve">  TMSTAMP timestamp DEFAULT CURRENT_TIMESTAMP  NULL,</v>
      </c>
      <c r="AA1187" s="37" t="s">
        <v>291</v>
      </c>
      <c r="AB1187" s="5" t="str">
        <f t="shared" si="1167"/>
        <v/>
      </c>
      <c r="AC1187" s="37" t="s">
        <v>291</v>
      </c>
      <c r="AD1187" s="37" t="str">
        <f t="shared" si="1168"/>
        <v>COMMENT ON COLUMN ZFS_RISK_PORT.TMSTAMP IS '최종작업시스템일시';</v>
      </c>
      <c r="AE1187" s="37" t="s">
        <v>291</v>
      </c>
      <c r="AF1187" s="40" t="str">
        <f t="shared" si="1169"/>
        <v>ALTER TABLE ZFS_RISK_PORT ADD TMSTAMP timestamp NULL;</v>
      </c>
      <c r="AG1187" s="6" t="s">
        <v>291</v>
      </c>
      <c r="AI1187" s="114"/>
      <c r="AJ1187" s="66"/>
    </row>
    <row r="1188" spans="2:36" hidden="1">
      <c r="B1188" s="65" t="str">
        <f t="shared" si="1179"/>
        <v>바젤3표준_산출정보</v>
      </c>
      <c r="C1188" s="65" t="str">
        <f t="shared" si="1179"/>
        <v>포트폴리오규제자본정보</v>
      </c>
      <c r="D1188" s="65" t="s">
        <v>1358</v>
      </c>
      <c r="E1188" s="65">
        <f t="shared" si="1164"/>
        <v>10</v>
      </c>
      <c r="F1188" s="66"/>
      <c r="G1188" s="66" t="s">
        <v>1156</v>
      </c>
      <c r="H1188" s="42" t="s">
        <v>2000</v>
      </c>
      <c r="I1188" s="66"/>
      <c r="J1188" s="65" t="str">
        <f t="shared" si="1180"/>
        <v>숫자_19,2</v>
      </c>
      <c r="K1188" s="103"/>
      <c r="L1188" s="67"/>
      <c r="M1188" s="65" t="str">
        <f t="shared" si="1181"/>
        <v>ZFS_RISK_PORT</v>
      </c>
      <c r="N1188" s="65" t="str">
        <f t="shared" si="1178"/>
        <v>포트폴리오규제자본정보</v>
      </c>
      <c r="O1188" s="27">
        <f t="shared" si="1176"/>
        <v>10</v>
      </c>
      <c r="P1188" s="65" t="s">
        <v>38</v>
      </c>
      <c r="Q1188" s="65" t="str">
        <f t="shared" si="1177"/>
        <v>FRTB-SA위험값</v>
      </c>
      <c r="R1188" s="65" t="str">
        <f t="shared" si="1182"/>
        <v>number(19,2)</v>
      </c>
      <c r="S1188" s="66"/>
      <c r="T1188" s="66"/>
      <c r="U1188" s="68" t="str">
        <f t="shared" si="1174"/>
        <v>19,2</v>
      </c>
      <c r="V1188" s="65"/>
      <c r="W1188" s="5" t="s">
        <v>291</v>
      </c>
      <c r="X1188" s="5" t="str">
        <f t="shared" si="1165"/>
        <v>BASE_DT,SCEN_ID,PORT_ID,RISK_CLS,BUCKET,RISK_FACT,SENT_CLS</v>
      </c>
      <c r="Y1188" s="6" t="s">
        <v>291</v>
      </c>
      <c r="Z1188" s="37" t="str">
        <f t="shared" si="1166"/>
        <v xml:space="preserve">  SA number(19,2) NULL,</v>
      </c>
      <c r="AA1188" s="37" t="s">
        <v>291</v>
      </c>
      <c r="AB1188" s="5" t="str">
        <f t="shared" si="1167"/>
        <v/>
      </c>
      <c r="AC1188" s="37" t="s">
        <v>291</v>
      </c>
      <c r="AD1188" s="37" t="str">
        <f t="shared" si="1168"/>
        <v>COMMENT ON COLUMN ZFS_RISK_PORT.SA IS 'FRTB-SA위험값';</v>
      </c>
      <c r="AE1188" s="37" t="s">
        <v>291</v>
      </c>
      <c r="AF1188" s="40" t="str">
        <f t="shared" si="1169"/>
        <v>ALTER TABLE ZFS_RISK_PORT ADD SA number(19,2) NULL;</v>
      </c>
      <c r="AG1188" s="6" t="s">
        <v>291</v>
      </c>
      <c r="AI1188" s="114"/>
      <c r="AJ1188" s="66"/>
    </row>
    <row r="1189" spans="2:36" hidden="1">
      <c r="B1189" s="65" t="str">
        <f t="shared" si="1179"/>
        <v>바젤3표준_산출정보</v>
      </c>
      <c r="C1189" s="65" t="str">
        <f t="shared" si="1179"/>
        <v>포트폴리오규제자본정보</v>
      </c>
      <c r="D1189" s="65" t="s">
        <v>1359</v>
      </c>
      <c r="E1189" s="65">
        <f t="shared" si="1164"/>
        <v>11</v>
      </c>
      <c r="F1189" s="66"/>
      <c r="G1189" s="66" t="s">
        <v>1156</v>
      </c>
      <c r="H1189" s="42" t="s">
        <v>2000</v>
      </c>
      <c r="I1189" s="66"/>
      <c r="J1189" s="65" t="str">
        <f t="shared" si="1180"/>
        <v>숫자_19,2</v>
      </c>
      <c r="K1189" s="103"/>
      <c r="L1189" s="67"/>
      <c r="M1189" s="65" t="str">
        <f t="shared" si="1181"/>
        <v>ZFS_RISK_PORT</v>
      </c>
      <c r="N1189" s="65" t="str">
        <f t="shared" si="1178"/>
        <v>포트폴리오규제자본정보</v>
      </c>
      <c r="O1189" s="27">
        <f t="shared" si="1176"/>
        <v>11</v>
      </c>
      <c r="P1189" s="65" t="s">
        <v>193</v>
      </c>
      <c r="Q1189" s="65" t="str">
        <f t="shared" si="1177"/>
        <v>민감도위험값</v>
      </c>
      <c r="R1189" s="65" t="str">
        <f t="shared" si="1182"/>
        <v>number(19,2)</v>
      </c>
      <c r="S1189" s="66"/>
      <c r="T1189" s="66"/>
      <c r="U1189" s="68" t="str">
        <f t="shared" si="1174"/>
        <v>19,2</v>
      </c>
      <c r="V1189" s="65"/>
      <c r="W1189" s="5" t="s">
        <v>291</v>
      </c>
      <c r="X1189" s="5" t="str">
        <f t="shared" si="1165"/>
        <v>BASE_DT,SCEN_ID,PORT_ID,RISK_CLS,BUCKET,RISK_FACT,SENT_CLS</v>
      </c>
      <c r="Y1189" s="6" t="s">
        <v>291</v>
      </c>
      <c r="Z1189" s="37" t="str">
        <f t="shared" si="1166"/>
        <v xml:space="preserve">  SBA number(19,2) NULL,</v>
      </c>
      <c r="AA1189" s="37" t="s">
        <v>291</v>
      </c>
      <c r="AB1189" s="5" t="str">
        <f t="shared" si="1167"/>
        <v/>
      </c>
      <c r="AC1189" s="37" t="s">
        <v>291</v>
      </c>
      <c r="AD1189" s="37" t="str">
        <f t="shared" si="1168"/>
        <v>COMMENT ON COLUMN ZFS_RISK_PORT.SBA IS '민감도위험값';</v>
      </c>
      <c r="AE1189" s="37" t="s">
        <v>291</v>
      </c>
      <c r="AF1189" s="40" t="str">
        <f t="shared" si="1169"/>
        <v>ALTER TABLE ZFS_RISK_PORT ADD SBA number(19,2) NULL;</v>
      </c>
      <c r="AG1189" s="6" t="s">
        <v>291</v>
      </c>
      <c r="AI1189" s="114"/>
      <c r="AJ1189" s="66"/>
    </row>
    <row r="1190" spans="2:36" hidden="1">
      <c r="B1190" s="65" t="str">
        <f t="shared" si="1179"/>
        <v>바젤3표준_산출정보</v>
      </c>
      <c r="C1190" s="65" t="str">
        <f t="shared" si="1179"/>
        <v>포트폴리오규제자본정보</v>
      </c>
      <c r="D1190" s="65" t="s">
        <v>1360</v>
      </c>
      <c r="E1190" s="65">
        <f t="shared" si="1164"/>
        <v>12</v>
      </c>
      <c r="F1190" s="66"/>
      <c r="G1190" s="66" t="s">
        <v>1156</v>
      </c>
      <c r="H1190" s="42" t="s">
        <v>2000</v>
      </c>
      <c r="I1190" s="66"/>
      <c r="J1190" s="65" t="str">
        <f t="shared" si="1180"/>
        <v>숫자_19,2</v>
      </c>
      <c r="K1190" s="103"/>
      <c r="L1190" s="67"/>
      <c r="M1190" s="65" t="str">
        <f t="shared" si="1181"/>
        <v>ZFS_RISK_PORT</v>
      </c>
      <c r="N1190" s="65" t="str">
        <f t="shared" si="1178"/>
        <v>포트폴리오규제자본정보</v>
      </c>
      <c r="O1190" s="27">
        <f t="shared" si="1176"/>
        <v>12</v>
      </c>
      <c r="P1190" s="65" t="s">
        <v>116</v>
      </c>
      <c r="Q1190" s="65" t="str">
        <f t="shared" si="1177"/>
        <v>부도위험값</v>
      </c>
      <c r="R1190" s="65" t="str">
        <f t="shared" si="1182"/>
        <v>number(19,2)</v>
      </c>
      <c r="S1190" s="66"/>
      <c r="T1190" s="66"/>
      <c r="U1190" s="68" t="str">
        <f t="shared" si="1174"/>
        <v>19,2</v>
      </c>
      <c r="V1190" s="65"/>
      <c r="W1190" s="5" t="s">
        <v>291</v>
      </c>
      <c r="X1190" s="5" t="str">
        <f t="shared" si="1165"/>
        <v>BASE_DT,SCEN_ID,PORT_ID,RISK_CLS,BUCKET,RISK_FACT,SENT_CLS</v>
      </c>
      <c r="Y1190" s="6" t="s">
        <v>291</v>
      </c>
      <c r="Z1190" s="37" t="str">
        <f t="shared" si="1166"/>
        <v xml:space="preserve">  DRC number(19,2) NULL,</v>
      </c>
      <c r="AA1190" s="37" t="s">
        <v>291</v>
      </c>
      <c r="AB1190" s="5" t="str">
        <f t="shared" si="1167"/>
        <v/>
      </c>
      <c r="AC1190" s="37" t="s">
        <v>291</v>
      </c>
      <c r="AD1190" s="37" t="str">
        <f t="shared" si="1168"/>
        <v>COMMENT ON COLUMN ZFS_RISK_PORT.DRC IS '부도위험값';</v>
      </c>
      <c r="AE1190" s="37" t="s">
        <v>291</v>
      </c>
      <c r="AF1190" s="40" t="str">
        <f t="shared" si="1169"/>
        <v>ALTER TABLE ZFS_RISK_PORT ADD DRC number(19,2) NULL;</v>
      </c>
      <c r="AG1190" s="6" t="s">
        <v>291</v>
      </c>
      <c r="AI1190" s="114"/>
      <c r="AJ1190" s="66"/>
    </row>
    <row r="1191" spans="2:36" hidden="1">
      <c r="B1191" s="65" t="str">
        <f t="shared" si="1179"/>
        <v>바젤3표준_산출정보</v>
      </c>
      <c r="C1191" s="65" t="str">
        <f t="shared" si="1179"/>
        <v>포트폴리오규제자본정보</v>
      </c>
      <c r="D1191" s="65" t="s">
        <v>1361</v>
      </c>
      <c r="E1191" s="65">
        <f t="shared" si="1164"/>
        <v>13</v>
      </c>
      <c r="F1191" s="66"/>
      <c r="G1191" s="66" t="s">
        <v>1156</v>
      </c>
      <c r="H1191" s="42" t="s">
        <v>2000</v>
      </c>
      <c r="I1191" s="66"/>
      <c r="J1191" s="65" t="str">
        <f t="shared" si="1180"/>
        <v>숫자_19,2</v>
      </c>
      <c r="K1191" s="103"/>
      <c r="L1191" s="67"/>
      <c r="M1191" s="65" t="str">
        <f t="shared" si="1181"/>
        <v>ZFS_RISK_PORT</v>
      </c>
      <c r="N1191" s="65" t="str">
        <f t="shared" si="1178"/>
        <v>포트폴리오규제자본정보</v>
      </c>
      <c r="O1191" s="27">
        <f t="shared" si="1176"/>
        <v>13</v>
      </c>
      <c r="P1191" s="65" t="s">
        <v>194</v>
      </c>
      <c r="Q1191" s="65" t="str">
        <f t="shared" si="1177"/>
        <v>잔여위험값</v>
      </c>
      <c r="R1191" s="65" t="str">
        <f t="shared" si="1182"/>
        <v>number(19,2)</v>
      </c>
      <c r="S1191" s="66"/>
      <c r="T1191" s="66"/>
      <c r="U1191" s="68" t="str">
        <f t="shared" si="1174"/>
        <v>19,2</v>
      </c>
      <c r="V1191" s="65"/>
      <c r="W1191" s="5" t="s">
        <v>291</v>
      </c>
      <c r="X1191" s="5" t="str">
        <f t="shared" si="1165"/>
        <v>BASE_DT,SCEN_ID,PORT_ID,RISK_CLS,BUCKET,RISK_FACT,SENT_CLS</v>
      </c>
      <c r="Y1191" s="6" t="s">
        <v>291</v>
      </c>
      <c r="Z1191" s="37" t="str">
        <f t="shared" si="1166"/>
        <v xml:space="preserve">  RRAO number(19,2) NULL,</v>
      </c>
      <c r="AA1191" s="37" t="s">
        <v>291</v>
      </c>
      <c r="AB1191" s="5" t="str">
        <f t="shared" si="1167"/>
        <v/>
      </c>
      <c r="AC1191" s="37" t="s">
        <v>291</v>
      </c>
      <c r="AD1191" s="37" t="str">
        <f t="shared" si="1168"/>
        <v>COMMENT ON COLUMN ZFS_RISK_PORT.RRAO IS '잔여위험값';</v>
      </c>
      <c r="AE1191" s="37" t="s">
        <v>291</v>
      </c>
      <c r="AF1191" s="40" t="str">
        <f t="shared" si="1169"/>
        <v>ALTER TABLE ZFS_RISK_PORT ADD RRAO number(19,2) NULL;</v>
      </c>
      <c r="AG1191" s="6" t="s">
        <v>291</v>
      </c>
      <c r="AI1191" s="114"/>
      <c r="AJ1191" s="66"/>
    </row>
    <row r="1192" spans="2:36" hidden="1">
      <c r="B1192" s="65" t="str">
        <f t="shared" si="1179"/>
        <v>바젤3표준_산출정보</v>
      </c>
      <c r="C1192" s="65" t="str">
        <f t="shared" si="1179"/>
        <v>포트폴리오규제자본정보</v>
      </c>
      <c r="D1192" s="65" t="s">
        <v>1362</v>
      </c>
      <c r="E1192" s="65">
        <f t="shared" si="1164"/>
        <v>14</v>
      </c>
      <c r="F1192" s="66"/>
      <c r="G1192" s="66" t="s">
        <v>274</v>
      </c>
      <c r="H1192" s="42">
        <v>1</v>
      </c>
      <c r="I1192" s="66"/>
      <c r="J1192" s="65" t="str">
        <f t="shared" si="1180"/>
        <v>문자_1</v>
      </c>
      <c r="K1192" s="103"/>
      <c r="L1192" s="67"/>
      <c r="M1192" s="65" t="str">
        <f t="shared" si="1181"/>
        <v>ZFS_RISK_PORT</v>
      </c>
      <c r="N1192" s="65" t="str">
        <f t="shared" si="1178"/>
        <v>포트폴리오규제자본정보</v>
      </c>
      <c r="O1192" s="27">
        <f t="shared" si="1176"/>
        <v>14</v>
      </c>
      <c r="P1192" s="65" t="s">
        <v>195</v>
      </c>
      <c r="Q1192" s="65" t="str">
        <f t="shared" si="1177"/>
        <v>시나리오적용구분</v>
      </c>
      <c r="R1192" s="65" t="str">
        <f t="shared" si="1182"/>
        <v>varchar2(1)</v>
      </c>
      <c r="S1192" s="66"/>
      <c r="T1192" s="66"/>
      <c r="U1192" s="68">
        <f t="shared" si="1174"/>
        <v>1</v>
      </c>
      <c r="V1192" s="65"/>
      <c r="W1192" s="5" t="s">
        <v>291</v>
      </c>
      <c r="X1192" s="5" t="str">
        <f t="shared" si="1165"/>
        <v>BASE_DT,SCEN_ID,PORT_ID,RISK_CLS,BUCKET,RISK_FACT,SENT_CLS</v>
      </c>
      <c r="Y1192" s="6" t="s">
        <v>291</v>
      </c>
      <c r="Z1192" s="37" t="str">
        <f t="shared" si="1166"/>
        <v xml:space="preserve">  SBA_APP varchar2(1) NULL,</v>
      </c>
      <c r="AA1192" s="37" t="s">
        <v>291</v>
      </c>
      <c r="AB1192" s="5" t="str">
        <f t="shared" si="1167"/>
        <v/>
      </c>
      <c r="AC1192" s="37" t="s">
        <v>291</v>
      </c>
      <c r="AD1192" s="37" t="str">
        <f t="shared" si="1168"/>
        <v>COMMENT ON COLUMN ZFS_RISK_PORT.SBA_APP IS '시나리오적용구분';</v>
      </c>
      <c r="AE1192" s="37" t="s">
        <v>291</v>
      </c>
      <c r="AF1192" s="40" t="str">
        <f t="shared" si="1169"/>
        <v>ALTER TABLE ZFS_RISK_PORT ADD SBA_APP varchar2(1) NULL;</v>
      </c>
      <c r="AG1192" s="6" t="s">
        <v>291</v>
      </c>
      <c r="AI1192" s="114"/>
      <c r="AJ1192" s="66"/>
    </row>
    <row r="1193" spans="2:36" hidden="1">
      <c r="B1193" s="65" t="str">
        <f t="shared" si="1179"/>
        <v>바젤3표준_산출정보</v>
      </c>
      <c r="C1193" s="65" t="str">
        <f t="shared" si="1179"/>
        <v>포트폴리오규제자본정보</v>
      </c>
      <c r="D1193" s="65" t="s">
        <v>1363</v>
      </c>
      <c r="E1193" s="65">
        <f t="shared" ref="E1193:E1256" si="1183">IF(G1193="","",IF(G1192="",1,E1192+1))</f>
        <v>15</v>
      </c>
      <c r="F1193" s="66"/>
      <c r="G1193" s="66" t="s">
        <v>1156</v>
      </c>
      <c r="H1193" s="42" t="s">
        <v>2000</v>
      </c>
      <c r="I1193" s="66"/>
      <c r="J1193" s="65" t="str">
        <f t="shared" si="1180"/>
        <v>숫자_19,2</v>
      </c>
      <c r="K1193" s="103"/>
      <c r="L1193" s="67"/>
      <c r="M1193" s="65" t="str">
        <f t="shared" si="1181"/>
        <v>ZFS_RISK_PORT</v>
      </c>
      <c r="N1193" s="65" t="str">
        <f t="shared" si="1178"/>
        <v>포트폴리오규제자본정보</v>
      </c>
      <c r="O1193" s="27">
        <f t="shared" si="1176"/>
        <v>15</v>
      </c>
      <c r="P1193" s="65" t="s">
        <v>196</v>
      </c>
      <c r="Q1193" s="65" t="str">
        <f t="shared" si="1177"/>
        <v>민감도위험_Normal</v>
      </c>
      <c r="R1193" s="65" t="str">
        <f t="shared" si="1182"/>
        <v>number(19,2)</v>
      </c>
      <c r="S1193" s="66"/>
      <c r="T1193" s="66"/>
      <c r="U1193" s="68" t="str">
        <f t="shared" si="1174"/>
        <v>19,2</v>
      </c>
      <c r="V1193" s="65"/>
      <c r="W1193" s="5" t="s">
        <v>291</v>
      </c>
      <c r="X1193" s="5" t="str">
        <f t="shared" si="1165"/>
        <v>BASE_DT,SCEN_ID,PORT_ID,RISK_CLS,BUCKET,RISK_FACT,SENT_CLS</v>
      </c>
      <c r="Y1193" s="6" t="s">
        <v>291</v>
      </c>
      <c r="Z1193" s="37" t="str">
        <f t="shared" si="1166"/>
        <v xml:space="preserve">  SBA_M number(19,2) NULL,</v>
      </c>
      <c r="AA1193" s="37" t="s">
        <v>291</v>
      </c>
      <c r="AB1193" s="5" t="str">
        <f t="shared" si="1167"/>
        <v/>
      </c>
      <c r="AC1193" s="37" t="s">
        <v>291</v>
      </c>
      <c r="AD1193" s="37" t="str">
        <f t="shared" si="1168"/>
        <v>COMMENT ON COLUMN ZFS_RISK_PORT.SBA_M IS '민감도위험_Normal';</v>
      </c>
      <c r="AE1193" s="37" t="s">
        <v>291</v>
      </c>
      <c r="AF1193" s="40" t="str">
        <f t="shared" si="1169"/>
        <v>ALTER TABLE ZFS_RISK_PORT ADD SBA_M number(19,2) NULL;</v>
      </c>
      <c r="AG1193" s="6" t="s">
        <v>291</v>
      </c>
      <c r="AI1193" s="114"/>
      <c r="AJ1193" s="66"/>
    </row>
    <row r="1194" spans="2:36" hidden="1">
      <c r="B1194" s="65" t="str">
        <f t="shared" si="1179"/>
        <v>바젤3표준_산출정보</v>
      </c>
      <c r="C1194" s="65" t="str">
        <f t="shared" si="1179"/>
        <v>포트폴리오규제자본정보</v>
      </c>
      <c r="D1194" s="65" t="s">
        <v>1364</v>
      </c>
      <c r="E1194" s="65">
        <f t="shared" si="1183"/>
        <v>16</v>
      </c>
      <c r="F1194" s="66"/>
      <c r="G1194" s="66" t="s">
        <v>1156</v>
      </c>
      <c r="H1194" s="42" t="s">
        <v>2000</v>
      </c>
      <c r="I1194" s="66"/>
      <c r="J1194" s="65" t="str">
        <f t="shared" si="1180"/>
        <v>숫자_19,2</v>
      </c>
      <c r="K1194" s="103"/>
      <c r="L1194" s="67"/>
      <c r="M1194" s="65" t="str">
        <f t="shared" si="1181"/>
        <v>ZFS_RISK_PORT</v>
      </c>
      <c r="N1194" s="65" t="str">
        <f t="shared" si="1178"/>
        <v>포트폴리오규제자본정보</v>
      </c>
      <c r="O1194" s="27">
        <f t="shared" si="1176"/>
        <v>16</v>
      </c>
      <c r="P1194" s="65" t="s">
        <v>197</v>
      </c>
      <c r="Q1194" s="65" t="str">
        <f t="shared" si="1177"/>
        <v>민감도위험_High</v>
      </c>
      <c r="R1194" s="65" t="str">
        <f t="shared" si="1182"/>
        <v>number(19,2)</v>
      </c>
      <c r="S1194" s="66"/>
      <c r="T1194" s="66"/>
      <c r="U1194" s="68" t="str">
        <f t="shared" si="1174"/>
        <v>19,2</v>
      </c>
      <c r="V1194" s="65"/>
      <c r="W1194" s="5" t="s">
        <v>291</v>
      </c>
      <c r="X1194" s="5" t="str">
        <f t="shared" si="1165"/>
        <v>BASE_DT,SCEN_ID,PORT_ID,RISK_CLS,BUCKET,RISK_FACT,SENT_CLS</v>
      </c>
      <c r="Y1194" s="6" t="s">
        <v>291</v>
      </c>
      <c r="Z1194" s="37" t="str">
        <f t="shared" si="1166"/>
        <v xml:space="preserve">  SBA_H number(19,2) NULL,</v>
      </c>
      <c r="AA1194" s="37" t="s">
        <v>291</v>
      </c>
      <c r="AB1194" s="5" t="str">
        <f t="shared" si="1167"/>
        <v/>
      </c>
      <c r="AC1194" s="37" t="s">
        <v>291</v>
      </c>
      <c r="AD1194" s="37" t="str">
        <f t="shared" si="1168"/>
        <v>COMMENT ON COLUMN ZFS_RISK_PORT.SBA_H IS '민감도위험_High';</v>
      </c>
      <c r="AE1194" s="37" t="s">
        <v>291</v>
      </c>
      <c r="AF1194" s="40" t="str">
        <f t="shared" si="1169"/>
        <v>ALTER TABLE ZFS_RISK_PORT ADD SBA_H number(19,2) NULL;</v>
      </c>
      <c r="AG1194" s="6" t="s">
        <v>291</v>
      </c>
      <c r="AI1194" s="114"/>
      <c r="AJ1194" s="66"/>
    </row>
    <row r="1195" spans="2:36" hidden="1">
      <c r="B1195" s="65" t="str">
        <f t="shared" ref="B1195:C1210" si="1184">B1194</f>
        <v>바젤3표준_산출정보</v>
      </c>
      <c r="C1195" s="65" t="str">
        <f t="shared" si="1184"/>
        <v>포트폴리오규제자본정보</v>
      </c>
      <c r="D1195" s="65" t="s">
        <v>1365</v>
      </c>
      <c r="E1195" s="65">
        <f t="shared" si="1183"/>
        <v>17</v>
      </c>
      <c r="F1195" s="66"/>
      <c r="G1195" s="66" t="s">
        <v>1156</v>
      </c>
      <c r="H1195" s="42" t="s">
        <v>2000</v>
      </c>
      <c r="I1195" s="66"/>
      <c r="J1195" s="65" t="str">
        <f t="shared" si="1180"/>
        <v>숫자_19,2</v>
      </c>
      <c r="K1195" s="103"/>
      <c r="L1195" s="67"/>
      <c r="M1195" s="65" t="str">
        <f t="shared" si="1181"/>
        <v>ZFS_RISK_PORT</v>
      </c>
      <c r="N1195" s="65" t="str">
        <f t="shared" si="1178"/>
        <v>포트폴리오규제자본정보</v>
      </c>
      <c r="O1195" s="27">
        <f t="shared" si="1176"/>
        <v>17</v>
      </c>
      <c r="P1195" s="65" t="s">
        <v>198</v>
      </c>
      <c r="Q1195" s="65" t="str">
        <f t="shared" si="1177"/>
        <v>민감도위험_Low</v>
      </c>
      <c r="R1195" s="65" t="str">
        <f t="shared" si="1182"/>
        <v>number(19,2)</v>
      </c>
      <c r="S1195" s="66"/>
      <c r="T1195" s="66"/>
      <c r="U1195" s="68" t="str">
        <f t="shared" si="1174"/>
        <v>19,2</v>
      </c>
      <c r="V1195" s="65"/>
      <c r="W1195" s="5" t="s">
        <v>291</v>
      </c>
      <c r="X1195" s="5" t="str">
        <f t="shared" si="1165"/>
        <v>BASE_DT,SCEN_ID,PORT_ID,RISK_CLS,BUCKET,RISK_FACT,SENT_CLS</v>
      </c>
      <c r="Y1195" s="6" t="s">
        <v>291</v>
      </c>
      <c r="Z1195" s="37" t="str">
        <f t="shared" si="1166"/>
        <v xml:space="preserve">  SBA_L number(19,2) NULL,</v>
      </c>
      <c r="AA1195" s="37" t="s">
        <v>291</v>
      </c>
      <c r="AB1195" s="5" t="str">
        <f t="shared" si="1167"/>
        <v/>
      </c>
      <c r="AC1195" s="37" t="s">
        <v>291</v>
      </c>
      <c r="AD1195" s="37" t="str">
        <f t="shared" si="1168"/>
        <v>COMMENT ON COLUMN ZFS_RISK_PORT.SBA_L IS '민감도위험_Low';</v>
      </c>
      <c r="AE1195" s="37" t="s">
        <v>291</v>
      </c>
      <c r="AF1195" s="40" t="str">
        <f t="shared" si="1169"/>
        <v>ALTER TABLE ZFS_RISK_PORT ADD SBA_L number(19,2) NULL;</v>
      </c>
      <c r="AG1195" s="6" t="s">
        <v>291</v>
      </c>
      <c r="AI1195" s="114"/>
      <c r="AJ1195" s="66"/>
    </row>
    <row r="1196" spans="2:36" hidden="1">
      <c r="B1196" s="65" t="str">
        <f t="shared" si="1184"/>
        <v>바젤3표준_산출정보</v>
      </c>
      <c r="C1196" s="65" t="str">
        <f t="shared" si="1184"/>
        <v>포트폴리오규제자본정보</v>
      </c>
      <c r="D1196" s="65" t="s">
        <v>1366</v>
      </c>
      <c r="E1196" s="65">
        <f t="shared" si="1183"/>
        <v>18</v>
      </c>
      <c r="F1196" s="66"/>
      <c r="G1196" s="66" t="s">
        <v>1156</v>
      </c>
      <c r="H1196" s="42" t="s">
        <v>2000</v>
      </c>
      <c r="I1196" s="66"/>
      <c r="J1196" s="65" t="str">
        <f t="shared" si="1180"/>
        <v>숫자_19,2</v>
      </c>
      <c r="K1196" s="103"/>
      <c r="L1196" s="67"/>
      <c r="M1196" s="65" t="str">
        <f t="shared" si="1181"/>
        <v>ZFS_RISK_PORT</v>
      </c>
      <c r="N1196" s="65" t="str">
        <f t="shared" si="1178"/>
        <v>포트폴리오규제자본정보</v>
      </c>
      <c r="O1196" s="27">
        <f t="shared" si="1176"/>
        <v>18</v>
      </c>
      <c r="P1196" s="65" t="s">
        <v>199</v>
      </c>
      <c r="Q1196" s="65" t="str">
        <f t="shared" si="1177"/>
        <v>델타위험_Normal</v>
      </c>
      <c r="R1196" s="65" t="str">
        <f t="shared" si="1182"/>
        <v>number(19,2)</v>
      </c>
      <c r="S1196" s="66"/>
      <c r="T1196" s="66"/>
      <c r="U1196" s="68" t="str">
        <f t="shared" si="1174"/>
        <v>19,2</v>
      </c>
      <c r="V1196" s="65"/>
      <c r="W1196" s="5" t="s">
        <v>291</v>
      </c>
      <c r="X1196" s="5" t="str">
        <f t="shared" si="1165"/>
        <v>BASE_DT,SCEN_ID,PORT_ID,RISK_CLS,BUCKET,RISK_FACT,SENT_CLS</v>
      </c>
      <c r="Y1196" s="6" t="s">
        <v>291</v>
      </c>
      <c r="Z1196" s="37" t="str">
        <f t="shared" si="1166"/>
        <v xml:space="preserve">  DELTA_M number(19,2) NULL,</v>
      </c>
      <c r="AA1196" s="37" t="s">
        <v>291</v>
      </c>
      <c r="AB1196" s="5" t="str">
        <f t="shared" si="1167"/>
        <v/>
      </c>
      <c r="AC1196" s="37" t="s">
        <v>291</v>
      </c>
      <c r="AD1196" s="37" t="str">
        <f t="shared" si="1168"/>
        <v>COMMENT ON COLUMN ZFS_RISK_PORT.DELTA_M IS '델타위험_Normal';</v>
      </c>
      <c r="AE1196" s="37" t="s">
        <v>291</v>
      </c>
      <c r="AF1196" s="40" t="str">
        <f t="shared" si="1169"/>
        <v>ALTER TABLE ZFS_RISK_PORT ADD DELTA_M number(19,2) NULL;</v>
      </c>
      <c r="AG1196" s="6" t="s">
        <v>291</v>
      </c>
      <c r="AI1196" s="114"/>
      <c r="AJ1196" s="66"/>
    </row>
    <row r="1197" spans="2:36" hidden="1">
      <c r="B1197" s="65" t="str">
        <f t="shared" si="1184"/>
        <v>바젤3표준_산출정보</v>
      </c>
      <c r="C1197" s="65" t="str">
        <f t="shared" si="1184"/>
        <v>포트폴리오규제자본정보</v>
      </c>
      <c r="D1197" s="65" t="s">
        <v>1367</v>
      </c>
      <c r="E1197" s="65">
        <f t="shared" si="1183"/>
        <v>19</v>
      </c>
      <c r="F1197" s="66"/>
      <c r="G1197" s="66" t="s">
        <v>1156</v>
      </c>
      <c r="H1197" s="42" t="s">
        <v>2000</v>
      </c>
      <c r="I1197" s="66"/>
      <c r="J1197" s="65" t="str">
        <f t="shared" si="1180"/>
        <v>숫자_19,2</v>
      </c>
      <c r="K1197" s="103"/>
      <c r="L1197" s="67"/>
      <c r="M1197" s="65" t="str">
        <f t="shared" si="1181"/>
        <v>ZFS_RISK_PORT</v>
      </c>
      <c r="N1197" s="65" t="str">
        <f t="shared" si="1178"/>
        <v>포트폴리오규제자본정보</v>
      </c>
      <c r="O1197" s="27">
        <f t="shared" si="1176"/>
        <v>19</v>
      </c>
      <c r="P1197" s="65" t="s">
        <v>200</v>
      </c>
      <c r="Q1197" s="65" t="str">
        <f t="shared" si="1177"/>
        <v>델타위험_High</v>
      </c>
      <c r="R1197" s="65" t="str">
        <f t="shared" si="1182"/>
        <v>number(19,2)</v>
      </c>
      <c r="S1197" s="66"/>
      <c r="T1197" s="66"/>
      <c r="U1197" s="68" t="str">
        <f t="shared" si="1174"/>
        <v>19,2</v>
      </c>
      <c r="V1197" s="65"/>
      <c r="W1197" s="5" t="s">
        <v>291</v>
      </c>
      <c r="X1197" s="5" t="str">
        <f t="shared" si="1165"/>
        <v>BASE_DT,SCEN_ID,PORT_ID,RISK_CLS,BUCKET,RISK_FACT,SENT_CLS</v>
      </c>
      <c r="Y1197" s="6" t="s">
        <v>291</v>
      </c>
      <c r="Z1197" s="37" t="str">
        <f t="shared" si="1166"/>
        <v xml:space="preserve">  DELTA_H number(19,2) NULL,</v>
      </c>
      <c r="AA1197" s="37" t="s">
        <v>291</v>
      </c>
      <c r="AB1197" s="5" t="str">
        <f t="shared" si="1167"/>
        <v/>
      </c>
      <c r="AC1197" s="37" t="s">
        <v>291</v>
      </c>
      <c r="AD1197" s="37" t="str">
        <f t="shared" si="1168"/>
        <v>COMMENT ON COLUMN ZFS_RISK_PORT.DELTA_H IS '델타위험_High';</v>
      </c>
      <c r="AE1197" s="37" t="s">
        <v>291</v>
      </c>
      <c r="AF1197" s="40" t="str">
        <f t="shared" si="1169"/>
        <v>ALTER TABLE ZFS_RISK_PORT ADD DELTA_H number(19,2) NULL;</v>
      </c>
      <c r="AG1197" s="6" t="s">
        <v>291</v>
      </c>
      <c r="AI1197" s="114"/>
      <c r="AJ1197" s="66"/>
    </row>
    <row r="1198" spans="2:36" hidden="1">
      <c r="B1198" s="65" t="str">
        <f t="shared" si="1184"/>
        <v>바젤3표준_산출정보</v>
      </c>
      <c r="C1198" s="65" t="str">
        <f t="shared" si="1184"/>
        <v>포트폴리오규제자본정보</v>
      </c>
      <c r="D1198" s="65" t="s">
        <v>1368</v>
      </c>
      <c r="E1198" s="65">
        <f t="shared" si="1183"/>
        <v>20</v>
      </c>
      <c r="F1198" s="66"/>
      <c r="G1198" s="66" t="s">
        <v>1156</v>
      </c>
      <c r="H1198" s="42" t="s">
        <v>2000</v>
      </c>
      <c r="I1198" s="66"/>
      <c r="J1198" s="65" t="str">
        <f t="shared" si="1180"/>
        <v>숫자_19,2</v>
      </c>
      <c r="K1198" s="103"/>
      <c r="L1198" s="67"/>
      <c r="M1198" s="65" t="str">
        <f t="shared" si="1181"/>
        <v>ZFS_RISK_PORT</v>
      </c>
      <c r="N1198" s="65" t="str">
        <f t="shared" si="1178"/>
        <v>포트폴리오규제자본정보</v>
      </c>
      <c r="O1198" s="27">
        <f t="shared" si="1176"/>
        <v>20</v>
      </c>
      <c r="P1198" s="65" t="s">
        <v>201</v>
      </c>
      <c r="Q1198" s="65" t="str">
        <f t="shared" si="1177"/>
        <v>델타위험_Low</v>
      </c>
      <c r="R1198" s="65" t="str">
        <f t="shared" si="1182"/>
        <v>number(19,2)</v>
      </c>
      <c r="S1198" s="66"/>
      <c r="T1198" s="66"/>
      <c r="U1198" s="68" t="str">
        <f t="shared" si="1174"/>
        <v>19,2</v>
      </c>
      <c r="V1198" s="65"/>
      <c r="W1198" s="5" t="s">
        <v>291</v>
      </c>
      <c r="X1198" s="5" t="str">
        <f t="shared" si="1165"/>
        <v>BASE_DT,SCEN_ID,PORT_ID,RISK_CLS,BUCKET,RISK_FACT,SENT_CLS</v>
      </c>
      <c r="Y1198" s="6" t="s">
        <v>291</v>
      </c>
      <c r="Z1198" s="37" t="str">
        <f t="shared" si="1166"/>
        <v xml:space="preserve">  DELTA_L number(19,2) NULL,</v>
      </c>
      <c r="AA1198" s="37" t="s">
        <v>291</v>
      </c>
      <c r="AB1198" s="5" t="str">
        <f t="shared" si="1167"/>
        <v/>
      </c>
      <c r="AC1198" s="37" t="s">
        <v>291</v>
      </c>
      <c r="AD1198" s="37" t="str">
        <f t="shared" si="1168"/>
        <v>COMMENT ON COLUMN ZFS_RISK_PORT.DELTA_L IS '델타위험_Low';</v>
      </c>
      <c r="AE1198" s="37" t="s">
        <v>291</v>
      </c>
      <c r="AF1198" s="40" t="str">
        <f t="shared" si="1169"/>
        <v>ALTER TABLE ZFS_RISK_PORT ADD DELTA_L number(19,2) NULL;</v>
      </c>
      <c r="AG1198" s="6" t="s">
        <v>291</v>
      </c>
      <c r="AI1198" s="114"/>
      <c r="AJ1198" s="66"/>
    </row>
    <row r="1199" spans="2:36" hidden="1">
      <c r="B1199" s="65" t="str">
        <f t="shared" si="1184"/>
        <v>바젤3표준_산출정보</v>
      </c>
      <c r="C1199" s="65" t="str">
        <f t="shared" si="1184"/>
        <v>포트폴리오규제자본정보</v>
      </c>
      <c r="D1199" s="65" t="s">
        <v>260</v>
      </c>
      <c r="E1199" s="65">
        <f t="shared" si="1183"/>
        <v>21</v>
      </c>
      <c r="F1199" s="66"/>
      <c r="G1199" s="66" t="s">
        <v>1156</v>
      </c>
      <c r="H1199" s="42" t="s">
        <v>2000</v>
      </c>
      <c r="I1199" s="66"/>
      <c r="J1199" s="65" t="str">
        <f t="shared" si="1180"/>
        <v>숫자_19,2</v>
      </c>
      <c r="K1199" s="103"/>
      <c r="L1199" s="67"/>
      <c r="M1199" s="65" t="str">
        <f t="shared" si="1181"/>
        <v>ZFS_RISK_PORT</v>
      </c>
      <c r="N1199" s="65" t="str">
        <f t="shared" si="1178"/>
        <v>포트폴리오규제자본정보</v>
      </c>
      <c r="O1199" s="27">
        <f t="shared" si="1176"/>
        <v>21</v>
      </c>
      <c r="P1199" s="65" t="s">
        <v>202</v>
      </c>
      <c r="Q1199" s="65" t="str">
        <f t="shared" si="1177"/>
        <v>베가위험_Normal</v>
      </c>
      <c r="R1199" s="65" t="str">
        <f t="shared" si="1182"/>
        <v>number(19,2)</v>
      </c>
      <c r="S1199" s="66"/>
      <c r="T1199" s="66"/>
      <c r="U1199" s="68" t="str">
        <f t="shared" si="1174"/>
        <v>19,2</v>
      </c>
      <c r="V1199" s="65"/>
      <c r="W1199" s="5" t="s">
        <v>291</v>
      </c>
      <c r="X1199" s="5" t="str">
        <f t="shared" si="1165"/>
        <v>BASE_DT,SCEN_ID,PORT_ID,RISK_CLS,BUCKET,RISK_FACT,SENT_CLS</v>
      </c>
      <c r="Y1199" s="6" t="s">
        <v>291</v>
      </c>
      <c r="Z1199" s="37" t="str">
        <f t="shared" si="1166"/>
        <v xml:space="preserve">  VEGA_M number(19,2) NULL,</v>
      </c>
      <c r="AA1199" s="37" t="s">
        <v>291</v>
      </c>
      <c r="AB1199" s="5" t="str">
        <f t="shared" si="1167"/>
        <v/>
      </c>
      <c r="AC1199" s="37" t="s">
        <v>291</v>
      </c>
      <c r="AD1199" s="37" t="str">
        <f t="shared" si="1168"/>
        <v>COMMENT ON COLUMN ZFS_RISK_PORT.VEGA_M IS '베가위험_Normal';</v>
      </c>
      <c r="AE1199" s="37" t="s">
        <v>291</v>
      </c>
      <c r="AF1199" s="40" t="str">
        <f t="shared" si="1169"/>
        <v>ALTER TABLE ZFS_RISK_PORT ADD VEGA_M number(19,2) NULL;</v>
      </c>
      <c r="AG1199" s="6" t="s">
        <v>291</v>
      </c>
      <c r="AI1199" s="114"/>
      <c r="AJ1199" s="66"/>
    </row>
    <row r="1200" spans="2:36" hidden="1">
      <c r="B1200" s="65" t="str">
        <f t="shared" si="1184"/>
        <v>바젤3표준_산출정보</v>
      </c>
      <c r="C1200" s="65" t="str">
        <f t="shared" si="1184"/>
        <v>포트폴리오규제자본정보</v>
      </c>
      <c r="D1200" s="65" t="s">
        <v>261</v>
      </c>
      <c r="E1200" s="65">
        <f t="shared" si="1183"/>
        <v>22</v>
      </c>
      <c r="F1200" s="66"/>
      <c r="G1200" s="66" t="s">
        <v>1156</v>
      </c>
      <c r="H1200" s="42" t="s">
        <v>2000</v>
      </c>
      <c r="I1200" s="66"/>
      <c r="J1200" s="65" t="str">
        <f t="shared" si="1180"/>
        <v>숫자_19,2</v>
      </c>
      <c r="K1200" s="103"/>
      <c r="L1200" s="67"/>
      <c r="M1200" s="65" t="str">
        <f t="shared" si="1181"/>
        <v>ZFS_RISK_PORT</v>
      </c>
      <c r="N1200" s="65" t="str">
        <f t="shared" si="1178"/>
        <v>포트폴리오규제자본정보</v>
      </c>
      <c r="O1200" s="27">
        <f t="shared" si="1176"/>
        <v>22</v>
      </c>
      <c r="P1200" s="65" t="s">
        <v>203</v>
      </c>
      <c r="Q1200" s="65" t="str">
        <f t="shared" si="1177"/>
        <v>베가위험_High</v>
      </c>
      <c r="R1200" s="65" t="str">
        <f t="shared" si="1182"/>
        <v>number(19,2)</v>
      </c>
      <c r="S1200" s="66"/>
      <c r="T1200" s="66"/>
      <c r="U1200" s="68" t="str">
        <f t="shared" si="1174"/>
        <v>19,2</v>
      </c>
      <c r="V1200" s="65"/>
      <c r="W1200" s="5" t="s">
        <v>291</v>
      </c>
      <c r="X1200" s="5" t="str">
        <f t="shared" si="1165"/>
        <v>BASE_DT,SCEN_ID,PORT_ID,RISK_CLS,BUCKET,RISK_FACT,SENT_CLS</v>
      </c>
      <c r="Y1200" s="6" t="s">
        <v>291</v>
      </c>
      <c r="Z1200" s="37" t="str">
        <f t="shared" si="1166"/>
        <v xml:space="preserve">  VEGA_H number(19,2) NULL,</v>
      </c>
      <c r="AA1200" s="37" t="s">
        <v>291</v>
      </c>
      <c r="AB1200" s="5" t="str">
        <f t="shared" si="1167"/>
        <v/>
      </c>
      <c r="AC1200" s="37" t="s">
        <v>291</v>
      </c>
      <c r="AD1200" s="37" t="str">
        <f t="shared" si="1168"/>
        <v>COMMENT ON COLUMN ZFS_RISK_PORT.VEGA_H IS '베가위험_High';</v>
      </c>
      <c r="AE1200" s="37" t="s">
        <v>291</v>
      </c>
      <c r="AF1200" s="40" t="str">
        <f t="shared" si="1169"/>
        <v>ALTER TABLE ZFS_RISK_PORT ADD VEGA_H number(19,2) NULL;</v>
      </c>
      <c r="AG1200" s="6" t="s">
        <v>291</v>
      </c>
      <c r="AI1200" s="114"/>
      <c r="AJ1200" s="66"/>
    </row>
    <row r="1201" spans="2:36" hidden="1">
      <c r="B1201" s="65" t="str">
        <f t="shared" si="1184"/>
        <v>바젤3표준_산출정보</v>
      </c>
      <c r="C1201" s="65" t="str">
        <f t="shared" si="1184"/>
        <v>포트폴리오규제자본정보</v>
      </c>
      <c r="D1201" s="65" t="s">
        <v>262</v>
      </c>
      <c r="E1201" s="65">
        <f t="shared" si="1183"/>
        <v>23</v>
      </c>
      <c r="F1201" s="66"/>
      <c r="G1201" s="66" t="s">
        <v>1156</v>
      </c>
      <c r="H1201" s="42" t="s">
        <v>2000</v>
      </c>
      <c r="I1201" s="66"/>
      <c r="J1201" s="65" t="str">
        <f t="shared" si="1180"/>
        <v>숫자_19,2</v>
      </c>
      <c r="K1201" s="103"/>
      <c r="L1201" s="67"/>
      <c r="M1201" s="65" t="str">
        <f t="shared" si="1181"/>
        <v>ZFS_RISK_PORT</v>
      </c>
      <c r="N1201" s="65" t="str">
        <f t="shared" si="1178"/>
        <v>포트폴리오규제자본정보</v>
      </c>
      <c r="O1201" s="27">
        <f t="shared" si="1176"/>
        <v>23</v>
      </c>
      <c r="P1201" s="65" t="s">
        <v>204</v>
      </c>
      <c r="Q1201" s="65" t="str">
        <f t="shared" si="1177"/>
        <v>베가위험_Low</v>
      </c>
      <c r="R1201" s="65" t="str">
        <f t="shared" si="1182"/>
        <v>number(19,2)</v>
      </c>
      <c r="S1201" s="66"/>
      <c r="T1201" s="66"/>
      <c r="U1201" s="68" t="str">
        <f t="shared" si="1174"/>
        <v>19,2</v>
      </c>
      <c r="V1201" s="65"/>
      <c r="W1201" s="5" t="s">
        <v>291</v>
      </c>
      <c r="X1201" s="5" t="str">
        <f t="shared" ref="X1201:X1264" si="1185">IF(P1201="","",IF(P1200="",P1201,X1200&amp;IF(S1201="Y",","&amp;P1201,"")))</f>
        <v>BASE_DT,SCEN_ID,PORT_ID,RISK_CLS,BUCKET,RISK_FACT,SENT_CLS</v>
      </c>
      <c r="Y1201" s="6" t="s">
        <v>291</v>
      </c>
      <c r="Z1201" s="37" t="str">
        <f t="shared" ref="Z1201:Z1264" si="1186">IF(P1201="", "CREATE TABLE " &amp; M1201 &amp; "(", "  " &amp;P1201 &amp; " " &amp;R1201 &amp; IF(P1201="TMSTAMP", " DEFAULT CURRENT_TIMESTAMP ", "")&amp; IF(S1201="Y"," NOT NULL,", " NULL,") &amp; IF(P1202="", "CONSTRAINT PK_" &amp; M1201 &amp; " PRIMARY KEY ( " &amp; X1201 &amp; ") );", "") )</f>
        <v xml:space="preserve">  VEGA_L number(19,2) NULL,</v>
      </c>
      <c r="AA1201" s="37" t="s">
        <v>291</v>
      </c>
      <c r="AB1201" s="5" t="str">
        <f t="shared" ref="AB1201:AB1264" si="1187">IF(P1201="","DROP TABLE "&amp;M1201&amp;";","")</f>
        <v/>
      </c>
      <c r="AC1201" s="37" t="s">
        <v>291</v>
      </c>
      <c r="AD1201" s="37" t="str">
        <f t="shared" ref="AD1201:AD1264" si="1188">IF(P1201&lt;&gt;"", "COMMENT ON COLUMN " &amp; M1201 &amp; "." &amp; P1201 &amp; " IS '" &amp; D1201 &amp; IF(K1201&lt;&gt;"", " : " &amp;K1201, "") &amp; "';", IF(N1201&lt;&gt;"","COMMENT ON TABLE " &amp;M1201&amp;" IS '"&amp;N1201&amp;"';",""))</f>
        <v>COMMENT ON COLUMN ZFS_RISK_PORT.VEGA_L IS '베가위험_Low';</v>
      </c>
      <c r="AE1201" s="37" t="s">
        <v>291</v>
      </c>
      <c r="AF1201" s="40" t="str">
        <f t="shared" ref="AF1201:AF1264" si="1189">IF( OR(Q1201="", S1201&lt;&gt;""), "", "ALTER TABLE " &amp; M1201 &amp; " ADD " &amp; P1201 &amp; " " &amp; R1201 &amp; " NULL;")</f>
        <v>ALTER TABLE ZFS_RISK_PORT ADD VEGA_L number(19,2) NULL;</v>
      </c>
      <c r="AG1201" s="6" t="s">
        <v>291</v>
      </c>
      <c r="AI1201" s="114"/>
      <c r="AJ1201" s="66"/>
    </row>
    <row r="1202" spans="2:36" hidden="1">
      <c r="B1202" s="65" t="str">
        <f t="shared" si="1184"/>
        <v>바젤3표준_산출정보</v>
      </c>
      <c r="C1202" s="65" t="str">
        <f t="shared" si="1184"/>
        <v>포트폴리오규제자본정보</v>
      </c>
      <c r="D1202" s="65" t="s">
        <v>263</v>
      </c>
      <c r="E1202" s="65">
        <f t="shared" si="1183"/>
        <v>24</v>
      </c>
      <c r="F1202" s="66"/>
      <c r="G1202" s="66" t="s">
        <v>1156</v>
      </c>
      <c r="H1202" s="42" t="s">
        <v>2000</v>
      </c>
      <c r="I1202" s="66"/>
      <c r="J1202" s="65" t="str">
        <f t="shared" si="1180"/>
        <v>숫자_19,2</v>
      </c>
      <c r="K1202" s="103"/>
      <c r="L1202" s="67"/>
      <c r="M1202" s="65" t="str">
        <f t="shared" si="1181"/>
        <v>ZFS_RISK_PORT</v>
      </c>
      <c r="N1202" s="65" t="str">
        <f t="shared" si="1178"/>
        <v>포트폴리오규제자본정보</v>
      </c>
      <c r="O1202" s="27">
        <f t="shared" si="1176"/>
        <v>24</v>
      </c>
      <c r="P1202" s="65" t="s">
        <v>205</v>
      </c>
      <c r="Q1202" s="65" t="str">
        <f t="shared" si="1177"/>
        <v>커버처위험_Normal</v>
      </c>
      <c r="R1202" s="65" t="str">
        <f t="shared" si="1182"/>
        <v>number(19,2)</v>
      </c>
      <c r="S1202" s="66"/>
      <c r="T1202" s="66"/>
      <c r="U1202" s="68" t="str">
        <f t="shared" si="1174"/>
        <v>19,2</v>
      </c>
      <c r="V1202" s="65"/>
      <c r="W1202" s="5" t="s">
        <v>291</v>
      </c>
      <c r="X1202" s="5" t="str">
        <f t="shared" si="1185"/>
        <v>BASE_DT,SCEN_ID,PORT_ID,RISK_CLS,BUCKET,RISK_FACT,SENT_CLS</v>
      </c>
      <c r="Y1202" s="6" t="s">
        <v>291</v>
      </c>
      <c r="Z1202" s="37" t="str">
        <f t="shared" si="1186"/>
        <v xml:space="preserve">  CVR_M number(19,2) NULL,</v>
      </c>
      <c r="AA1202" s="37" t="s">
        <v>291</v>
      </c>
      <c r="AB1202" s="5" t="str">
        <f t="shared" si="1187"/>
        <v/>
      </c>
      <c r="AC1202" s="37" t="s">
        <v>291</v>
      </c>
      <c r="AD1202" s="37" t="str">
        <f t="shared" si="1188"/>
        <v>COMMENT ON COLUMN ZFS_RISK_PORT.CVR_M IS '커버처위험_Normal';</v>
      </c>
      <c r="AE1202" s="37" t="s">
        <v>291</v>
      </c>
      <c r="AF1202" s="40" t="str">
        <f t="shared" si="1189"/>
        <v>ALTER TABLE ZFS_RISK_PORT ADD CVR_M number(19,2) NULL;</v>
      </c>
      <c r="AG1202" s="6" t="s">
        <v>291</v>
      </c>
      <c r="AI1202" s="114"/>
      <c r="AJ1202" s="66"/>
    </row>
    <row r="1203" spans="2:36" hidden="1">
      <c r="B1203" s="65" t="str">
        <f t="shared" si="1184"/>
        <v>바젤3표준_산출정보</v>
      </c>
      <c r="C1203" s="65" t="str">
        <f t="shared" si="1184"/>
        <v>포트폴리오규제자본정보</v>
      </c>
      <c r="D1203" s="65" t="s">
        <v>264</v>
      </c>
      <c r="E1203" s="65">
        <f t="shared" si="1183"/>
        <v>25</v>
      </c>
      <c r="F1203" s="66"/>
      <c r="G1203" s="66" t="s">
        <v>1156</v>
      </c>
      <c r="H1203" s="42" t="s">
        <v>2000</v>
      </c>
      <c r="I1203" s="66"/>
      <c r="J1203" s="65" t="str">
        <f t="shared" si="1180"/>
        <v>숫자_19,2</v>
      </c>
      <c r="K1203" s="103"/>
      <c r="L1203" s="67"/>
      <c r="M1203" s="65" t="str">
        <f t="shared" si="1181"/>
        <v>ZFS_RISK_PORT</v>
      </c>
      <c r="N1203" s="65" t="str">
        <f t="shared" si="1178"/>
        <v>포트폴리오규제자본정보</v>
      </c>
      <c r="O1203" s="27">
        <f t="shared" si="1176"/>
        <v>25</v>
      </c>
      <c r="P1203" s="65" t="s">
        <v>206</v>
      </c>
      <c r="Q1203" s="65" t="str">
        <f t="shared" si="1177"/>
        <v>커버처위험_High</v>
      </c>
      <c r="R1203" s="65" t="str">
        <f t="shared" si="1182"/>
        <v>number(19,2)</v>
      </c>
      <c r="S1203" s="66"/>
      <c r="T1203" s="66"/>
      <c r="U1203" s="68" t="str">
        <f t="shared" si="1174"/>
        <v>19,2</v>
      </c>
      <c r="V1203" s="65"/>
      <c r="W1203" s="5" t="s">
        <v>291</v>
      </c>
      <c r="X1203" s="5" t="str">
        <f t="shared" si="1185"/>
        <v>BASE_DT,SCEN_ID,PORT_ID,RISK_CLS,BUCKET,RISK_FACT,SENT_CLS</v>
      </c>
      <c r="Y1203" s="6" t="s">
        <v>291</v>
      </c>
      <c r="Z1203" s="37" t="str">
        <f t="shared" si="1186"/>
        <v xml:space="preserve">  CVR_H number(19,2) NULL,</v>
      </c>
      <c r="AA1203" s="37" t="s">
        <v>291</v>
      </c>
      <c r="AB1203" s="5" t="str">
        <f t="shared" si="1187"/>
        <v/>
      </c>
      <c r="AC1203" s="37" t="s">
        <v>291</v>
      </c>
      <c r="AD1203" s="37" t="str">
        <f t="shared" si="1188"/>
        <v>COMMENT ON COLUMN ZFS_RISK_PORT.CVR_H IS '커버처위험_High';</v>
      </c>
      <c r="AE1203" s="37" t="s">
        <v>291</v>
      </c>
      <c r="AF1203" s="40" t="str">
        <f t="shared" si="1189"/>
        <v>ALTER TABLE ZFS_RISK_PORT ADD CVR_H number(19,2) NULL;</v>
      </c>
      <c r="AG1203" s="6" t="s">
        <v>291</v>
      </c>
      <c r="AI1203" s="114"/>
      <c r="AJ1203" s="66"/>
    </row>
    <row r="1204" spans="2:36" hidden="1">
      <c r="B1204" s="65" t="str">
        <f t="shared" si="1184"/>
        <v>바젤3표준_산출정보</v>
      </c>
      <c r="C1204" s="65" t="str">
        <f t="shared" si="1184"/>
        <v>포트폴리오규제자본정보</v>
      </c>
      <c r="D1204" s="65" t="s">
        <v>265</v>
      </c>
      <c r="E1204" s="65">
        <f t="shared" si="1183"/>
        <v>26</v>
      </c>
      <c r="F1204" s="66"/>
      <c r="G1204" s="66" t="s">
        <v>1156</v>
      </c>
      <c r="H1204" s="42" t="s">
        <v>2000</v>
      </c>
      <c r="I1204" s="66"/>
      <c r="J1204" s="65" t="str">
        <f t="shared" si="1180"/>
        <v>숫자_19,2</v>
      </c>
      <c r="K1204" s="103"/>
      <c r="L1204" s="67"/>
      <c r="M1204" s="65" t="str">
        <f t="shared" si="1181"/>
        <v>ZFS_RISK_PORT</v>
      </c>
      <c r="N1204" s="65" t="str">
        <f t="shared" si="1178"/>
        <v>포트폴리오규제자본정보</v>
      </c>
      <c r="O1204" s="27">
        <f t="shared" si="1176"/>
        <v>26</v>
      </c>
      <c r="P1204" s="65" t="s">
        <v>207</v>
      </c>
      <c r="Q1204" s="65" t="str">
        <f t="shared" si="1177"/>
        <v>커버처위험_Low</v>
      </c>
      <c r="R1204" s="65" t="str">
        <f t="shared" si="1182"/>
        <v>number(19,2)</v>
      </c>
      <c r="S1204" s="66"/>
      <c r="T1204" s="66"/>
      <c r="U1204" s="68" t="str">
        <f t="shared" si="1174"/>
        <v>19,2</v>
      </c>
      <c r="V1204" s="65"/>
      <c r="W1204" s="5" t="s">
        <v>291</v>
      </c>
      <c r="X1204" s="5" t="str">
        <f t="shared" si="1185"/>
        <v>BASE_DT,SCEN_ID,PORT_ID,RISK_CLS,BUCKET,RISK_FACT,SENT_CLS</v>
      </c>
      <c r="Y1204" s="6" t="s">
        <v>291</v>
      </c>
      <c r="Z1204" s="37" t="str">
        <f t="shared" si="1186"/>
        <v xml:space="preserve">  CVR_L number(19,2) NULL,</v>
      </c>
      <c r="AA1204" s="37" t="s">
        <v>291</v>
      </c>
      <c r="AB1204" s="5" t="str">
        <f t="shared" si="1187"/>
        <v/>
      </c>
      <c r="AC1204" s="37" t="s">
        <v>291</v>
      </c>
      <c r="AD1204" s="37" t="str">
        <f t="shared" si="1188"/>
        <v>COMMENT ON COLUMN ZFS_RISK_PORT.CVR_L IS '커버처위험_Low';</v>
      </c>
      <c r="AE1204" s="37" t="s">
        <v>291</v>
      </c>
      <c r="AF1204" s="40" t="str">
        <f t="shared" si="1189"/>
        <v>ALTER TABLE ZFS_RISK_PORT ADD CVR_L number(19,2) NULL;</v>
      </c>
      <c r="AG1204" s="6" t="s">
        <v>291</v>
      </c>
      <c r="AI1204" s="114"/>
      <c r="AJ1204" s="66"/>
    </row>
    <row r="1205" spans="2:36" hidden="1">
      <c r="B1205" s="65" t="str">
        <f t="shared" si="1184"/>
        <v>바젤3표준_산출정보</v>
      </c>
      <c r="C1205" s="65" t="str">
        <f t="shared" si="1184"/>
        <v>포트폴리오규제자본정보</v>
      </c>
      <c r="D1205" s="65" t="s">
        <v>266</v>
      </c>
      <c r="E1205" s="65">
        <f t="shared" si="1183"/>
        <v>27</v>
      </c>
      <c r="F1205" s="66"/>
      <c r="G1205" s="66" t="s">
        <v>1156</v>
      </c>
      <c r="H1205" s="42" t="s">
        <v>2000</v>
      </c>
      <c r="I1205" s="66"/>
      <c r="J1205" s="65" t="str">
        <f t="shared" si="1180"/>
        <v>숫자_19,2</v>
      </c>
      <c r="K1205" s="103"/>
      <c r="L1205" s="67"/>
      <c r="M1205" s="65" t="str">
        <f t="shared" si="1181"/>
        <v>ZFS_RISK_PORT</v>
      </c>
      <c r="N1205" s="65" t="str">
        <f t="shared" si="1178"/>
        <v>포트폴리오규제자본정보</v>
      </c>
      <c r="O1205" s="27">
        <f t="shared" si="1176"/>
        <v>27</v>
      </c>
      <c r="P1205" s="65" t="s">
        <v>208</v>
      </c>
      <c r="Q1205" s="65" t="str">
        <f t="shared" si="1177"/>
        <v>커버처Up위험_Normal</v>
      </c>
      <c r="R1205" s="65" t="str">
        <f t="shared" si="1182"/>
        <v>number(19,2)</v>
      </c>
      <c r="S1205" s="66"/>
      <c r="T1205" s="66"/>
      <c r="U1205" s="68" t="str">
        <f t="shared" si="1174"/>
        <v>19,2</v>
      </c>
      <c r="V1205" s="65"/>
      <c r="W1205" s="5" t="s">
        <v>291</v>
      </c>
      <c r="X1205" s="5" t="str">
        <f t="shared" si="1185"/>
        <v>BASE_DT,SCEN_ID,PORT_ID,RISK_CLS,BUCKET,RISK_FACT,SENT_CLS</v>
      </c>
      <c r="Y1205" s="6" t="s">
        <v>291</v>
      </c>
      <c r="Z1205" s="37" t="str">
        <f t="shared" si="1186"/>
        <v xml:space="preserve">  CVRUP_M number(19,2) NULL,</v>
      </c>
      <c r="AA1205" s="37" t="s">
        <v>291</v>
      </c>
      <c r="AB1205" s="5" t="str">
        <f t="shared" si="1187"/>
        <v/>
      </c>
      <c r="AC1205" s="37" t="s">
        <v>291</v>
      </c>
      <c r="AD1205" s="37" t="str">
        <f t="shared" si="1188"/>
        <v>COMMENT ON COLUMN ZFS_RISK_PORT.CVRUP_M IS '커버처Up위험_Normal';</v>
      </c>
      <c r="AE1205" s="37" t="s">
        <v>291</v>
      </c>
      <c r="AF1205" s="40" t="str">
        <f t="shared" si="1189"/>
        <v>ALTER TABLE ZFS_RISK_PORT ADD CVRUP_M number(19,2) NULL;</v>
      </c>
      <c r="AG1205" s="6" t="s">
        <v>291</v>
      </c>
      <c r="AI1205" s="114"/>
      <c r="AJ1205" s="66"/>
    </row>
    <row r="1206" spans="2:36" hidden="1">
      <c r="B1206" s="65" t="str">
        <f t="shared" si="1184"/>
        <v>바젤3표준_산출정보</v>
      </c>
      <c r="C1206" s="65" t="str">
        <f t="shared" si="1184"/>
        <v>포트폴리오규제자본정보</v>
      </c>
      <c r="D1206" s="65" t="s">
        <v>267</v>
      </c>
      <c r="E1206" s="65">
        <f t="shared" si="1183"/>
        <v>28</v>
      </c>
      <c r="F1206" s="66"/>
      <c r="G1206" s="66" t="s">
        <v>1156</v>
      </c>
      <c r="H1206" s="42" t="s">
        <v>2000</v>
      </c>
      <c r="I1206" s="66"/>
      <c r="J1206" s="65" t="str">
        <f t="shared" si="1180"/>
        <v>숫자_19,2</v>
      </c>
      <c r="K1206" s="103"/>
      <c r="L1206" s="67"/>
      <c r="M1206" s="65" t="str">
        <f t="shared" si="1181"/>
        <v>ZFS_RISK_PORT</v>
      </c>
      <c r="N1206" s="65" t="str">
        <f t="shared" si="1178"/>
        <v>포트폴리오규제자본정보</v>
      </c>
      <c r="O1206" s="27">
        <f t="shared" si="1176"/>
        <v>28</v>
      </c>
      <c r="P1206" s="65" t="s">
        <v>209</v>
      </c>
      <c r="Q1206" s="65" t="str">
        <f t="shared" si="1177"/>
        <v>커버처Up위험_High</v>
      </c>
      <c r="R1206" s="65" t="str">
        <f t="shared" si="1182"/>
        <v>number(19,2)</v>
      </c>
      <c r="S1206" s="66"/>
      <c r="T1206" s="66"/>
      <c r="U1206" s="68" t="str">
        <f t="shared" si="1174"/>
        <v>19,2</v>
      </c>
      <c r="V1206" s="65"/>
      <c r="W1206" s="5" t="s">
        <v>291</v>
      </c>
      <c r="X1206" s="5" t="str">
        <f t="shared" si="1185"/>
        <v>BASE_DT,SCEN_ID,PORT_ID,RISK_CLS,BUCKET,RISK_FACT,SENT_CLS</v>
      </c>
      <c r="Y1206" s="6" t="s">
        <v>291</v>
      </c>
      <c r="Z1206" s="37" t="str">
        <f t="shared" si="1186"/>
        <v xml:space="preserve">  CVRUP_H number(19,2) NULL,</v>
      </c>
      <c r="AA1206" s="37" t="s">
        <v>291</v>
      </c>
      <c r="AB1206" s="5" t="str">
        <f t="shared" si="1187"/>
        <v/>
      </c>
      <c r="AC1206" s="37" t="s">
        <v>291</v>
      </c>
      <c r="AD1206" s="37" t="str">
        <f t="shared" si="1188"/>
        <v>COMMENT ON COLUMN ZFS_RISK_PORT.CVRUP_H IS '커버처Up위험_High';</v>
      </c>
      <c r="AE1206" s="37" t="s">
        <v>291</v>
      </c>
      <c r="AF1206" s="40" t="str">
        <f t="shared" si="1189"/>
        <v>ALTER TABLE ZFS_RISK_PORT ADD CVRUP_H number(19,2) NULL;</v>
      </c>
      <c r="AG1206" s="6" t="s">
        <v>291</v>
      </c>
      <c r="AI1206" s="114"/>
      <c r="AJ1206" s="66"/>
    </row>
    <row r="1207" spans="2:36" hidden="1">
      <c r="B1207" s="65" t="str">
        <f t="shared" si="1184"/>
        <v>바젤3표준_산출정보</v>
      </c>
      <c r="C1207" s="65" t="str">
        <f t="shared" si="1184"/>
        <v>포트폴리오규제자본정보</v>
      </c>
      <c r="D1207" s="65" t="s">
        <v>268</v>
      </c>
      <c r="E1207" s="65">
        <f t="shared" si="1183"/>
        <v>29</v>
      </c>
      <c r="F1207" s="66"/>
      <c r="G1207" s="66" t="s">
        <v>1156</v>
      </c>
      <c r="H1207" s="42" t="s">
        <v>2000</v>
      </c>
      <c r="I1207" s="66"/>
      <c r="J1207" s="65" t="str">
        <f t="shared" si="1180"/>
        <v>숫자_19,2</v>
      </c>
      <c r="K1207" s="103"/>
      <c r="L1207" s="67"/>
      <c r="M1207" s="65" t="str">
        <f t="shared" si="1181"/>
        <v>ZFS_RISK_PORT</v>
      </c>
      <c r="N1207" s="65" t="str">
        <f t="shared" si="1178"/>
        <v>포트폴리오규제자본정보</v>
      </c>
      <c r="O1207" s="27">
        <f t="shared" si="1176"/>
        <v>29</v>
      </c>
      <c r="P1207" s="65" t="s">
        <v>210</v>
      </c>
      <c r="Q1207" s="65" t="str">
        <f t="shared" si="1177"/>
        <v>커버처Up위험_Low</v>
      </c>
      <c r="R1207" s="65" t="str">
        <f t="shared" si="1182"/>
        <v>number(19,2)</v>
      </c>
      <c r="S1207" s="66"/>
      <c r="T1207" s="66"/>
      <c r="U1207" s="68" t="str">
        <f t="shared" si="1174"/>
        <v>19,2</v>
      </c>
      <c r="V1207" s="65"/>
      <c r="W1207" s="5" t="s">
        <v>291</v>
      </c>
      <c r="X1207" s="5" t="str">
        <f t="shared" si="1185"/>
        <v>BASE_DT,SCEN_ID,PORT_ID,RISK_CLS,BUCKET,RISK_FACT,SENT_CLS</v>
      </c>
      <c r="Y1207" s="6" t="s">
        <v>291</v>
      </c>
      <c r="Z1207" s="37" t="str">
        <f t="shared" si="1186"/>
        <v xml:space="preserve">  CVRUP_L number(19,2) NULL,</v>
      </c>
      <c r="AA1207" s="37" t="s">
        <v>291</v>
      </c>
      <c r="AB1207" s="5" t="str">
        <f t="shared" si="1187"/>
        <v/>
      </c>
      <c r="AC1207" s="37" t="s">
        <v>291</v>
      </c>
      <c r="AD1207" s="37" t="str">
        <f t="shared" si="1188"/>
        <v>COMMENT ON COLUMN ZFS_RISK_PORT.CVRUP_L IS '커버처Up위험_Low';</v>
      </c>
      <c r="AE1207" s="37" t="s">
        <v>291</v>
      </c>
      <c r="AF1207" s="40" t="str">
        <f t="shared" si="1189"/>
        <v>ALTER TABLE ZFS_RISK_PORT ADD CVRUP_L number(19,2) NULL;</v>
      </c>
      <c r="AG1207" s="6" t="s">
        <v>291</v>
      </c>
      <c r="AI1207" s="114"/>
      <c r="AJ1207" s="66"/>
    </row>
    <row r="1208" spans="2:36" hidden="1">
      <c r="B1208" s="65" t="str">
        <f t="shared" si="1184"/>
        <v>바젤3표준_산출정보</v>
      </c>
      <c r="C1208" s="65" t="str">
        <f t="shared" si="1184"/>
        <v>포트폴리오규제자본정보</v>
      </c>
      <c r="D1208" s="65" t="s">
        <v>269</v>
      </c>
      <c r="E1208" s="65">
        <f t="shared" si="1183"/>
        <v>30</v>
      </c>
      <c r="F1208" s="66"/>
      <c r="G1208" s="66" t="s">
        <v>1156</v>
      </c>
      <c r="H1208" s="42" t="s">
        <v>2000</v>
      </c>
      <c r="I1208" s="66"/>
      <c r="J1208" s="65" t="str">
        <f t="shared" si="1180"/>
        <v>숫자_19,2</v>
      </c>
      <c r="K1208" s="103"/>
      <c r="L1208" s="67"/>
      <c r="M1208" s="65" t="str">
        <f t="shared" si="1181"/>
        <v>ZFS_RISK_PORT</v>
      </c>
      <c r="N1208" s="65" t="str">
        <f t="shared" si="1178"/>
        <v>포트폴리오규제자본정보</v>
      </c>
      <c r="O1208" s="27">
        <f t="shared" si="1176"/>
        <v>30</v>
      </c>
      <c r="P1208" s="65" t="s">
        <v>211</v>
      </c>
      <c r="Q1208" s="65" t="str">
        <f t="shared" si="1177"/>
        <v>커버처Dn위험_Normal</v>
      </c>
      <c r="R1208" s="65" t="str">
        <f t="shared" si="1182"/>
        <v>number(19,2)</v>
      </c>
      <c r="S1208" s="66"/>
      <c r="T1208" s="66"/>
      <c r="U1208" s="68" t="str">
        <f t="shared" si="1174"/>
        <v>19,2</v>
      </c>
      <c r="V1208" s="65"/>
      <c r="W1208" s="5" t="s">
        <v>291</v>
      </c>
      <c r="X1208" s="5" t="str">
        <f t="shared" si="1185"/>
        <v>BASE_DT,SCEN_ID,PORT_ID,RISK_CLS,BUCKET,RISK_FACT,SENT_CLS</v>
      </c>
      <c r="Y1208" s="6" t="s">
        <v>291</v>
      </c>
      <c r="Z1208" s="37" t="str">
        <f t="shared" si="1186"/>
        <v xml:space="preserve">  CVRDN_M number(19,2) NULL,</v>
      </c>
      <c r="AA1208" s="37" t="s">
        <v>291</v>
      </c>
      <c r="AB1208" s="5" t="str">
        <f t="shared" si="1187"/>
        <v/>
      </c>
      <c r="AC1208" s="37" t="s">
        <v>291</v>
      </c>
      <c r="AD1208" s="37" t="str">
        <f t="shared" si="1188"/>
        <v>COMMENT ON COLUMN ZFS_RISK_PORT.CVRDN_M IS '커버처Dn위험_Normal';</v>
      </c>
      <c r="AE1208" s="37" t="s">
        <v>291</v>
      </c>
      <c r="AF1208" s="40" t="str">
        <f t="shared" si="1189"/>
        <v>ALTER TABLE ZFS_RISK_PORT ADD CVRDN_M number(19,2) NULL;</v>
      </c>
      <c r="AG1208" s="6" t="s">
        <v>291</v>
      </c>
      <c r="AI1208" s="114"/>
      <c r="AJ1208" s="66"/>
    </row>
    <row r="1209" spans="2:36" hidden="1">
      <c r="B1209" s="65" t="str">
        <f t="shared" si="1184"/>
        <v>바젤3표준_산출정보</v>
      </c>
      <c r="C1209" s="65" t="str">
        <f t="shared" si="1184"/>
        <v>포트폴리오규제자본정보</v>
      </c>
      <c r="D1209" s="65" t="s">
        <v>270</v>
      </c>
      <c r="E1209" s="65">
        <f t="shared" si="1183"/>
        <v>31</v>
      </c>
      <c r="F1209" s="66"/>
      <c r="G1209" s="66" t="s">
        <v>1156</v>
      </c>
      <c r="H1209" s="42" t="s">
        <v>2000</v>
      </c>
      <c r="I1209" s="66"/>
      <c r="J1209" s="65" t="str">
        <f t="shared" si="1180"/>
        <v>숫자_19,2</v>
      </c>
      <c r="K1209" s="103"/>
      <c r="L1209" s="67"/>
      <c r="M1209" s="65" t="str">
        <f t="shared" si="1181"/>
        <v>ZFS_RISK_PORT</v>
      </c>
      <c r="N1209" s="65" t="str">
        <f t="shared" si="1178"/>
        <v>포트폴리오규제자본정보</v>
      </c>
      <c r="O1209" s="27">
        <f t="shared" si="1176"/>
        <v>31</v>
      </c>
      <c r="P1209" s="65" t="s">
        <v>212</v>
      </c>
      <c r="Q1209" s="65" t="str">
        <f t="shared" si="1177"/>
        <v>커버처Dn위험_High</v>
      </c>
      <c r="R1209" s="65" t="str">
        <f t="shared" si="1182"/>
        <v>number(19,2)</v>
      </c>
      <c r="S1209" s="66"/>
      <c r="T1209" s="66"/>
      <c r="U1209" s="68" t="str">
        <f t="shared" si="1174"/>
        <v>19,2</v>
      </c>
      <c r="V1209" s="65"/>
      <c r="W1209" s="5" t="s">
        <v>291</v>
      </c>
      <c r="X1209" s="5" t="str">
        <f t="shared" si="1185"/>
        <v>BASE_DT,SCEN_ID,PORT_ID,RISK_CLS,BUCKET,RISK_FACT,SENT_CLS</v>
      </c>
      <c r="Y1209" s="6" t="s">
        <v>291</v>
      </c>
      <c r="Z1209" s="37" t="str">
        <f t="shared" si="1186"/>
        <v xml:space="preserve">  CVRDN_H number(19,2) NULL,</v>
      </c>
      <c r="AA1209" s="37" t="s">
        <v>291</v>
      </c>
      <c r="AB1209" s="5" t="str">
        <f t="shared" si="1187"/>
        <v/>
      </c>
      <c r="AC1209" s="37" t="s">
        <v>291</v>
      </c>
      <c r="AD1209" s="37" t="str">
        <f t="shared" si="1188"/>
        <v>COMMENT ON COLUMN ZFS_RISK_PORT.CVRDN_H IS '커버처Dn위험_High';</v>
      </c>
      <c r="AE1209" s="37" t="s">
        <v>291</v>
      </c>
      <c r="AF1209" s="40" t="str">
        <f t="shared" si="1189"/>
        <v>ALTER TABLE ZFS_RISK_PORT ADD CVRDN_H number(19,2) NULL;</v>
      </c>
      <c r="AG1209" s="6" t="s">
        <v>291</v>
      </c>
      <c r="AI1209" s="114"/>
      <c r="AJ1209" s="66"/>
    </row>
    <row r="1210" spans="2:36" hidden="1">
      <c r="B1210" s="65" t="str">
        <f t="shared" si="1184"/>
        <v>바젤3표준_산출정보</v>
      </c>
      <c r="C1210" s="65" t="str">
        <f t="shared" si="1184"/>
        <v>포트폴리오규제자본정보</v>
      </c>
      <c r="D1210" s="65" t="s">
        <v>271</v>
      </c>
      <c r="E1210" s="65">
        <f t="shared" si="1183"/>
        <v>32</v>
      </c>
      <c r="F1210" s="66"/>
      <c r="G1210" s="66" t="s">
        <v>1156</v>
      </c>
      <c r="H1210" s="42" t="s">
        <v>2000</v>
      </c>
      <c r="I1210" s="66"/>
      <c r="J1210" s="65" t="str">
        <f t="shared" si="1180"/>
        <v>숫자_19,2</v>
      </c>
      <c r="K1210" s="103"/>
      <c r="L1210" s="67"/>
      <c r="M1210" s="65" t="str">
        <f t="shared" si="1181"/>
        <v>ZFS_RISK_PORT</v>
      </c>
      <c r="N1210" s="65" t="str">
        <f t="shared" si="1178"/>
        <v>포트폴리오규제자본정보</v>
      </c>
      <c r="O1210" s="27">
        <f t="shared" si="1176"/>
        <v>32</v>
      </c>
      <c r="P1210" s="65" t="s">
        <v>213</v>
      </c>
      <c r="Q1210" s="65" t="str">
        <f t="shared" si="1177"/>
        <v>커버처Dn위험_Low</v>
      </c>
      <c r="R1210" s="65" t="str">
        <f t="shared" si="1182"/>
        <v>number(19,2)</v>
      </c>
      <c r="S1210" s="66"/>
      <c r="T1210" s="66"/>
      <c r="U1210" s="68" t="str">
        <f t="shared" si="1174"/>
        <v>19,2</v>
      </c>
      <c r="V1210" s="65"/>
      <c r="W1210" s="5" t="s">
        <v>291</v>
      </c>
      <c r="X1210" s="5" t="str">
        <f t="shared" si="1185"/>
        <v>BASE_DT,SCEN_ID,PORT_ID,RISK_CLS,BUCKET,RISK_FACT,SENT_CLS</v>
      </c>
      <c r="Y1210" s="6" t="s">
        <v>291</v>
      </c>
      <c r="Z1210" s="37" t="str">
        <f t="shared" si="1186"/>
        <v xml:space="preserve">  CVRDN_L number(19,2) NULL,</v>
      </c>
      <c r="AA1210" s="37" t="s">
        <v>291</v>
      </c>
      <c r="AB1210" s="5" t="str">
        <f t="shared" si="1187"/>
        <v/>
      </c>
      <c r="AC1210" s="37" t="s">
        <v>291</v>
      </c>
      <c r="AD1210" s="37" t="str">
        <f t="shared" si="1188"/>
        <v>COMMENT ON COLUMN ZFS_RISK_PORT.CVRDN_L IS '커버처Dn위험_Low';</v>
      </c>
      <c r="AE1210" s="37" t="s">
        <v>291</v>
      </c>
      <c r="AF1210" s="40" t="str">
        <f t="shared" si="1189"/>
        <v>ALTER TABLE ZFS_RISK_PORT ADD CVRDN_L number(19,2) NULL;</v>
      </c>
      <c r="AG1210" s="6" t="s">
        <v>291</v>
      </c>
      <c r="AI1210" s="114"/>
      <c r="AJ1210" s="66"/>
    </row>
    <row r="1211" spans="2:36" hidden="1">
      <c r="B1211" s="65" t="str">
        <f t="shared" ref="B1211:C1226" si="1190">B1210</f>
        <v>바젤3표준_산출정보</v>
      </c>
      <c r="C1211" s="65" t="str">
        <f t="shared" si="1190"/>
        <v>포트폴리오규제자본정보</v>
      </c>
      <c r="D1211" s="65" t="s">
        <v>1344</v>
      </c>
      <c r="E1211" s="65">
        <f t="shared" si="1183"/>
        <v>33</v>
      </c>
      <c r="F1211" s="66"/>
      <c r="G1211" s="66" t="s">
        <v>1156</v>
      </c>
      <c r="H1211" s="42" t="s">
        <v>1993</v>
      </c>
      <c r="I1211" s="66"/>
      <c r="J1211" s="65" t="str">
        <f t="shared" si="1180"/>
        <v>숫자_25,8</v>
      </c>
      <c r="K1211" s="103"/>
      <c r="L1211" s="67"/>
      <c r="M1211" s="65" t="str">
        <f t="shared" si="1181"/>
        <v>ZFS_RISK_PORT</v>
      </c>
      <c r="N1211" s="65" t="str">
        <f t="shared" si="1178"/>
        <v>포트폴리오규제자본정보</v>
      </c>
      <c r="O1211" s="27">
        <f t="shared" si="1176"/>
        <v>33</v>
      </c>
      <c r="P1211" s="65" t="s">
        <v>134</v>
      </c>
      <c r="Q1211" s="65" t="str">
        <f t="shared" si="1177"/>
        <v>민감도</v>
      </c>
      <c r="R1211" s="65" t="str">
        <f t="shared" si="1182"/>
        <v>number(25,8)</v>
      </c>
      <c r="S1211" s="66"/>
      <c r="T1211" s="66"/>
      <c r="U1211" s="68" t="str">
        <f t="shared" si="1174"/>
        <v>25,8</v>
      </c>
      <c r="V1211" s="65"/>
      <c r="W1211" s="5" t="s">
        <v>291</v>
      </c>
      <c r="X1211" s="5" t="str">
        <f t="shared" si="1185"/>
        <v>BASE_DT,SCEN_ID,PORT_ID,RISK_CLS,BUCKET,RISK_FACT,SENT_CLS</v>
      </c>
      <c r="Y1211" s="6" t="s">
        <v>291</v>
      </c>
      <c r="Z1211" s="37" t="str">
        <f t="shared" si="1186"/>
        <v xml:space="preserve">  SENT_VAL number(25,8) NULL,</v>
      </c>
      <c r="AA1211" s="37" t="s">
        <v>291</v>
      </c>
      <c r="AB1211" s="5" t="str">
        <f t="shared" si="1187"/>
        <v/>
      </c>
      <c r="AC1211" s="37" t="s">
        <v>291</v>
      </c>
      <c r="AD1211" s="37" t="str">
        <f t="shared" si="1188"/>
        <v>COMMENT ON COLUMN ZFS_RISK_PORT.SENT_VAL IS '민감도';</v>
      </c>
      <c r="AE1211" s="37" t="s">
        <v>291</v>
      </c>
      <c r="AF1211" s="40" t="str">
        <f t="shared" si="1189"/>
        <v>ALTER TABLE ZFS_RISK_PORT ADD SENT_VAL number(25,8) NULL;</v>
      </c>
      <c r="AG1211" s="6" t="s">
        <v>291</v>
      </c>
      <c r="AI1211" s="114"/>
      <c r="AJ1211" s="66"/>
    </row>
    <row r="1212" spans="2:36" hidden="1">
      <c r="B1212" s="65" t="str">
        <f t="shared" si="1190"/>
        <v>바젤3표준_산출정보</v>
      </c>
      <c r="C1212" s="65" t="str">
        <f t="shared" si="1190"/>
        <v>포트폴리오규제자본정보</v>
      </c>
      <c r="D1212" s="65" t="s">
        <v>1274</v>
      </c>
      <c r="E1212" s="65">
        <f t="shared" si="1183"/>
        <v>34</v>
      </c>
      <c r="F1212" s="66"/>
      <c r="G1212" s="66" t="s">
        <v>1156</v>
      </c>
      <c r="H1212" s="42" t="s">
        <v>1999</v>
      </c>
      <c r="I1212" s="66"/>
      <c r="J1212" s="65" t="str">
        <f t="shared" si="1180"/>
        <v>숫자_10,6</v>
      </c>
      <c r="K1212" s="103"/>
      <c r="L1212" s="67"/>
      <c r="M1212" s="65" t="str">
        <f t="shared" si="1181"/>
        <v>ZFS_RISK_PORT</v>
      </c>
      <c r="N1212" s="65" t="str">
        <f t="shared" si="1178"/>
        <v>포트폴리오규제자본정보</v>
      </c>
      <c r="O1212" s="27">
        <f t="shared" si="1176"/>
        <v>34</v>
      </c>
      <c r="P1212" s="65" t="s">
        <v>42</v>
      </c>
      <c r="Q1212" s="65" t="str">
        <f t="shared" si="1177"/>
        <v>위험가중치</v>
      </c>
      <c r="R1212" s="65" t="str">
        <f t="shared" si="1182"/>
        <v>number(10,6)</v>
      </c>
      <c r="S1212" s="66"/>
      <c r="T1212" s="66"/>
      <c r="U1212" s="68" t="str">
        <f t="shared" si="1174"/>
        <v>10,6</v>
      </c>
      <c r="V1212" s="65"/>
      <c r="W1212" s="5" t="s">
        <v>291</v>
      </c>
      <c r="X1212" s="5" t="str">
        <f t="shared" si="1185"/>
        <v>BASE_DT,SCEN_ID,PORT_ID,RISK_CLS,BUCKET,RISK_FACT,SENT_CLS</v>
      </c>
      <c r="Y1212" s="6" t="s">
        <v>291</v>
      </c>
      <c r="Z1212" s="37" t="str">
        <f t="shared" si="1186"/>
        <v xml:space="preserve">  RW number(10,6) NULL,</v>
      </c>
      <c r="AA1212" s="37" t="s">
        <v>291</v>
      </c>
      <c r="AB1212" s="5" t="str">
        <f t="shared" si="1187"/>
        <v/>
      </c>
      <c r="AC1212" s="37" t="s">
        <v>291</v>
      </c>
      <c r="AD1212" s="37" t="str">
        <f t="shared" si="1188"/>
        <v>COMMENT ON COLUMN ZFS_RISK_PORT.RW IS '위험가중치';</v>
      </c>
      <c r="AE1212" s="37" t="s">
        <v>291</v>
      </c>
      <c r="AF1212" s="40" t="str">
        <f t="shared" si="1189"/>
        <v>ALTER TABLE ZFS_RISK_PORT ADD RW number(10,6) NULL;</v>
      </c>
      <c r="AG1212" s="6" t="s">
        <v>291</v>
      </c>
      <c r="AI1212" s="114"/>
      <c r="AJ1212" s="66"/>
    </row>
    <row r="1213" spans="2:36" hidden="1">
      <c r="B1213" s="65" t="str">
        <f t="shared" si="1190"/>
        <v>바젤3표준_산출정보</v>
      </c>
      <c r="C1213" s="65" t="str">
        <f t="shared" si="1190"/>
        <v>포트폴리오규제자본정보</v>
      </c>
      <c r="D1213" s="65" t="s">
        <v>1345</v>
      </c>
      <c r="E1213" s="65">
        <f t="shared" si="1183"/>
        <v>35</v>
      </c>
      <c r="F1213" s="66"/>
      <c r="G1213" s="66" t="s">
        <v>1156</v>
      </c>
      <c r="H1213" s="42" t="s">
        <v>2000</v>
      </c>
      <c r="I1213" s="66"/>
      <c r="J1213" s="65" t="str">
        <f t="shared" si="1180"/>
        <v>숫자_19,2</v>
      </c>
      <c r="K1213" s="103"/>
      <c r="L1213" s="67"/>
      <c r="M1213" s="65" t="str">
        <f t="shared" si="1181"/>
        <v>ZFS_RISK_PORT</v>
      </c>
      <c r="N1213" s="65" t="str">
        <f t="shared" si="1178"/>
        <v>포트폴리오규제자본정보</v>
      </c>
      <c r="O1213" s="27">
        <f t="shared" si="1176"/>
        <v>35</v>
      </c>
      <c r="P1213" s="65" t="s">
        <v>214</v>
      </c>
      <c r="Q1213" s="65" t="str">
        <f t="shared" si="1177"/>
        <v>위험가중자산</v>
      </c>
      <c r="R1213" s="65" t="str">
        <f t="shared" si="1182"/>
        <v>number(19,2)</v>
      </c>
      <c r="S1213" s="66"/>
      <c r="T1213" s="66"/>
      <c r="U1213" s="68" t="str">
        <f t="shared" si="1174"/>
        <v>19,2</v>
      </c>
      <c r="V1213" s="65"/>
      <c r="W1213" s="5" t="s">
        <v>291</v>
      </c>
      <c r="X1213" s="5" t="str">
        <f t="shared" si="1185"/>
        <v>BASE_DT,SCEN_ID,PORT_ID,RISK_CLS,BUCKET,RISK_FACT,SENT_CLS</v>
      </c>
      <c r="Y1213" s="6" t="s">
        <v>291</v>
      </c>
      <c r="Z1213" s="37" t="str">
        <f t="shared" si="1186"/>
        <v xml:space="preserve">  WS number(19,2) NULL,</v>
      </c>
      <c r="AA1213" s="37" t="s">
        <v>291</v>
      </c>
      <c r="AB1213" s="5" t="str">
        <f t="shared" si="1187"/>
        <v/>
      </c>
      <c r="AC1213" s="37" t="s">
        <v>291</v>
      </c>
      <c r="AD1213" s="37" t="str">
        <f t="shared" si="1188"/>
        <v>COMMENT ON COLUMN ZFS_RISK_PORT.WS IS '위험가중자산';</v>
      </c>
      <c r="AE1213" s="37" t="s">
        <v>291</v>
      </c>
      <c r="AF1213" s="40" t="str">
        <f t="shared" si="1189"/>
        <v>ALTER TABLE ZFS_RISK_PORT ADD WS number(19,2) NULL;</v>
      </c>
      <c r="AG1213" s="6" t="s">
        <v>291</v>
      </c>
      <c r="AI1213" s="114"/>
      <c r="AJ1213" s="66"/>
    </row>
    <row r="1214" spans="2:36" hidden="1">
      <c r="B1214" s="65" t="str">
        <f t="shared" si="1190"/>
        <v>바젤3표준_산출정보</v>
      </c>
      <c r="C1214" s="65" t="str">
        <f t="shared" si="1190"/>
        <v>포트폴리오규제자본정보</v>
      </c>
      <c r="D1214" s="65" t="s">
        <v>1369</v>
      </c>
      <c r="E1214" s="65">
        <f t="shared" si="1183"/>
        <v>36</v>
      </c>
      <c r="F1214" s="66"/>
      <c r="G1214" s="66" t="s">
        <v>1156</v>
      </c>
      <c r="H1214" s="42" t="s">
        <v>2000</v>
      </c>
      <c r="I1214" s="66"/>
      <c r="J1214" s="65" t="str">
        <f t="shared" si="1180"/>
        <v>숫자_19,2</v>
      </c>
      <c r="K1214" s="103"/>
      <c r="L1214" s="67"/>
      <c r="M1214" s="65" t="str">
        <f t="shared" si="1181"/>
        <v>ZFS_RISK_PORT</v>
      </c>
      <c r="N1214" s="65" t="str">
        <f t="shared" si="1178"/>
        <v>포트폴리오규제자본정보</v>
      </c>
      <c r="O1214" s="27">
        <f t="shared" si="1176"/>
        <v>36</v>
      </c>
      <c r="P1214" s="65" t="s">
        <v>174</v>
      </c>
      <c r="Q1214" s="65" t="str">
        <f t="shared" si="1177"/>
        <v>음수시SB대체값_Normal</v>
      </c>
      <c r="R1214" s="65" t="str">
        <f t="shared" si="1182"/>
        <v>number(19,2)</v>
      </c>
      <c r="S1214" s="66"/>
      <c r="T1214" s="66"/>
      <c r="U1214" s="68" t="str">
        <f t="shared" si="1174"/>
        <v>19,2</v>
      </c>
      <c r="V1214" s="65"/>
      <c r="W1214" s="5" t="s">
        <v>291</v>
      </c>
      <c r="X1214" s="5" t="str">
        <f t="shared" si="1185"/>
        <v>BASE_DT,SCEN_ID,PORT_ID,RISK_CLS,BUCKET,RISK_FACT,SENT_CLS</v>
      </c>
      <c r="Y1214" s="6" t="s">
        <v>291</v>
      </c>
      <c r="Z1214" s="37" t="str">
        <f t="shared" si="1186"/>
        <v xml:space="preserve">  SB_M number(19,2) NULL,</v>
      </c>
      <c r="AA1214" s="37" t="s">
        <v>291</v>
      </c>
      <c r="AB1214" s="5" t="str">
        <f t="shared" si="1187"/>
        <v/>
      </c>
      <c r="AC1214" s="37" t="s">
        <v>291</v>
      </c>
      <c r="AD1214" s="37" t="str">
        <f t="shared" si="1188"/>
        <v>COMMENT ON COLUMN ZFS_RISK_PORT.SB_M IS '음수시SB대체값_Normal';</v>
      </c>
      <c r="AE1214" s="37" t="s">
        <v>291</v>
      </c>
      <c r="AF1214" s="40" t="str">
        <f t="shared" si="1189"/>
        <v>ALTER TABLE ZFS_RISK_PORT ADD SB_M number(19,2) NULL;</v>
      </c>
      <c r="AG1214" s="6" t="s">
        <v>291</v>
      </c>
      <c r="AI1214" s="114"/>
      <c r="AJ1214" s="66"/>
    </row>
    <row r="1215" spans="2:36" hidden="1">
      <c r="B1215" s="65" t="str">
        <f t="shared" si="1190"/>
        <v>바젤3표준_산출정보</v>
      </c>
      <c r="C1215" s="65" t="str">
        <f t="shared" si="1190"/>
        <v>포트폴리오규제자본정보</v>
      </c>
      <c r="D1215" s="65" t="s">
        <v>1370</v>
      </c>
      <c r="E1215" s="65">
        <f t="shared" si="1183"/>
        <v>37</v>
      </c>
      <c r="F1215" s="66"/>
      <c r="G1215" s="66" t="s">
        <v>1156</v>
      </c>
      <c r="H1215" s="42" t="s">
        <v>2000</v>
      </c>
      <c r="I1215" s="66"/>
      <c r="J1215" s="65" t="str">
        <f t="shared" si="1180"/>
        <v>숫자_19,2</v>
      </c>
      <c r="K1215" s="103"/>
      <c r="L1215" s="67"/>
      <c r="M1215" s="65" t="str">
        <f t="shared" si="1181"/>
        <v>ZFS_RISK_PORT</v>
      </c>
      <c r="N1215" s="65" t="str">
        <f t="shared" si="1178"/>
        <v>포트폴리오규제자본정보</v>
      </c>
      <c r="O1215" s="27">
        <f t="shared" si="1176"/>
        <v>37</v>
      </c>
      <c r="P1215" s="65" t="s">
        <v>176</v>
      </c>
      <c r="Q1215" s="65" t="str">
        <f t="shared" si="1177"/>
        <v>음수시SB대체값_High</v>
      </c>
      <c r="R1215" s="65" t="str">
        <f t="shared" si="1182"/>
        <v>number(19,2)</v>
      </c>
      <c r="S1215" s="66"/>
      <c r="T1215" s="66"/>
      <c r="U1215" s="68" t="str">
        <f t="shared" si="1174"/>
        <v>19,2</v>
      </c>
      <c r="V1215" s="65"/>
      <c r="W1215" s="5" t="s">
        <v>291</v>
      </c>
      <c r="X1215" s="5" t="str">
        <f t="shared" si="1185"/>
        <v>BASE_DT,SCEN_ID,PORT_ID,RISK_CLS,BUCKET,RISK_FACT,SENT_CLS</v>
      </c>
      <c r="Y1215" s="6" t="s">
        <v>291</v>
      </c>
      <c r="Z1215" s="37" t="str">
        <f t="shared" si="1186"/>
        <v xml:space="preserve">  SB_H number(19,2) NULL,</v>
      </c>
      <c r="AA1215" s="37" t="s">
        <v>291</v>
      </c>
      <c r="AB1215" s="5" t="str">
        <f t="shared" si="1187"/>
        <v/>
      </c>
      <c r="AC1215" s="37" t="s">
        <v>291</v>
      </c>
      <c r="AD1215" s="37" t="str">
        <f t="shared" si="1188"/>
        <v>COMMENT ON COLUMN ZFS_RISK_PORT.SB_H IS '음수시SB대체값_High';</v>
      </c>
      <c r="AE1215" s="37" t="s">
        <v>291</v>
      </c>
      <c r="AF1215" s="40" t="str">
        <f t="shared" si="1189"/>
        <v>ALTER TABLE ZFS_RISK_PORT ADD SB_H number(19,2) NULL;</v>
      </c>
      <c r="AG1215" s="6" t="s">
        <v>291</v>
      </c>
      <c r="AI1215" s="114"/>
      <c r="AJ1215" s="66"/>
    </row>
    <row r="1216" spans="2:36" hidden="1">
      <c r="B1216" s="65" t="str">
        <f t="shared" si="1190"/>
        <v>바젤3표준_산출정보</v>
      </c>
      <c r="C1216" s="65" t="str">
        <f t="shared" si="1190"/>
        <v>포트폴리오규제자본정보</v>
      </c>
      <c r="D1216" s="65" t="s">
        <v>1371</v>
      </c>
      <c r="E1216" s="65">
        <f t="shared" si="1183"/>
        <v>38</v>
      </c>
      <c r="F1216" s="66"/>
      <c r="G1216" s="66" t="s">
        <v>1156</v>
      </c>
      <c r="H1216" s="42" t="s">
        <v>2000</v>
      </c>
      <c r="I1216" s="66"/>
      <c r="J1216" s="65" t="str">
        <f t="shared" si="1180"/>
        <v>숫자_19,2</v>
      </c>
      <c r="K1216" s="103"/>
      <c r="L1216" s="67"/>
      <c r="M1216" s="65" t="str">
        <f t="shared" si="1181"/>
        <v>ZFS_RISK_PORT</v>
      </c>
      <c r="N1216" s="65" t="str">
        <f t="shared" si="1178"/>
        <v>포트폴리오규제자본정보</v>
      </c>
      <c r="O1216" s="27">
        <f t="shared" si="1176"/>
        <v>38</v>
      </c>
      <c r="P1216" s="65" t="s">
        <v>177</v>
      </c>
      <c r="Q1216" s="65" t="str">
        <f t="shared" si="1177"/>
        <v>음수시SB대체값_Low</v>
      </c>
      <c r="R1216" s="65" t="str">
        <f t="shared" si="1182"/>
        <v>number(19,2)</v>
      </c>
      <c r="S1216" s="66"/>
      <c r="T1216" s="66"/>
      <c r="U1216" s="68" t="str">
        <f t="shared" si="1174"/>
        <v>19,2</v>
      </c>
      <c r="V1216" s="65"/>
      <c r="W1216" s="5" t="s">
        <v>291</v>
      </c>
      <c r="X1216" s="5" t="str">
        <f t="shared" si="1185"/>
        <v>BASE_DT,SCEN_ID,PORT_ID,RISK_CLS,BUCKET,RISK_FACT,SENT_CLS</v>
      </c>
      <c r="Y1216" s="6" t="s">
        <v>291</v>
      </c>
      <c r="Z1216" s="37" t="str">
        <f t="shared" si="1186"/>
        <v xml:space="preserve">  SB_L number(19,2) NULL,</v>
      </c>
      <c r="AA1216" s="37" t="s">
        <v>291</v>
      </c>
      <c r="AB1216" s="5" t="str">
        <f t="shared" si="1187"/>
        <v/>
      </c>
      <c r="AC1216" s="37" t="s">
        <v>291</v>
      </c>
      <c r="AD1216" s="37" t="str">
        <f t="shared" si="1188"/>
        <v>COMMENT ON COLUMN ZFS_RISK_PORT.SB_L IS '음수시SB대체값_Low';</v>
      </c>
      <c r="AE1216" s="37" t="s">
        <v>291</v>
      </c>
      <c r="AF1216" s="40" t="str">
        <f t="shared" si="1189"/>
        <v>ALTER TABLE ZFS_RISK_PORT ADD SB_L number(19,2) NULL;</v>
      </c>
      <c r="AG1216" s="6" t="s">
        <v>291</v>
      </c>
      <c r="AI1216" s="114"/>
      <c r="AJ1216" s="66"/>
    </row>
    <row r="1217" spans="2:36" hidden="1">
      <c r="B1217" s="65" t="str">
        <f t="shared" si="1190"/>
        <v>바젤3표준_산출정보</v>
      </c>
      <c r="C1217" s="65" t="str">
        <f t="shared" si="1190"/>
        <v>포트폴리오규제자본정보</v>
      </c>
      <c r="D1217" s="65" t="s">
        <v>1350</v>
      </c>
      <c r="E1217" s="65">
        <f t="shared" si="1183"/>
        <v>39</v>
      </c>
      <c r="F1217" s="66"/>
      <c r="G1217" s="66" t="s">
        <v>1156</v>
      </c>
      <c r="H1217" s="42" t="s">
        <v>1993</v>
      </c>
      <c r="I1217" s="66"/>
      <c r="J1217" s="65" t="str">
        <f t="shared" si="1180"/>
        <v>숫자_25,8</v>
      </c>
      <c r="K1217" s="103"/>
      <c r="L1217" s="67"/>
      <c r="M1217" s="65" t="str">
        <f t="shared" si="1181"/>
        <v>ZFS_RISK_PORT</v>
      </c>
      <c r="N1217" s="65" t="str">
        <f t="shared" si="1178"/>
        <v>포트폴리오규제자본정보</v>
      </c>
      <c r="O1217" s="27">
        <f t="shared" si="1176"/>
        <v>39</v>
      </c>
      <c r="P1217" s="65" t="s">
        <v>215</v>
      </c>
      <c r="Q1217" s="65" t="str">
        <f t="shared" si="1177"/>
        <v>델타민감도</v>
      </c>
      <c r="R1217" s="65" t="str">
        <f t="shared" si="1182"/>
        <v>number(25,8)</v>
      </c>
      <c r="S1217" s="66"/>
      <c r="T1217" s="66"/>
      <c r="U1217" s="68" t="str">
        <f t="shared" si="1174"/>
        <v>25,8</v>
      </c>
      <c r="V1217" s="65"/>
      <c r="W1217" s="5" t="s">
        <v>291</v>
      </c>
      <c r="X1217" s="5" t="str">
        <f t="shared" si="1185"/>
        <v>BASE_DT,SCEN_ID,PORT_ID,RISK_CLS,BUCKET,RISK_FACT,SENT_CLS</v>
      </c>
      <c r="Y1217" s="6" t="s">
        <v>291</v>
      </c>
      <c r="Z1217" s="37" t="str">
        <f t="shared" si="1186"/>
        <v xml:space="preserve">  SENT_DVAL number(25,8) NULL,</v>
      </c>
      <c r="AA1217" s="37" t="s">
        <v>291</v>
      </c>
      <c r="AB1217" s="5" t="str">
        <f t="shared" si="1187"/>
        <v/>
      </c>
      <c r="AC1217" s="37" t="s">
        <v>291</v>
      </c>
      <c r="AD1217" s="37" t="str">
        <f t="shared" si="1188"/>
        <v>COMMENT ON COLUMN ZFS_RISK_PORT.SENT_DVAL IS '델타민감도';</v>
      </c>
      <c r="AE1217" s="37" t="s">
        <v>291</v>
      </c>
      <c r="AF1217" s="40" t="str">
        <f t="shared" si="1189"/>
        <v>ALTER TABLE ZFS_RISK_PORT ADD SENT_DVAL number(25,8) NULL;</v>
      </c>
      <c r="AG1217" s="6" t="s">
        <v>291</v>
      </c>
      <c r="AI1217" s="114"/>
      <c r="AJ1217" s="66"/>
    </row>
    <row r="1218" spans="2:36" hidden="1">
      <c r="B1218" s="65" t="str">
        <f t="shared" si="1190"/>
        <v>바젤3표준_산출정보</v>
      </c>
      <c r="C1218" s="65" t="str">
        <f t="shared" si="1190"/>
        <v>포트폴리오규제자본정보</v>
      </c>
      <c r="D1218" s="65" t="s">
        <v>1351</v>
      </c>
      <c r="E1218" s="65">
        <f t="shared" si="1183"/>
        <v>40</v>
      </c>
      <c r="F1218" s="66"/>
      <c r="G1218" s="66" t="s">
        <v>274</v>
      </c>
      <c r="H1218" s="42">
        <v>10</v>
      </c>
      <c r="I1218" s="66"/>
      <c r="J1218" s="65" t="str">
        <f t="shared" si="1180"/>
        <v>문자_10</v>
      </c>
      <c r="K1218" s="103"/>
      <c r="L1218" s="67"/>
      <c r="M1218" s="65" t="str">
        <f t="shared" si="1181"/>
        <v>ZFS_RISK_PORT</v>
      </c>
      <c r="N1218" s="65" t="str">
        <f t="shared" si="1178"/>
        <v>포트폴리오규제자본정보</v>
      </c>
      <c r="O1218" s="27">
        <f t="shared" si="1176"/>
        <v>40</v>
      </c>
      <c r="P1218" s="65" t="s">
        <v>216</v>
      </c>
      <c r="Q1218" s="65" t="str">
        <f t="shared" si="1177"/>
        <v>위험가중치적용구분</v>
      </c>
      <c r="R1218" s="65" t="str">
        <f t="shared" si="1182"/>
        <v>varchar2(10)</v>
      </c>
      <c r="S1218" s="66"/>
      <c r="T1218" s="66"/>
      <c r="U1218" s="68">
        <f t="shared" si="1174"/>
        <v>10</v>
      </c>
      <c r="V1218" s="65"/>
      <c r="W1218" s="5" t="s">
        <v>291</v>
      </c>
      <c r="X1218" s="5" t="str">
        <f t="shared" si="1185"/>
        <v>BASE_DT,SCEN_ID,PORT_ID,RISK_CLS,BUCKET,RISK_FACT,SENT_CLS</v>
      </c>
      <c r="Y1218" s="6" t="s">
        <v>291</v>
      </c>
      <c r="Z1218" s="37" t="str">
        <f t="shared" si="1186"/>
        <v xml:space="preserve">  RW_FLG varchar2(10) NULL,</v>
      </c>
      <c r="AA1218" s="37" t="s">
        <v>291</v>
      </c>
      <c r="AB1218" s="5" t="str">
        <f t="shared" si="1187"/>
        <v/>
      </c>
      <c r="AC1218" s="37" t="s">
        <v>291</v>
      </c>
      <c r="AD1218" s="37" t="str">
        <f t="shared" si="1188"/>
        <v>COMMENT ON COLUMN ZFS_RISK_PORT.RW_FLG IS '위험가중치적용구분';</v>
      </c>
      <c r="AE1218" s="37" t="s">
        <v>291</v>
      </c>
      <c r="AF1218" s="40" t="str">
        <f t="shared" si="1189"/>
        <v>ALTER TABLE ZFS_RISK_PORT ADD RW_FLG varchar2(10) NULL;</v>
      </c>
      <c r="AG1218" s="6" t="s">
        <v>291</v>
      </c>
      <c r="AI1218" s="114"/>
      <c r="AJ1218" s="66"/>
    </row>
    <row r="1219" spans="2:36" hidden="1">
      <c r="B1219" s="65" t="str">
        <f t="shared" si="1190"/>
        <v>바젤3표준_산출정보</v>
      </c>
      <c r="C1219" s="65" t="str">
        <f t="shared" si="1190"/>
        <v>포트폴리오규제자본정보</v>
      </c>
      <c r="D1219" s="65" t="s">
        <v>1352</v>
      </c>
      <c r="E1219" s="65">
        <f t="shared" si="1183"/>
        <v>41</v>
      </c>
      <c r="F1219" s="66"/>
      <c r="G1219" s="66" t="s">
        <v>274</v>
      </c>
      <c r="H1219" s="42">
        <v>1</v>
      </c>
      <c r="I1219" s="66"/>
      <c r="J1219" s="65" t="str">
        <f t="shared" si="1180"/>
        <v>문자_1</v>
      </c>
      <c r="K1219" s="103"/>
      <c r="L1219" s="67"/>
      <c r="M1219" s="65" t="str">
        <f t="shared" si="1181"/>
        <v>ZFS_RISK_PORT</v>
      </c>
      <c r="N1219" s="65" t="str">
        <f t="shared" si="1178"/>
        <v>포트폴리오규제자본정보</v>
      </c>
      <c r="O1219" s="27">
        <f t="shared" si="1176"/>
        <v>41</v>
      </c>
      <c r="P1219" s="65" t="s">
        <v>217</v>
      </c>
      <c r="Q1219" s="65" t="str">
        <f t="shared" si="1177"/>
        <v>유동성통화여부</v>
      </c>
      <c r="R1219" s="65" t="str">
        <f t="shared" si="1182"/>
        <v>varchar2(1)</v>
      </c>
      <c r="S1219" s="66"/>
      <c r="T1219" s="66"/>
      <c r="U1219" s="68">
        <f t="shared" si="1174"/>
        <v>1</v>
      </c>
      <c r="V1219" s="65"/>
      <c r="W1219" s="5" t="s">
        <v>291</v>
      </c>
      <c r="X1219" s="5" t="str">
        <f t="shared" si="1185"/>
        <v>BASE_DT,SCEN_ID,PORT_ID,RISK_CLS,BUCKET,RISK_FACT,SENT_CLS</v>
      </c>
      <c r="Y1219" s="6" t="s">
        <v>291</v>
      </c>
      <c r="Z1219" s="37" t="str">
        <f t="shared" si="1186"/>
        <v xml:space="preserve">  SCCY_YN varchar2(1) NULL,</v>
      </c>
      <c r="AA1219" s="37" t="s">
        <v>291</v>
      </c>
      <c r="AB1219" s="5" t="str">
        <f t="shared" si="1187"/>
        <v/>
      </c>
      <c r="AC1219" s="37" t="s">
        <v>291</v>
      </c>
      <c r="AD1219" s="37" t="str">
        <f t="shared" si="1188"/>
        <v>COMMENT ON COLUMN ZFS_RISK_PORT.SCCY_YN IS '유동성통화여부';</v>
      </c>
      <c r="AE1219" s="37" t="s">
        <v>291</v>
      </c>
      <c r="AF1219" s="40" t="str">
        <f t="shared" si="1189"/>
        <v>ALTER TABLE ZFS_RISK_PORT ADD SCCY_YN varchar2(1) NULL;</v>
      </c>
      <c r="AG1219" s="6" t="s">
        <v>291</v>
      </c>
      <c r="AI1219" s="114"/>
      <c r="AJ1219" s="66"/>
    </row>
    <row r="1220" spans="2:36" hidden="1">
      <c r="B1220" s="65" t="str">
        <f t="shared" si="1190"/>
        <v>바젤3표준_산출정보</v>
      </c>
      <c r="C1220" s="65" t="str">
        <f t="shared" si="1190"/>
        <v>포트폴리오규제자본정보</v>
      </c>
      <c r="D1220" s="65" t="s">
        <v>1372</v>
      </c>
      <c r="E1220" s="65">
        <f t="shared" si="1183"/>
        <v>42</v>
      </c>
      <c r="F1220" s="66"/>
      <c r="G1220" s="66" t="s">
        <v>1156</v>
      </c>
      <c r="H1220" s="42" t="s">
        <v>1999</v>
      </c>
      <c r="I1220" s="66"/>
      <c r="J1220" s="65" t="str">
        <f t="shared" si="1180"/>
        <v>숫자_10,6</v>
      </c>
      <c r="K1220" s="103"/>
      <c r="L1220" s="67"/>
      <c r="M1220" s="65" t="str">
        <f t="shared" si="1181"/>
        <v>ZFS_RISK_PORT</v>
      </c>
      <c r="N1220" s="65" t="str">
        <f t="shared" si="1178"/>
        <v>포트폴리오규제자본정보</v>
      </c>
      <c r="O1220" s="27">
        <f t="shared" si="1176"/>
        <v>42</v>
      </c>
      <c r="P1220" s="65" t="s">
        <v>218</v>
      </c>
      <c r="Q1220" s="65" t="str">
        <f t="shared" si="1177"/>
        <v>헤지효과비율</v>
      </c>
      <c r="R1220" s="65" t="str">
        <f t="shared" si="1182"/>
        <v>number(10,6)</v>
      </c>
      <c r="S1220" s="66"/>
      <c r="T1220" s="66"/>
      <c r="U1220" s="68" t="str">
        <f t="shared" si="1174"/>
        <v>10,6</v>
      </c>
      <c r="V1220" s="65"/>
      <c r="W1220" s="5" t="s">
        <v>291</v>
      </c>
      <c r="X1220" s="5" t="str">
        <f t="shared" si="1185"/>
        <v>BASE_DT,SCEN_ID,PORT_ID,RISK_CLS,BUCKET,RISK_FACT,SENT_CLS</v>
      </c>
      <c r="Y1220" s="6" t="s">
        <v>291</v>
      </c>
      <c r="Z1220" s="37" t="str">
        <f t="shared" si="1186"/>
        <v xml:space="preserve">  HBR number(10,6) NULL,</v>
      </c>
      <c r="AA1220" s="37" t="s">
        <v>291</v>
      </c>
      <c r="AB1220" s="5" t="str">
        <f t="shared" si="1187"/>
        <v/>
      </c>
      <c r="AC1220" s="37" t="s">
        <v>291</v>
      </c>
      <c r="AD1220" s="37" t="str">
        <f t="shared" si="1188"/>
        <v>COMMENT ON COLUMN ZFS_RISK_PORT.HBR IS '헤지효과비율';</v>
      </c>
      <c r="AE1220" s="37" t="s">
        <v>291</v>
      </c>
      <c r="AF1220" s="40" t="str">
        <f t="shared" si="1189"/>
        <v>ALTER TABLE ZFS_RISK_PORT ADD HBR number(10,6) NULL;</v>
      </c>
      <c r="AG1220" s="6" t="s">
        <v>291</v>
      </c>
      <c r="AI1220" s="114"/>
      <c r="AJ1220" s="66"/>
    </row>
    <row r="1221" spans="2:36" hidden="1">
      <c r="B1221" s="65" t="str">
        <f t="shared" si="1190"/>
        <v>바젤3표준_산출정보</v>
      </c>
      <c r="C1221" s="65" t="str">
        <f t="shared" si="1190"/>
        <v>포트폴리오규제자본정보</v>
      </c>
      <c r="D1221" s="65" t="s">
        <v>1346</v>
      </c>
      <c r="E1221" s="65">
        <f t="shared" si="1183"/>
        <v>43</v>
      </c>
      <c r="F1221" s="66"/>
      <c r="G1221" s="66" t="s">
        <v>1156</v>
      </c>
      <c r="H1221" s="42" t="s">
        <v>2000</v>
      </c>
      <c r="I1221" s="66"/>
      <c r="J1221" s="65" t="str">
        <f t="shared" si="1180"/>
        <v>숫자_19,2</v>
      </c>
      <c r="K1221" s="103"/>
      <c r="L1221" s="67"/>
      <c r="M1221" s="65" t="str">
        <f t="shared" si="1181"/>
        <v>ZFS_RISK_PORT</v>
      </c>
      <c r="N1221" s="65" t="str">
        <f t="shared" si="1178"/>
        <v>포트폴리오규제자본정보</v>
      </c>
      <c r="O1221" s="27">
        <f t="shared" si="1176"/>
        <v>43</v>
      </c>
      <c r="P1221" s="65" t="s">
        <v>219</v>
      </c>
      <c r="Q1221" s="65" t="str">
        <f t="shared" si="1177"/>
        <v>가중매입JTD</v>
      </c>
      <c r="R1221" s="65" t="str">
        <f t="shared" si="1182"/>
        <v>number(19,2)</v>
      </c>
      <c r="S1221" s="66"/>
      <c r="T1221" s="66"/>
      <c r="U1221" s="68" t="str">
        <f t="shared" si="1174"/>
        <v>19,2</v>
      </c>
      <c r="V1221" s="65"/>
      <c r="W1221" s="5" t="s">
        <v>291</v>
      </c>
      <c r="X1221" s="5" t="str">
        <f t="shared" si="1185"/>
        <v>BASE_DT,SCEN_ID,PORT_ID,RISK_CLS,BUCKET,RISK_FACT,SENT_CLS</v>
      </c>
      <c r="Y1221" s="6" t="s">
        <v>291</v>
      </c>
      <c r="Z1221" s="37" t="str">
        <f t="shared" si="1186"/>
        <v xml:space="preserve">  WJTD_L number(19,2) NULL,</v>
      </c>
      <c r="AA1221" s="37" t="s">
        <v>291</v>
      </c>
      <c r="AB1221" s="5" t="str">
        <f t="shared" si="1187"/>
        <v/>
      </c>
      <c r="AC1221" s="37" t="s">
        <v>291</v>
      </c>
      <c r="AD1221" s="37" t="str">
        <f t="shared" si="1188"/>
        <v>COMMENT ON COLUMN ZFS_RISK_PORT.WJTD_L IS '가중매입JTD';</v>
      </c>
      <c r="AE1221" s="37" t="s">
        <v>291</v>
      </c>
      <c r="AF1221" s="40" t="str">
        <f t="shared" si="1189"/>
        <v>ALTER TABLE ZFS_RISK_PORT ADD WJTD_L number(19,2) NULL;</v>
      </c>
      <c r="AG1221" s="6" t="s">
        <v>291</v>
      </c>
      <c r="AI1221" s="114"/>
      <c r="AJ1221" s="66"/>
    </row>
    <row r="1222" spans="2:36" hidden="1">
      <c r="B1222" s="65" t="str">
        <f t="shared" si="1190"/>
        <v>바젤3표준_산출정보</v>
      </c>
      <c r="C1222" s="65" t="str">
        <f t="shared" si="1190"/>
        <v>포트폴리오규제자본정보</v>
      </c>
      <c r="D1222" s="65" t="s">
        <v>1347</v>
      </c>
      <c r="E1222" s="65">
        <f t="shared" si="1183"/>
        <v>44</v>
      </c>
      <c r="F1222" s="66"/>
      <c r="G1222" s="66" t="s">
        <v>1156</v>
      </c>
      <c r="H1222" s="42" t="s">
        <v>2000</v>
      </c>
      <c r="I1222" s="66"/>
      <c r="J1222" s="65" t="str">
        <f t="shared" si="1180"/>
        <v>숫자_19,2</v>
      </c>
      <c r="K1222" s="103"/>
      <c r="L1222" s="67"/>
      <c r="M1222" s="65" t="str">
        <f t="shared" si="1181"/>
        <v>ZFS_RISK_PORT</v>
      </c>
      <c r="N1222" s="65" t="str">
        <f t="shared" si="1178"/>
        <v>포트폴리오규제자본정보</v>
      </c>
      <c r="O1222" s="27">
        <f t="shared" si="1176"/>
        <v>44</v>
      </c>
      <c r="P1222" s="65" t="s">
        <v>220</v>
      </c>
      <c r="Q1222" s="65" t="str">
        <f t="shared" si="1177"/>
        <v>가중매도JTD</v>
      </c>
      <c r="R1222" s="65" t="str">
        <f t="shared" si="1182"/>
        <v>number(19,2)</v>
      </c>
      <c r="S1222" s="66"/>
      <c r="T1222" s="66"/>
      <c r="U1222" s="68" t="str">
        <f t="shared" ref="U1222:U1285" si="1191">IF(Q1222="", SUMIFS(U:U,M:M,M1222,Q:Q,"&lt;&gt;"&amp;Q1222), IF(OR(R1222="float",R1222="datetime"),8,H1222))</f>
        <v>19,2</v>
      </c>
      <c r="V1222" s="65"/>
      <c r="W1222" s="5" t="s">
        <v>291</v>
      </c>
      <c r="X1222" s="5" t="str">
        <f t="shared" si="1185"/>
        <v>BASE_DT,SCEN_ID,PORT_ID,RISK_CLS,BUCKET,RISK_FACT,SENT_CLS</v>
      </c>
      <c r="Y1222" s="6" t="s">
        <v>291</v>
      </c>
      <c r="Z1222" s="37" t="str">
        <f t="shared" si="1186"/>
        <v xml:space="preserve">  WJTD_S number(19,2) NULL,</v>
      </c>
      <c r="AA1222" s="37" t="s">
        <v>291</v>
      </c>
      <c r="AB1222" s="5" t="str">
        <f t="shared" si="1187"/>
        <v/>
      </c>
      <c r="AC1222" s="37" t="s">
        <v>291</v>
      </c>
      <c r="AD1222" s="37" t="str">
        <f t="shared" si="1188"/>
        <v>COMMENT ON COLUMN ZFS_RISK_PORT.WJTD_S IS '가중매도JTD';</v>
      </c>
      <c r="AE1222" s="37" t="s">
        <v>291</v>
      </c>
      <c r="AF1222" s="40" t="str">
        <f t="shared" si="1189"/>
        <v>ALTER TABLE ZFS_RISK_PORT ADD WJTD_S number(19,2) NULL;</v>
      </c>
      <c r="AG1222" s="6" t="s">
        <v>291</v>
      </c>
      <c r="AI1222" s="114"/>
      <c r="AJ1222" s="66"/>
    </row>
    <row r="1223" spans="2:36" hidden="1">
      <c r="B1223" s="65" t="str">
        <f t="shared" si="1190"/>
        <v>바젤3표준_산출정보</v>
      </c>
      <c r="C1223" s="65" t="str">
        <f t="shared" si="1190"/>
        <v>포트폴리오규제자본정보</v>
      </c>
      <c r="D1223" s="65" t="s">
        <v>1348</v>
      </c>
      <c r="E1223" s="65">
        <f t="shared" si="1183"/>
        <v>45</v>
      </c>
      <c r="F1223" s="66"/>
      <c r="G1223" s="66" t="s">
        <v>1156</v>
      </c>
      <c r="H1223" s="42" t="s">
        <v>2000</v>
      </c>
      <c r="I1223" s="66"/>
      <c r="J1223" s="65" t="str">
        <f t="shared" si="1180"/>
        <v>숫자_19,2</v>
      </c>
      <c r="K1223" s="103"/>
      <c r="L1223" s="67"/>
      <c r="M1223" s="65" t="str">
        <f t="shared" si="1181"/>
        <v>ZFS_RISK_PORT</v>
      </c>
      <c r="N1223" s="65" t="str">
        <f t="shared" si="1178"/>
        <v>포트폴리오규제자본정보</v>
      </c>
      <c r="O1223" s="27">
        <f t="shared" si="1176"/>
        <v>45</v>
      </c>
      <c r="P1223" s="65" t="s">
        <v>221</v>
      </c>
      <c r="Q1223" s="65" t="str">
        <f t="shared" si="1177"/>
        <v>순매입JTD</v>
      </c>
      <c r="R1223" s="65" t="str">
        <f t="shared" si="1182"/>
        <v>number(19,2)</v>
      </c>
      <c r="S1223" s="66"/>
      <c r="T1223" s="66"/>
      <c r="U1223" s="68" t="str">
        <f t="shared" si="1191"/>
        <v>19,2</v>
      </c>
      <c r="V1223" s="65"/>
      <c r="W1223" s="5" t="s">
        <v>291</v>
      </c>
      <c r="X1223" s="5" t="str">
        <f t="shared" si="1185"/>
        <v>BASE_DT,SCEN_ID,PORT_ID,RISK_CLS,BUCKET,RISK_FACT,SENT_CLS</v>
      </c>
      <c r="Y1223" s="6" t="s">
        <v>291</v>
      </c>
      <c r="Z1223" s="37" t="str">
        <f t="shared" si="1186"/>
        <v xml:space="preserve">  NJTD_L number(19,2) NULL,</v>
      </c>
      <c r="AA1223" s="37" t="s">
        <v>291</v>
      </c>
      <c r="AB1223" s="5" t="str">
        <f t="shared" si="1187"/>
        <v/>
      </c>
      <c r="AC1223" s="37" t="s">
        <v>291</v>
      </c>
      <c r="AD1223" s="37" t="str">
        <f t="shared" si="1188"/>
        <v>COMMENT ON COLUMN ZFS_RISK_PORT.NJTD_L IS '순매입JTD';</v>
      </c>
      <c r="AE1223" s="37" t="s">
        <v>291</v>
      </c>
      <c r="AF1223" s="40" t="str">
        <f t="shared" si="1189"/>
        <v>ALTER TABLE ZFS_RISK_PORT ADD NJTD_L number(19,2) NULL;</v>
      </c>
      <c r="AG1223" s="6" t="s">
        <v>291</v>
      </c>
      <c r="AI1223" s="114"/>
      <c r="AJ1223" s="66"/>
    </row>
    <row r="1224" spans="2:36" hidden="1">
      <c r="B1224" s="65" t="str">
        <f t="shared" si="1190"/>
        <v>바젤3표준_산출정보</v>
      </c>
      <c r="C1224" s="65" t="str">
        <f t="shared" si="1190"/>
        <v>포트폴리오규제자본정보</v>
      </c>
      <c r="D1224" s="65" t="s">
        <v>1349</v>
      </c>
      <c r="E1224" s="65">
        <f t="shared" si="1183"/>
        <v>46</v>
      </c>
      <c r="F1224" s="66"/>
      <c r="G1224" s="66" t="s">
        <v>1156</v>
      </c>
      <c r="H1224" s="42" t="s">
        <v>2000</v>
      </c>
      <c r="I1224" s="66"/>
      <c r="J1224" s="65" t="str">
        <f t="shared" si="1180"/>
        <v>숫자_19,2</v>
      </c>
      <c r="K1224" s="103"/>
      <c r="L1224" s="67"/>
      <c r="M1224" s="65" t="str">
        <f t="shared" si="1181"/>
        <v>ZFS_RISK_PORT</v>
      </c>
      <c r="N1224" s="65" t="str">
        <f t="shared" si="1178"/>
        <v>포트폴리오규제자본정보</v>
      </c>
      <c r="O1224" s="27">
        <f t="shared" si="1176"/>
        <v>46</v>
      </c>
      <c r="P1224" s="65" t="s">
        <v>222</v>
      </c>
      <c r="Q1224" s="65" t="str">
        <f t="shared" si="1177"/>
        <v>순매도JTD</v>
      </c>
      <c r="R1224" s="65" t="str">
        <f t="shared" si="1182"/>
        <v>number(19,2)</v>
      </c>
      <c r="S1224" s="66"/>
      <c r="T1224" s="66"/>
      <c r="U1224" s="68" t="str">
        <f t="shared" si="1191"/>
        <v>19,2</v>
      </c>
      <c r="V1224" s="65"/>
      <c r="W1224" s="5" t="s">
        <v>291</v>
      </c>
      <c r="X1224" s="5" t="str">
        <f t="shared" si="1185"/>
        <v>BASE_DT,SCEN_ID,PORT_ID,RISK_CLS,BUCKET,RISK_FACT,SENT_CLS</v>
      </c>
      <c r="Y1224" s="6" t="s">
        <v>291</v>
      </c>
      <c r="Z1224" s="37" t="str">
        <f t="shared" si="1186"/>
        <v xml:space="preserve">  NJTD_S number(19,2) NULL,</v>
      </c>
      <c r="AA1224" s="37" t="s">
        <v>291</v>
      </c>
      <c r="AB1224" s="5" t="str">
        <f t="shared" si="1187"/>
        <v/>
      </c>
      <c r="AC1224" s="37" t="s">
        <v>291</v>
      </c>
      <c r="AD1224" s="37" t="str">
        <f t="shared" si="1188"/>
        <v>COMMENT ON COLUMN ZFS_RISK_PORT.NJTD_S IS '순매도JTD';</v>
      </c>
      <c r="AE1224" s="37" t="s">
        <v>291</v>
      </c>
      <c r="AF1224" s="40" t="str">
        <f t="shared" si="1189"/>
        <v>ALTER TABLE ZFS_RISK_PORT ADD NJTD_S number(19,2) NULL;</v>
      </c>
      <c r="AG1224" s="6" t="s">
        <v>291</v>
      </c>
      <c r="AI1224" s="114"/>
      <c r="AJ1224" s="66"/>
    </row>
    <row r="1225" spans="2:36" hidden="1">
      <c r="B1225" s="65" t="str">
        <f t="shared" si="1190"/>
        <v>바젤3표준_산출정보</v>
      </c>
      <c r="C1225" s="65" t="str">
        <f t="shared" si="1190"/>
        <v>포트폴리오규제자본정보</v>
      </c>
      <c r="D1225" s="65" t="s">
        <v>1373</v>
      </c>
      <c r="E1225" s="65">
        <f t="shared" si="1183"/>
        <v>47</v>
      </c>
      <c r="F1225" s="66"/>
      <c r="G1225" s="66" t="s">
        <v>1156</v>
      </c>
      <c r="H1225" s="42" t="s">
        <v>2000</v>
      </c>
      <c r="I1225" s="66"/>
      <c r="J1225" s="65" t="str">
        <f t="shared" si="1180"/>
        <v>숫자_19,2</v>
      </c>
      <c r="K1225" s="103"/>
      <c r="L1225" s="67"/>
      <c r="M1225" s="65" t="str">
        <f t="shared" si="1181"/>
        <v>ZFS_RISK_PORT</v>
      </c>
      <c r="N1225" s="65" t="str">
        <f t="shared" si="1178"/>
        <v>포트폴리오규제자본정보</v>
      </c>
      <c r="O1225" s="27">
        <f t="shared" si="1176"/>
        <v>47</v>
      </c>
      <c r="P1225" s="65" t="s">
        <v>223</v>
      </c>
      <c r="Q1225" s="65" t="str">
        <f t="shared" si="1177"/>
        <v>총JTD</v>
      </c>
      <c r="R1225" s="65" t="str">
        <f t="shared" si="1182"/>
        <v>number(19,2)</v>
      </c>
      <c r="S1225" s="66"/>
      <c r="T1225" s="66"/>
      <c r="U1225" s="68" t="str">
        <f t="shared" si="1191"/>
        <v>19,2</v>
      </c>
      <c r="V1225" s="65"/>
      <c r="W1225" s="5" t="s">
        <v>291</v>
      </c>
      <c r="X1225" s="5" t="str">
        <f t="shared" si="1185"/>
        <v>BASE_DT,SCEN_ID,PORT_ID,RISK_CLS,BUCKET,RISK_FACT,SENT_CLS</v>
      </c>
      <c r="Y1225" s="6" t="s">
        <v>291</v>
      </c>
      <c r="Z1225" s="37" t="str">
        <f t="shared" si="1186"/>
        <v xml:space="preserve">  TJTD number(19,2) NULL,</v>
      </c>
      <c r="AA1225" s="37" t="s">
        <v>291</v>
      </c>
      <c r="AB1225" s="5" t="str">
        <f t="shared" si="1187"/>
        <v/>
      </c>
      <c r="AC1225" s="37" t="s">
        <v>291</v>
      </c>
      <c r="AD1225" s="37" t="str">
        <f t="shared" si="1188"/>
        <v>COMMENT ON COLUMN ZFS_RISK_PORT.TJTD IS '총JTD';</v>
      </c>
      <c r="AE1225" s="37" t="s">
        <v>291</v>
      </c>
      <c r="AF1225" s="40" t="str">
        <f t="shared" si="1189"/>
        <v>ALTER TABLE ZFS_RISK_PORT ADD TJTD number(19,2) NULL;</v>
      </c>
      <c r="AG1225" s="6" t="s">
        <v>291</v>
      </c>
      <c r="AI1225" s="114"/>
      <c r="AJ1225" s="66"/>
    </row>
    <row r="1226" spans="2:36" hidden="1">
      <c r="B1226" s="65" t="str">
        <f t="shared" si="1190"/>
        <v>바젤3표준_산출정보</v>
      </c>
      <c r="C1226" s="65" t="str">
        <f t="shared" si="1190"/>
        <v>포트폴리오규제자본정보</v>
      </c>
      <c r="D1226" s="65" t="s">
        <v>34</v>
      </c>
      <c r="E1226" s="65">
        <f t="shared" si="1183"/>
        <v>48</v>
      </c>
      <c r="F1226" s="66"/>
      <c r="G1226" s="66" t="s">
        <v>1156</v>
      </c>
      <c r="H1226" s="42" t="s">
        <v>2000</v>
      </c>
      <c r="I1226" s="66"/>
      <c r="J1226" s="65" t="str">
        <f t="shared" si="1180"/>
        <v>숫자_19,2</v>
      </c>
      <c r="K1226" s="103"/>
      <c r="L1226" s="67"/>
      <c r="M1226" s="65" t="str">
        <f t="shared" si="1181"/>
        <v>ZFS_RISK_PORT</v>
      </c>
      <c r="N1226" s="65" t="str">
        <f t="shared" si="1178"/>
        <v>포트폴리오규제자본정보</v>
      </c>
      <c r="O1226" s="27">
        <f t="shared" si="1176"/>
        <v>48</v>
      </c>
      <c r="P1226" s="65" t="s">
        <v>224</v>
      </c>
      <c r="Q1226" s="65" t="str">
        <f t="shared" si="1177"/>
        <v>액면금액</v>
      </c>
      <c r="R1226" s="65" t="str">
        <f t="shared" si="1182"/>
        <v>number(19,2)</v>
      </c>
      <c r="S1226" s="66"/>
      <c r="T1226" s="66"/>
      <c r="U1226" s="68" t="str">
        <f t="shared" si="1191"/>
        <v>19,2</v>
      </c>
      <c r="V1226" s="65"/>
      <c r="W1226" s="5" t="s">
        <v>291</v>
      </c>
      <c r="X1226" s="5" t="str">
        <f t="shared" si="1185"/>
        <v>BASE_DT,SCEN_ID,PORT_ID,RISK_CLS,BUCKET,RISK_FACT,SENT_CLS</v>
      </c>
      <c r="Y1226" s="6" t="s">
        <v>291</v>
      </c>
      <c r="Z1226" s="37" t="str">
        <f t="shared" si="1186"/>
        <v xml:space="preserve">  NOTI number(19,2) NULL,</v>
      </c>
      <c r="AA1226" s="37" t="s">
        <v>291</v>
      </c>
      <c r="AB1226" s="5" t="str">
        <f t="shared" si="1187"/>
        <v/>
      </c>
      <c r="AC1226" s="37" t="s">
        <v>291</v>
      </c>
      <c r="AD1226" s="37" t="str">
        <f t="shared" si="1188"/>
        <v>COMMENT ON COLUMN ZFS_RISK_PORT.NOTI IS '액면금액';</v>
      </c>
      <c r="AE1226" s="37" t="s">
        <v>291</v>
      </c>
      <c r="AF1226" s="40" t="str">
        <f t="shared" si="1189"/>
        <v>ALTER TABLE ZFS_RISK_PORT ADD NOTI number(19,2) NULL;</v>
      </c>
      <c r="AG1226" s="6" t="s">
        <v>291</v>
      </c>
      <c r="AI1226" s="114"/>
      <c r="AJ1226" s="66"/>
    </row>
    <row r="1227" spans="2:36" hidden="1">
      <c r="B1227" s="65" t="str">
        <f t="shared" ref="B1227:C1235" si="1192">B1226</f>
        <v>바젤3표준_산출정보</v>
      </c>
      <c r="C1227" s="65" t="str">
        <f t="shared" si="1192"/>
        <v>포트폴리오규제자본정보</v>
      </c>
      <c r="D1227" s="65" t="s">
        <v>1374</v>
      </c>
      <c r="E1227" s="65">
        <f t="shared" si="1183"/>
        <v>49</v>
      </c>
      <c r="F1227" s="66"/>
      <c r="G1227" s="66" t="s">
        <v>1156</v>
      </c>
      <c r="H1227" s="42" t="s">
        <v>2000</v>
      </c>
      <c r="I1227" s="66"/>
      <c r="J1227" s="65" t="str">
        <f t="shared" si="1180"/>
        <v>숫자_19,2</v>
      </c>
      <c r="K1227" s="103"/>
      <c r="L1227" s="67"/>
      <c r="M1227" s="65" t="str">
        <f t="shared" si="1181"/>
        <v>ZFS_RISK_PORT</v>
      </c>
      <c r="N1227" s="65" t="str">
        <f t="shared" si="1178"/>
        <v>포트폴리오규제자본정보</v>
      </c>
      <c r="O1227" s="27">
        <f t="shared" si="1176"/>
        <v>49</v>
      </c>
      <c r="P1227" s="65" t="s">
        <v>225</v>
      </c>
      <c r="Q1227" s="65" t="str">
        <f t="shared" si="1177"/>
        <v>단순합산값</v>
      </c>
      <c r="R1227" s="65" t="str">
        <f t="shared" si="1182"/>
        <v>number(19,2)</v>
      </c>
      <c r="S1227" s="66"/>
      <c r="T1227" s="66"/>
      <c r="U1227" s="68" t="str">
        <f t="shared" si="1191"/>
        <v>19,2</v>
      </c>
      <c r="V1227" s="65"/>
      <c r="W1227" s="5" t="s">
        <v>291</v>
      </c>
      <c r="X1227" s="5" t="str">
        <f t="shared" si="1185"/>
        <v>BASE_DT,SCEN_ID,PORT_ID,RISK_CLS,BUCKET,RISK_FACT,SENT_CLS</v>
      </c>
      <c r="Y1227" s="6" t="s">
        <v>291</v>
      </c>
      <c r="Z1227" s="37" t="str">
        <f t="shared" si="1186"/>
        <v xml:space="preserve">  SSUM number(19,2) NULL,</v>
      </c>
      <c r="AA1227" s="37" t="s">
        <v>291</v>
      </c>
      <c r="AB1227" s="5" t="str">
        <f t="shared" si="1187"/>
        <v/>
      </c>
      <c r="AC1227" s="37" t="s">
        <v>291</v>
      </c>
      <c r="AD1227" s="37" t="str">
        <f t="shared" si="1188"/>
        <v>COMMENT ON COLUMN ZFS_RISK_PORT.SSUM IS '단순합산값';</v>
      </c>
      <c r="AE1227" s="37" t="s">
        <v>291</v>
      </c>
      <c r="AF1227" s="40" t="str">
        <f t="shared" si="1189"/>
        <v>ALTER TABLE ZFS_RISK_PORT ADD SSUM number(19,2) NULL;</v>
      </c>
      <c r="AG1227" s="6" t="s">
        <v>291</v>
      </c>
      <c r="AI1227" s="114"/>
      <c r="AJ1227" s="66"/>
    </row>
    <row r="1228" spans="2:36" hidden="1">
      <c r="B1228" s="65" t="str">
        <f t="shared" si="1192"/>
        <v>바젤3표준_산출정보</v>
      </c>
      <c r="C1228" s="65" t="str">
        <f t="shared" si="1192"/>
        <v>포트폴리오규제자본정보</v>
      </c>
      <c r="D1228" s="65" t="s">
        <v>1375</v>
      </c>
      <c r="E1228" s="65">
        <f t="shared" si="1183"/>
        <v>50</v>
      </c>
      <c r="F1228" s="66"/>
      <c r="G1228" s="66" t="s">
        <v>1156</v>
      </c>
      <c r="H1228" s="42" t="s">
        <v>2001</v>
      </c>
      <c r="I1228" s="66"/>
      <c r="J1228" s="65" t="str">
        <f t="shared" si="1180"/>
        <v>숫자_32,2</v>
      </c>
      <c r="K1228" s="103"/>
      <c r="L1228" s="67"/>
      <c r="M1228" s="65" t="str">
        <f t="shared" si="1181"/>
        <v>ZFS_RISK_PORT</v>
      </c>
      <c r="N1228" s="65" t="str">
        <f t="shared" si="1178"/>
        <v>포트폴리오규제자본정보</v>
      </c>
      <c r="O1228" s="27">
        <f t="shared" si="1176"/>
        <v>50</v>
      </c>
      <c r="P1228" s="65" t="s">
        <v>226</v>
      </c>
      <c r="Q1228" s="65" t="str">
        <f t="shared" si="1177"/>
        <v>위험가중자산자승</v>
      </c>
      <c r="R1228" s="65" t="str">
        <f t="shared" si="1182"/>
        <v>number(32,2)</v>
      </c>
      <c r="S1228" s="66"/>
      <c r="T1228" s="66"/>
      <c r="U1228" s="68" t="str">
        <f t="shared" si="1191"/>
        <v>32,2</v>
      </c>
      <c r="V1228" s="65"/>
      <c r="W1228" s="5" t="s">
        <v>291</v>
      </c>
      <c r="X1228" s="5" t="str">
        <f t="shared" si="1185"/>
        <v>BASE_DT,SCEN_ID,PORT_ID,RISK_CLS,BUCKET,RISK_FACT,SENT_CLS</v>
      </c>
      <c r="Y1228" s="6" t="s">
        <v>291</v>
      </c>
      <c r="Z1228" s="37" t="str">
        <f t="shared" si="1186"/>
        <v xml:space="preserve">  WS2 number(32,2) NULL,</v>
      </c>
      <c r="AA1228" s="37" t="s">
        <v>291</v>
      </c>
      <c r="AB1228" s="5" t="str">
        <f t="shared" si="1187"/>
        <v/>
      </c>
      <c r="AC1228" s="37" t="s">
        <v>291</v>
      </c>
      <c r="AD1228" s="37" t="str">
        <f t="shared" si="1188"/>
        <v>COMMENT ON COLUMN ZFS_RISK_PORT.WS2 IS '위험가중자산자승';</v>
      </c>
      <c r="AE1228" s="37" t="s">
        <v>291</v>
      </c>
      <c r="AF1228" s="40" t="str">
        <f t="shared" si="1189"/>
        <v>ALTER TABLE ZFS_RISK_PORT ADD WS2 number(32,2) NULL;</v>
      </c>
      <c r="AG1228" s="6" t="s">
        <v>291</v>
      </c>
      <c r="AI1228" s="114"/>
      <c r="AJ1228" s="66"/>
    </row>
    <row r="1229" spans="2:36" hidden="1">
      <c r="B1229" s="65" t="str">
        <f t="shared" si="1192"/>
        <v>바젤3표준_산출정보</v>
      </c>
      <c r="C1229" s="65" t="str">
        <f t="shared" si="1192"/>
        <v>포트폴리오규제자본정보</v>
      </c>
      <c r="D1229" s="65" t="s">
        <v>1342</v>
      </c>
      <c r="E1229" s="65">
        <f t="shared" si="1183"/>
        <v>51</v>
      </c>
      <c r="F1229" s="66"/>
      <c r="G1229" s="66" t="s">
        <v>274</v>
      </c>
      <c r="H1229" s="42">
        <v>50</v>
      </c>
      <c r="I1229" s="66"/>
      <c r="J1229" s="65" t="str">
        <f t="shared" si="1180"/>
        <v>문자_50</v>
      </c>
      <c r="K1229" s="103"/>
      <c r="L1229" s="67"/>
      <c r="M1229" s="65" t="str">
        <f t="shared" si="1181"/>
        <v>ZFS_RISK_PORT</v>
      </c>
      <c r="N1229" s="65" t="str">
        <f t="shared" si="1178"/>
        <v>포트폴리오규제자본정보</v>
      </c>
      <c r="O1229" s="27">
        <f t="shared" si="1176"/>
        <v>51</v>
      </c>
      <c r="P1229" s="65" t="s">
        <v>227</v>
      </c>
      <c r="Q1229" s="65" t="str">
        <f t="shared" si="1177"/>
        <v>Name위험요소</v>
      </c>
      <c r="R1229" s="65" t="str">
        <f t="shared" si="1182"/>
        <v>varchar2(50)</v>
      </c>
      <c r="S1229" s="66"/>
      <c r="T1229" s="66"/>
      <c r="U1229" s="68">
        <f t="shared" si="1191"/>
        <v>50</v>
      </c>
      <c r="V1229" s="65"/>
      <c r="W1229" s="5" t="s">
        <v>291</v>
      </c>
      <c r="X1229" s="5" t="str">
        <f t="shared" si="1185"/>
        <v>BASE_DT,SCEN_ID,PORT_ID,RISK_CLS,BUCKET,RISK_FACT,SENT_CLS</v>
      </c>
      <c r="Y1229" s="6" t="s">
        <v>291</v>
      </c>
      <c r="Z1229" s="37" t="str">
        <f t="shared" si="1186"/>
        <v xml:space="preserve">  FACT_NAME varchar2(50) NULL,</v>
      </c>
      <c r="AA1229" s="37" t="s">
        <v>291</v>
      </c>
      <c r="AB1229" s="5" t="str">
        <f t="shared" si="1187"/>
        <v/>
      </c>
      <c r="AC1229" s="37" t="s">
        <v>291</v>
      </c>
      <c r="AD1229" s="37" t="str">
        <f t="shared" si="1188"/>
        <v>COMMENT ON COLUMN ZFS_RISK_PORT.FACT_NAME IS 'Name위험요소';</v>
      </c>
      <c r="AE1229" s="37" t="s">
        <v>291</v>
      </c>
      <c r="AF1229" s="40" t="str">
        <f t="shared" si="1189"/>
        <v>ALTER TABLE ZFS_RISK_PORT ADD FACT_NAME varchar2(50) NULL;</v>
      </c>
      <c r="AG1229" s="6" t="s">
        <v>291</v>
      </c>
      <c r="AI1229" s="114"/>
      <c r="AJ1229" s="66"/>
    </row>
    <row r="1230" spans="2:36" hidden="1">
      <c r="B1230" s="65" t="str">
        <f t="shared" si="1192"/>
        <v>바젤3표준_산출정보</v>
      </c>
      <c r="C1230" s="65" t="str">
        <f t="shared" si="1192"/>
        <v>포트폴리오규제자본정보</v>
      </c>
      <c r="D1230" s="65" t="s">
        <v>272</v>
      </c>
      <c r="E1230" s="65">
        <f t="shared" si="1183"/>
        <v>52</v>
      </c>
      <c r="F1230" s="66"/>
      <c r="G1230" s="66" t="s">
        <v>274</v>
      </c>
      <c r="H1230" s="42">
        <v>30</v>
      </c>
      <c r="I1230" s="66"/>
      <c r="J1230" s="65" t="str">
        <f t="shared" si="1180"/>
        <v>문자_30</v>
      </c>
      <c r="K1230" s="103"/>
      <c r="L1230" s="67"/>
      <c r="M1230" s="65" t="str">
        <f t="shared" si="1181"/>
        <v>ZFS_RISK_PORT</v>
      </c>
      <c r="N1230" s="65" t="str">
        <f t="shared" si="1178"/>
        <v>포트폴리오규제자본정보</v>
      </c>
      <c r="O1230" s="27">
        <f t="shared" si="1176"/>
        <v>52</v>
      </c>
      <c r="P1230" s="65" t="s">
        <v>228</v>
      </c>
      <c r="Q1230" s="65" t="str">
        <f t="shared" si="1177"/>
        <v>Base위험요소</v>
      </c>
      <c r="R1230" s="65" t="str">
        <f t="shared" si="1182"/>
        <v>varchar2(30)</v>
      </c>
      <c r="S1230" s="66"/>
      <c r="T1230" s="66"/>
      <c r="U1230" s="68">
        <f t="shared" si="1191"/>
        <v>30</v>
      </c>
      <c r="V1230" s="65"/>
      <c r="W1230" s="5" t="s">
        <v>291</v>
      </c>
      <c r="X1230" s="5" t="str">
        <f t="shared" si="1185"/>
        <v>BASE_DT,SCEN_ID,PORT_ID,RISK_CLS,BUCKET,RISK_FACT,SENT_CLS</v>
      </c>
      <c r="Y1230" s="6" t="s">
        <v>291</v>
      </c>
      <c r="Z1230" s="37" t="str">
        <f t="shared" si="1186"/>
        <v xml:space="preserve">  FACT_BASE varchar2(30) NULL,</v>
      </c>
      <c r="AA1230" s="37" t="s">
        <v>291</v>
      </c>
      <c r="AB1230" s="5" t="str">
        <f t="shared" si="1187"/>
        <v/>
      </c>
      <c r="AC1230" s="37" t="s">
        <v>291</v>
      </c>
      <c r="AD1230" s="37" t="str">
        <f t="shared" si="1188"/>
        <v>COMMENT ON COLUMN ZFS_RISK_PORT.FACT_BASE IS 'Base위험요소';</v>
      </c>
      <c r="AE1230" s="37" t="s">
        <v>291</v>
      </c>
      <c r="AF1230" s="40" t="str">
        <f t="shared" si="1189"/>
        <v>ALTER TABLE ZFS_RISK_PORT ADD FACT_BASE varchar2(30) NULL;</v>
      </c>
      <c r="AG1230" s="6" t="s">
        <v>291</v>
      </c>
      <c r="AI1230" s="114"/>
      <c r="AJ1230" s="66"/>
    </row>
    <row r="1231" spans="2:36" hidden="1">
      <c r="B1231" s="65" t="str">
        <f t="shared" si="1192"/>
        <v>바젤3표준_산출정보</v>
      </c>
      <c r="C1231" s="65" t="str">
        <f t="shared" si="1192"/>
        <v>포트폴리오규제자본정보</v>
      </c>
      <c r="D1231" s="65" t="s">
        <v>1246</v>
      </c>
      <c r="E1231" s="65">
        <f t="shared" si="1183"/>
        <v>53</v>
      </c>
      <c r="F1231" s="66"/>
      <c r="G1231" s="66" t="s">
        <v>1156</v>
      </c>
      <c r="H1231" s="42" t="s">
        <v>1343</v>
      </c>
      <c r="I1231" s="66"/>
      <c r="J1231" s="65" t="str">
        <f t="shared" si="1180"/>
        <v>숫자_5,2</v>
      </c>
      <c r="K1231" s="103"/>
      <c r="L1231" s="67"/>
      <c r="M1231" s="65" t="str">
        <f t="shared" si="1181"/>
        <v>ZFS_RISK_PORT</v>
      </c>
      <c r="N1231" s="65" t="str">
        <f t="shared" si="1178"/>
        <v>포트폴리오규제자본정보</v>
      </c>
      <c r="O1231" s="27">
        <f t="shared" si="1176"/>
        <v>53</v>
      </c>
      <c r="P1231" s="65" t="s">
        <v>129</v>
      </c>
      <c r="Q1231" s="65" t="str">
        <f t="shared" si="1177"/>
        <v>구간1</v>
      </c>
      <c r="R1231" s="65" t="str">
        <f t="shared" si="1182"/>
        <v>number(5,2)</v>
      </c>
      <c r="S1231" s="66"/>
      <c r="T1231" s="66"/>
      <c r="U1231" s="68" t="str">
        <f t="shared" si="1191"/>
        <v>5,2</v>
      </c>
      <c r="V1231" s="65"/>
      <c r="W1231" s="5" t="s">
        <v>291</v>
      </c>
      <c r="X1231" s="5" t="str">
        <f t="shared" si="1185"/>
        <v>BASE_DT,SCEN_ID,PORT_ID,RISK_CLS,BUCKET,RISK_FACT,SENT_CLS</v>
      </c>
      <c r="Y1231" s="6" t="s">
        <v>291</v>
      </c>
      <c r="Z1231" s="37" t="str">
        <f t="shared" si="1186"/>
        <v xml:space="preserve">  TENOR1 number(5,2) NULL,</v>
      </c>
      <c r="AA1231" s="37" t="s">
        <v>291</v>
      </c>
      <c r="AB1231" s="5" t="str">
        <f t="shared" si="1187"/>
        <v/>
      </c>
      <c r="AC1231" s="37" t="s">
        <v>291</v>
      </c>
      <c r="AD1231" s="37" t="str">
        <f t="shared" si="1188"/>
        <v>COMMENT ON COLUMN ZFS_RISK_PORT.TENOR1 IS '구간1';</v>
      </c>
      <c r="AE1231" s="37" t="s">
        <v>291</v>
      </c>
      <c r="AF1231" s="40" t="str">
        <f t="shared" si="1189"/>
        <v>ALTER TABLE ZFS_RISK_PORT ADD TENOR1 number(5,2) NULL;</v>
      </c>
      <c r="AG1231" s="6" t="s">
        <v>291</v>
      </c>
      <c r="AI1231" s="114"/>
      <c r="AJ1231" s="66"/>
    </row>
    <row r="1232" spans="2:36" hidden="1">
      <c r="B1232" s="65" t="str">
        <f t="shared" si="1192"/>
        <v>바젤3표준_산출정보</v>
      </c>
      <c r="C1232" s="65" t="str">
        <f t="shared" si="1192"/>
        <v>포트폴리오규제자본정보</v>
      </c>
      <c r="D1232" s="65" t="s">
        <v>1247</v>
      </c>
      <c r="E1232" s="65">
        <f t="shared" si="1183"/>
        <v>54</v>
      </c>
      <c r="F1232" s="66"/>
      <c r="G1232" s="66" t="s">
        <v>1156</v>
      </c>
      <c r="H1232" s="42" t="s">
        <v>1343</v>
      </c>
      <c r="I1232" s="66"/>
      <c r="J1232" s="65" t="str">
        <f t="shared" si="1180"/>
        <v>숫자_5,2</v>
      </c>
      <c r="K1232" s="103"/>
      <c r="L1232" s="67"/>
      <c r="M1232" s="65" t="str">
        <f t="shared" si="1181"/>
        <v>ZFS_RISK_PORT</v>
      </c>
      <c r="N1232" s="65" t="str">
        <f t="shared" si="1178"/>
        <v>포트폴리오규제자본정보</v>
      </c>
      <c r="O1232" s="27">
        <f t="shared" si="1176"/>
        <v>54</v>
      </c>
      <c r="P1232" s="65" t="s">
        <v>130</v>
      </c>
      <c r="Q1232" s="65" t="str">
        <f t="shared" si="1177"/>
        <v>구간2</v>
      </c>
      <c r="R1232" s="65" t="str">
        <f t="shared" si="1182"/>
        <v>number(5,2)</v>
      </c>
      <c r="S1232" s="66"/>
      <c r="T1232" s="66"/>
      <c r="U1232" s="68" t="str">
        <f t="shared" si="1191"/>
        <v>5,2</v>
      </c>
      <c r="V1232" s="65"/>
      <c r="W1232" s="5" t="s">
        <v>291</v>
      </c>
      <c r="X1232" s="5" t="str">
        <f t="shared" si="1185"/>
        <v>BASE_DT,SCEN_ID,PORT_ID,RISK_CLS,BUCKET,RISK_FACT,SENT_CLS</v>
      </c>
      <c r="Y1232" s="6" t="s">
        <v>291</v>
      </c>
      <c r="Z1232" s="37" t="str">
        <f t="shared" si="1186"/>
        <v xml:space="preserve">  TENOR2 number(5,2) NULL,</v>
      </c>
      <c r="AA1232" s="37" t="s">
        <v>291</v>
      </c>
      <c r="AB1232" s="5" t="str">
        <f t="shared" si="1187"/>
        <v/>
      </c>
      <c r="AC1232" s="37" t="s">
        <v>291</v>
      </c>
      <c r="AD1232" s="37" t="str">
        <f t="shared" si="1188"/>
        <v>COMMENT ON COLUMN ZFS_RISK_PORT.TENOR2 IS '구간2';</v>
      </c>
      <c r="AE1232" s="37" t="s">
        <v>291</v>
      </c>
      <c r="AF1232" s="40" t="str">
        <f t="shared" si="1189"/>
        <v>ALTER TABLE ZFS_RISK_PORT ADD TENOR2 number(5,2) NULL;</v>
      </c>
      <c r="AG1232" s="6" t="s">
        <v>291</v>
      </c>
      <c r="AI1232" s="114"/>
      <c r="AJ1232" s="66"/>
    </row>
    <row r="1233" spans="2:36" hidden="1">
      <c r="B1233" s="65" t="str">
        <f t="shared" si="1192"/>
        <v>바젤3표준_산출정보</v>
      </c>
      <c r="C1233" s="65" t="str">
        <f t="shared" si="1192"/>
        <v>포트폴리오규제자본정보</v>
      </c>
      <c r="D1233" s="65" t="s">
        <v>1333</v>
      </c>
      <c r="E1233" s="65">
        <f t="shared" si="1183"/>
        <v>55</v>
      </c>
      <c r="F1233" s="66"/>
      <c r="G1233" s="66" t="s">
        <v>1156</v>
      </c>
      <c r="H1233" s="42" t="s">
        <v>2000</v>
      </c>
      <c r="I1233" s="66"/>
      <c r="J1233" s="65" t="str">
        <f t="shared" si="1180"/>
        <v>숫자_19,2</v>
      </c>
      <c r="K1233" s="103"/>
      <c r="L1233" s="67"/>
      <c r="M1233" s="65" t="str">
        <f t="shared" si="1181"/>
        <v>ZFS_RISK_PORT</v>
      </c>
      <c r="N1233" s="65" t="str">
        <f t="shared" si="1178"/>
        <v>포트폴리오규제자본정보</v>
      </c>
      <c r="O1233" s="27">
        <f t="shared" si="1176"/>
        <v>55</v>
      </c>
      <c r="P1233" s="65" t="s">
        <v>112</v>
      </c>
      <c r="Q1233" s="65" t="str">
        <f t="shared" si="1177"/>
        <v>이론가</v>
      </c>
      <c r="R1233" s="65" t="str">
        <f t="shared" si="1182"/>
        <v>number(19,2)</v>
      </c>
      <c r="S1233" s="66"/>
      <c r="T1233" s="66"/>
      <c r="U1233" s="68" t="str">
        <f t="shared" si="1191"/>
        <v>19,2</v>
      </c>
      <c r="V1233" s="65"/>
      <c r="W1233" s="5" t="s">
        <v>291</v>
      </c>
      <c r="X1233" s="5" t="str">
        <f t="shared" si="1185"/>
        <v>BASE_DT,SCEN_ID,PORT_ID,RISK_CLS,BUCKET,RISK_FACT,SENT_CLS</v>
      </c>
      <c r="Y1233" s="6" t="s">
        <v>291</v>
      </c>
      <c r="Z1233" s="37" t="str">
        <f t="shared" si="1186"/>
        <v xml:space="preserve">  THEO_VAL number(19,2) NULL,</v>
      </c>
      <c r="AA1233" s="37" t="s">
        <v>291</v>
      </c>
      <c r="AB1233" s="5" t="str">
        <f t="shared" si="1187"/>
        <v/>
      </c>
      <c r="AC1233" s="37" t="s">
        <v>291</v>
      </c>
      <c r="AD1233" s="37" t="str">
        <f t="shared" si="1188"/>
        <v>COMMENT ON COLUMN ZFS_RISK_PORT.THEO_VAL IS '이론가';</v>
      </c>
      <c r="AE1233" s="37" t="s">
        <v>291</v>
      </c>
      <c r="AF1233" s="40" t="str">
        <f t="shared" si="1189"/>
        <v>ALTER TABLE ZFS_RISK_PORT ADD THEO_VAL number(19,2) NULL;</v>
      </c>
      <c r="AG1233" s="6" t="s">
        <v>291</v>
      </c>
      <c r="AI1233" s="114"/>
      <c r="AJ1233" s="66"/>
    </row>
    <row r="1234" spans="2:36" hidden="1">
      <c r="B1234" s="65" t="str">
        <f t="shared" si="1192"/>
        <v>바젤3표준_산출정보</v>
      </c>
      <c r="C1234" s="65" t="str">
        <f t="shared" si="1192"/>
        <v>포트폴리오규제자본정보</v>
      </c>
      <c r="D1234" s="65" t="s">
        <v>1355</v>
      </c>
      <c r="E1234" s="65">
        <f t="shared" si="1183"/>
        <v>56</v>
      </c>
      <c r="F1234" s="66"/>
      <c r="G1234" s="66" t="s">
        <v>274</v>
      </c>
      <c r="H1234" s="42">
        <v>10</v>
      </c>
      <c r="I1234" s="66"/>
      <c r="J1234" s="65" t="str">
        <f t="shared" si="1180"/>
        <v>문자_10</v>
      </c>
      <c r="K1234" s="103"/>
      <c r="L1234" s="67"/>
      <c r="M1234" s="65" t="str">
        <f t="shared" si="1181"/>
        <v>ZFS_RISK_PORT</v>
      </c>
      <c r="N1234" s="65" t="str">
        <f t="shared" si="1178"/>
        <v>포트폴리오규제자본정보</v>
      </c>
      <c r="O1234" s="27">
        <f t="shared" ref="O1234:O1297" si="1193">IF(P1234="","", IF(P1233="",1,O1233+1))</f>
        <v>56</v>
      </c>
      <c r="P1234" s="65" t="s">
        <v>230</v>
      </c>
      <c r="Q1234" s="65" t="str">
        <f t="shared" si="1177"/>
        <v>신용도위험요소</v>
      </c>
      <c r="R1234" s="65" t="str">
        <f t="shared" si="1182"/>
        <v>varchar2(10)</v>
      </c>
      <c r="S1234" s="66"/>
      <c r="T1234" s="66"/>
      <c r="U1234" s="68">
        <f t="shared" si="1191"/>
        <v>10</v>
      </c>
      <c r="V1234" s="65"/>
      <c r="W1234" s="5" t="s">
        <v>291</v>
      </c>
      <c r="X1234" s="5" t="str">
        <f t="shared" si="1185"/>
        <v>BASE_DT,SCEN_ID,PORT_ID,RISK_CLS,BUCKET,RISK_FACT,SENT_CLS</v>
      </c>
      <c r="Y1234" s="6" t="s">
        <v>291</v>
      </c>
      <c r="Z1234" s="37" t="str">
        <f t="shared" si="1186"/>
        <v xml:space="preserve">  FACT_GRADE varchar2(10) NULL,</v>
      </c>
      <c r="AA1234" s="37" t="s">
        <v>291</v>
      </c>
      <c r="AB1234" s="5" t="str">
        <f t="shared" si="1187"/>
        <v/>
      </c>
      <c r="AC1234" s="37" t="s">
        <v>291</v>
      </c>
      <c r="AD1234" s="37" t="str">
        <f t="shared" si="1188"/>
        <v>COMMENT ON COLUMN ZFS_RISK_PORT.FACT_GRADE IS '신용도위험요소';</v>
      </c>
      <c r="AE1234" s="37" t="s">
        <v>291</v>
      </c>
      <c r="AF1234" s="40" t="str">
        <f t="shared" si="1189"/>
        <v>ALTER TABLE ZFS_RISK_PORT ADD FACT_GRADE varchar2(10) NULL;</v>
      </c>
      <c r="AG1234" s="6" t="s">
        <v>291</v>
      </c>
      <c r="AI1234" s="114"/>
      <c r="AJ1234" s="66"/>
    </row>
    <row r="1235" spans="2:36" hidden="1">
      <c r="B1235" s="65" t="str">
        <f t="shared" si="1192"/>
        <v>바젤3표준_산출정보</v>
      </c>
      <c r="C1235" s="65" t="str">
        <f t="shared" si="1192"/>
        <v>포트폴리오규제자본정보</v>
      </c>
      <c r="D1235" s="65" t="s">
        <v>1376</v>
      </c>
      <c r="E1235" s="65">
        <f t="shared" si="1183"/>
        <v>57</v>
      </c>
      <c r="F1235" s="66"/>
      <c r="G1235" s="66" t="s">
        <v>274</v>
      </c>
      <c r="H1235" s="42">
        <v>10</v>
      </c>
      <c r="I1235" s="66"/>
      <c r="J1235" s="65" t="str">
        <f t="shared" si="1180"/>
        <v>문자_10</v>
      </c>
      <c r="K1235" s="103"/>
      <c r="L1235" s="67"/>
      <c r="M1235" s="65" t="str">
        <f t="shared" si="1181"/>
        <v>ZFS_RISK_PORT</v>
      </c>
      <c r="N1235" s="65" t="str">
        <f t="shared" si="1178"/>
        <v>포트폴리오규제자본정보</v>
      </c>
      <c r="O1235" s="27">
        <f t="shared" si="1193"/>
        <v>57</v>
      </c>
      <c r="P1235" s="65" t="s">
        <v>231</v>
      </c>
      <c r="Q1235" s="65" t="str">
        <f t="shared" si="1177"/>
        <v>커버처UpDn구분</v>
      </c>
      <c r="R1235" s="65" t="str">
        <f t="shared" si="1182"/>
        <v>varchar2(10)</v>
      </c>
      <c r="S1235" s="66"/>
      <c r="T1235" s="66"/>
      <c r="U1235" s="68">
        <f t="shared" si="1191"/>
        <v>10</v>
      </c>
      <c r="V1235" s="65"/>
      <c r="W1235" s="5" t="s">
        <v>291</v>
      </c>
      <c r="X1235" s="5" t="str">
        <f t="shared" si="1185"/>
        <v>BASE_DT,SCEN_ID,PORT_ID,RISK_CLS,BUCKET,RISK_FACT,SENT_CLS</v>
      </c>
      <c r="Y1235" s="6" t="s">
        <v>291</v>
      </c>
      <c r="Z1235" s="37" t="str">
        <f t="shared" si="1186"/>
        <v xml:space="preserve">  KB_FLG varchar2(10) NULL,CONSTRAINT PK_ZFS_RISK_PORT PRIMARY KEY ( BASE_DT,SCEN_ID,PORT_ID,RISK_CLS,BUCKET,RISK_FACT,SENT_CLS) );</v>
      </c>
      <c r="AA1235" s="37" t="s">
        <v>291</v>
      </c>
      <c r="AB1235" s="5" t="str">
        <f t="shared" si="1187"/>
        <v/>
      </c>
      <c r="AC1235" s="37" t="s">
        <v>291</v>
      </c>
      <c r="AD1235" s="37" t="str">
        <f t="shared" si="1188"/>
        <v>COMMENT ON COLUMN ZFS_RISK_PORT.KB_FLG IS '커버처UpDn구분';</v>
      </c>
      <c r="AE1235" s="37" t="s">
        <v>291</v>
      </c>
      <c r="AF1235" s="40" t="str">
        <f t="shared" si="1189"/>
        <v>ALTER TABLE ZFS_RISK_PORT ADD KB_FLG varchar2(10) NULL;</v>
      </c>
      <c r="AG1235" s="6" t="s">
        <v>291</v>
      </c>
      <c r="AI1235" s="114"/>
      <c r="AJ1235" s="66"/>
    </row>
    <row r="1236" spans="2:36" hidden="1">
      <c r="B1236" s="65" t="str">
        <f>B1146</f>
        <v>바젤3표준_산출정보</v>
      </c>
      <c r="C1236" s="65" t="s">
        <v>1006</v>
      </c>
      <c r="D1236" s="65" t="str">
        <f>VLOOKUP(M1236,엔티티목록!I:O,7,FALSE)</f>
        <v>버킷내 상관계수 적용 이력 정보</v>
      </c>
      <c r="E1236" s="65" t="str">
        <f t="shared" si="1183"/>
        <v/>
      </c>
      <c r="F1236" s="66"/>
      <c r="G1236" s="66"/>
      <c r="H1236" s="42">
        <f>SUMIFS(H:H,C:C,C1236,B:B,B1236, G:G,"&lt;&gt;"&amp;G1236)</f>
        <v>191</v>
      </c>
      <c r="I1236" s="66"/>
      <c r="J1236" s="65" t="str">
        <f t="shared" si="1180"/>
        <v/>
      </c>
      <c r="K1236" s="103"/>
      <c r="L1236" s="67"/>
      <c r="M1236" s="65" t="s">
        <v>1008</v>
      </c>
      <c r="N1236" s="65" t="str">
        <f t="shared" si="1178"/>
        <v>버킷내상관계수적용정보</v>
      </c>
      <c r="O1236" s="27" t="str">
        <f t="shared" si="1193"/>
        <v/>
      </c>
      <c r="P1236" s="65"/>
      <c r="Q1236" s="65"/>
      <c r="R1236" s="65" t="str">
        <f t="shared" si="1182"/>
        <v/>
      </c>
      <c r="S1236" s="66"/>
      <c r="T1236" s="66"/>
      <c r="U1236" s="68">
        <f t="shared" si="1191"/>
        <v>191</v>
      </c>
      <c r="V1236" s="65"/>
      <c r="W1236" s="5" t="s">
        <v>291</v>
      </c>
      <c r="X1236" s="5" t="str">
        <f t="shared" si="1185"/>
        <v/>
      </c>
      <c r="Y1236" s="6" t="s">
        <v>291</v>
      </c>
      <c r="Z1236" s="37" t="str">
        <f t="shared" si="1186"/>
        <v>CREATE TABLE ZFS_RISK_CPKL(</v>
      </c>
      <c r="AA1236" s="37" t="s">
        <v>291</v>
      </c>
      <c r="AB1236" s="5" t="str">
        <f t="shared" si="1187"/>
        <v>DROP TABLE ZFS_RISK_CPKL;</v>
      </c>
      <c r="AC1236" s="37" t="s">
        <v>291</v>
      </c>
      <c r="AD1236" s="37" t="str">
        <f t="shared" si="1188"/>
        <v>COMMENT ON TABLE ZFS_RISK_CPKL IS '버킷내상관계수적용정보';</v>
      </c>
      <c r="AE1236" s="37" t="s">
        <v>291</v>
      </c>
      <c r="AF1236" s="40" t="str">
        <f t="shared" si="1189"/>
        <v/>
      </c>
      <c r="AG1236" s="6" t="s">
        <v>291</v>
      </c>
      <c r="AI1236" s="114"/>
      <c r="AJ1236" s="66"/>
    </row>
    <row r="1237" spans="2:36" hidden="1">
      <c r="B1237" s="65" t="str">
        <f t="shared" ref="B1237:C1252" si="1194">B1236</f>
        <v>바젤3표준_산출정보</v>
      </c>
      <c r="C1237" s="65" t="str">
        <f t="shared" si="1194"/>
        <v>버킷내상관계수적용정보</v>
      </c>
      <c r="D1237" s="65" t="s">
        <v>1169</v>
      </c>
      <c r="E1237" s="65">
        <f t="shared" si="1183"/>
        <v>1</v>
      </c>
      <c r="F1237" s="66" t="s">
        <v>1980</v>
      </c>
      <c r="G1237" s="66" t="s">
        <v>274</v>
      </c>
      <c r="H1237" s="42">
        <v>8</v>
      </c>
      <c r="I1237" s="66"/>
      <c r="J1237" s="65" t="str">
        <f t="shared" si="1180"/>
        <v>문자_8</v>
      </c>
      <c r="K1237" s="103"/>
      <c r="L1237" s="67"/>
      <c r="M1237" s="65" t="str">
        <f t="shared" ref="M1237:M1265" si="1195">M1236</f>
        <v>ZFS_RISK_CPKL</v>
      </c>
      <c r="N1237" s="65" t="str">
        <f t="shared" si="1178"/>
        <v>버킷내상관계수적용정보</v>
      </c>
      <c r="O1237" s="27">
        <f t="shared" si="1193"/>
        <v>1</v>
      </c>
      <c r="P1237" s="65" t="s">
        <v>65</v>
      </c>
      <c r="Q1237" s="65" t="str">
        <f t="shared" si="1177"/>
        <v>기준일자</v>
      </c>
      <c r="R1237" s="65" t="str">
        <f t="shared" si="1182"/>
        <v>varchar2(8)</v>
      </c>
      <c r="S1237" s="66" t="s">
        <v>1980</v>
      </c>
      <c r="T1237" s="66"/>
      <c r="U1237" s="68">
        <f t="shared" si="1191"/>
        <v>8</v>
      </c>
      <c r="V1237" s="65"/>
      <c r="W1237" s="5" t="s">
        <v>291</v>
      </c>
      <c r="X1237" s="5" t="str">
        <f t="shared" si="1185"/>
        <v>BASE_DT</v>
      </c>
      <c r="Y1237" s="6" t="s">
        <v>291</v>
      </c>
      <c r="Z1237" s="37" t="str">
        <f t="shared" si="1186"/>
        <v xml:space="preserve">  BASE_DT varchar2(8) NOT NULL,</v>
      </c>
      <c r="AA1237" s="37" t="s">
        <v>291</v>
      </c>
      <c r="AB1237" s="5" t="str">
        <f t="shared" si="1187"/>
        <v/>
      </c>
      <c r="AC1237" s="37" t="s">
        <v>291</v>
      </c>
      <c r="AD1237" s="37" t="str">
        <f t="shared" si="1188"/>
        <v>COMMENT ON COLUMN ZFS_RISK_CPKL.BASE_DT IS '기준일자';</v>
      </c>
      <c r="AE1237" s="37" t="s">
        <v>291</v>
      </c>
      <c r="AF1237" s="40" t="str">
        <f t="shared" si="1189"/>
        <v/>
      </c>
      <c r="AG1237" s="6" t="s">
        <v>291</v>
      </c>
      <c r="AI1237" s="114"/>
      <c r="AJ1237" s="66"/>
    </row>
    <row r="1238" spans="2:36" hidden="1">
      <c r="B1238" s="65" t="str">
        <f t="shared" si="1194"/>
        <v>바젤3표준_산출정보</v>
      </c>
      <c r="C1238" s="65" t="str">
        <f t="shared" si="1194"/>
        <v>버킷내상관계수적용정보</v>
      </c>
      <c r="D1238" s="65" t="s">
        <v>1212</v>
      </c>
      <c r="E1238" s="65">
        <f t="shared" si="1183"/>
        <v>2</v>
      </c>
      <c r="F1238" s="66" t="s">
        <v>1980</v>
      </c>
      <c r="G1238" s="66" t="s">
        <v>274</v>
      </c>
      <c r="H1238" s="42">
        <v>30</v>
      </c>
      <c r="I1238" s="66"/>
      <c r="J1238" s="65" t="str">
        <f t="shared" si="1180"/>
        <v>문자_30</v>
      </c>
      <c r="K1238" s="103"/>
      <c r="L1238" s="67"/>
      <c r="M1238" s="65" t="str">
        <f t="shared" si="1195"/>
        <v>ZFS_RISK_CPKL</v>
      </c>
      <c r="N1238" s="65" t="str">
        <f t="shared" si="1178"/>
        <v>버킷내상관계수적용정보</v>
      </c>
      <c r="O1238" s="27">
        <f t="shared" si="1193"/>
        <v>2</v>
      </c>
      <c r="P1238" s="65" t="s">
        <v>106</v>
      </c>
      <c r="Q1238" s="65" t="str">
        <f t="shared" si="1177"/>
        <v>시나리오ID</v>
      </c>
      <c r="R1238" s="65" t="str">
        <f t="shared" si="1182"/>
        <v>varchar2(30)</v>
      </c>
      <c r="S1238" s="66" t="s">
        <v>1980</v>
      </c>
      <c r="T1238" s="66"/>
      <c r="U1238" s="68">
        <f t="shared" si="1191"/>
        <v>30</v>
      </c>
      <c r="V1238" s="65"/>
      <c r="W1238" s="5" t="s">
        <v>291</v>
      </c>
      <c r="X1238" s="5" t="str">
        <f t="shared" si="1185"/>
        <v>BASE_DT,SCEN_ID</v>
      </c>
      <c r="Y1238" s="6" t="s">
        <v>291</v>
      </c>
      <c r="Z1238" s="37" t="str">
        <f t="shared" si="1186"/>
        <v xml:space="preserve">  SCEN_ID varchar2(30) NOT NULL,</v>
      </c>
      <c r="AA1238" s="37" t="s">
        <v>291</v>
      </c>
      <c r="AB1238" s="5" t="str">
        <f t="shared" si="1187"/>
        <v/>
      </c>
      <c r="AC1238" s="37" t="s">
        <v>291</v>
      </c>
      <c r="AD1238" s="37" t="str">
        <f t="shared" si="1188"/>
        <v>COMMENT ON COLUMN ZFS_RISK_CPKL.SCEN_ID IS '시나리오ID';</v>
      </c>
      <c r="AE1238" s="37" t="s">
        <v>291</v>
      </c>
      <c r="AF1238" s="40" t="str">
        <f t="shared" si="1189"/>
        <v/>
      </c>
      <c r="AG1238" s="6" t="s">
        <v>291</v>
      </c>
      <c r="AI1238" s="114"/>
      <c r="AJ1238" s="66"/>
    </row>
    <row r="1239" spans="2:36" hidden="1">
      <c r="B1239" s="65" t="str">
        <f t="shared" si="1194"/>
        <v>바젤3표준_산출정보</v>
      </c>
      <c r="C1239" s="65" t="str">
        <f t="shared" si="1194"/>
        <v>버킷내상관계수적용정보</v>
      </c>
      <c r="D1239" s="65" t="s">
        <v>1208</v>
      </c>
      <c r="E1239" s="65">
        <f t="shared" si="1183"/>
        <v>3</v>
      </c>
      <c r="F1239" s="66" t="s">
        <v>1980</v>
      </c>
      <c r="G1239" s="66" t="s">
        <v>274</v>
      </c>
      <c r="H1239" s="42" t="s">
        <v>1159</v>
      </c>
      <c r="I1239" s="66"/>
      <c r="J1239" s="65" t="str">
        <f t="shared" si="1180"/>
        <v>문자_100</v>
      </c>
      <c r="K1239" s="103"/>
      <c r="L1239" s="67"/>
      <c r="M1239" s="65" t="str">
        <f t="shared" si="1195"/>
        <v>ZFS_RISK_CPKL</v>
      </c>
      <c r="N1239" s="65" t="str">
        <f t="shared" si="1178"/>
        <v>버킷내상관계수적용정보</v>
      </c>
      <c r="O1239" s="27">
        <f t="shared" si="1193"/>
        <v>3</v>
      </c>
      <c r="P1239" s="65" t="s">
        <v>81</v>
      </c>
      <c r="Q1239" s="65" t="str">
        <f t="shared" si="1177"/>
        <v>포트폴리오ID</v>
      </c>
      <c r="R1239" s="65" t="str">
        <f t="shared" si="1182"/>
        <v>varchar2(100)</v>
      </c>
      <c r="S1239" s="66" t="s">
        <v>1980</v>
      </c>
      <c r="T1239" s="66"/>
      <c r="U1239" s="68" t="str">
        <f t="shared" si="1191"/>
        <v>100</v>
      </c>
      <c r="V1239" s="65"/>
      <c r="W1239" s="5" t="s">
        <v>291</v>
      </c>
      <c r="X1239" s="5" t="str">
        <f t="shared" si="1185"/>
        <v>BASE_DT,SCEN_ID,PORT_ID</v>
      </c>
      <c r="Y1239" s="6" t="s">
        <v>291</v>
      </c>
      <c r="Z1239" s="37" t="str">
        <f t="shared" si="1186"/>
        <v xml:space="preserve">  PORT_ID varchar2(100) NOT NULL,</v>
      </c>
      <c r="AA1239" s="37" t="s">
        <v>291</v>
      </c>
      <c r="AB1239" s="5" t="str">
        <f t="shared" si="1187"/>
        <v/>
      </c>
      <c r="AC1239" s="37" t="s">
        <v>291</v>
      </c>
      <c r="AD1239" s="37" t="str">
        <f t="shared" si="1188"/>
        <v>COMMENT ON COLUMN ZFS_RISK_CPKL.PORT_ID IS '포트폴리오ID';</v>
      </c>
      <c r="AE1239" s="37" t="s">
        <v>291</v>
      </c>
      <c r="AF1239" s="40" t="str">
        <f t="shared" si="1189"/>
        <v/>
      </c>
      <c r="AG1239" s="6" t="s">
        <v>291</v>
      </c>
      <c r="AI1239" s="114"/>
      <c r="AJ1239" s="66"/>
    </row>
    <row r="1240" spans="2:36" hidden="1">
      <c r="B1240" s="65" t="str">
        <f t="shared" si="1194"/>
        <v>바젤3표준_산출정보</v>
      </c>
      <c r="C1240" s="65" t="str">
        <f t="shared" si="1194"/>
        <v>버킷내상관계수적용정보</v>
      </c>
      <c r="D1240" s="65" t="s">
        <v>1173</v>
      </c>
      <c r="E1240" s="65">
        <f t="shared" si="1183"/>
        <v>4</v>
      </c>
      <c r="F1240" s="66" t="s">
        <v>1980</v>
      </c>
      <c r="G1240" s="66" t="s">
        <v>274</v>
      </c>
      <c r="H1240" s="42">
        <v>10</v>
      </c>
      <c r="I1240" s="66"/>
      <c r="J1240" s="65" t="str">
        <f t="shared" si="1180"/>
        <v>문자_10</v>
      </c>
      <c r="K1240" s="103"/>
      <c r="L1240" s="67"/>
      <c r="M1240" s="65" t="str">
        <f t="shared" si="1195"/>
        <v>ZFS_RISK_CPKL</v>
      </c>
      <c r="N1240" s="65" t="str">
        <f t="shared" ref="N1240:N1305" si="1196">C1240</f>
        <v>버킷내상관계수적용정보</v>
      </c>
      <c r="O1240" s="27">
        <f t="shared" si="1193"/>
        <v>4</v>
      </c>
      <c r="P1240" s="65" t="s">
        <v>69</v>
      </c>
      <c r="Q1240" s="65" t="str">
        <f t="shared" ref="Q1240:Q1305" si="1197">D1240</f>
        <v>위험군</v>
      </c>
      <c r="R1240" s="65" t="str">
        <f t="shared" si="1182"/>
        <v>varchar2(10)</v>
      </c>
      <c r="S1240" s="66" t="s">
        <v>1980</v>
      </c>
      <c r="T1240" s="66"/>
      <c r="U1240" s="68">
        <f t="shared" si="1191"/>
        <v>10</v>
      </c>
      <c r="V1240" s="65"/>
      <c r="W1240" s="5" t="s">
        <v>291</v>
      </c>
      <c r="X1240" s="5" t="str">
        <f t="shared" si="1185"/>
        <v>BASE_DT,SCEN_ID,PORT_ID,RISK_CLS</v>
      </c>
      <c r="Y1240" s="6" t="s">
        <v>291</v>
      </c>
      <c r="Z1240" s="37" t="str">
        <f t="shared" si="1186"/>
        <v xml:space="preserve">  RISK_CLS varchar2(10) NOT NULL,</v>
      </c>
      <c r="AA1240" s="37" t="s">
        <v>291</v>
      </c>
      <c r="AB1240" s="5" t="str">
        <f t="shared" si="1187"/>
        <v/>
      </c>
      <c r="AC1240" s="37" t="s">
        <v>291</v>
      </c>
      <c r="AD1240" s="37" t="str">
        <f t="shared" si="1188"/>
        <v>COMMENT ON COLUMN ZFS_RISK_CPKL.RISK_CLS IS '위험군';</v>
      </c>
      <c r="AE1240" s="37" t="s">
        <v>291</v>
      </c>
      <c r="AF1240" s="40" t="str">
        <f t="shared" si="1189"/>
        <v/>
      </c>
      <c r="AG1240" s="6" t="s">
        <v>291</v>
      </c>
      <c r="AI1240" s="114"/>
      <c r="AJ1240" s="66"/>
    </row>
    <row r="1241" spans="2:36" hidden="1">
      <c r="B1241" s="65" t="str">
        <f t="shared" si="1194"/>
        <v>바젤3표준_산출정보</v>
      </c>
      <c r="C1241" s="65" t="str">
        <f t="shared" si="1194"/>
        <v>버킷내상관계수적용정보</v>
      </c>
      <c r="D1241" s="65" t="s">
        <v>1175</v>
      </c>
      <c r="E1241" s="65">
        <f t="shared" si="1183"/>
        <v>5</v>
      </c>
      <c r="F1241" s="66" t="s">
        <v>1980</v>
      </c>
      <c r="G1241" s="66" t="s">
        <v>274</v>
      </c>
      <c r="H1241" s="42">
        <v>5</v>
      </c>
      <c r="I1241" s="66"/>
      <c r="J1241" s="65" t="str">
        <f t="shared" si="1180"/>
        <v>문자_5</v>
      </c>
      <c r="K1241" s="103"/>
      <c r="L1241" s="67"/>
      <c r="M1241" s="65" t="str">
        <f t="shared" si="1195"/>
        <v>ZFS_RISK_CPKL</v>
      </c>
      <c r="N1241" s="65" t="str">
        <f t="shared" si="1196"/>
        <v>버킷내상관계수적용정보</v>
      </c>
      <c r="O1241" s="27">
        <f t="shared" si="1193"/>
        <v>5</v>
      </c>
      <c r="P1241" s="65" t="s">
        <v>70</v>
      </c>
      <c r="Q1241" s="65" t="str">
        <f t="shared" si="1197"/>
        <v>민감도구분</v>
      </c>
      <c r="R1241" s="65" t="str">
        <f t="shared" si="1182"/>
        <v>varchar2(5)</v>
      </c>
      <c r="S1241" s="66" t="s">
        <v>1980</v>
      </c>
      <c r="T1241" s="66"/>
      <c r="U1241" s="68">
        <f t="shared" si="1191"/>
        <v>5</v>
      </c>
      <c r="V1241" s="65"/>
      <c r="W1241" s="5" t="s">
        <v>291</v>
      </c>
      <c r="X1241" s="5" t="str">
        <f t="shared" si="1185"/>
        <v>BASE_DT,SCEN_ID,PORT_ID,RISK_CLS,SENT_CLS</v>
      </c>
      <c r="Y1241" s="6" t="s">
        <v>291</v>
      </c>
      <c r="Z1241" s="37" t="str">
        <f t="shared" si="1186"/>
        <v xml:space="preserve">  SENT_CLS varchar2(5) NOT NULL,</v>
      </c>
      <c r="AA1241" s="37" t="s">
        <v>291</v>
      </c>
      <c r="AB1241" s="5" t="str">
        <f t="shared" si="1187"/>
        <v/>
      </c>
      <c r="AC1241" s="37" t="s">
        <v>291</v>
      </c>
      <c r="AD1241" s="37" t="str">
        <f t="shared" si="1188"/>
        <v>COMMENT ON COLUMN ZFS_RISK_CPKL.SENT_CLS IS '민감도구분';</v>
      </c>
      <c r="AE1241" s="37" t="s">
        <v>291</v>
      </c>
      <c r="AF1241" s="40" t="str">
        <f t="shared" si="1189"/>
        <v/>
      </c>
      <c r="AG1241" s="6" t="s">
        <v>291</v>
      </c>
      <c r="AI1241" s="114"/>
      <c r="AJ1241" s="66"/>
    </row>
    <row r="1242" spans="2:36" hidden="1">
      <c r="B1242" s="65" t="str">
        <f t="shared" si="1194"/>
        <v>바젤3표준_산출정보</v>
      </c>
      <c r="C1242" s="65" t="str">
        <f t="shared" si="1194"/>
        <v>버킷내상관계수적용정보</v>
      </c>
      <c r="D1242" s="65" t="s">
        <v>1248</v>
      </c>
      <c r="E1242" s="65">
        <f t="shared" si="1183"/>
        <v>6</v>
      </c>
      <c r="F1242" s="66" t="s">
        <v>1980</v>
      </c>
      <c r="G1242" s="66" t="s">
        <v>274</v>
      </c>
      <c r="H1242" s="42">
        <v>30</v>
      </c>
      <c r="I1242" s="66"/>
      <c r="J1242" s="65" t="str">
        <f t="shared" si="1180"/>
        <v>문자_30</v>
      </c>
      <c r="K1242" s="103"/>
      <c r="L1242" s="67"/>
      <c r="M1242" s="65" t="str">
        <f t="shared" si="1195"/>
        <v>ZFS_RISK_CPKL</v>
      </c>
      <c r="N1242" s="65" t="str">
        <f t="shared" si="1196"/>
        <v>버킷내상관계수적용정보</v>
      </c>
      <c r="O1242" s="27">
        <f t="shared" si="1193"/>
        <v>6</v>
      </c>
      <c r="P1242" s="65" t="s">
        <v>131</v>
      </c>
      <c r="Q1242" s="65" t="str">
        <f t="shared" si="1197"/>
        <v>버킷</v>
      </c>
      <c r="R1242" s="65" t="str">
        <f t="shared" si="1182"/>
        <v>varchar2(30)</v>
      </c>
      <c r="S1242" s="66" t="s">
        <v>1980</v>
      </c>
      <c r="T1242" s="66"/>
      <c r="U1242" s="68">
        <f t="shared" si="1191"/>
        <v>30</v>
      </c>
      <c r="V1242" s="65"/>
      <c r="W1242" s="5" t="s">
        <v>291</v>
      </c>
      <c r="X1242" s="5" t="str">
        <f t="shared" si="1185"/>
        <v>BASE_DT,SCEN_ID,PORT_ID,RISK_CLS,SENT_CLS,BUCKET</v>
      </c>
      <c r="Y1242" s="6" t="s">
        <v>291</v>
      </c>
      <c r="Z1242" s="37" t="str">
        <f t="shared" si="1186"/>
        <v xml:space="preserve">  BUCKET varchar2(30) NOT NULL,</v>
      </c>
      <c r="AA1242" s="37" t="s">
        <v>291</v>
      </c>
      <c r="AB1242" s="5" t="str">
        <f t="shared" si="1187"/>
        <v/>
      </c>
      <c r="AC1242" s="37" t="s">
        <v>291</v>
      </c>
      <c r="AD1242" s="37" t="str">
        <f t="shared" si="1188"/>
        <v>COMMENT ON COLUMN ZFS_RISK_CPKL.BUCKET IS '버킷';</v>
      </c>
      <c r="AE1242" s="37" t="s">
        <v>291</v>
      </c>
      <c r="AF1242" s="40" t="str">
        <f t="shared" si="1189"/>
        <v/>
      </c>
      <c r="AG1242" s="6" t="s">
        <v>291</v>
      </c>
      <c r="AI1242" s="114"/>
      <c r="AJ1242" s="66"/>
    </row>
    <row r="1243" spans="2:36" hidden="1">
      <c r="B1243" s="65" t="str">
        <f t="shared" si="1194"/>
        <v>바젤3표준_산출정보</v>
      </c>
      <c r="C1243" s="65" t="str">
        <f t="shared" si="1194"/>
        <v>버킷내상관계수적용정보</v>
      </c>
      <c r="D1243" s="65" t="s">
        <v>1377</v>
      </c>
      <c r="E1243" s="65">
        <f t="shared" si="1183"/>
        <v>7</v>
      </c>
      <c r="F1243" s="66" t="s">
        <v>1980</v>
      </c>
      <c r="G1243" s="66" t="s">
        <v>274</v>
      </c>
      <c r="H1243" s="42" t="s">
        <v>1159</v>
      </c>
      <c r="I1243" s="66"/>
      <c r="J1243" s="65" t="str">
        <f t="shared" ref="J1243:J1306" si="1198">IF(G1243="", "", G1243&amp;IF(G1243="날짜", "", "_"&amp;H1243))</f>
        <v>문자_100</v>
      </c>
      <c r="K1243" s="103"/>
      <c r="L1243" s="67"/>
      <c r="M1243" s="65" t="str">
        <f t="shared" si="1195"/>
        <v>ZFS_RISK_CPKL</v>
      </c>
      <c r="N1243" s="65" t="str">
        <f t="shared" si="1196"/>
        <v>버킷내상관계수적용정보</v>
      </c>
      <c r="O1243" s="27">
        <f t="shared" si="1193"/>
        <v>7</v>
      </c>
      <c r="P1243" s="65" t="s">
        <v>144</v>
      </c>
      <c r="Q1243" s="65" t="str">
        <f t="shared" si="1197"/>
        <v>기준위험요소</v>
      </c>
      <c r="R1243" s="65" t="str">
        <f t="shared" ref="R1243:R1306" si="1199">IF(G1243="문자", "varchar2(" &amp; H1243 &amp; ")", IF(G1243="숫자", "number(" &amp; SUBSTITUTE(H1243, ".", ",") &amp;")", IF(G1243="날짜", "timestamp", "")))</f>
        <v>varchar2(100)</v>
      </c>
      <c r="S1243" s="66" t="s">
        <v>1980</v>
      </c>
      <c r="T1243" s="66"/>
      <c r="U1243" s="68" t="str">
        <f t="shared" si="1191"/>
        <v>100</v>
      </c>
      <c r="V1243" s="65"/>
      <c r="W1243" s="5" t="s">
        <v>291</v>
      </c>
      <c r="X1243" s="5" t="str">
        <f t="shared" si="1185"/>
        <v>BASE_DT,SCEN_ID,PORT_ID,RISK_CLS,SENT_CLS,BUCKET,RISK_FACTK</v>
      </c>
      <c r="Y1243" s="6" t="s">
        <v>291</v>
      </c>
      <c r="Z1243" s="37" t="str">
        <f t="shared" si="1186"/>
        <v xml:space="preserve">  RISK_FACTK varchar2(100) NOT NULL,</v>
      </c>
      <c r="AA1243" s="37" t="s">
        <v>291</v>
      </c>
      <c r="AB1243" s="5" t="str">
        <f t="shared" si="1187"/>
        <v/>
      </c>
      <c r="AC1243" s="37" t="s">
        <v>291</v>
      </c>
      <c r="AD1243" s="37" t="str">
        <f t="shared" si="1188"/>
        <v>COMMENT ON COLUMN ZFS_RISK_CPKL.RISK_FACTK IS '기준위험요소';</v>
      </c>
      <c r="AE1243" s="37" t="s">
        <v>291</v>
      </c>
      <c r="AF1243" s="40" t="str">
        <f t="shared" si="1189"/>
        <v/>
      </c>
      <c r="AG1243" s="6" t="s">
        <v>291</v>
      </c>
      <c r="AI1243" s="114"/>
      <c r="AJ1243" s="66"/>
    </row>
    <row r="1244" spans="2:36" hidden="1">
      <c r="B1244" s="65" t="str">
        <f t="shared" si="1194"/>
        <v>바젤3표준_산출정보</v>
      </c>
      <c r="C1244" s="65" t="str">
        <f t="shared" si="1194"/>
        <v>버킷내상관계수적용정보</v>
      </c>
      <c r="D1244" s="65" t="s">
        <v>1378</v>
      </c>
      <c r="E1244" s="65">
        <f t="shared" si="1183"/>
        <v>8</v>
      </c>
      <c r="F1244" s="66" t="s">
        <v>1980</v>
      </c>
      <c r="G1244" s="66" t="s">
        <v>274</v>
      </c>
      <c r="H1244" s="42" t="s">
        <v>1159</v>
      </c>
      <c r="I1244" s="66"/>
      <c r="J1244" s="65" t="str">
        <f t="shared" si="1198"/>
        <v>문자_100</v>
      </c>
      <c r="K1244" s="103"/>
      <c r="L1244" s="67"/>
      <c r="M1244" s="65" t="str">
        <f t="shared" si="1195"/>
        <v>ZFS_RISK_CPKL</v>
      </c>
      <c r="N1244" s="65" t="str">
        <f t="shared" si="1196"/>
        <v>버킷내상관계수적용정보</v>
      </c>
      <c r="O1244" s="27">
        <f t="shared" si="1193"/>
        <v>8</v>
      </c>
      <c r="P1244" s="65" t="s">
        <v>145</v>
      </c>
      <c r="Q1244" s="65" t="str">
        <f t="shared" si="1197"/>
        <v>상대위험요소</v>
      </c>
      <c r="R1244" s="65" t="str">
        <f t="shared" si="1199"/>
        <v>varchar2(100)</v>
      </c>
      <c r="S1244" s="66" t="s">
        <v>1980</v>
      </c>
      <c r="T1244" s="66"/>
      <c r="U1244" s="68" t="str">
        <f t="shared" si="1191"/>
        <v>100</v>
      </c>
      <c r="V1244" s="65"/>
      <c r="W1244" s="5" t="s">
        <v>291</v>
      </c>
      <c r="X1244" s="5" t="str">
        <f t="shared" si="1185"/>
        <v>BASE_DT,SCEN_ID,PORT_ID,RISK_CLS,SENT_CLS,BUCKET,RISK_FACTK,RISK_FACTL</v>
      </c>
      <c r="Y1244" s="6" t="s">
        <v>291</v>
      </c>
      <c r="Z1244" s="37" t="str">
        <f t="shared" si="1186"/>
        <v xml:space="preserve">  RISK_FACTL varchar2(100) NOT NULL,</v>
      </c>
      <c r="AA1244" s="37" t="s">
        <v>291</v>
      </c>
      <c r="AB1244" s="5" t="str">
        <f t="shared" si="1187"/>
        <v/>
      </c>
      <c r="AC1244" s="37" t="s">
        <v>291</v>
      </c>
      <c r="AD1244" s="37" t="str">
        <f t="shared" si="1188"/>
        <v>COMMENT ON COLUMN ZFS_RISK_CPKL.RISK_FACTL IS '상대위험요소';</v>
      </c>
      <c r="AE1244" s="37" t="s">
        <v>291</v>
      </c>
      <c r="AF1244" s="40" t="str">
        <f t="shared" si="1189"/>
        <v/>
      </c>
      <c r="AG1244" s="6" t="s">
        <v>291</v>
      </c>
      <c r="AI1244" s="114"/>
      <c r="AJ1244" s="66"/>
    </row>
    <row r="1245" spans="2:36" hidden="1">
      <c r="B1245" s="65" t="str">
        <f t="shared" si="1194"/>
        <v>바젤3표준_산출정보</v>
      </c>
      <c r="C1245" s="65" t="str">
        <f t="shared" si="1194"/>
        <v>버킷내상관계수적용정보</v>
      </c>
      <c r="D1245" s="65" t="s">
        <v>1153</v>
      </c>
      <c r="E1245" s="65">
        <f t="shared" si="1183"/>
        <v>9</v>
      </c>
      <c r="F1245" s="66"/>
      <c r="G1245" s="66" t="s">
        <v>274</v>
      </c>
      <c r="H1245" s="42">
        <v>20</v>
      </c>
      <c r="I1245" s="66"/>
      <c r="J1245" s="65" t="str">
        <f t="shared" si="1198"/>
        <v>문자_20</v>
      </c>
      <c r="K1245" s="103"/>
      <c r="L1245" s="67"/>
      <c r="M1245" s="65" t="str">
        <f t="shared" si="1195"/>
        <v>ZFS_RISK_CPKL</v>
      </c>
      <c r="N1245" s="65" t="str">
        <f t="shared" si="1196"/>
        <v>버킷내상관계수적용정보</v>
      </c>
      <c r="O1245" s="27">
        <f t="shared" si="1193"/>
        <v>9</v>
      </c>
      <c r="P1245" s="65" t="s">
        <v>46</v>
      </c>
      <c r="Q1245" s="65" t="str">
        <f t="shared" si="1197"/>
        <v>최종작업자</v>
      </c>
      <c r="R1245" s="65" t="str">
        <f t="shared" si="1199"/>
        <v>varchar2(20)</v>
      </c>
      <c r="S1245" s="66"/>
      <c r="T1245" s="66"/>
      <c r="U1245" s="68">
        <f t="shared" si="1191"/>
        <v>20</v>
      </c>
      <c r="V1245" s="65"/>
      <c r="W1245" s="5" t="s">
        <v>291</v>
      </c>
      <c r="X1245" s="5" t="str">
        <f t="shared" si="1185"/>
        <v>BASE_DT,SCEN_ID,PORT_ID,RISK_CLS,SENT_CLS,BUCKET,RISK_FACTK,RISK_FACTL</v>
      </c>
      <c r="Y1245" s="6" t="s">
        <v>291</v>
      </c>
      <c r="Z1245" s="37" t="str">
        <f t="shared" si="1186"/>
        <v xml:space="preserve">  LASTID varchar2(20) NULL,</v>
      </c>
      <c r="AA1245" s="37" t="s">
        <v>291</v>
      </c>
      <c r="AB1245" s="5" t="str">
        <f t="shared" si="1187"/>
        <v/>
      </c>
      <c r="AC1245" s="37" t="s">
        <v>291</v>
      </c>
      <c r="AD1245" s="37" t="str">
        <f t="shared" si="1188"/>
        <v>COMMENT ON COLUMN ZFS_RISK_CPKL.LASTID IS '최종작업자';</v>
      </c>
      <c r="AE1245" s="37" t="s">
        <v>291</v>
      </c>
      <c r="AF1245" s="40" t="str">
        <f t="shared" si="1189"/>
        <v>ALTER TABLE ZFS_RISK_CPKL ADD LASTID varchar2(20) NULL;</v>
      </c>
      <c r="AG1245" s="6" t="s">
        <v>291</v>
      </c>
      <c r="AI1245" s="114"/>
      <c r="AJ1245" s="66"/>
    </row>
    <row r="1246" spans="2:36" hidden="1">
      <c r="B1246" s="65" t="str">
        <f t="shared" si="1194"/>
        <v>바젤3표준_산출정보</v>
      </c>
      <c r="C1246" s="65" t="str">
        <f t="shared" si="1194"/>
        <v>버킷내상관계수적용정보</v>
      </c>
      <c r="D1246" s="65" t="s">
        <v>286</v>
      </c>
      <c r="E1246" s="65">
        <f t="shared" si="1183"/>
        <v>10</v>
      </c>
      <c r="F1246" s="66"/>
      <c r="G1246" s="66" t="s">
        <v>1154</v>
      </c>
      <c r="H1246" s="42">
        <v>8</v>
      </c>
      <c r="I1246" s="66" t="s">
        <v>36</v>
      </c>
      <c r="J1246" s="65" t="str">
        <f t="shared" si="1198"/>
        <v>날짜</v>
      </c>
      <c r="K1246" s="103"/>
      <c r="L1246" s="67"/>
      <c r="M1246" s="65" t="str">
        <f t="shared" si="1195"/>
        <v>ZFS_RISK_CPKL</v>
      </c>
      <c r="N1246" s="65" t="str">
        <f t="shared" si="1196"/>
        <v>버킷내상관계수적용정보</v>
      </c>
      <c r="O1246" s="27">
        <f t="shared" si="1193"/>
        <v>10</v>
      </c>
      <c r="P1246" s="65" t="s">
        <v>47</v>
      </c>
      <c r="Q1246" s="65" t="str">
        <f t="shared" si="1197"/>
        <v>최종작업시스템일시</v>
      </c>
      <c r="R1246" s="65" t="str">
        <f t="shared" si="1199"/>
        <v>timestamp</v>
      </c>
      <c r="S1246" s="66"/>
      <c r="T1246" s="66"/>
      <c r="U1246" s="68">
        <f t="shared" si="1191"/>
        <v>8</v>
      </c>
      <c r="V1246" s="65"/>
      <c r="W1246" s="5" t="s">
        <v>291</v>
      </c>
      <c r="X1246" s="5" t="str">
        <f t="shared" si="1185"/>
        <v>BASE_DT,SCEN_ID,PORT_ID,RISK_CLS,SENT_CLS,BUCKET,RISK_FACTK,RISK_FACTL</v>
      </c>
      <c r="Y1246" s="6" t="s">
        <v>291</v>
      </c>
      <c r="Z1246" s="37" t="str">
        <f t="shared" si="1186"/>
        <v xml:space="preserve">  TMSTAMP timestamp DEFAULT CURRENT_TIMESTAMP  NULL,</v>
      </c>
      <c r="AA1246" s="37" t="s">
        <v>291</v>
      </c>
      <c r="AB1246" s="5" t="str">
        <f t="shared" si="1187"/>
        <v/>
      </c>
      <c r="AC1246" s="37" t="s">
        <v>291</v>
      </c>
      <c r="AD1246" s="37" t="str">
        <f t="shared" si="1188"/>
        <v>COMMENT ON COLUMN ZFS_RISK_CPKL.TMSTAMP IS '최종작업시스템일시';</v>
      </c>
      <c r="AE1246" s="37" t="s">
        <v>291</v>
      </c>
      <c r="AF1246" s="40" t="str">
        <f t="shared" si="1189"/>
        <v>ALTER TABLE ZFS_RISK_CPKL ADD TMSTAMP timestamp NULL;</v>
      </c>
      <c r="AG1246" s="6" t="s">
        <v>291</v>
      </c>
      <c r="AI1246" s="114"/>
      <c r="AJ1246" s="66"/>
    </row>
    <row r="1247" spans="2:36" hidden="1">
      <c r="B1247" s="65" t="str">
        <f t="shared" si="1194"/>
        <v>바젤3표준_산출정보</v>
      </c>
      <c r="C1247" s="65" t="str">
        <f t="shared" si="1194"/>
        <v>버킷내상관계수적용정보</v>
      </c>
      <c r="D1247" s="65" t="s">
        <v>1379</v>
      </c>
      <c r="E1247" s="65">
        <f t="shared" si="1183"/>
        <v>11</v>
      </c>
      <c r="F1247" s="66"/>
      <c r="G1247" s="66" t="s">
        <v>1156</v>
      </c>
      <c r="H1247" s="42" t="s">
        <v>2000</v>
      </c>
      <c r="I1247" s="66"/>
      <c r="J1247" s="65" t="str">
        <f t="shared" si="1198"/>
        <v>숫자_19,2</v>
      </c>
      <c r="K1247" s="103"/>
      <c r="L1247" s="67"/>
      <c r="M1247" s="65" t="str">
        <f t="shared" si="1195"/>
        <v>ZFS_RISK_CPKL</v>
      </c>
      <c r="N1247" s="65" t="str">
        <f t="shared" si="1196"/>
        <v>버킷내상관계수적용정보</v>
      </c>
      <c r="O1247" s="27">
        <f t="shared" si="1193"/>
        <v>11</v>
      </c>
      <c r="P1247" s="65" t="s">
        <v>146</v>
      </c>
      <c r="Q1247" s="65" t="str">
        <f t="shared" si="1197"/>
        <v>기준요소위험가중자산</v>
      </c>
      <c r="R1247" s="65" t="str">
        <f t="shared" si="1199"/>
        <v>number(19,2)</v>
      </c>
      <c r="S1247" s="66"/>
      <c r="T1247" s="66"/>
      <c r="U1247" s="68" t="str">
        <f t="shared" si="1191"/>
        <v>19,2</v>
      </c>
      <c r="V1247" s="65"/>
      <c r="W1247" s="5" t="s">
        <v>291</v>
      </c>
      <c r="X1247" s="5" t="str">
        <f t="shared" si="1185"/>
        <v>BASE_DT,SCEN_ID,PORT_ID,RISK_CLS,SENT_CLS,BUCKET,RISK_FACTK,RISK_FACTL</v>
      </c>
      <c r="Y1247" s="6" t="s">
        <v>291</v>
      </c>
      <c r="Z1247" s="37" t="str">
        <f t="shared" si="1186"/>
        <v xml:space="preserve">  WSK number(19,2) NULL,</v>
      </c>
      <c r="AA1247" s="37" t="s">
        <v>291</v>
      </c>
      <c r="AB1247" s="5" t="str">
        <f t="shared" si="1187"/>
        <v/>
      </c>
      <c r="AC1247" s="37" t="s">
        <v>291</v>
      </c>
      <c r="AD1247" s="37" t="str">
        <f t="shared" si="1188"/>
        <v>COMMENT ON COLUMN ZFS_RISK_CPKL.WSK IS '기준요소위험가중자산';</v>
      </c>
      <c r="AE1247" s="37" t="s">
        <v>291</v>
      </c>
      <c r="AF1247" s="40" t="str">
        <f t="shared" si="1189"/>
        <v>ALTER TABLE ZFS_RISK_CPKL ADD WSK number(19,2) NULL;</v>
      </c>
      <c r="AG1247" s="6" t="s">
        <v>291</v>
      </c>
      <c r="AI1247" s="114"/>
      <c r="AJ1247" s="66"/>
    </row>
    <row r="1248" spans="2:36" hidden="1">
      <c r="B1248" s="65" t="str">
        <f t="shared" si="1194"/>
        <v>바젤3표준_산출정보</v>
      </c>
      <c r="C1248" s="65" t="str">
        <f t="shared" si="1194"/>
        <v>버킷내상관계수적용정보</v>
      </c>
      <c r="D1248" s="65" t="s">
        <v>1380</v>
      </c>
      <c r="E1248" s="65">
        <f t="shared" si="1183"/>
        <v>12</v>
      </c>
      <c r="F1248" s="66"/>
      <c r="G1248" s="66" t="s">
        <v>1156</v>
      </c>
      <c r="H1248" s="42" t="s">
        <v>2000</v>
      </c>
      <c r="I1248" s="66"/>
      <c r="J1248" s="65" t="str">
        <f t="shared" si="1198"/>
        <v>숫자_19,2</v>
      </c>
      <c r="K1248" s="103"/>
      <c r="L1248" s="67"/>
      <c r="M1248" s="65" t="str">
        <f t="shared" si="1195"/>
        <v>ZFS_RISK_CPKL</v>
      </c>
      <c r="N1248" s="65" t="str">
        <f t="shared" si="1196"/>
        <v>버킷내상관계수적용정보</v>
      </c>
      <c r="O1248" s="27">
        <f t="shared" si="1193"/>
        <v>12</v>
      </c>
      <c r="P1248" s="65" t="s">
        <v>147</v>
      </c>
      <c r="Q1248" s="65" t="str">
        <f t="shared" si="1197"/>
        <v>상대요소위험가중자산</v>
      </c>
      <c r="R1248" s="65" t="str">
        <f t="shared" si="1199"/>
        <v>number(19,2)</v>
      </c>
      <c r="S1248" s="66"/>
      <c r="T1248" s="66"/>
      <c r="U1248" s="68" t="str">
        <f t="shared" si="1191"/>
        <v>19,2</v>
      </c>
      <c r="V1248" s="65"/>
      <c r="W1248" s="5" t="s">
        <v>291</v>
      </c>
      <c r="X1248" s="5" t="str">
        <f t="shared" si="1185"/>
        <v>BASE_DT,SCEN_ID,PORT_ID,RISK_CLS,SENT_CLS,BUCKET,RISK_FACTK,RISK_FACTL</v>
      </c>
      <c r="Y1248" s="6" t="s">
        <v>291</v>
      </c>
      <c r="Z1248" s="37" t="str">
        <f t="shared" si="1186"/>
        <v xml:space="preserve">  WSL number(19,2) NULL,</v>
      </c>
      <c r="AA1248" s="37" t="s">
        <v>291</v>
      </c>
      <c r="AB1248" s="5" t="str">
        <f t="shared" si="1187"/>
        <v/>
      </c>
      <c r="AC1248" s="37" t="s">
        <v>291</v>
      </c>
      <c r="AD1248" s="37" t="str">
        <f t="shared" si="1188"/>
        <v>COMMENT ON COLUMN ZFS_RISK_CPKL.WSL IS '상대요소위험가중자산';</v>
      </c>
      <c r="AE1248" s="37" t="s">
        <v>291</v>
      </c>
      <c r="AF1248" s="40" t="str">
        <f t="shared" si="1189"/>
        <v>ALTER TABLE ZFS_RISK_CPKL ADD WSL number(19,2) NULL;</v>
      </c>
      <c r="AG1248" s="6" t="s">
        <v>291</v>
      </c>
      <c r="AI1248" s="114"/>
      <c r="AJ1248" s="66"/>
    </row>
    <row r="1249" spans="2:36" hidden="1">
      <c r="B1249" s="65" t="str">
        <f t="shared" si="1194"/>
        <v>바젤3표준_산출정보</v>
      </c>
      <c r="C1249" s="65" t="str">
        <f t="shared" si="1194"/>
        <v>버킷내상관계수적용정보</v>
      </c>
      <c r="D1249" s="65" t="s">
        <v>1381</v>
      </c>
      <c r="E1249" s="65">
        <f t="shared" si="1183"/>
        <v>13</v>
      </c>
      <c r="F1249" s="66"/>
      <c r="G1249" s="66" t="s">
        <v>1156</v>
      </c>
      <c r="H1249" s="42" t="s">
        <v>2000</v>
      </c>
      <c r="I1249" s="66"/>
      <c r="J1249" s="65" t="str">
        <f t="shared" si="1198"/>
        <v>숫자_19,2</v>
      </c>
      <c r="K1249" s="103"/>
      <c r="L1249" s="67"/>
      <c r="M1249" s="65" t="str">
        <f t="shared" si="1195"/>
        <v>ZFS_RISK_CPKL</v>
      </c>
      <c r="N1249" s="65" t="str">
        <f t="shared" si="1196"/>
        <v>버킷내상관계수적용정보</v>
      </c>
      <c r="O1249" s="27">
        <f t="shared" si="1193"/>
        <v>13</v>
      </c>
      <c r="P1249" s="65" t="s">
        <v>148</v>
      </c>
      <c r="Q1249" s="65" t="str">
        <f t="shared" si="1197"/>
        <v>상관계수적용값_Normal</v>
      </c>
      <c r="R1249" s="65" t="str">
        <f t="shared" si="1199"/>
        <v>number(19,2)</v>
      </c>
      <c r="S1249" s="66"/>
      <c r="T1249" s="66"/>
      <c r="U1249" s="68" t="str">
        <f t="shared" si="1191"/>
        <v>19,2</v>
      </c>
      <c r="V1249" s="65"/>
      <c r="W1249" s="5" t="s">
        <v>291</v>
      </c>
      <c r="X1249" s="5" t="str">
        <f t="shared" si="1185"/>
        <v>BASE_DT,SCEN_ID,PORT_ID,RISK_CLS,SENT_CLS,BUCKET,RISK_FACTK,RISK_FACTL</v>
      </c>
      <c r="Y1249" s="6" t="s">
        <v>291</v>
      </c>
      <c r="Z1249" s="37" t="str">
        <f t="shared" si="1186"/>
        <v xml:space="preserve">  WSPKL_M number(19,2) NULL,</v>
      </c>
      <c r="AA1249" s="37" t="s">
        <v>291</v>
      </c>
      <c r="AB1249" s="5" t="str">
        <f t="shared" si="1187"/>
        <v/>
      </c>
      <c r="AC1249" s="37" t="s">
        <v>291</v>
      </c>
      <c r="AD1249" s="37" t="str">
        <f t="shared" si="1188"/>
        <v>COMMENT ON COLUMN ZFS_RISK_CPKL.WSPKL_M IS '상관계수적용값_Normal';</v>
      </c>
      <c r="AE1249" s="37" t="s">
        <v>291</v>
      </c>
      <c r="AF1249" s="40" t="str">
        <f t="shared" si="1189"/>
        <v>ALTER TABLE ZFS_RISK_CPKL ADD WSPKL_M number(19,2) NULL;</v>
      </c>
      <c r="AG1249" s="6" t="s">
        <v>291</v>
      </c>
      <c r="AI1249" s="114"/>
      <c r="AJ1249" s="66"/>
    </row>
    <row r="1250" spans="2:36" hidden="1">
      <c r="B1250" s="65" t="str">
        <f t="shared" si="1194"/>
        <v>바젤3표준_산출정보</v>
      </c>
      <c r="C1250" s="65" t="str">
        <f t="shared" si="1194"/>
        <v>버킷내상관계수적용정보</v>
      </c>
      <c r="D1250" s="65" t="s">
        <v>1382</v>
      </c>
      <c r="E1250" s="65">
        <f t="shared" si="1183"/>
        <v>14</v>
      </c>
      <c r="F1250" s="66"/>
      <c r="G1250" s="66" t="s">
        <v>1156</v>
      </c>
      <c r="H1250" s="42" t="s">
        <v>2000</v>
      </c>
      <c r="I1250" s="66"/>
      <c r="J1250" s="65" t="str">
        <f t="shared" si="1198"/>
        <v>숫자_19,2</v>
      </c>
      <c r="K1250" s="103"/>
      <c r="L1250" s="67"/>
      <c r="M1250" s="65" t="str">
        <f t="shared" si="1195"/>
        <v>ZFS_RISK_CPKL</v>
      </c>
      <c r="N1250" s="65" t="str">
        <f t="shared" si="1196"/>
        <v>버킷내상관계수적용정보</v>
      </c>
      <c r="O1250" s="27">
        <f t="shared" si="1193"/>
        <v>14</v>
      </c>
      <c r="P1250" s="65" t="s">
        <v>149</v>
      </c>
      <c r="Q1250" s="65" t="str">
        <f t="shared" si="1197"/>
        <v>상관계수적용값_High</v>
      </c>
      <c r="R1250" s="65" t="str">
        <f t="shared" si="1199"/>
        <v>number(19,2)</v>
      </c>
      <c r="S1250" s="66"/>
      <c r="T1250" s="66"/>
      <c r="U1250" s="68" t="str">
        <f t="shared" si="1191"/>
        <v>19,2</v>
      </c>
      <c r="V1250" s="65"/>
      <c r="W1250" s="5" t="s">
        <v>291</v>
      </c>
      <c r="X1250" s="5" t="str">
        <f t="shared" si="1185"/>
        <v>BASE_DT,SCEN_ID,PORT_ID,RISK_CLS,SENT_CLS,BUCKET,RISK_FACTK,RISK_FACTL</v>
      </c>
      <c r="Y1250" s="6" t="s">
        <v>291</v>
      </c>
      <c r="Z1250" s="37" t="str">
        <f t="shared" si="1186"/>
        <v xml:space="preserve">  WSPKL_H number(19,2) NULL,</v>
      </c>
      <c r="AA1250" s="37" t="s">
        <v>291</v>
      </c>
      <c r="AB1250" s="5" t="str">
        <f t="shared" si="1187"/>
        <v/>
      </c>
      <c r="AC1250" s="37" t="s">
        <v>291</v>
      </c>
      <c r="AD1250" s="37" t="str">
        <f t="shared" si="1188"/>
        <v>COMMENT ON COLUMN ZFS_RISK_CPKL.WSPKL_H IS '상관계수적용값_High';</v>
      </c>
      <c r="AE1250" s="37" t="s">
        <v>291</v>
      </c>
      <c r="AF1250" s="40" t="str">
        <f t="shared" si="1189"/>
        <v>ALTER TABLE ZFS_RISK_CPKL ADD WSPKL_H number(19,2) NULL;</v>
      </c>
      <c r="AG1250" s="6" t="s">
        <v>291</v>
      </c>
      <c r="AI1250" s="114"/>
      <c r="AJ1250" s="66"/>
    </row>
    <row r="1251" spans="2:36" hidden="1">
      <c r="B1251" s="65" t="str">
        <f t="shared" si="1194"/>
        <v>바젤3표준_산출정보</v>
      </c>
      <c r="C1251" s="65" t="str">
        <f t="shared" si="1194"/>
        <v>버킷내상관계수적용정보</v>
      </c>
      <c r="D1251" s="65" t="s">
        <v>1383</v>
      </c>
      <c r="E1251" s="65">
        <f t="shared" si="1183"/>
        <v>15</v>
      </c>
      <c r="F1251" s="66"/>
      <c r="G1251" s="66" t="s">
        <v>1156</v>
      </c>
      <c r="H1251" s="42" t="s">
        <v>2000</v>
      </c>
      <c r="I1251" s="66"/>
      <c r="J1251" s="65" t="str">
        <f t="shared" si="1198"/>
        <v>숫자_19,2</v>
      </c>
      <c r="K1251" s="103"/>
      <c r="L1251" s="67"/>
      <c r="M1251" s="65" t="str">
        <f t="shared" si="1195"/>
        <v>ZFS_RISK_CPKL</v>
      </c>
      <c r="N1251" s="65" t="str">
        <f t="shared" si="1196"/>
        <v>버킷내상관계수적용정보</v>
      </c>
      <c r="O1251" s="27">
        <f t="shared" si="1193"/>
        <v>15</v>
      </c>
      <c r="P1251" s="65" t="s">
        <v>150</v>
      </c>
      <c r="Q1251" s="65" t="str">
        <f t="shared" si="1197"/>
        <v>상관계수적용값_Low</v>
      </c>
      <c r="R1251" s="65" t="str">
        <f t="shared" si="1199"/>
        <v>number(19,2)</v>
      </c>
      <c r="S1251" s="66"/>
      <c r="T1251" s="66"/>
      <c r="U1251" s="68" t="str">
        <f t="shared" si="1191"/>
        <v>19,2</v>
      </c>
      <c r="V1251" s="65"/>
      <c r="W1251" s="5" t="s">
        <v>291</v>
      </c>
      <c r="X1251" s="5" t="str">
        <f t="shared" si="1185"/>
        <v>BASE_DT,SCEN_ID,PORT_ID,RISK_CLS,SENT_CLS,BUCKET,RISK_FACTK,RISK_FACTL</v>
      </c>
      <c r="Y1251" s="6" t="s">
        <v>291</v>
      </c>
      <c r="Z1251" s="37" t="str">
        <f t="shared" si="1186"/>
        <v xml:space="preserve">  WSPKL_L number(19,2) NULL,</v>
      </c>
      <c r="AA1251" s="37" t="s">
        <v>291</v>
      </c>
      <c r="AB1251" s="5" t="str">
        <f t="shared" si="1187"/>
        <v/>
      </c>
      <c r="AC1251" s="37" t="s">
        <v>291</v>
      </c>
      <c r="AD1251" s="37" t="str">
        <f t="shared" si="1188"/>
        <v>COMMENT ON COLUMN ZFS_RISK_CPKL.WSPKL_L IS '상관계수적용값_Low';</v>
      </c>
      <c r="AE1251" s="37" t="s">
        <v>291</v>
      </c>
      <c r="AF1251" s="40" t="str">
        <f t="shared" si="1189"/>
        <v>ALTER TABLE ZFS_RISK_CPKL ADD WSPKL_L number(19,2) NULL;</v>
      </c>
      <c r="AG1251" s="6" t="s">
        <v>291</v>
      </c>
      <c r="AI1251" s="114"/>
      <c r="AJ1251" s="66"/>
    </row>
    <row r="1252" spans="2:36" hidden="1">
      <c r="B1252" s="65" t="str">
        <f t="shared" si="1194"/>
        <v>바젤3표준_산출정보</v>
      </c>
      <c r="C1252" s="65" t="str">
        <f t="shared" si="1194"/>
        <v>버킷내상관계수적용정보</v>
      </c>
      <c r="D1252" s="65" t="s">
        <v>1384</v>
      </c>
      <c r="E1252" s="65">
        <f t="shared" si="1183"/>
        <v>16</v>
      </c>
      <c r="F1252" s="66"/>
      <c r="G1252" s="66" t="s">
        <v>1156</v>
      </c>
      <c r="H1252" s="42" t="s">
        <v>2000</v>
      </c>
      <c r="I1252" s="66"/>
      <c r="J1252" s="65" t="str">
        <f t="shared" si="1198"/>
        <v>숫자_19,2</v>
      </c>
      <c r="K1252" s="103"/>
      <c r="L1252" s="67"/>
      <c r="M1252" s="65" t="str">
        <f t="shared" si="1195"/>
        <v>ZFS_RISK_CPKL</v>
      </c>
      <c r="N1252" s="65" t="str">
        <f t="shared" si="1196"/>
        <v>버킷내상관계수적용정보</v>
      </c>
      <c r="O1252" s="27">
        <f t="shared" si="1193"/>
        <v>16</v>
      </c>
      <c r="P1252" s="65" t="s">
        <v>151</v>
      </c>
      <c r="Q1252" s="65" t="str">
        <f t="shared" si="1197"/>
        <v>적용상관계수_Normal</v>
      </c>
      <c r="R1252" s="65" t="str">
        <f t="shared" si="1199"/>
        <v>number(19,2)</v>
      </c>
      <c r="S1252" s="66"/>
      <c r="T1252" s="66"/>
      <c r="U1252" s="68" t="str">
        <f t="shared" si="1191"/>
        <v>19,2</v>
      </c>
      <c r="V1252" s="65"/>
      <c r="W1252" s="5" t="s">
        <v>291</v>
      </c>
      <c r="X1252" s="5" t="str">
        <f t="shared" si="1185"/>
        <v>BASE_DT,SCEN_ID,PORT_ID,RISK_CLS,SENT_CLS,BUCKET,RISK_FACTK,RISK_FACTL</v>
      </c>
      <c r="Y1252" s="6" t="s">
        <v>291</v>
      </c>
      <c r="Z1252" s="37" t="str">
        <f t="shared" si="1186"/>
        <v xml:space="preserve">  PKL_M number(19,2) NULL,</v>
      </c>
      <c r="AA1252" s="37" t="s">
        <v>291</v>
      </c>
      <c r="AB1252" s="5" t="str">
        <f t="shared" si="1187"/>
        <v/>
      </c>
      <c r="AC1252" s="37" t="s">
        <v>291</v>
      </c>
      <c r="AD1252" s="37" t="str">
        <f t="shared" si="1188"/>
        <v>COMMENT ON COLUMN ZFS_RISK_CPKL.PKL_M IS '적용상관계수_Normal';</v>
      </c>
      <c r="AE1252" s="37" t="s">
        <v>291</v>
      </c>
      <c r="AF1252" s="40" t="str">
        <f t="shared" si="1189"/>
        <v>ALTER TABLE ZFS_RISK_CPKL ADD PKL_M number(19,2) NULL;</v>
      </c>
      <c r="AG1252" s="6" t="s">
        <v>291</v>
      </c>
      <c r="AI1252" s="114"/>
      <c r="AJ1252" s="66"/>
    </row>
    <row r="1253" spans="2:36" hidden="1">
      <c r="B1253" s="65" t="str">
        <f t="shared" ref="B1253:C1265" si="1200">B1252</f>
        <v>바젤3표준_산출정보</v>
      </c>
      <c r="C1253" s="65" t="str">
        <f t="shared" si="1200"/>
        <v>버킷내상관계수적용정보</v>
      </c>
      <c r="D1253" s="65" t="s">
        <v>1385</v>
      </c>
      <c r="E1253" s="65">
        <f t="shared" si="1183"/>
        <v>17</v>
      </c>
      <c r="F1253" s="66"/>
      <c r="G1253" s="66" t="s">
        <v>1156</v>
      </c>
      <c r="H1253" s="42" t="s">
        <v>2000</v>
      </c>
      <c r="I1253" s="66"/>
      <c r="J1253" s="65" t="str">
        <f t="shared" si="1198"/>
        <v>숫자_19,2</v>
      </c>
      <c r="K1253" s="103"/>
      <c r="L1253" s="67"/>
      <c r="M1253" s="65" t="str">
        <f t="shared" si="1195"/>
        <v>ZFS_RISK_CPKL</v>
      </c>
      <c r="N1253" s="65" t="str">
        <f t="shared" si="1196"/>
        <v>버킷내상관계수적용정보</v>
      </c>
      <c r="O1253" s="27">
        <f t="shared" si="1193"/>
        <v>17</v>
      </c>
      <c r="P1253" s="65" t="s">
        <v>152</v>
      </c>
      <c r="Q1253" s="65" t="str">
        <f t="shared" si="1197"/>
        <v>적용상관계수_High</v>
      </c>
      <c r="R1253" s="65" t="str">
        <f t="shared" si="1199"/>
        <v>number(19,2)</v>
      </c>
      <c r="S1253" s="66"/>
      <c r="T1253" s="66"/>
      <c r="U1253" s="68" t="str">
        <f t="shared" si="1191"/>
        <v>19,2</v>
      </c>
      <c r="V1253" s="65"/>
      <c r="W1253" s="5" t="s">
        <v>291</v>
      </c>
      <c r="X1253" s="5" t="str">
        <f t="shared" si="1185"/>
        <v>BASE_DT,SCEN_ID,PORT_ID,RISK_CLS,SENT_CLS,BUCKET,RISK_FACTK,RISK_FACTL</v>
      </c>
      <c r="Y1253" s="6" t="s">
        <v>291</v>
      </c>
      <c r="Z1253" s="37" t="str">
        <f t="shared" si="1186"/>
        <v xml:space="preserve">  PKL_H number(19,2) NULL,</v>
      </c>
      <c r="AA1253" s="37" t="s">
        <v>291</v>
      </c>
      <c r="AB1253" s="5" t="str">
        <f t="shared" si="1187"/>
        <v/>
      </c>
      <c r="AC1253" s="37" t="s">
        <v>291</v>
      </c>
      <c r="AD1253" s="37" t="str">
        <f t="shared" si="1188"/>
        <v>COMMENT ON COLUMN ZFS_RISK_CPKL.PKL_H IS '적용상관계수_High';</v>
      </c>
      <c r="AE1253" s="37" t="s">
        <v>291</v>
      </c>
      <c r="AF1253" s="40" t="str">
        <f t="shared" si="1189"/>
        <v>ALTER TABLE ZFS_RISK_CPKL ADD PKL_H number(19,2) NULL;</v>
      </c>
      <c r="AG1253" s="6" t="s">
        <v>291</v>
      </c>
      <c r="AI1253" s="114"/>
      <c r="AJ1253" s="66"/>
    </row>
    <row r="1254" spans="2:36" hidden="1">
      <c r="B1254" s="65" t="str">
        <f t="shared" si="1200"/>
        <v>바젤3표준_산출정보</v>
      </c>
      <c r="C1254" s="65" t="str">
        <f t="shared" si="1200"/>
        <v>버킷내상관계수적용정보</v>
      </c>
      <c r="D1254" s="65" t="s">
        <v>1386</v>
      </c>
      <c r="E1254" s="65">
        <f t="shared" si="1183"/>
        <v>18</v>
      </c>
      <c r="F1254" s="66"/>
      <c r="G1254" s="66" t="s">
        <v>1156</v>
      </c>
      <c r="H1254" s="42" t="s">
        <v>2000</v>
      </c>
      <c r="I1254" s="66"/>
      <c r="J1254" s="65" t="str">
        <f t="shared" si="1198"/>
        <v>숫자_19,2</v>
      </c>
      <c r="K1254" s="103"/>
      <c r="L1254" s="67"/>
      <c r="M1254" s="65" t="str">
        <f t="shared" si="1195"/>
        <v>ZFS_RISK_CPKL</v>
      </c>
      <c r="N1254" s="65" t="str">
        <f t="shared" si="1196"/>
        <v>버킷내상관계수적용정보</v>
      </c>
      <c r="O1254" s="27">
        <f t="shared" si="1193"/>
        <v>18</v>
      </c>
      <c r="P1254" s="65" t="s">
        <v>153</v>
      </c>
      <c r="Q1254" s="65" t="str">
        <f t="shared" si="1197"/>
        <v>적용상관계수_Low</v>
      </c>
      <c r="R1254" s="65" t="str">
        <f t="shared" si="1199"/>
        <v>number(19,2)</v>
      </c>
      <c r="S1254" s="66"/>
      <c r="T1254" s="66"/>
      <c r="U1254" s="68" t="str">
        <f t="shared" si="1191"/>
        <v>19,2</v>
      </c>
      <c r="V1254" s="65"/>
      <c r="W1254" s="5" t="s">
        <v>291</v>
      </c>
      <c r="X1254" s="5" t="str">
        <f t="shared" si="1185"/>
        <v>BASE_DT,SCEN_ID,PORT_ID,RISK_CLS,SENT_CLS,BUCKET,RISK_FACTK,RISK_FACTL</v>
      </c>
      <c r="Y1254" s="6" t="s">
        <v>291</v>
      </c>
      <c r="Z1254" s="37" t="str">
        <f t="shared" si="1186"/>
        <v xml:space="preserve">  PKL_L number(19,2) NULL,</v>
      </c>
      <c r="AA1254" s="37" t="s">
        <v>291</v>
      </c>
      <c r="AB1254" s="5" t="str">
        <f t="shared" si="1187"/>
        <v/>
      </c>
      <c r="AC1254" s="37" t="s">
        <v>291</v>
      </c>
      <c r="AD1254" s="37" t="str">
        <f t="shared" si="1188"/>
        <v>COMMENT ON COLUMN ZFS_RISK_CPKL.PKL_L IS '적용상관계수_Low';</v>
      </c>
      <c r="AE1254" s="37" t="s">
        <v>291</v>
      </c>
      <c r="AF1254" s="40" t="str">
        <f t="shared" si="1189"/>
        <v>ALTER TABLE ZFS_RISK_CPKL ADD PKL_L number(19,2) NULL;</v>
      </c>
      <c r="AG1254" s="6" t="s">
        <v>291</v>
      </c>
      <c r="AI1254" s="114"/>
      <c r="AJ1254" s="66"/>
    </row>
    <row r="1255" spans="2:36" hidden="1">
      <c r="B1255" s="65" t="str">
        <f t="shared" si="1200"/>
        <v>바젤3표준_산출정보</v>
      </c>
      <c r="C1255" s="65" t="str">
        <f t="shared" si="1200"/>
        <v>버킷내상관계수적용정보</v>
      </c>
      <c r="D1255" s="65" t="s">
        <v>1387</v>
      </c>
      <c r="E1255" s="65">
        <f t="shared" si="1183"/>
        <v>19</v>
      </c>
      <c r="F1255" s="66"/>
      <c r="G1255" s="66" t="s">
        <v>1156</v>
      </c>
      <c r="H1255" s="42" t="s">
        <v>1999</v>
      </c>
      <c r="I1255" s="66"/>
      <c r="J1255" s="65" t="str">
        <f t="shared" si="1198"/>
        <v>숫자_10,6</v>
      </c>
      <c r="K1255" s="103"/>
      <c r="L1255" s="67"/>
      <c r="M1255" s="65" t="str">
        <f t="shared" si="1195"/>
        <v>ZFS_RISK_CPKL</v>
      </c>
      <c r="N1255" s="65" t="str">
        <f t="shared" si="1196"/>
        <v>버킷내상관계수적용정보</v>
      </c>
      <c r="O1255" s="27">
        <f t="shared" si="1193"/>
        <v>19</v>
      </c>
      <c r="P1255" s="65" t="s">
        <v>1388</v>
      </c>
      <c r="Q1255" s="65" t="str">
        <f t="shared" si="1197"/>
        <v>예외상관계수</v>
      </c>
      <c r="R1255" s="65" t="str">
        <f t="shared" si="1199"/>
        <v>number(10,6)</v>
      </c>
      <c r="S1255" s="66"/>
      <c r="T1255" s="66"/>
      <c r="U1255" s="68" t="str">
        <f t="shared" si="1191"/>
        <v>10,6</v>
      </c>
      <c r="V1255" s="65"/>
      <c r="W1255" s="5" t="s">
        <v>291</v>
      </c>
      <c r="X1255" s="5" t="str">
        <f t="shared" si="1185"/>
        <v>BASE_DT,SCEN_ID,PORT_ID,RISK_CLS,SENT_CLS,BUCKET,RISK_FACTK,RISK_FACTL</v>
      </c>
      <c r="Y1255" s="6" t="s">
        <v>291</v>
      </c>
      <c r="Z1255" s="37" t="str">
        <f t="shared" si="1186"/>
        <v xml:space="preserve">  ECORR number(10,6) NULL,</v>
      </c>
      <c r="AA1255" s="37" t="s">
        <v>291</v>
      </c>
      <c r="AB1255" s="5" t="str">
        <f t="shared" si="1187"/>
        <v/>
      </c>
      <c r="AC1255" s="37" t="s">
        <v>291</v>
      </c>
      <c r="AD1255" s="37" t="str">
        <f t="shared" si="1188"/>
        <v>COMMENT ON COLUMN ZFS_RISK_CPKL.ECORR IS '예외상관계수';</v>
      </c>
      <c r="AE1255" s="37" t="s">
        <v>291</v>
      </c>
      <c r="AF1255" s="40" t="str">
        <f t="shared" si="1189"/>
        <v>ALTER TABLE ZFS_RISK_CPKL ADD ECORR number(10,6) NULL;</v>
      </c>
      <c r="AG1255" s="6" t="s">
        <v>291</v>
      </c>
      <c r="AI1255" s="114"/>
      <c r="AJ1255" s="66"/>
    </row>
    <row r="1256" spans="2:36" hidden="1">
      <c r="B1256" s="65" t="str">
        <f t="shared" si="1200"/>
        <v>바젤3표준_산출정보</v>
      </c>
      <c r="C1256" s="65" t="str">
        <f t="shared" si="1200"/>
        <v>버킷내상관계수적용정보</v>
      </c>
      <c r="D1256" s="65" t="s">
        <v>1389</v>
      </c>
      <c r="E1256" s="65">
        <f t="shared" si="1183"/>
        <v>20</v>
      </c>
      <c r="F1256" s="66"/>
      <c r="G1256" s="66" t="s">
        <v>1156</v>
      </c>
      <c r="H1256" s="42" t="s">
        <v>1999</v>
      </c>
      <c r="I1256" s="66"/>
      <c r="J1256" s="65" t="str">
        <f t="shared" si="1198"/>
        <v>숫자_10,6</v>
      </c>
      <c r="K1256" s="103"/>
      <c r="L1256" s="67"/>
      <c r="M1256" s="65" t="str">
        <f t="shared" si="1195"/>
        <v>ZFS_RISK_CPKL</v>
      </c>
      <c r="N1256" s="65" t="str">
        <f t="shared" si="1196"/>
        <v>버킷내상관계수적용정보</v>
      </c>
      <c r="O1256" s="27">
        <f t="shared" si="1193"/>
        <v>20</v>
      </c>
      <c r="P1256" s="65" t="s">
        <v>1390</v>
      </c>
      <c r="Q1256" s="65" t="str">
        <f t="shared" si="1197"/>
        <v>Name상관계수</v>
      </c>
      <c r="R1256" s="65" t="str">
        <f t="shared" si="1199"/>
        <v>number(10,6)</v>
      </c>
      <c r="S1256" s="66"/>
      <c r="T1256" s="66"/>
      <c r="U1256" s="68" t="str">
        <f t="shared" si="1191"/>
        <v>10,6</v>
      </c>
      <c r="V1256" s="65"/>
      <c r="W1256" s="5" t="s">
        <v>291</v>
      </c>
      <c r="X1256" s="5" t="str">
        <f t="shared" si="1185"/>
        <v>BASE_DT,SCEN_ID,PORT_ID,RISK_CLS,SENT_CLS,BUCKET,RISK_FACTK,RISK_FACTL</v>
      </c>
      <c r="Y1256" s="6" t="s">
        <v>291</v>
      </c>
      <c r="Z1256" s="37" t="str">
        <f t="shared" si="1186"/>
        <v xml:space="preserve">  NCORR number(10,6) NULL,</v>
      </c>
      <c r="AA1256" s="37" t="s">
        <v>291</v>
      </c>
      <c r="AB1256" s="5" t="str">
        <f t="shared" si="1187"/>
        <v/>
      </c>
      <c r="AC1256" s="37" t="s">
        <v>291</v>
      </c>
      <c r="AD1256" s="37" t="str">
        <f t="shared" si="1188"/>
        <v>COMMENT ON COLUMN ZFS_RISK_CPKL.NCORR IS 'Name상관계수';</v>
      </c>
      <c r="AE1256" s="37" t="s">
        <v>291</v>
      </c>
      <c r="AF1256" s="40" t="str">
        <f t="shared" si="1189"/>
        <v>ALTER TABLE ZFS_RISK_CPKL ADD NCORR number(10,6) NULL;</v>
      </c>
      <c r="AG1256" s="6" t="s">
        <v>291</v>
      </c>
      <c r="AI1256" s="114"/>
      <c r="AJ1256" s="66"/>
    </row>
    <row r="1257" spans="2:36" hidden="1">
      <c r="B1257" s="65" t="str">
        <f t="shared" si="1200"/>
        <v>바젤3표준_산출정보</v>
      </c>
      <c r="C1257" s="65" t="str">
        <f t="shared" si="1200"/>
        <v>버킷내상관계수적용정보</v>
      </c>
      <c r="D1257" s="65" t="s">
        <v>1391</v>
      </c>
      <c r="E1257" s="65">
        <f t="shared" ref="E1257:E1320" si="1201">IF(G1257="","",IF(G1256="",1,E1256+1))</f>
        <v>21</v>
      </c>
      <c r="F1257" s="66"/>
      <c r="G1257" s="66" t="s">
        <v>1156</v>
      </c>
      <c r="H1257" s="42" t="s">
        <v>1999</v>
      </c>
      <c r="I1257" s="66"/>
      <c r="J1257" s="65" t="str">
        <f t="shared" si="1198"/>
        <v>숫자_10,6</v>
      </c>
      <c r="K1257" s="103"/>
      <c r="L1257" s="67"/>
      <c r="M1257" s="65" t="str">
        <f t="shared" si="1195"/>
        <v>ZFS_RISK_CPKL</v>
      </c>
      <c r="N1257" s="65" t="str">
        <f t="shared" si="1196"/>
        <v>버킷내상관계수적용정보</v>
      </c>
      <c r="O1257" s="27">
        <f t="shared" si="1193"/>
        <v>21</v>
      </c>
      <c r="P1257" s="65" t="s">
        <v>1392</v>
      </c>
      <c r="Q1257" s="65" t="str">
        <f t="shared" si="1197"/>
        <v>Basis상관계수</v>
      </c>
      <c r="R1257" s="65" t="str">
        <f t="shared" si="1199"/>
        <v>number(10,6)</v>
      </c>
      <c r="S1257" s="66"/>
      <c r="T1257" s="66"/>
      <c r="U1257" s="68" t="str">
        <f t="shared" si="1191"/>
        <v>10,6</v>
      </c>
      <c r="V1257" s="65"/>
      <c r="W1257" s="5" t="s">
        <v>291</v>
      </c>
      <c r="X1257" s="5" t="str">
        <f t="shared" si="1185"/>
        <v>BASE_DT,SCEN_ID,PORT_ID,RISK_CLS,SENT_CLS,BUCKET,RISK_FACTK,RISK_FACTL</v>
      </c>
      <c r="Y1257" s="6" t="s">
        <v>291</v>
      </c>
      <c r="Z1257" s="37" t="str">
        <f t="shared" si="1186"/>
        <v xml:space="preserve">  BCORR number(10,6) NULL,</v>
      </c>
      <c r="AA1257" s="37" t="s">
        <v>291</v>
      </c>
      <c r="AB1257" s="5" t="str">
        <f t="shared" si="1187"/>
        <v/>
      </c>
      <c r="AC1257" s="37" t="s">
        <v>291</v>
      </c>
      <c r="AD1257" s="37" t="str">
        <f t="shared" si="1188"/>
        <v>COMMENT ON COLUMN ZFS_RISK_CPKL.BCORR IS 'Basis상관계수';</v>
      </c>
      <c r="AE1257" s="37" t="s">
        <v>291</v>
      </c>
      <c r="AF1257" s="40" t="str">
        <f t="shared" si="1189"/>
        <v>ALTER TABLE ZFS_RISK_CPKL ADD BCORR number(10,6) NULL;</v>
      </c>
      <c r="AG1257" s="6" t="s">
        <v>291</v>
      </c>
      <c r="AI1257" s="114"/>
      <c r="AJ1257" s="66"/>
    </row>
    <row r="1258" spans="2:36" hidden="1">
      <c r="B1258" s="65" t="str">
        <f t="shared" si="1200"/>
        <v>바젤3표준_산출정보</v>
      </c>
      <c r="C1258" s="65" t="str">
        <f t="shared" si="1200"/>
        <v>버킷내상관계수적용정보</v>
      </c>
      <c r="D1258" s="65" t="s">
        <v>1393</v>
      </c>
      <c r="E1258" s="65">
        <f t="shared" si="1201"/>
        <v>22</v>
      </c>
      <c r="F1258" s="66"/>
      <c r="G1258" s="66" t="s">
        <v>1156</v>
      </c>
      <c r="H1258" s="42" t="s">
        <v>1999</v>
      </c>
      <c r="I1258" s="66"/>
      <c r="J1258" s="65" t="str">
        <f t="shared" si="1198"/>
        <v>숫자_10,6</v>
      </c>
      <c r="K1258" s="103"/>
      <c r="L1258" s="67"/>
      <c r="M1258" s="65" t="str">
        <f t="shared" si="1195"/>
        <v>ZFS_RISK_CPKL</v>
      </c>
      <c r="N1258" s="65" t="str">
        <f t="shared" si="1196"/>
        <v>버킷내상관계수적용정보</v>
      </c>
      <c r="O1258" s="27">
        <f t="shared" si="1193"/>
        <v>22</v>
      </c>
      <c r="P1258" s="65" t="s">
        <v>1394</v>
      </c>
      <c r="Q1258" s="65" t="str">
        <f t="shared" si="1197"/>
        <v>Tenor상관계수</v>
      </c>
      <c r="R1258" s="65" t="str">
        <f t="shared" si="1199"/>
        <v>number(10,6)</v>
      </c>
      <c r="S1258" s="66"/>
      <c r="T1258" s="66"/>
      <c r="U1258" s="68" t="str">
        <f t="shared" si="1191"/>
        <v>10,6</v>
      </c>
      <c r="V1258" s="65"/>
      <c r="W1258" s="5" t="s">
        <v>291</v>
      </c>
      <c r="X1258" s="5" t="str">
        <f t="shared" si="1185"/>
        <v>BASE_DT,SCEN_ID,PORT_ID,RISK_CLS,SENT_CLS,BUCKET,RISK_FACTK,RISK_FACTL</v>
      </c>
      <c r="Y1258" s="6" t="s">
        <v>291</v>
      </c>
      <c r="Z1258" s="37" t="str">
        <f t="shared" si="1186"/>
        <v xml:space="preserve">  TCORR number(10,6) NULL,</v>
      </c>
      <c r="AA1258" s="37" t="s">
        <v>291</v>
      </c>
      <c r="AB1258" s="5" t="str">
        <f t="shared" si="1187"/>
        <v/>
      </c>
      <c r="AC1258" s="37" t="s">
        <v>291</v>
      </c>
      <c r="AD1258" s="37" t="str">
        <f t="shared" si="1188"/>
        <v>COMMENT ON COLUMN ZFS_RISK_CPKL.TCORR IS 'Tenor상관계수';</v>
      </c>
      <c r="AE1258" s="37" t="s">
        <v>291</v>
      </c>
      <c r="AF1258" s="40" t="str">
        <f t="shared" si="1189"/>
        <v>ALTER TABLE ZFS_RISK_CPKL ADD TCORR number(10,6) NULL;</v>
      </c>
      <c r="AG1258" s="6" t="s">
        <v>291</v>
      </c>
      <c r="AI1258" s="114"/>
      <c r="AJ1258" s="66"/>
    </row>
    <row r="1259" spans="2:36" hidden="1">
      <c r="B1259" s="65" t="str">
        <f t="shared" si="1200"/>
        <v>바젤3표준_산출정보</v>
      </c>
      <c r="C1259" s="65" t="str">
        <f t="shared" si="1200"/>
        <v>버킷내상관계수적용정보</v>
      </c>
      <c r="D1259" s="65" t="s">
        <v>1395</v>
      </c>
      <c r="E1259" s="65">
        <f t="shared" si="1201"/>
        <v>23</v>
      </c>
      <c r="F1259" s="66"/>
      <c r="G1259" s="66" t="s">
        <v>1156</v>
      </c>
      <c r="H1259" s="42" t="s">
        <v>1999</v>
      </c>
      <c r="I1259" s="66"/>
      <c r="J1259" s="65" t="str">
        <f t="shared" si="1198"/>
        <v>숫자_10,6</v>
      </c>
      <c r="K1259" s="103"/>
      <c r="L1259" s="67"/>
      <c r="M1259" s="65" t="str">
        <f t="shared" si="1195"/>
        <v>ZFS_RISK_CPKL</v>
      </c>
      <c r="N1259" s="65" t="str">
        <f t="shared" si="1196"/>
        <v>버킷내상관계수적용정보</v>
      </c>
      <c r="O1259" s="27">
        <f t="shared" si="1193"/>
        <v>23</v>
      </c>
      <c r="P1259" s="65" t="s">
        <v>1396</v>
      </c>
      <c r="Q1259" s="65" t="str">
        <f t="shared" si="1197"/>
        <v>Vega상관계수</v>
      </c>
      <c r="R1259" s="65" t="str">
        <f t="shared" si="1199"/>
        <v>number(10,6)</v>
      </c>
      <c r="S1259" s="66"/>
      <c r="T1259" s="66"/>
      <c r="U1259" s="68" t="str">
        <f t="shared" si="1191"/>
        <v>10,6</v>
      </c>
      <c r="V1259" s="65"/>
      <c r="W1259" s="5" t="s">
        <v>291</v>
      </c>
      <c r="X1259" s="5" t="str">
        <f t="shared" si="1185"/>
        <v>BASE_DT,SCEN_ID,PORT_ID,RISK_CLS,SENT_CLS,BUCKET,RISK_FACTK,RISK_FACTL</v>
      </c>
      <c r="Y1259" s="6" t="s">
        <v>291</v>
      </c>
      <c r="Z1259" s="37" t="str">
        <f t="shared" si="1186"/>
        <v xml:space="preserve">  VCORR number(10,6) NULL,</v>
      </c>
      <c r="AA1259" s="37" t="s">
        <v>291</v>
      </c>
      <c r="AB1259" s="5" t="str">
        <f t="shared" si="1187"/>
        <v/>
      </c>
      <c r="AC1259" s="37" t="s">
        <v>291</v>
      </c>
      <c r="AD1259" s="37" t="str">
        <f t="shared" si="1188"/>
        <v>COMMENT ON COLUMN ZFS_RISK_CPKL.VCORR IS 'Vega상관계수';</v>
      </c>
      <c r="AE1259" s="37" t="s">
        <v>291</v>
      </c>
      <c r="AF1259" s="40" t="str">
        <f t="shared" si="1189"/>
        <v>ALTER TABLE ZFS_RISK_CPKL ADD VCORR number(10,6) NULL;</v>
      </c>
      <c r="AG1259" s="6" t="s">
        <v>291</v>
      </c>
      <c r="AI1259" s="114"/>
      <c r="AJ1259" s="66"/>
    </row>
    <row r="1260" spans="2:36" hidden="1">
      <c r="B1260" s="65" t="str">
        <f t="shared" si="1200"/>
        <v>바젤3표준_산출정보</v>
      </c>
      <c r="C1260" s="65" t="str">
        <f t="shared" si="1200"/>
        <v>버킷내상관계수적용정보</v>
      </c>
      <c r="D1260" s="65" t="s">
        <v>1397</v>
      </c>
      <c r="E1260" s="65">
        <f t="shared" si="1201"/>
        <v>24</v>
      </c>
      <c r="F1260" s="66"/>
      <c r="G1260" s="66" t="s">
        <v>274</v>
      </c>
      <c r="H1260" s="42">
        <v>20</v>
      </c>
      <c r="I1260" s="66"/>
      <c r="J1260" s="65" t="str">
        <f t="shared" si="1198"/>
        <v>문자_20</v>
      </c>
      <c r="K1260" s="103"/>
      <c r="L1260" s="67"/>
      <c r="M1260" s="65" t="str">
        <f t="shared" si="1195"/>
        <v>ZFS_RISK_CPKL</v>
      </c>
      <c r="N1260" s="65" t="str">
        <f t="shared" si="1196"/>
        <v>버킷내상관계수적용정보</v>
      </c>
      <c r="O1260" s="27">
        <f t="shared" si="1193"/>
        <v>24</v>
      </c>
      <c r="P1260" s="65" t="s">
        <v>1398</v>
      </c>
      <c r="Q1260" s="65" t="str">
        <f t="shared" si="1197"/>
        <v>예외상관계수적용기준</v>
      </c>
      <c r="R1260" s="65" t="str">
        <f t="shared" si="1199"/>
        <v>varchar2(20)</v>
      </c>
      <c r="S1260" s="66"/>
      <c r="T1260" s="66"/>
      <c r="U1260" s="68">
        <f t="shared" si="1191"/>
        <v>20</v>
      </c>
      <c r="V1260" s="65"/>
      <c r="W1260" s="5" t="s">
        <v>291</v>
      </c>
      <c r="X1260" s="5" t="str">
        <f t="shared" si="1185"/>
        <v>BASE_DT,SCEN_ID,PORT_ID,RISK_CLS,SENT_CLS,BUCKET,RISK_FACTK,RISK_FACTL</v>
      </c>
      <c r="Y1260" s="6" t="s">
        <v>291</v>
      </c>
      <c r="Z1260" s="37" t="str">
        <f t="shared" si="1186"/>
        <v xml:space="preserve">  ECONN varchar2(20) NULL,</v>
      </c>
      <c r="AA1260" s="37" t="s">
        <v>291</v>
      </c>
      <c r="AB1260" s="5" t="str">
        <f t="shared" si="1187"/>
        <v/>
      </c>
      <c r="AC1260" s="37" t="s">
        <v>291</v>
      </c>
      <c r="AD1260" s="37" t="str">
        <f t="shared" si="1188"/>
        <v>COMMENT ON COLUMN ZFS_RISK_CPKL.ECONN IS '예외상관계수적용기준';</v>
      </c>
      <c r="AE1260" s="37" t="s">
        <v>291</v>
      </c>
      <c r="AF1260" s="40" t="str">
        <f t="shared" si="1189"/>
        <v>ALTER TABLE ZFS_RISK_CPKL ADD ECONN varchar2(20) NULL;</v>
      </c>
      <c r="AG1260" s="6" t="s">
        <v>291</v>
      </c>
      <c r="AI1260" s="114"/>
      <c r="AJ1260" s="66"/>
    </row>
    <row r="1261" spans="2:36" hidden="1">
      <c r="B1261" s="65" t="str">
        <f t="shared" si="1200"/>
        <v>바젤3표준_산출정보</v>
      </c>
      <c r="C1261" s="65" t="str">
        <f t="shared" si="1200"/>
        <v>버킷내상관계수적용정보</v>
      </c>
      <c r="D1261" s="65" t="s">
        <v>1399</v>
      </c>
      <c r="E1261" s="65">
        <f t="shared" si="1201"/>
        <v>25</v>
      </c>
      <c r="F1261" s="66"/>
      <c r="G1261" s="66" t="s">
        <v>274</v>
      </c>
      <c r="H1261" s="42">
        <v>20</v>
      </c>
      <c r="I1261" s="66"/>
      <c r="J1261" s="65" t="str">
        <f t="shared" si="1198"/>
        <v>문자_20</v>
      </c>
      <c r="K1261" s="103"/>
      <c r="L1261" s="67"/>
      <c r="M1261" s="65" t="str">
        <f t="shared" si="1195"/>
        <v>ZFS_RISK_CPKL</v>
      </c>
      <c r="N1261" s="65" t="str">
        <f t="shared" si="1196"/>
        <v>버킷내상관계수적용정보</v>
      </c>
      <c r="O1261" s="27">
        <f t="shared" si="1193"/>
        <v>25</v>
      </c>
      <c r="P1261" s="65" t="s">
        <v>1400</v>
      </c>
      <c r="Q1261" s="65" t="str">
        <f t="shared" si="1197"/>
        <v>Name상관계수적용기준</v>
      </c>
      <c r="R1261" s="65" t="str">
        <f t="shared" si="1199"/>
        <v>varchar2(20)</v>
      </c>
      <c r="S1261" s="66"/>
      <c r="T1261" s="66"/>
      <c r="U1261" s="68">
        <f t="shared" si="1191"/>
        <v>20</v>
      </c>
      <c r="V1261" s="65"/>
      <c r="W1261" s="5" t="s">
        <v>291</v>
      </c>
      <c r="X1261" s="5" t="str">
        <f t="shared" si="1185"/>
        <v>BASE_DT,SCEN_ID,PORT_ID,RISK_CLS,SENT_CLS,BUCKET,RISK_FACTK,RISK_FACTL</v>
      </c>
      <c r="Y1261" s="6" t="s">
        <v>291</v>
      </c>
      <c r="Z1261" s="37" t="str">
        <f t="shared" si="1186"/>
        <v xml:space="preserve">  NCONN varchar2(20) NULL,</v>
      </c>
      <c r="AA1261" s="37" t="s">
        <v>291</v>
      </c>
      <c r="AB1261" s="5" t="str">
        <f t="shared" si="1187"/>
        <v/>
      </c>
      <c r="AC1261" s="37" t="s">
        <v>291</v>
      </c>
      <c r="AD1261" s="37" t="str">
        <f t="shared" si="1188"/>
        <v>COMMENT ON COLUMN ZFS_RISK_CPKL.NCONN IS 'Name상관계수적용기준';</v>
      </c>
      <c r="AE1261" s="37" t="s">
        <v>291</v>
      </c>
      <c r="AF1261" s="40" t="str">
        <f t="shared" si="1189"/>
        <v>ALTER TABLE ZFS_RISK_CPKL ADD NCONN varchar2(20) NULL;</v>
      </c>
      <c r="AG1261" s="6" t="s">
        <v>291</v>
      </c>
      <c r="AI1261" s="114"/>
      <c r="AJ1261" s="66"/>
    </row>
    <row r="1262" spans="2:36" hidden="1">
      <c r="B1262" s="65" t="str">
        <f>B1260</f>
        <v>바젤3표준_산출정보</v>
      </c>
      <c r="C1262" s="65" t="str">
        <f>C1260</f>
        <v>버킷내상관계수적용정보</v>
      </c>
      <c r="D1262" s="65" t="s">
        <v>1401</v>
      </c>
      <c r="E1262" s="65">
        <f t="shared" si="1201"/>
        <v>26</v>
      </c>
      <c r="F1262" s="66"/>
      <c r="G1262" s="66" t="s">
        <v>274</v>
      </c>
      <c r="H1262" s="42">
        <v>20</v>
      </c>
      <c r="I1262" s="66"/>
      <c r="J1262" s="65" t="str">
        <f t="shared" si="1198"/>
        <v>문자_20</v>
      </c>
      <c r="K1262" s="103"/>
      <c r="L1262" s="67"/>
      <c r="M1262" s="65" t="str">
        <f>M1260</f>
        <v>ZFS_RISK_CPKL</v>
      </c>
      <c r="N1262" s="65" t="str">
        <f t="shared" si="1196"/>
        <v>버킷내상관계수적용정보</v>
      </c>
      <c r="O1262" s="27">
        <f t="shared" si="1193"/>
        <v>26</v>
      </c>
      <c r="P1262" s="65" t="s">
        <v>1402</v>
      </c>
      <c r="Q1262" s="65" t="str">
        <f t="shared" si="1197"/>
        <v>Basis상관계수적용기준</v>
      </c>
      <c r="R1262" s="65" t="str">
        <f t="shared" si="1199"/>
        <v>varchar2(20)</v>
      </c>
      <c r="S1262" s="66"/>
      <c r="T1262" s="66"/>
      <c r="U1262" s="68">
        <f t="shared" si="1191"/>
        <v>20</v>
      </c>
      <c r="V1262" s="65"/>
      <c r="W1262" s="5" t="s">
        <v>291</v>
      </c>
      <c r="X1262" s="5" t="str">
        <f t="shared" si="1185"/>
        <v>BASE_DT,SCEN_ID,PORT_ID,RISK_CLS,SENT_CLS,BUCKET,RISK_FACTK,RISK_FACTL</v>
      </c>
      <c r="Y1262" s="6" t="s">
        <v>291</v>
      </c>
      <c r="Z1262" s="37" t="str">
        <f t="shared" si="1186"/>
        <v xml:space="preserve">  BCONN varchar2(20) NULL,</v>
      </c>
      <c r="AA1262" s="37" t="s">
        <v>291</v>
      </c>
      <c r="AB1262" s="5" t="str">
        <f t="shared" si="1187"/>
        <v/>
      </c>
      <c r="AC1262" s="37" t="s">
        <v>291</v>
      </c>
      <c r="AD1262" s="37" t="str">
        <f t="shared" si="1188"/>
        <v>COMMENT ON COLUMN ZFS_RISK_CPKL.BCONN IS 'Basis상관계수적용기준';</v>
      </c>
      <c r="AE1262" s="37" t="s">
        <v>291</v>
      </c>
      <c r="AF1262" s="40" t="str">
        <f t="shared" si="1189"/>
        <v>ALTER TABLE ZFS_RISK_CPKL ADD BCONN varchar2(20) NULL;</v>
      </c>
      <c r="AG1262" s="6" t="s">
        <v>291</v>
      </c>
      <c r="AI1262" s="114"/>
      <c r="AJ1262" s="66"/>
    </row>
    <row r="1263" spans="2:36" hidden="1">
      <c r="B1263" s="65" t="str">
        <f>B1261</f>
        <v>바젤3표준_산출정보</v>
      </c>
      <c r="C1263" s="65" t="str">
        <f>C1261</f>
        <v>버킷내상관계수적용정보</v>
      </c>
      <c r="D1263" s="65" t="s">
        <v>1403</v>
      </c>
      <c r="E1263" s="65">
        <f t="shared" si="1201"/>
        <v>27</v>
      </c>
      <c r="F1263" s="66"/>
      <c r="G1263" s="66" t="s">
        <v>274</v>
      </c>
      <c r="H1263" s="42">
        <v>20</v>
      </c>
      <c r="I1263" s="66"/>
      <c r="J1263" s="65" t="str">
        <f t="shared" si="1198"/>
        <v>문자_20</v>
      </c>
      <c r="K1263" s="103"/>
      <c r="L1263" s="67"/>
      <c r="M1263" s="65" t="str">
        <f>M1261</f>
        <v>ZFS_RISK_CPKL</v>
      </c>
      <c r="N1263" s="65" t="str">
        <f>C1263</f>
        <v>버킷내상관계수적용정보</v>
      </c>
      <c r="O1263" s="27">
        <f t="shared" si="1193"/>
        <v>27</v>
      </c>
      <c r="P1263" s="65" t="s">
        <v>1404</v>
      </c>
      <c r="Q1263" s="65" t="str">
        <f>D1263</f>
        <v>Tenor상관계수적용기준</v>
      </c>
      <c r="R1263" s="65" t="str">
        <f t="shared" si="1199"/>
        <v>varchar2(20)</v>
      </c>
      <c r="S1263" s="66"/>
      <c r="T1263" s="66"/>
      <c r="U1263" s="68">
        <f t="shared" si="1191"/>
        <v>20</v>
      </c>
      <c r="V1263" s="65"/>
      <c r="W1263" s="5" t="s">
        <v>291</v>
      </c>
      <c r="X1263" s="5" t="str">
        <f t="shared" si="1185"/>
        <v>BASE_DT,SCEN_ID,PORT_ID,RISK_CLS,SENT_CLS,BUCKET,RISK_FACTK,RISK_FACTL</v>
      </c>
      <c r="Y1263" s="6" t="s">
        <v>291</v>
      </c>
      <c r="Z1263" s="37" t="str">
        <f t="shared" si="1186"/>
        <v xml:space="preserve">  TCONN varchar2(20) NULL,</v>
      </c>
      <c r="AA1263" s="37" t="s">
        <v>291</v>
      </c>
      <c r="AB1263" s="5" t="str">
        <f t="shared" si="1187"/>
        <v/>
      </c>
      <c r="AC1263" s="37" t="s">
        <v>291</v>
      </c>
      <c r="AD1263" s="37" t="str">
        <f t="shared" si="1188"/>
        <v>COMMENT ON COLUMN ZFS_RISK_CPKL.TCONN IS 'Tenor상관계수적용기준';</v>
      </c>
      <c r="AE1263" s="37" t="s">
        <v>291</v>
      </c>
      <c r="AF1263" s="40" t="str">
        <f t="shared" si="1189"/>
        <v>ALTER TABLE ZFS_RISK_CPKL ADD TCONN varchar2(20) NULL;</v>
      </c>
      <c r="AG1263" s="6" t="s">
        <v>291</v>
      </c>
      <c r="AI1263" s="114"/>
      <c r="AJ1263" s="66"/>
    </row>
    <row r="1264" spans="2:36" hidden="1">
      <c r="B1264" s="65" t="str">
        <f>B1261</f>
        <v>바젤3표준_산출정보</v>
      </c>
      <c r="C1264" s="65" t="str">
        <f>C1261</f>
        <v>버킷내상관계수적용정보</v>
      </c>
      <c r="D1264" s="65" t="s">
        <v>1246</v>
      </c>
      <c r="E1264" s="65">
        <f t="shared" si="1201"/>
        <v>28</v>
      </c>
      <c r="F1264" s="66"/>
      <c r="G1264" s="66" t="s">
        <v>1156</v>
      </c>
      <c r="H1264" s="42" t="s">
        <v>1343</v>
      </c>
      <c r="I1264" s="66"/>
      <c r="J1264" s="65" t="str">
        <f t="shared" si="1198"/>
        <v>숫자_5,2</v>
      </c>
      <c r="K1264" s="103"/>
      <c r="L1264" s="67"/>
      <c r="M1264" s="65" t="str">
        <f>M1261</f>
        <v>ZFS_RISK_CPKL</v>
      </c>
      <c r="N1264" s="65" t="str">
        <f t="shared" si="1196"/>
        <v>버킷내상관계수적용정보</v>
      </c>
      <c r="O1264" s="27">
        <f t="shared" si="1193"/>
        <v>28</v>
      </c>
      <c r="P1264" s="65" t="s">
        <v>129</v>
      </c>
      <c r="Q1264" s="65" t="str">
        <f t="shared" si="1197"/>
        <v>구간1</v>
      </c>
      <c r="R1264" s="65" t="str">
        <f t="shared" si="1199"/>
        <v>number(5,2)</v>
      </c>
      <c r="S1264" s="66"/>
      <c r="T1264" s="66"/>
      <c r="U1264" s="68" t="str">
        <f t="shared" si="1191"/>
        <v>5,2</v>
      </c>
      <c r="V1264" s="65"/>
      <c r="W1264" s="5" t="s">
        <v>291</v>
      </c>
      <c r="X1264" s="5" t="str">
        <f t="shared" si="1185"/>
        <v>BASE_DT,SCEN_ID,PORT_ID,RISK_CLS,SENT_CLS,BUCKET,RISK_FACTK,RISK_FACTL</v>
      </c>
      <c r="Y1264" s="6" t="s">
        <v>291</v>
      </c>
      <c r="Z1264" s="37" t="str">
        <f t="shared" si="1186"/>
        <v xml:space="preserve">  TENOR1 number(5,2) NULL,</v>
      </c>
      <c r="AA1264" s="37" t="s">
        <v>291</v>
      </c>
      <c r="AB1264" s="5" t="str">
        <f t="shared" si="1187"/>
        <v/>
      </c>
      <c r="AC1264" s="37" t="s">
        <v>291</v>
      </c>
      <c r="AD1264" s="37" t="str">
        <f t="shared" si="1188"/>
        <v>COMMENT ON COLUMN ZFS_RISK_CPKL.TENOR1 IS '구간1';</v>
      </c>
      <c r="AE1264" s="37" t="s">
        <v>291</v>
      </c>
      <c r="AF1264" s="40" t="str">
        <f t="shared" si="1189"/>
        <v>ALTER TABLE ZFS_RISK_CPKL ADD TENOR1 number(5,2) NULL;</v>
      </c>
      <c r="AG1264" s="6" t="s">
        <v>291</v>
      </c>
      <c r="AI1264" s="114"/>
      <c r="AJ1264" s="66"/>
    </row>
    <row r="1265" spans="2:36" hidden="1">
      <c r="B1265" s="65" t="str">
        <f t="shared" ref="B1265:C1280" si="1202">B1264</f>
        <v>바젤3표준_산출정보</v>
      </c>
      <c r="C1265" s="65" t="str">
        <f t="shared" si="1200"/>
        <v>버킷내상관계수적용정보</v>
      </c>
      <c r="D1265" s="65" t="s">
        <v>1247</v>
      </c>
      <c r="E1265" s="65">
        <f t="shared" si="1201"/>
        <v>29</v>
      </c>
      <c r="F1265" s="66"/>
      <c r="G1265" s="66" t="s">
        <v>1156</v>
      </c>
      <c r="H1265" s="42" t="s">
        <v>1343</v>
      </c>
      <c r="I1265" s="66"/>
      <c r="J1265" s="65" t="str">
        <f t="shared" si="1198"/>
        <v>숫자_5,2</v>
      </c>
      <c r="K1265" s="103"/>
      <c r="L1265" s="67"/>
      <c r="M1265" s="65" t="str">
        <f t="shared" si="1195"/>
        <v>ZFS_RISK_CPKL</v>
      </c>
      <c r="N1265" s="65" t="str">
        <f t="shared" si="1196"/>
        <v>버킷내상관계수적용정보</v>
      </c>
      <c r="O1265" s="27">
        <f t="shared" si="1193"/>
        <v>29</v>
      </c>
      <c r="P1265" s="65" t="s">
        <v>130</v>
      </c>
      <c r="Q1265" s="65" t="str">
        <f t="shared" si="1197"/>
        <v>구간2</v>
      </c>
      <c r="R1265" s="65" t="str">
        <f t="shared" si="1199"/>
        <v>number(5,2)</v>
      </c>
      <c r="S1265" s="66"/>
      <c r="T1265" s="66"/>
      <c r="U1265" s="68" t="str">
        <f t="shared" si="1191"/>
        <v>5,2</v>
      </c>
      <c r="V1265" s="65"/>
      <c r="W1265" s="5" t="s">
        <v>291</v>
      </c>
      <c r="X1265" s="5" t="str">
        <f t="shared" ref="X1265:X1328" si="1203">IF(P1265="","",IF(P1264="",P1265,X1264&amp;IF(S1265="Y",","&amp;P1265,"")))</f>
        <v>BASE_DT,SCEN_ID,PORT_ID,RISK_CLS,SENT_CLS,BUCKET,RISK_FACTK,RISK_FACTL</v>
      </c>
      <c r="Y1265" s="6" t="s">
        <v>291</v>
      </c>
      <c r="Z1265" s="37" t="str">
        <f t="shared" ref="Z1265:Z1328" si="1204">IF(P1265="", "CREATE TABLE " &amp; M1265 &amp; "(", "  " &amp;P1265 &amp; " " &amp;R1265 &amp; IF(P1265="TMSTAMP", " DEFAULT CURRENT_TIMESTAMP ", "")&amp; IF(S1265="Y"," NOT NULL,", " NULL,") &amp; IF(P1266="", "CONSTRAINT PK_" &amp; M1265 &amp; " PRIMARY KEY ( " &amp; X1265 &amp; ") );", "") )</f>
        <v xml:space="preserve">  TENOR2 number(5,2) NULL,CONSTRAINT PK_ZFS_RISK_CPKL PRIMARY KEY ( BASE_DT,SCEN_ID,PORT_ID,RISK_CLS,SENT_CLS,BUCKET,RISK_FACTK,RISK_FACTL) );</v>
      </c>
      <c r="AA1265" s="37" t="s">
        <v>291</v>
      </c>
      <c r="AB1265" s="5" t="str">
        <f t="shared" ref="AB1265:AB1328" si="1205">IF(P1265="","DROP TABLE "&amp;M1265&amp;";","")</f>
        <v/>
      </c>
      <c r="AC1265" s="37" t="s">
        <v>291</v>
      </c>
      <c r="AD1265" s="37" t="str">
        <f t="shared" ref="AD1265:AD1328" si="1206">IF(P1265&lt;&gt;"", "COMMENT ON COLUMN " &amp; M1265 &amp; "." &amp; P1265 &amp; " IS '" &amp; D1265 &amp; IF(K1265&lt;&gt;"", " : " &amp;K1265, "") &amp; "';", IF(N1265&lt;&gt;"","COMMENT ON TABLE " &amp;M1265&amp;" IS '"&amp;N1265&amp;"';",""))</f>
        <v>COMMENT ON COLUMN ZFS_RISK_CPKL.TENOR2 IS '구간2';</v>
      </c>
      <c r="AE1265" s="37" t="s">
        <v>291</v>
      </c>
      <c r="AF1265" s="40" t="str">
        <f t="shared" ref="AF1265:AF1328" si="1207">IF( OR(Q1265="", S1265&lt;&gt;""), "", "ALTER TABLE " &amp; M1265 &amp; " ADD " &amp; P1265 &amp; " " &amp; R1265 &amp; " NULL;")</f>
        <v>ALTER TABLE ZFS_RISK_CPKL ADD TENOR2 number(5,2) NULL;</v>
      </c>
      <c r="AG1265" s="6" t="s">
        <v>291</v>
      </c>
      <c r="AI1265" s="114"/>
      <c r="AJ1265" s="66"/>
    </row>
    <row r="1266" spans="2:36" hidden="1">
      <c r="B1266" s="65" t="str">
        <f t="shared" si="1202"/>
        <v>바젤3표준_산출정보</v>
      </c>
      <c r="C1266" s="65" t="s">
        <v>1009</v>
      </c>
      <c r="D1266" s="65" t="str">
        <f>VLOOKUP(M1266,엔티티목록!I:O,7,FALSE)</f>
        <v>버킷간 상관계수 적용 이력 정보</v>
      </c>
      <c r="E1266" s="65" t="str">
        <f t="shared" si="1201"/>
        <v/>
      </c>
      <c r="F1266" s="66"/>
      <c r="G1266" s="66"/>
      <c r="H1266" s="42">
        <f>SUMIFS(H:H,C:C,C1266,B:B,B1266, G:G,"&lt;&gt;"&amp;G1266)</f>
        <v>181</v>
      </c>
      <c r="I1266" s="66"/>
      <c r="J1266" s="65" t="str">
        <f t="shared" si="1198"/>
        <v/>
      </c>
      <c r="K1266" s="103"/>
      <c r="L1266" s="67"/>
      <c r="M1266" s="65" t="s">
        <v>1010</v>
      </c>
      <c r="N1266" s="65" t="str">
        <f t="shared" si="1196"/>
        <v>버킷간상관계수적용정보</v>
      </c>
      <c r="O1266" s="27" t="str">
        <f t="shared" si="1193"/>
        <v/>
      </c>
      <c r="P1266" s="65"/>
      <c r="Q1266" s="65"/>
      <c r="R1266" s="65" t="str">
        <f t="shared" si="1199"/>
        <v/>
      </c>
      <c r="S1266" s="66"/>
      <c r="T1266" s="66"/>
      <c r="U1266" s="68">
        <f t="shared" si="1191"/>
        <v>181</v>
      </c>
      <c r="V1266" s="65"/>
      <c r="W1266" s="5" t="s">
        <v>291</v>
      </c>
      <c r="X1266" s="5" t="str">
        <f t="shared" si="1203"/>
        <v/>
      </c>
      <c r="Y1266" s="6" t="s">
        <v>291</v>
      </c>
      <c r="Z1266" s="37" t="str">
        <f t="shared" si="1204"/>
        <v>CREATE TABLE ZFS_RISK_CYBC(</v>
      </c>
      <c r="AA1266" s="37" t="s">
        <v>291</v>
      </c>
      <c r="AB1266" s="5" t="str">
        <f t="shared" si="1205"/>
        <v>DROP TABLE ZFS_RISK_CYBC;</v>
      </c>
      <c r="AC1266" s="37" t="s">
        <v>291</v>
      </c>
      <c r="AD1266" s="37" t="str">
        <f t="shared" si="1206"/>
        <v>COMMENT ON TABLE ZFS_RISK_CYBC IS '버킷간상관계수적용정보';</v>
      </c>
      <c r="AE1266" s="37" t="s">
        <v>291</v>
      </c>
      <c r="AF1266" s="40" t="str">
        <f t="shared" si="1207"/>
        <v/>
      </c>
      <c r="AG1266" s="6" t="s">
        <v>291</v>
      </c>
      <c r="AI1266" s="114"/>
      <c r="AJ1266" s="66"/>
    </row>
    <row r="1267" spans="2:36" hidden="1">
      <c r="B1267" s="65" t="str">
        <f t="shared" si="1202"/>
        <v>바젤3표준_산출정보</v>
      </c>
      <c r="C1267" s="65" t="str">
        <f t="shared" si="1202"/>
        <v>버킷간상관계수적용정보</v>
      </c>
      <c r="D1267" s="65" t="s">
        <v>1169</v>
      </c>
      <c r="E1267" s="65">
        <f t="shared" si="1201"/>
        <v>1</v>
      </c>
      <c r="F1267" s="66" t="s">
        <v>1980</v>
      </c>
      <c r="G1267" s="66" t="s">
        <v>274</v>
      </c>
      <c r="H1267" s="42">
        <v>8</v>
      </c>
      <c r="I1267" s="66"/>
      <c r="J1267" s="65" t="str">
        <f t="shared" si="1198"/>
        <v>문자_8</v>
      </c>
      <c r="K1267" s="103"/>
      <c r="L1267" s="67"/>
      <c r="M1267" s="65" t="str">
        <f t="shared" ref="M1267:M1296" si="1208">M1266</f>
        <v>ZFS_RISK_CYBC</v>
      </c>
      <c r="N1267" s="65" t="str">
        <f t="shared" si="1196"/>
        <v>버킷간상관계수적용정보</v>
      </c>
      <c r="O1267" s="27">
        <f t="shared" si="1193"/>
        <v>1</v>
      </c>
      <c r="P1267" s="65" t="s">
        <v>65</v>
      </c>
      <c r="Q1267" s="65" t="str">
        <f t="shared" si="1197"/>
        <v>기준일자</v>
      </c>
      <c r="R1267" s="65" t="str">
        <f t="shared" si="1199"/>
        <v>varchar2(8)</v>
      </c>
      <c r="S1267" s="66" t="s">
        <v>1980</v>
      </c>
      <c r="T1267" s="66"/>
      <c r="U1267" s="68">
        <f t="shared" si="1191"/>
        <v>8</v>
      </c>
      <c r="V1267" s="65"/>
      <c r="W1267" s="5" t="s">
        <v>291</v>
      </c>
      <c r="X1267" s="5" t="str">
        <f t="shared" si="1203"/>
        <v>BASE_DT</v>
      </c>
      <c r="Y1267" s="6" t="s">
        <v>291</v>
      </c>
      <c r="Z1267" s="37" t="str">
        <f t="shared" si="1204"/>
        <v xml:space="preserve">  BASE_DT varchar2(8) NOT NULL,</v>
      </c>
      <c r="AA1267" s="37" t="s">
        <v>291</v>
      </c>
      <c r="AB1267" s="5" t="str">
        <f t="shared" si="1205"/>
        <v/>
      </c>
      <c r="AC1267" s="37" t="s">
        <v>291</v>
      </c>
      <c r="AD1267" s="37" t="str">
        <f t="shared" si="1206"/>
        <v>COMMENT ON COLUMN ZFS_RISK_CYBC.BASE_DT IS '기준일자';</v>
      </c>
      <c r="AE1267" s="37" t="s">
        <v>291</v>
      </c>
      <c r="AF1267" s="40" t="str">
        <f t="shared" si="1207"/>
        <v/>
      </c>
      <c r="AG1267" s="6" t="s">
        <v>291</v>
      </c>
      <c r="AI1267" s="114"/>
      <c r="AJ1267" s="66"/>
    </row>
    <row r="1268" spans="2:36" hidden="1">
      <c r="B1268" s="65" t="str">
        <f t="shared" si="1202"/>
        <v>바젤3표준_산출정보</v>
      </c>
      <c r="C1268" s="65" t="str">
        <f t="shared" si="1202"/>
        <v>버킷간상관계수적용정보</v>
      </c>
      <c r="D1268" s="65" t="s">
        <v>1212</v>
      </c>
      <c r="E1268" s="65">
        <f t="shared" si="1201"/>
        <v>2</v>
      </c>
      <c r="F1268" s="66" t="s">
        <v>1980</v>
      </c>
      <c r="G1268" s="66" t="s">
        <v>274</v>
      </c>
      <c r="H1268" s="42">
        <v>30</v>
      </c>
      <c r="I1268" s="66"/>
      <c r="J1268" s="65" t="str">
        <f t="shared" si="1198"/>
        <v>문자_30</v>
      </c>
      <c r="K1268" s="103"/>
      <c r="L1268" s="67"/>
      <c r="M1268" s="65" t="str">
        <f t="shared" si="1208"/>
        <v>ZFS_RISK_CYBC</v>
      </c>
      <c r="N1268" s="65" t="str">
        <f t="shared" si="1196"/>
        <v>버킷간상관계수적용정보</v>
      </c>
      <c r="O1268" s="27">
        <f t="shared" si="1193"/>
        <v>2</v>
      </c>
      <c r="P1268" s="65" t="s">
        <v>106</v>
      </c>
      <c r="Q1268" s="65" t="str">
        <f t="shared" si="1197"/>
        <v>시나리오ID</v>
      </c>
      <c r="R1268" s="65" t="str">
        <f t="shared" si="1199"/>
        <v>varchar2(30)</v>
      </c>
      <c r="S1268" s="66" t="s">
        <v>1980</v>
      </c>
      <c r="T1268" s="66"/>
      <c r="U1268" s="68">
        <f t="shared" si="1191"/>
        <v>30</v>
      </c>
      <c r="V1268" s="65"/>
      <c r="W1268" s="5" t="s">
        <v>291</v>
      </c>
      <c r="X1268" s="5" t="str">
        <f t="shared" si="1203"/>
        <v>BASE_DT,SCEN_ID</v>
      </c>
      <c r="Y1268" s="6" t="s">
        <v>291</v>
      </c>
      <c r="Z1268" s="37" t="str">
        <f t="shared" si="1204"/>
        <v xml:space="preserve">  SCEN_ID varchar2(30) NOT NULL,</v>
      </c>
      <c r="AA1268" s="37" t="s">
        <v>291</v>
      </c>
      <c r="AB1268" s="5" t="str">
        <f t="shared" si="1205"/>
        <v/>
      </c>
      <c r="AC1268" s="37" t="s">
        <v>291</v>
      </c>
      <c r="AD1268" s="37" t="str">
        <f t="shared" si="1206"/>
        <v>COMMENT ON COLUMN ZFS_RISK_CYBC.SCEN_ID IS '시나리오ID';</v>
      </c>
      <c r="AE1268" s="37" t="s">
        <v>291</v>
      </c>
      <c r="AF1268" s="40" t="str">
        <f t="shared" si="1207"/>
        <v/>
      </c>
      <c r="AG1268" s="6" t="s">
        <v>291</v>
      </c>
      <c r="AI1268" s="114"/>
      <c r="AJ1268" s="66"/>
    </row>
    <row r="1269" spans="2:36" hidden="1">
      <c r="B1269" s="65" t="str">
        <f t="shared" si="1202"/>
        <v>바젤3표준_산출정보</v>
      </c>
      <c r="C1269" s="65" t="str">
        <f t="shared" si="1202"/>
        <v>버킷간상관계수적용정보</v>
      </c>
      <c r="D1269" s="65" t="s">
        <v>1208</v>
      </c>
      <c r="E1269" s="65">
        <f t="shared" si="1201"/>
        <v>3</v>
      </c>
      <c r="F1269" s="66" t="s">
        <v>1980</v>
      </c>
      <c r="G1269" s="66" t="s">
        <v>274</v>
      </c>
      <c r="H1269" s="42" t="s">
        <v>1159</v>
      </c>
      <c r="I1269" s="66"/>
      <c r="J1269" s="65" t="str">
        <f t="shared" si="1198"/>
        <v>문자_100</v>
      </c>
      <c r="K1269" s="103"/>
      <c r="L1269" s="67"/>
      <c r="M1269" s="65" t="str">
        <f t="shared" si="1208"/>
        <v>ZFS_RISK_CYBC</v>
      </c>
      <c r="N1269" s="65" t="str">
        <f t="shared" si="1196"/>
        <v>버킷간상관계수적용정보</v>
      </c>
      <c r="O1269" s="27">
        <f t="shared" si="1193"/>
        <v>3</v>
      </c>
      <c r="P1269" s="65" t="s">
        <v>81</v>
      </c>
      <c r="Q1269" s="65" t="str">
        <f t="shared" si="1197"/>
        <v>포트폴리오ID</v>
      </c>
      <c r="R1269" s="65" t="str">
        <f t="shared" si="1199"/>
        <v>varchar2(100)</v>
      </c>
      <c r="S1269" s="66" t="s">
        <v>1980</v>
      </c>
      <c r="T1269" s="66"/>
      <c r="U1269" s="68" t="str">
        <f t="shared" si="1191"/>
        <v>100</v>
      </c>
      <c r="V1269" s="65"/>
      <c r="W1269" s="5" t="s">
        <v>291</v>
      </c>
      <c r="X1269" s="5" t="str">
        <f t="shared" si="1203"/>
        <v>BASE_DT,SCEN_ID,PORT_ID</v>
      </c>
      <c r="Y1269" s="6" t="s">
        <v>291</v>
      </c>
      <c r="Z1269" s="37" t="str">
        <f t="shared" si="1204"/>
        <v xml:space="preserve">  PORT_ID varchar2(100) NOT NULL,</v>
      </c>
      <c r="AA1269" s="37" t="s">
        <v>291</v>
      </c>
      <c r="AB1269" s="5" t="str">
        <f t="shared" si="1205"/>
        <v/>
      </c>
      <c r="AC1269" s="37" t="s">
        <v>291</v>
      </c>
      <c r="AD1269" s="37" t="str">
        <f t="shared" si="1206"/>
        <v>COMMENT ON COLUMN ZFS_RISK_CYBC.PORT_ID IS '포트폴리오ID';</v>
      </c>
      <c r="AE1269" s="37" t="s">
        <v>291</v>
      </c>
      <c r="AF1269" s="40" t="str">
        <f t="shared" si="1207"/>
        <v/>
      </c>
      <c r="AG1269" s="6" t="s">
        <v>291</v>
      </c>
      <c r="AI1269" s="114"/>
      <c r="AJ1269" s="66"/>
    </row>
    <row r="1270" spans="2:36" hidden="1">
      <c r="B1270" s="65" t="str">
        <f t="shared" si="1202"/>
        <v>바젤3표준_산출정보</v>
      </c>
      <c r="C1270" s="65" t="str">
        <f t="shared" si="1202"/>
        <v>버킷간상관계수적용정보</v>
      </c>
      <c r="D1270" s="65" t="s">
        <v>1173</v>
      </c>
      <c r="E1270" s="65">
        <f t="shared" si="1201"/>
        <v>4</v>
      </c>
      <c r="F1270" s="66" t="s">
        <v>1980</v>
      </c>
      <c r="G1270" s="66" t="s">
        <v>274</v>
      </c>
      <c r="H1270" s="42">
        <v>10</v>
      </c>
      <c r="I1270" s="66"/>
      <c r="J1270" s="65" t="str">
        <f t="shared" si="1198"/>
        <v>문자_10</v>
      </c>
      <c r="K1270" s="103"/>
      <c r="L1270" s="67"/>
      <c r="M1270" s="65" t="str">
        <f t="shared" si="1208"/>
        <v>ZFS_RISK_CYBC</v>
      </c>
      <c r="N1270" s="65" t="str">
        <f t="shared" si="1196"/>
        <v>버킷간상관계수적용정보</v>
      </c>
      <c r="O1270" s="27">
        <f t="shared" si="1193"/>
        <v>4</v>
      </c>
      <c r="P1270" s="65" t="s">
        <v>69</v>
      </c>
      <c r="Q1270" s="65" t="str">
        <f t="shared" si="1197"/>
        <v>위험군</v>
      </c>
      <c r="R1270" s="65" t="str">
        <f t="shared" si="1199"/>
        <v>varchar2(10)</v>
      </c>
      <c r="S1270" s="66" t="s">
        <v>1980</v>
      </c>
      <c r="T1270" s="66"/>
      <c r="U1270" s="68">
        <f t="shared" si="1191"/>
        <v>10</v>
      </c>
      <c r="V1270" s="65"/>
      <c r="W1270" s="5" t="s">
        <v>291</v>
      </c>
      <c r="X1270" s="5" t="str">
        <f t="shared" si="1203"/>
        <v>BASE_DT,SCEN_ID,PORT_ID,RISK_CLS</v>
      </c>
      <c r="Y1270" s="6" t="s">
        <v>291</v>
      </c>
      <c r="Z1270" s="37" t="str">
        <f t="shared" si="1204"/>
        <v xml:space="preserve">  RISK_CLS varchar2(10) NOT NULL,</v>
      </c>
      <c r="AA1270" s="37" t="s">
        <v>291</v>
      </c>
      <c r="AB1270" s="5" t="str">
        <f t="shared" si="1205"/>
        <v/>
      </c>
      <c r="AC1270" s="37" t="s">
        <v>291</v>
      </c>
      <c r="AD1270" s="37" t="str">
        <f t="shared" si="1206"/>
        <v>COMMENT ON COLUMN ZFS_RISK_CYBC.RISK_CLS IS '위험군';</v>
      </c>
      <c r="AE1270" s="37" t="s">
        <v>291</v>
      </c>
      <c r="AF1270" s="40" t="str">
        <f t="shared" si="1207"/>
        <v/>
      </c>
      <c r="AG1270" s="6" t="s">
        <v>291</v>
      </c>
      <c r="AI1270" s="114"/>
      <c r="AJ1270" s="66"/>
    </row>
    <row r="1271" spans="2:36" hidden="1">
      <c r="B1271" s="65" t="str">
        <f t="shared" si="1202"/>
        <v>바젤3표준_산출정보</v>
      </c>
      <c r="C1271" s="65" t="str">
        <f t="shared" si="1202"/>
        <v>버킷간상관계수적용정보</v>
      </c>
      <c r="D1271" s="65" t="s">
        <v>1175</v>
      </c>
      <c r="E1271" s="65">
        <f t="shared" si="1201"/>
        <v>5</v>
      </c>
      <c r="F1271" s="66" t="s">
        <v>1980</v>
      </c>
      <c r="G1271" s="66" t="s">
        <v>274</v>
      </c>
      <c r="H1271" s="42">
        <v>5</v>
      </c>
      <c r="I1271" s="66"/>
      <c r="J1271" s="65" t="str">
        <f t="shared" si="1198"/>
        <v>문자_5</v>
      </c>
      <c r="K1271" s="103"/>
      <c r="L1271" s="67"/>
      <c r="M1271" s="65" t="str">
        <f t="shared" si="1208"/>
        <v>ZFS_RISK_CYBC</v>
      </c>
      <c r="N1271" s="65" t="str">
        <f t="shared" si="1196"/>
        <v>버킷간상관계수적용정보</v>
      </c>
      <c r="O1271" s="27">
        <f t="shared" si="1193"/>
        <v>5</v>
      </c>
      <c r="P1271" s="65" t="s">
        <v>70</v>
      </c>
      <c r="Q1271" s="65" t="str">
        <f t="shared" si="1197"/>
        <v>민감도구분</v>
      </c>
      <c r="R1271" s="65" t="str">
        <f t="shared" si="1199"/>
        <v>varchar2(5)</v>
      </c>
      <c r="S1271" s="66" t="s">
        <v>1980</v>
      </c>
      <c r="T1271" s="66"/>
      <c r="U1271" s="68">
        <f t="shared" si="1191"/>
        <v>5</v>
      </c>
      <c r="V1271" s="65"/>
      <c r="W1271" s="5" t="s">
        <v>291</v>
      </c>
      <c r="X1271" s="5" t="str">
        <f t="shared" si="1203"/>
        <v>BASE_DT,SCEN_ID,PORT_ID,RISK_CLS,SENT_CLS</v>
      </c>
      <c r="Y1271" s="6" t="s">
        <v>291</v>
      </c>
      <c r="Z1271" s="37" t="str">
        <f t="shared" si="1204"/>
        <v xml:space="preserve">  SENT_CLS varchar2(5) NOT NULL,</v>
      </c>
      <c r="AA1271" s="37" t="s">
        <v>291</v>
      </c>
      <c r="AB1271" s="5" t="str">
        <f t="shared" si="1205"/>
        <v/>
      </c>
      <c r="AC1271" s="37" t="s">
        <v>291</v>
      </c>
      <c r="AD1271" s="37" t="str">
        <f t="shared" si="1206"/>
        <v>COMMENT ON COLUMN ZFS_RISK_CYBC.SENT_CLS IS '민감도구분';</v>
      </c>
      <c r="AE1271" s="37" t="s">
        <v>291</v>
      </c>
      <c r="AF1271" s="40" t="str">
        <f t="shared" si="1207"/>
        <v/>
      </c>
      <c r="AG1271" s="6" t="s">
        <v>291</v>
      </c>
      <c r="AI1271" s="114"/>
      <c r="AJ1271" s="66"/>
    </row>
    <row r="1272" spans="2:36" hidden="1">
      <c r="B1272" s="65" t="str">
        <f t="shared" si="1202"/>
        <v>바젤3표준_산출정보</v>
      </c>
      <c r="C1272" s="65" t="str">
        <f t="shared" si="1202"/>
        <v>버킷간상관계수적용정보</v>
      </c>
      <c r="D1272" s="65" t="s">
        <v>1405</v>
      </c>
      <c r="E1272" s="65">
        <f t="shared" si="1201"/>
        <v>6</v>
      </c>
      <c r="F1272" s="66" t="s">
        <v>1980</v>
      </c>
      <c r="G1272" s="66" t="s">
        <v>274</v>
      </c>
      <c r="H1272" s="42">
        <v>30</v>
      </c>
      <c r="I1272" s="66"/>
      <c r="J1272" s="65" t="str">
        <f t="shared" si="1198"/>
        <v>문자_30</v>
      </c>
      <c r="K1272" s="103"/>
      <c r="L1272" s="67"/>
      <c r="M1272" s="65" t="str">
        <f t="shared" si="1208"/>
        <v>ZFS_RISK_CYBC</v>
      </c>
      <c r="N1272" s="65" t="str">
        <f t="shared" si="1196"/>
        <v>버킷간상관계수적용정보</v>
      </c>
      <c r="O1272" s="27">
        <f t="shared" si="1193"/>
        <v>6</v>
      </c>
      <c r="P1272" s="65" t="s">
        <v>164</v>
      </c>
      <c r="Q1272" s="65" t="str">
        <f t="shared" si="1197"/>
        <v>기준버킷</v>
      </c>
      <c r="R1272" s="65" t="str">
        <f t="shared" si="1199"/>
        <v>varchar2(30)</v>
      </c>
      <c r="S1272" s="66" t="s">
        <v>1980</v>
      </c>
      <c r="T1272" s="66"/>
      <c r="U1272" s="68">
        <f t="shared" si="1191"/>
        <v>30</v>
      </c>
      <c r="V1272" s="65"/>
      <c r="W1272" s="5" t="s">
        <v>291</v>
      </c>
      <c r="X1272" s="5" t="str">
        <f t="shared" si="1203"/>
        <v>BASE_DT,SCEN_ID,PORT_ID,RISK_CLS,SENT_CLS,BUCKETB</v>
      </c>
      <c r="Y1272" s="6" t="s">
        <v>291</v>
      </c>
      <c r="Z1272" s="37" t="str">
        <f t="shared" si="1204"/>
        <v xml:space="preserve">  BUCKETB varchar2(30) NOT NULL,</v>
      </c>
      <c r="AA1272" s="37" t="s">
        <v>291</v>
      </c>
      <c r="AB1272" s="5" t="str">
        <f t="shared" si="1205"/>
        <v/>
      </c>
      <c r="AC1272" s="37" t="s">
        <v>291</v>
      </c>
      <c r="AD1272" s="37" t="str">
        <f t="shared" si="1206"/>
        <v>COMMENT ON COLUMN ZFS_RISK_CYBC.BUCKETB IS '기준버킷';</v>
      </c>
      <c r="AE1272" s="37" t="s">
        <v>291</v>
      </c>
      <c r="AF1272" s="40" t="str">
        <f t="shared" si="1207"/>
        <v/>
      </c>
      <c r="AG1272" s="6" t="s">
        <v>291</v>
      </c>
      <c r="AI1272" s="114"/>
      <c r="AJ1272" s="66"/>
    </row>
    <row r="1273" spans="2:36" hidden="1">
      <c r="B1273" s="65" t="str">
        <f t="shared" si="1202"/>
        <v>바젤3표준_산출정보</v>
      </c>
      <c r="C1273" s="65" t="str">
        <f t="shared" si="1202"/>
        <v>버킷간상관계수적용정보</v>
      </c>
      <c r="D1273" s="65" t="s">
        <v>1406</v>
      </c>
      <c r="E1273" s="65">
        <f t="shared" si="1201"/>
        <v>7</v>
      </c>
      <c r="F1273" s="66" t="s">
        <v>1980</v>
      </c>
      <c r="G1273" s="66" t="s">
        <v>274</v>
      </c>
      <c r="H1273" s="42">
        <v>30</v>
      </c>
      <c r="I1273" s="66"/>
      <c r="J1273" s="65" t="str">
        <f t="shared" si="1198"/>
        <v>문자_30</v>
      </c>
      <c r="K1273" s="103"/>
      <c r="L1273" s="67"/>
      <c r="M1273" s="65" t="str">
        <f t="shared" si="1208"/>
        <v>ZFS_RISK_CYBC</v>
      </c>
      <c r="N1273" s="65" t="str">
        <f t="shared" si="1196"/>
        <v>버킷간상관계수적용정보</v>
      </c>
      <c r="O1273" s="27">
        <f t="shared" si="1193"/>
        <v>7</v>
      </c>
      <c r="P1273" s="65" t="s">
        <v>165</v>
      </c>
      <c r="Q1273" s="65" t="str">
        <f t="shared" si="1197"/>
        <v>상대버킷</v>
      </c>
      <c r="R1273" s="65" t="str">
        <f t="shared" si="1199"/>
        <v>varchar2(30)</v>
      </c>
      <c r="S1273" s="66" t="s">
        <v>1980</v>
      </c>
      <c r="T1273" s="66"/>
      <c r="U1273" s="68">
        <f t="shared" si="1191"/>
        <v>30</v>
      </c>
      <c r="V1273" s="65"/>
      <c r="W1273" s="5" t="s">
        <v>291</v>
      </c>
      <c r="X1273" s="5" t="str">
        <f t="shared" si="1203"/>
        <v>BASE_DT,SCEN_ID,PORT_ID,RISK_CLS,SENT_CLS,BUCKETB,BUCKETC</v>
      </c>
      <c r="Y1273" s="6" t="s">
        <v>291</v>
      </c>
      <c r="Z1273" s="37" t="str">
        <f t="shared" si="1204"/>
        <v xml:space="preserve">  BUCKETC varchar2(30) NOT NULL,</v>
      </c>
      <c r="AA1273" s="37" t="s">
        <v>291</v>
      </c>
      <c r="AB1273" s="5" t="str">
        <f t="shared" si="1205"/>
        <v/>
      </c>
      <c r="AC1273" s="37" t="s">
        <v>291</v>
      </c>
      <c r="AD1273" s="37" t="str">
        <f t="shared" si="1206"/>
        <v>COMMENT ON COLUMN ZFS_RISK_CYBC.BUCKETC IS '상대버킷';</v>
      </c>
      <c r="AE1273" s="37" t="s">
        <v>291</v>
      </c>
      <c r="AF1273" s="40" t="str">
        <f t="shared" si="1207"/>
        <v/>
      </c>
      <c r="AG1273" s="6" t="s">
        <v>291</v>
      </c>
      <c r="AI1273" s="114"/>
      <c r="AJ1273" s="66"/>
    </row>
    <row r="1274" spans="2:36" hidden="1">
      <c r="B1274" s="65" t="str">
        <f t="shared" si="1202"/>
        <v>바젤3표준_산출정보</v>
      </c>
      <c r="C1274" s="65" t="str">
        <f t="shared" si="1202"/>
        <v>버킷간상관계수적용정보</v>
      </c>
      <c r="D1274" s="65" t="s">
        <v>1153</v>
      </c>
      <c r="E1274" s="65">
        <f t="shared" si="1201"/>
        <v>8</v>
      </c>
      <c r="F1274" s="66"/>
      <c r="G1274" s="66" t="s">
        <v>274</v>
      </c>
      <c r="H1274" s="42">
        <v>20</v>
      </c>
      <c r="I1274" s="66"/>
      <c r="J1274" s="65" t="str">
        <f t="shared" si="1198"/>
        <v>문자_20</v>
      </c>
      <c r="K1274" s="103"/>
      <c r="L1274" s="67"/>
      <c r="M1274" s="65" t="str">
        <f t="shared" si="1208"/>
        <v>ZFS_RISK_CYBC</v>
      </c>
      <c r="N1274" s="65" t="str">
        <f t="shared" si="1196"/>
        <v>버킷간상관계수적용정보</v>
      </c>
      <c r="O1274" s="27">
        <f t="shared" si="1193"/>
        <v>8</v>
      </c>
      <c r="P1274" s="65" t="s">
        <v>46</v>
      </c>
      <c r="Q1274" s="65" t="str">
        <f t="shared" si="1197"/>
        <v>최종작업자</v>
      </c>
      <c r="R1274" s="65" t="str">
        <f t="shared" si="1199"/>
        <v>varchar2(20)</v>
      </c>
      <c r="S1274" s="66"/>
      <c r="T1274" s="66"/>
      <c r="U1274" s="68">
        <f t="shared" si="1191"/>
        <v>20</v>
      </c>
      <c r="V1274" s="65"/>
      <c r="W1274" s="5" t="s">
        <v>291</v>
      </c>
      <c r="X1274" s="5" t="str">
        <f t="shared" si="1203"/>
        <v>BASE_DT,SCEN_ID,PORT_ID,RISK_CLS,SENT_CLS,BUCKETB,BUCKETC</v>
      </c>
      <c r="Y1274" s="6" t="s">
        <v>291</v>
      </c>
      <c r="Z1274" s="37" t="str">
        <f t="shared" si="1204"/>
        <v xml:space="preserve">  LASTID varchar2(20) NULL,</v>
      </c>
      <c r="AA1274" s="37" t="s">
        <v>291</v>
      </c>
      <c r="AB1274" s="5" t="str">
        <f t="shared" si="1205"/>
        <v/>
      </c>
      <c r="AC1274" s="37" t="s">
        <v>291</v>
      </c>
      <c r="AD1274" s="37" t="str">
        <f t="shared" si="1206"/>
        <v>COMMENT ON COLUMN ZFS_RISK_CYBC.LASTID IS '최종작업자';</v>
      </c>
      <c r="AE1274" s="37" t="s">
        <v>291</v>
      </c>
      <c r="AF1274" s="40" t="str">
        <f t="shared" si="1207"/>
        <v>ALTER TABLE ZFS_RISK_CYBC ADD LASTID varchar2(20) NULL;</v>
      </c>
      <c r="AG1274" s="6" t="s">
        <v>291</v>
      </c>
      <c r="AI1274" s="114"/>
      <c r="AJ1274" s="66"/>
    </row>
    <row r="1275" spans="2:36" hidden="1">
      <c r="B1275" s="65" t="str">
        <f t="shared" si="1202"/>
        <v>바젤3표준_산출정보</v>
      </c>
      <c r="C1275" s="65" t="str">
        <f t="shared" si="1202"/>
        <v>버킷간상관계수적용정보</v>
      </c>
      <c r="D1275" s="65" t="s">
        <v>286</v>
      </c>
      <c r="E1275" s="65">
        <f t="shared" si="1201"/>
        <v>9</v>
      </c>
      <c r="F1275" s="66"/>
      <c r="G1275" s="66" t="s">
        <v>1154</v>
      </c>
      <c r="H1275" s="42">
        <v>8</v>
      </c>
      <c r="I1275" s="66" t="s">
        <v>36</v>
      </c>
      <c r="J1275" s="65" t="str">
        <f t="shared" si="1198"/>
        <v>날짜</v>
      </c>
      <c r="K1275" s="103"/>
      <c r="L1275" s="67"/>
      <c r="M1275" s="65" t="str">
        <f t="shared" si="1208"/>
        <v>ZFS_RISK_CYBC</v>
      </c>
      <c r="N1275" s="65" t="str">
        <f t="shared" si="1196"/>
        <v>버킷간상관계수적용정보</v>
      </c>
      <c r="O1275" s="27">
        <f t="shared" si="1193"/>
        <v>9</v>
      </c>
      <c r="P1275" s="65" t="s">
        <v>47</v>
      </c>
      <c r="Q1275" s="65" t="str">
        <f t="shared" si="1197"/>
        <v>최종작업시스템일시</v>
      </c>
      <c r="R1275" s="65" t="str">
        <f t="shared" si="1199"/>
        <v>timestamp</v>
      </c>
      <c r="S1275" s="66"/>
      <c r="T1275" s="66"/>
      <c r="U1275" s="68">
        <f t="shared" si="1191"/>
        <v>8</v>
      </c>
      <c r="V1275" s="65"/>
      <c r="W1275" s="5" t="s">
        <v>291</v>
      </c>
      <c r="X1275" s="5" t="str">
        <f t="shared" si="1203"/>
        <v>BASE_DT,SCEN_ID,PORT_ID,RISK_CLS,SENT_CLS,BUCKETB,BUCKETC</v>
      </c>
      <c r="Y1275" s="6" t="s">
        <v>291</v>
      </c>
      <c r="Z1275" s="37" t="str">
        <f t="shared" si="1204"/>
        <v xml:space="preserve">  TMSTAMP timestamp DEFAULT CURRENT_TIMESTAMP  NULL,</v>
      </c>
      <c r="AA1275" s="37" t="s">
        <v>291</v>
      </c>
      <c r="AB1275" s="5" t="str">
        <f t="shared" si="1205"/>
        <v/>
      </c>
      <c r="AC1275" s="37" t="s">
        <v>291</v>
      </c>
      <c r="AD1275" s="37" t="str">
        <f t="shared" si="1206"/>
        <v>COMMENT ON COLUMN ZFS_RISK_CYBC.TMSTAMP IS '최종작업시스템일시';</v>
      </c>
      <c r="AE1275" s="37" t="s">
        <v>291</v>
      </c>
      <c r="AF1275" s="40" t="str">
        <f t="shared" si="1207"/>
        <v>ALTER TABLE ZFS_RISK_CYBC ADD TMSTAMP timestamp NULL;</v>
      </c>
      <c r="AG1275" s="6" t="s">
        <v>291</v>
      </c>
      <c r="AI1275" s="114"/>
      <c r="AJ1275" s="66"/>
    </row>
    <row r="1276" spans="2:36" hidden="1">
      <c r="B1276" s="65" t="str">
        <f t="shared" si="1202"/>
        <v>바젤3표준_산출정보</v>
      </c>
      <c r="C1276" s="65" t="str">
        <f t="shared" si="1202"/>
        <v>버킷간상관계수적용정보</v>
      </c>
      <c r="D1276" s="65" t="s">
        <v>1407</v>
      </c>
      <c r="E1276" s="65">
        <f t="shared" si="1201"/>
        <v>10</v>
      </c>
      <c r="F1276" s="66"/>
      <c r="G1276" s="66" t="s">
        <v>1156</v>
      </c>
      <c r="H1276" s="42" t="s">
        <v>2000</v>
      </c>
      <c r="I1276" s="66"/>
      <c r="J1276" s="65" t="str">
        <f t="shared" si="1198"/>
        <v>숫자_19,2</v>
      </c>
      <c r="K1276" s="103"/>
      <c r="L1276" s="67"/>
      <c r="M1276" s="65" t="str">
        <f t="shared" si="1208"/>
        <v>ZFS_RISK_CYBC</v>
      </c>
      <c r="N1276" s="65" t="str">
        <f t="shared" si="1196"/>
        <v>버킷간상관계수적용정보</v>
      </c>
      <c r="O1276" s="27">
        <f t="shared" si="1193"/>
        <v>10</v>
      </c>
      <c r="P1276" s="65" t="s">
        <v>166</v>
      </c>
      <c r="Q1276" s="65" t="str">
        <f t="shared" si="1197"/>
        <v>기준버킷위험가중자산</v>
      </c>
      <c r="R1276" s="65" t="str">
        <f t="shared" si="1199"/>
        <v>number(19,2)</v>
      </c>
      <c r="S1276" s="66"/>
      <c r="T1276" s="66"/>
      <c r="U1276" s="68" t="str">
        <f t="shared" si="1191"/>
        <v>19,2</v>
      </c>
      <c r="V1276" s="65"/>
      <c r="W1276" s="5" t="s">
        <v>291</v>
      </c>
      <c r="X1276" s="5" t="str">
        <f t="shared" si="1203"/>
        <v>BASE_DT,SCEN_ID,PORT_ID,RISK_CLS,SENT_CLS,BUCKETB,BUCKETC</v>
      </c>
      <c r="Y1276" s="6" t="s">
        <v>291</v>
      </c>
      <c r="Z1276" s="37" t="str">
        <f t="shared" si="1204"/>
        <v xml:space="preserve">  SB number(19,2) NULL,</v>
      </c>
      <c r="AA1276" s="37" t="s">
        <v>291</v>
      </c>
      <c r="AB1276" s="5" t="str">
        <f t="shared" si="1205"/>
        <v/>
      </c>
      <c r="AC1276" s="37" t="s">
        <v>291</v>
      </c>
      <c r="AD1276" s="37" t="str">
        <f t="shared" si="1206"/>
        <v>COMMENT ON COLUMN ZFS_RISK_CYBC.SB IS '기준버킷위험가중자산';</v>
      </c>
      <c r="AE1276" s="37" t="s">
        <v>291</v>
      </c>
      <c r="AF1276" s="40" t="str">
        <f t="shared" si="1207"/>
        <v>ALTER TABLE ZFS_RISK_CYBC ADD SB number(19,2) NULL;</v>
      </c>
      <c r="AG1276" s="6" t="s">
        <v>291</v>
      </c>
      <c r="AI1276" s="114"/>
      <c r="AJ1276" s="66"/>
    </row>
    <row r="1277" spans="2:36" hidden="1">
      <c r="B1277" s="65" t="str">
        <f t="shared" si="1202"/>
        <v>바젤3표준_산출정보</v>
      </c>
      <c r="C1277" s="65" t="str">
        <f t="shared" si="1202"/>
        <v>버킷간상관계수적용정보</v>
      </c>
      <c r="D1277" s="65" t="s">
        <v>1408</v>
      </c>
      <c r="E1277" s="65">
        <f t="shared" si="1201"/>
        <v>11</v>
      </c>
      <c r="F1277" s="66"/>
      <c r="G1277" s="66" t="s">
        <v>1156</v>
      </c>
      <c r="H1277" s="42" t="s">
        <v>2000</v>
      </c>
      <c r="I1277" s="66"/>
      <c r="J1277" s="65" t="str">
        <f t="shared" si="1198"/>
        <v>숫자_19,2</v>
      </c>
      <c r="K1277" s="103"/>
      <c r="L1277" s="67"/>
      <c r="M1277" s="65" t="str">
        <f t="shared" si="1208"/>
        <v>ZFS_RISK_CYBC</v>
      </c>
      <c r="N1277" s="65" t="str">
        <f t="shared" si="1196"/>
        <v>버킷간상관계수적용정보</v>
      </c>
      <c r="O1277" s="27">
        <f t="shared" si="1193"/>
        <v>11</v>
      </c>
      <c r="P1277" s="65" t="s">
        <v>167</v>
      </c>
      <c r="Q1277" s="65" t="str">
        <f t="shared" si="1197"/>
        <v>상대버킷위험가중자산</v>
      </c>
      <c r="R1277" s="65" t="str">
        <f t="shared" si="1199"/>
        <v>number(19,2)</v>
      </c>
      <c r="S1277" s="66"/>
      <c r="T1277" s="66"/>
      <c r="U1277" s="68" t="str">
        <f t="shared" si="1191"/>
        <v>19,2</v>
      </c>
      <c r="V1277" s="65"/>
      <c r="W1277" s="5" t="s">
        <v>291</v>
      </c>
      <c r="X1277" s="5" t="str">
        <f t="shared" si="1203"/>
        <v>BASE_DT,SCEN_ID,PORT_ID,RISK_CLS,SENT_CLS,BUCKETB,BUCKETC</v>
      </c>
      <c r="Y1277" s="6" t="s">
        <v>291</v>
      </c>
      <c r="Z1277" s="37" t="str">
        <f t="shared" si="1204"/>
        <v xml:space="preserve">  SC number(19,2) NULL,</v>
      </c>
      <c r="AA1277" s="37" t="s">
        <v>291</v>
      </c>
      <c r="AB1277" s="5" t="str">
        <f t="shared" si="1205"/>
        <v/>
      </c>
      <c r="AC1277" s="37" t="s">
        <v>291</v>
      </c>
      <c r="AD1277" s="37" t="str">
        <f t="shared" si="1206"/>
        <v>COMMENT ON COLUMN ZFS_RISK_CYBC.SC IS '상대버킷위험가중자산';</v>
      </c>
      <c r="AE1277" s="37" t="s">
        <v>291</v>
      </c>
      <c r="AF1277" s="40" t="str">
        <f t="shared" si="1207"/>
        <v>ALTER TABLE ZFS_RISK_CYBC ADD SC number(19,2) NULL;</v>
      </c>
      <c r="AG1277" s="6" t="s">
        <v>291</v>
      </c>
      <c r="AI1277" s="114"/>
      <c r="AJ1277" s="66"/>
    </row>
    <row r="1278" spans="2:36" hidden="1">
      <c r="B1278" s="65" t="str">
        <f t="shared" si="1202"/>
        <v>바젤3표준_산출정보</v>
      </c>
      <c r="C1278" s="65" t="str">
        <f t="shared" si="1202"/>
        <v>버킷간상관계수적용정보</v>
      </c>
      <c r="D1278" s="65" t="s">
        <v>1381</v>
      </c>
      <c r="E1278" s="65">
        <f t="shared" si="1201"/>
        <v>12</v>
      </c>
      <c r="F1278" s="66"/>
      <c r="G1278" s="66" t="s">
        <v>1156</v>
      </c>
      <c r="H1278" s="42" t="s">
        <v>2000</v>
      </c>
      <c r="I1278" s="66"/>
      <c r="J1278" s="65" t="str">
        <f t="shared" si="1198"/>
        <v>숫자_19,2</v>
      </c>
      <c r="K1278" s="103"/>
      <c r="L1278" s="67"/>
      <c r="M1278" s="65" t="str">
        <f t="shared" si="1208"/>
        <v>ZFS_RISK_CYBC</v>
      </c>
      <c r="N1278" s="65" t="str">
        <f t="shared" si="1196"/>
        <v>버킷간상관계수적용정보</v>
      </c>
      <c r="O1278" s="27">
        <f t="shared" si="1193"/>
        <v>12</v>
      </c>
      <c r="P1278" s="65" t="s">
        <v>168</v>
      </c>
      <c r="Q1278" s="65" t="str">
        <f t="shared" si="1197"/>
        <v>상관계수적용값_Normal</v>
      </c>
      <c r="R1278" s="65" t="str">
        <f t="shared" si="1199"/>
        <v>number(19,2)</v>
      </c>
      <c r="S1278" s="66"/>
      <c r="T1278" s="66"/>
      <c r="U1278" s="68" t="str">
        <f t="shared" si="1191"/>
        <v>19,2</v>
      </c>
      <c r="V1278" s="65"/>
      <c r="W1278" s="5" t="s">
        <v>291</v>
      </c>
      <c r="X1278" s="5" t="str">
        <f t="shared" si="1203"/>
        <v>BASE_DT,SCEN_ID,PORT_ID,RISK_CLS,SENT_CLS,BUCKETB,BUCKETC</v>
      </c>
      <c r="Y1278" s="6" t="s">
        <v>291</v>
      </c>
      <c r="Z1278" s="37" t="str">
        <f t="shared" si="1204"/>
        <v xml:space="preserve">  SYBC_M number(19,2) NULL,</v>
      </c>
      <c r="AA1278" s="37" t="s">
        <v>291</v>
      </c>
      <c r="AB1278" s="5" t="str">
        <f t="shared" si="1205"/>
        <v/>
      </c>
      <c r="AC1278" s="37" t="s">
        <v>291</v>
      </c>
      <c r="AD1278" s="37" t="str">
        <f t="shared" si="1206"/>
        <v>COMMENT ON COLUMN ZFS_RISK_CYBC.SYBC_M IS '상관계수적용값_Normal';</v>
      </c>
      <c r="AE1278" s="37" t="s">
        <v>291</v>
      </c>
      <c r="AF1278" s="40" t="str">
        <f t="shared" si="1207"/>
        <v>ALTER TABLE ZFS_RISK_CYBC ADD SYBC_M number(19,2) NULL;</v>
      </c>
      <c r="AG1278" s="6" t="s">
        <v>291</v>
      </c>
      <c r="AI1278" s="114"/>
      <c r="AJ1278" s="66"/>
    </row>
    <row r="1279" spans="2:36" hidden="1">
      <c r="B1279" s="65" t="str">
        <f t="shared" si="1202"/>
        <v>바젤3표준_산출정보</v>
      </c>
      <c r="C1279" s="65" t="str">
        <f t="shared" si="1202"/>
        <v>버킷간상관계수적용정보</v>
      </c>
      <c r="D1279" s="65" t="s">
        <v>1382</v>
      </c>
      <c r="E1279" s="65">
        <f t="shared" si="1201"/>
        <v>13</v>
      </c>
      <c r="F1279" s="66"/>
      <c r="G1279" s="66" t="s">
        <v>1156</v>
      </c>
      <c r="H1279" s="42" t="s">
        <v>2000</v>
      </c>
      <c r="I1279" s="66"/>
      <c r="J1279" s="65" t="str">
        <f t="shared" si="1198"/>
        <v>숫자_19,2</v>
      </c>
      <c r="K1279" s="103"/>
      <c r="L1279" s="67"/>
      <c r="M1279" s="65" t="str">
        <f t="shared" si="1208"/>
        <v>ZFS_RISK_CYBC</v>
      </c>
      <c r="N1279" s="65" t="str">
        <f t="shared" si="1196"/>
        <v>버킷간상관계수적용정보</v>
      </c>
      <c r="O1279" s="27">
        <f t="shared" si="1193"/>
        <v>13</v>
      </c>
      <c r="P1279" s="65" t="s">
        <v>169</v>
      </c>
      <c r="Q1279" s="65" t="str">
        <f t="shared" si="1197"/>
        <v>상관계수적용값_High</v>
      </c>
      <c r="R1279" s="65" t="str">
        <f t="shared" si="1199"/>
        <v>number(19,2)</v>
      </c>
      <c r="S1279" s="66"/>
      <c r="T1279" s="66"/>
      <c r="U1279" s="68" t="str">
        <f t="shared" si="1191"/>
        <v>19,2</v>
      </c>
      <c r="V1279" s="65"/>
      <c r="W1279" s="5" t="s">
        <v>291</v>
      </c>
      <c r="X1279" s="5" t="str">
        <f t="shared" si="1203"/>
        <v>BASE_DT,SCEN_ID,PORT_ID,RISK_CLS,SENT_CLS,BUCKETB,BUCKETC</v>
      </c>
      <c r="Y1279" s="6" t="s">
        <v>291</v>
      </c>
      <c r="Z1279" s="37" t="str">
        <f t="shared" si="1204"/>
        <v xml:space="preserve">  SYBC_H number(19,2) NULL,</v>
      </c>
      <c r="AA1279" s="37" t="s">
        <v>291</v>
      </c>
      <c r="AB1279" s="5" t="str">
        <f t="shared" si="1205"/>
        <v/>
      </c>
      <c r="AC1279" s="37" t="s">
        <v>291</v>
      </c>
      <c r="AD1279" s="37" t="str">
        <f t="shared" si="1206"/>
        <v>COMMENT ON COLUMN ZFS_RISK_CYBC.SYBC_H IS '상관계수적용값_High';</v>
      </c>
      <c r="AE1279" s="37" t="s">
        <v>291</v>
      </c>
      <c r="AF1279" s="40" t="str">
        <f t="shared" si="1207"/>
        <v>ALTER TABLE ZFS_RISK_CYBC ADD SYBC_H number(19,2) NULL;</v>
      </c>
      <c r="AG1279" s="6" t="s">
        <v>291</v>
      </c>
      <c r="AI1279" s="114"/>
      <c r="AJ1279" s="66"/>
    </row>
    <row r="1280" spans="2:36" hidden="1">
      <c r="B1280" s="65" t="str">
        <f t="shared" si="1202"/>
        <v>바젤3표준_산출정보</v>
      </c>
      <c r="C1280" s="65" t="str">
        <f t="shared" si="1202"/>
        <v>버킷간상관계수적용정보</v>
      </c>
      <c r="D1280" s="65" t="s">
        <v>1383</v>
      </c>
      <c r="E1280" s="65">
        <f t="shared" si="1201"/>
        <v>14</v>
      </c>
      <c r="F1280" s="66"/>
      <c r="G1280" s="66" t="s">
        <v>1156</v>
      </c>
      <c r="H1280" s="42" t="s">
        <v>2000</v>
      </c>
      <c r="I1280" s="66"/>
      <c r="J1280" s="65" t="str">
        <f t="shared" si="1198"/>
        <v>숫자_19,2</v>
      </c>
      <c r="K1280" s="103"/>
      <c r="L1280" s="67"/>
      <c r="M1280" s="65" t="str">
        <f t="shared" si="1208"/>
        <v>ZFS_RISK_CYBC</v>
      </c>
      <c r="N1280" s="65" t="str">
        <f t="shared" si="1196"/>
        <v>버킷간상관계수적용정보</v>
      </c>
      <c r="O1280" s="27">
        <f t="shared" si="1193"/>
        <v>14</v>
      </c>
      <c r="P1280" s="65" t="s">
        <v>170</v>
      </c>
      <c r="Q1280" s="65" t="str">
        <f t="shared" si="1197"/>
        <v>상관계수적용값_Low</v>
      </c>
      <c r="R1280" s="65" t="str">
        <f t="shared" si="1199"/>
        <v>number(19,2)</v>
      </c>
      <c r="S1280" s="66"/>
      <c r="T1280" s="66"/>
      <c r="U1280" s="68" t="str">
        <f t="shared" si="1191"/>
        <v>19,2</v>
      </c>
      <c r="V1280" s="65"/>
      <c r="W1280" s="5" t="s">
        <v>291</v>
      </c>
      <c r="X1280" s="5" t="str">
        <f t="shared" si="1203"/>
        <v>BASE_DT,SCEN_ID,PORT_ID,RISK_CLS,SENT_CLS,BUCKETB,BUCKETC</v>
      </c>
      <c r="Y1280" s="6" t="s">
        <v>291</v>
      </c>
      <c r="Z1280" s="37" t="str">
        <f t="shared" si="1204"/>
        <v xml:space="preserve">  SYBC_L number(19,2) NULL,</v>
      </c>
      <c r="AA1280" s="37" t="s">
        <v>291</v>
      </c>
      <c r="AB1280" s="5" t="str">
        <f t="shared" si="1205"/>
        <v/>
      </c>
      <c r="AC1280" s="37" t="s">
        <v>291</v>
      </c>
      <c r="AD1280" s="37" t="str">
        <f t="shared" si="1206"/>
        <v>COMMENT ON COLUMN ZFS_RISK_CYBC.SYBC_L IS '상관계수적용값_Low';</v>
      </c>
      <c r="AE1280" s="37" t="s">
        <v>291</v>
      </c>
      <c r="AF1280" s="40" t="str">
        <f t="shared" si="1207"/>
        <v>ALTER TABLE ZFS_RISK_CYBC ADD SYBC_L number(19,2) NULL;</v>
      </c>
      <c r="AG1280" s="6" t="s">
        <v>291</v>
      </c>
      <c r="AI1280" s="114"/>
      <c r="AJ1280" s="66"/>
    </row>
    <row r="1281" spans="2:36" hidden="1">
      <c r="B1281" s="65" t="str">
        <f t="shared" ref="B1281:C1296" si="1209">B1280</f>
        <v>바젤3표준_산출정보</v>
      </c>
      <c r="C1281" s="65" t="str">
        <f t="shared" si="1209"/>
        <v>버킷간상관계수적용정보</v>
      </c>
      <c r="D1281" s="65" t="s">
        <v>1384</v>
      </c>
      <c r="E1281" s="65">
        <f t="shared" si="1201"/>
        <v>15</v>
      </c>
      <c r="F1281" s="66"/>
      <c r="G1281" s="66" t="s">
        <v>1156</v>
      </c>
      <c r="H1281" s="42" t="s">
        <v>2000</v>
      </c>
      <c r="I1281" s="66"/>
      <c r="J1281" s="65" t="str">
        <f t="shared" si="1198"/>
        <v>숫자_19,2</v>
      </c>
      <c r="K1281" s="103"/>
      <c r="L1281" s="67"/>
      <c r="M1281" s="65" t="str">
        <f t="shared" si="1208"/>
        <v>ZFS_RISK_CYBC</v>
      </c>
      <c r="N1281" s="65" t="str">
        <f t="shared" si="1196"/>
        <v>버킷간상관계수적용정보</v>
      </c>
      <c r="O1281" s="27">
        <f t="shared" si="1193"/>
        <v>15</v>
      </c>
      <c r="P1281" s="65" t="s">
        <v>171</v>
      </c>
      <c r="Q1281" s="65" t="str">
        <f t="shared" si="1197"/>
        <v>적용상관계수_Normal</v>
      </c>
      <c r="R1281" s="65" t="str">
        <f t="shared" si="1199"/>
        <v>number(19,2)</v>
      </c>
      <c r="S1281" s="66"/>
      <c r="T1281" s="66"/>
      <c r="U1281" s="68" t="str">
        <f t="shared" si="1191"/>
        <v>19,2</v>
      </c>
      <c r="V1281" s="65"/>
      <c r="W1281" s="5" t="s">
        <v>291</v>
      </c>
      <c r="X1281" s="5" t="str">
        <f t="shared" si="1203"/>
        <v>BASE_DT,SCEN_ID,PORT_ID,RISK_CLS,SENT_CLS,BUCKETB,BUCKETC</v>
      </c>
      <c r="Y1281" s="6" t="s">
        <v>291</v>
      </c>
      <c r="Z1281" s="37" t="str">
        <f t="shared" si="1204"/>
        <v xml:space="preserve">  YBC_M number(19,2) NULL,</v>
      </c>
      <c r="AA1281" s="37" t="s">
        <v>291</v>
      </c>
      <c r="AB1281" s="5" t="str">
        <f t="shared" si="1205"/>
        <v/>
      </c>
      <c r="AC1281" s="37" t="s">
        <v>291</v>
      </c>
      <c r="AD1281" s="37" t="str">
        <f t="shared" si="1206"/>
        <v>COMMENT ON COLUMN ZFS_RISK_CYBC.YBC_M IS '적용상관계수_Normal';</v>
      </c>
      <c r="AE1281" s="37" t="s">
        <v>291</v>
      </c>
      <c r="AF1281" s="40" t="str">
        <f t="shared" si="1207"/>
        <v>ALTER TABLE ZFS_RISK_CYBC ADD YBC_M number(19,2) NULL;</v>
      </c>
      <c r="AG1281" s="6" t="s">
        <v>291</v>
      </c>
      <c r="AI1281" s="114"/>
      <c r="AJ1281" s="66"/>
    </row>
    <row r="1282" spans="2:36" hidden="1">
      <c r="B1282" s="65" t="str">
        <f t="shared" si="1209"/>
        <v>바젤3표준_산출정보</v>
      </c>
      <c r="C1282" s="65" t="str">
        <f t="shared" si="1209"/>
        <v>버킷간상관계수적용정보</v>
      </c>
      <c r="D1282" s="65" t="s">
        <v>1385</v>
      </c>
      <c r="E1282" s="65">
        <f t="shared" si="1201"/>
        <v>16</v>
      </c>
      <c r="F1282" s="66"/>
      <c r="G1282" s="66" t="s">
        <v>1156</v>
      </c>
      <c r="H1282" s="42" t="s">
        <v>2000</v>
      </c>
      <c r="I1282" s="66"/>
      <c r="J1282" s="65" t="str">
        <f t="shared" si="1198"/>
        <v>숫자_19,2</v>
      </c>
      <c r="K1282" s="103"/>
      <c r="L1282" s="67"/>
      <c r="M1282" s="65" t="str">
        <f t="shared" si="1208"/>
        <v>ZFS_RISK_CYBC</v>
      </c>
      <c r="N1282" s="65" t="str">
        <f t="shared" si="1196"/>
        <v>버킷간상관계수적용정보</v>
      </c>
      <c r="O1282" s="27">
        <f t="shared" si="1193"/>
        <v>16</v>
      </c>
      <c r="P1282" s="65" t="s">
        <v>172</v>
      </c>
      <c r="Q1282" s="65" t="str">
        <f t="shared" si="1197"/>
        <v>적용상관계수_High</v>
      </c>
      <c r="R1282" s="65" t="str">
        <f t="shared" si="1199"/>
        <v>number(19,2)</v>
      </c>
      <c r="S1282" s="66"/>
      <c r="T1282" s="66"/>
      <c r="U1282" s="68" t="str">
        <f t="shared" si="1191"/>
        <v>19,2</v>
      </c>
      <c r="V1282" s="65"/>
      <c r="W1282" s="5" t="s">
        <v>291</v>
      </c>
      <c r="X1282" s="5" t="str">
        <f t="shared" si="1203"/>
        <v>BASE_DT,SCEN_ID,PORT_ID,RISK_CLS,SENT_CLS,BUCKETB,BUCKETC</v>
      </c>
      <c r="Y1282" s="6" t="s">
        <v>291</v>
      </c>
      <c r="Z1282" s="37" t="str">
        <f t="shared" si="1204"/>
        <v xml:space="preserve">  YBC_H number(19,2) NULL,</v>
      </c>
      <c r="AA1282" s="37" t="s">
        <v>291</v>
      </c>
      <c r="AB1282" s="5" t="str">
        <f t="shared" si="1205"/>
        <v/>
      </c>
      <c r="AC1282" s="37" t="s">
        <v>291</v>
      </c>
      <c r="AD1282" s="37" t="str">
        <f t="shared" si="1206"/>
        <v>COMMENT ON COLUMN ZFS_RISK_CYBC.YBC_H IS '적용상관계수_High';</v>
      </c>
      <c r="AE1282" s="37" t="s">
        <v>291</v>
      </c>
      <c r="AF1282" s="40" t="str">
        <f t="shared" si="1207"/>
        <v>ALTER TABLE ZFS_RISK_CYBC ADD YBC_H number(19,2) NULL;</v>
      </c>
      <c r="AG1282" s="6" t="s">
        <v>291</v>
      </c>
      <c r="AI1282" s="114"/>
      <c r="AJ1282" s="66"/>
    </row>
    <row r="1283" spans="2:36" hidden="1">
      <c r="B1283" s="65" t="str">
        <f t="shared" si="1209"/>
        <v>바젤3표준_산출정보</v>
      </c>
      <c r="C1283" s="65" t="str">
        <f t="shared" si="1209"/>
        <v>버킷간상관계수적용정보</v>
      </c>
      <c r="D1283" s="65" t="s">
        <v>1386</v>
      </c>
      <c r="E1283" s="65">
        <f t="shared" si="1201"/>
        <v>17</v>
      </c>
      <c r="F1283" s="66"/>
      <c r="G1283" s="66" t="s">
        <v>1156</v>
      </c>
      <c r="H1283" s="42" t="s">
        <v>2000</v>
      </c>
      <c r="I1283" s="66"/>
      <c r="J1283" s="65" t="str">
        <f t="shared" si="1198"/>
        <v>숫자_19,2</v>
      </c>
      <c r="K1283" s="103"/>
      <c r="L1283" s="67"/>
      <c r="M1283" s="65" t="str">
        <f t="shared" si="1208"/>
        <v>ZFS_RISK_CYBC</v>
      </c>
      <c r="N1283" s="65" t="str">
        <f t="shared" si="1196"/>
        <v>버킷간상관계수적용정보</v>
      </c>
      <c r="O1283" s="27">
        <f t="shared" si="1193"/>
        <v>17</v>
      </c>
      <c r="P1283" s="65" t="s">
        <v>173</v>
      </c>
      <c r="Q1283" s="65" t="str">
        <f t="shared" si="1197"/>
        <v>적용상관계수_Low</v>
      </c>
      <c r="R1283" s="65" t="str">
        <f t="shared" si="1199"/>
        <v>number(19,2)</v>
      </c>
      <c r="S1283" s="66"/>
      <c r="T1283" s="66"/>
      <c r="U1283" s="68" t="str">
        <f t="shared" si="1191"/>
        <v>19,2</v>
      </c>
      <c r="V1283" s="65"/>
      <c r="W1283" s="5" t="s">
        <v>291</v>
      </c>
      <c r="X1283" s="5" t="str">
        <f t="shared" si="1203"/>
        <v>BASE_DT,SCEN_ID,PORT_ID,RISK_CLS,SENT_CLS,BUCKETB,BUCKETC</v>
      </c>
      <c r="Y1283" s="6" t="s">
        <v>291</v>
      </c>
      <c r="Z1283" s="37" t="str">
        <f t="shared" si="1204"/>
        <v xml:space="preserve">  YBC_L number(19,2) NULL,</v>
      </c>
      <c r="AA1283" s="37" t="s">
        <v>291</v>
      </c>
      <c r="AB1283" s="5" t="str">
        <f t="shared" si="1205"/>
        <v/>
      </c>
      <c r="AC1283" s="37" t="s">
        <v>291</v>
      </c>
      <c r="AD1283" s="37" t="str">
        <f t="shared" si="1206"/>
        <v>COMMENT ON COLUMN ZFS_RISK_CYBC.YBC_L IS '적용상관계수_Low';</v>
      </c>
      <c r="AE1283" s="37" t="s">
        <v>291</v>
      </c>
      <c r="AF1283" s="40" t="str">
        <f t="shared" si="1207"/>
        <v>ALTER TABLE ZFS_RISK_CYBC ADD YBC_L number(19,2) NULL;</v>
      </c>
      <c r="AG1283" s="6" t="s">
        <v>291</v>
      </c>
      <c r="AI1283" s="114"/>
      <c r="AJ1283" s="66"/>
    </row>
    <row r="1284" spans="2:36" hidden="1">
      <c r="B1284" s="65" t="str">
        <f t="shared" si="1209"/>
        <v>바젤3표준_산출정보</v>
      </c>
      <c r="C1284" s="65" t="str">
        <f t="shared" si="1209"/>
        <v>버킷간상관계수적용정보</v>
      </c>
      <c r="D1284" s="65" t="s">
        <v>1369</v>
      </c>
      <c r="E1284" s="65">
        <f t="shared" si="1201"/>
        <v>18</v>
      </c>
      <c r="F1284" s="66"/>
      <c r="G1284" s="66" t="s">
        <v>1156</v>
      </c>
      <c r="H1284" s="42" t="s">
        <v>2000</v>
      </c>
      <c r="I1284" s="66"/>
      <c r="J1284" s="65" t="str">
        <f t="shared" si="1198"/>
        <v>숫자_19,2</v>
      </c>
      <c r="K1284" s="103"/>
      <c r="L1284" s="67"/>
      <c r="M1284" s="65" t="str">
        <f t="shared" si="1208"/>
        <v>ZFS_RISK_CYBC</v>
      </c>
      <c r="N1284" s="65" t="str">
        <f t="shared" si="1196"/>
        <v>버킷간상관계수적용정보</v>
      </c>
      <c r="O1284" s="27">
        <f t="shared" si="1193"/>
        <v>18</v>
      </c>
      <c r="P1284" s="65" t="s">
        <v>174</v>
      </c>
      <c r="Q1284" s="65" t="str">
        <f t="shared" si="1197"/>
        <v>음수시SB대체값_Normal</v>
      </c>
      <c r="R1284" s="65" t="str">
        <f t="shared" si="1199"/>
        <v>number(19,2)</v>
      </c>
      <c r="S1284" s="66"/>
      <c r="T1284" s="66"/>
      <c r="U1284" s="68" t="str">
        <f t="shared" si="1191"/>
        <v>19,2</v>
      </c>
      <c r="V1284" s="65"/>
      <c r="W1284" s="5" t="s">
        <v>291</v>
      </c>
      <c r="X1284" s="5" t="str">
        <f t="shared" si="1203"/>
        <v>BASE_DT,SCEN_ID,PORT_ID,RISK_CLS,SENT_CLS,BUCKETB,BUCKETC</v>
      </c>
      <c r="Y1284" s="6" t="s">
        <v>291</v>
      </c>
      <c r="Z1284" s="37" t="str">
        <f t="shared" si="1204"/>
        <v xml:space="preserve">  SB_M number(19,2) NULL,</v>
      </c>
      <c r="AA1284" s="37" t="s">
        <v>291</v>
      </c>
      <c r="AB1284" s="5" t="str">
        <f t="shared" si="1205"/>
        <v/>
      </c>
      <c r="AC1284" s="37" t="s">
        <v>291</v>
      </c>
      <c r="AD1284" s="37" t="str">
        <f t="shared" si="1206"/>
        <v>COMMENT ON COLUMN ZFS_RISK_CYBC.SB_M IS '음수시SB대체값_Normal';</v>
      </c>
      <c r="AE1284" s="37" t="s">
        <v>291</v>
      </c>
      <c r="AF1284" s="40" t="str">
        <f t="shared" si="1207"/>
        <v>ALTER TABLE ZFS_RISK_CYBC ADD SB_M number(19,2) NULL;</v>
      </c>
      <c r="AG1284" s="6" t="s">
        <v>291</v>
      </c>
      <c r="AI1284" s="114"/>
      <c r="AJ1284" s="66"/>
    </row>
    <row r="1285" spans="2:36" hidden="1">
      <c r="B1285" s="65" t="str">
        <f t="shared" si="1209"/>
        <v>바젤3표준_산출정보</v>
      </c>
      <c r="C1285" s="65" t="str">
        <f t="shared" si="1209"/>
        <v>버킷간상관계수적용정보</v>
      </c>
      <c r="D1285" s="65" t="s">
        <v>1409</v>
      </c>
      <c r="E1285" s="65">
        <f t="shared" si="1201"/>
        <v>19</v>
      </c>
      <c r="F1285" s="66"/>
      <c r="G1285" s="66" t="s">
        <v>1156</v>
      </c>
      <c r="H1285" s="42" t="s">
        <v>2000</v>
      </c>
      <c r="I1285" s="66"/>
      <c r="J1285" s="65" t="str">
        <f t="shared" si="1198"/>
        <v>숫자_19,2</v>
      </c>
      <c r="K1285" s="103"/>
      <c r="L1285" s="67"/>
      <c r="M1285" s="65" t="str">
        <f t="shared" si="1208"/>
        <v>ZFS_RISK_CYBC</v>
      </c>
      <c r="N1285" s="65" t="str">
        <f t="shared" si="1196"/>
        <v>버킷간상관계수적용정보</v>
      </c>
      <c r="O1285" s="27">
        <f t="shared" si="1193"/>
        <v>19</v>
      </c>
      <c r="P1285" s="65" t="s">
        <v>175</v>
      </c>
      <c r="Q1285" s="65" t="str">
        <f t="shared" si="1197"/>
        <v>음수시SC대체값_Normal</v>
      </c>
      <c r="R1285" s="65" t="str">
        <f t="shared" si="1199"/>
        <v>number(19,2)</v>
      </c>
      <c r="S1285" s="66"/>
      <c r="T1285" s="66"/>
      <c r="U1285" s="68" t="str">
        <f t="shared" si="1191"/>
        <v>19,2</v>
      </c>
      <c r="V1285" s="65"/>
      <c r="W1285" s="5" t="s">
        <v>291</v>
      </c>
      <c r="X1285" s="5" t="str">
        <f t="shared" si="1203"/>
        <v>BASE_DT,SCEN_ID,PORT_ID,RISK_CLS,SENT_CLS,BUCKETB,BUCKETC</v>
      </c>
      <c r="Y1285" s="6" t="s">
        <v>291</v>
      </c>
      <c r="Z1285" s="37" t="str">
        <f t="shared" si="1204"/>
        <v xml:space="preserve">  SC_M number(19,2) NULL,</v>
      </c>
      <c r="AA1285" s="37" t="s">
        <v>291</v>
      </c>
      <c r="AB1285" s="5" t="str">
        <f t="shared" si="1205"/>
        <v/>
      </c>
      <c r="AC1285" s="37" t="s">
        <v>291</v>
      </c>
      <c r="AD1285" s="37" t="str">
        <f t="shared" si="1206"/>
        <v>COMMENT ON COLUMN ZFS_RISK_CYBC.SC_M IS '음수시SC대체값_Normal';</v>
      </c>
      <c r="AE1285" s="37" t="s">
        <v>291</v>
      </c>
      <c r="AF1285" s="40" t="str">
        <f t="shared" si="1207"/>
        <v>ALTER TABLE ZFS_RISK_CYBC ADD SC_M number(19,2) NULL;</v>
      </c>
      <c r="AG1285" s="6" t="s">
        <v>291</v>
      </c>
      <c r="AI1285" s="114"/>
      <c r="AJ1285" s="66"/>
    </row>
    <row r="1286" spans="2:36" hidden="1">
      <c r="B1286" s="65" t="str">
        <f t="shared" si="1209"/>
        <v>바젤3표준_산출정보</v>
      </c>
      <c r="C1286" s="65" t="str">
        <f t="shared" si="1209"/>
        <v>버킷간상관계수적용정보</v>
      </c>
      <c r="D1286" s="65" t="s">
        <v>1370</v>
      </c>
      <c r="E1286" s="65">
        <f t="shared" si="1201"/>
        <v>20</v>
      </c>
      <c r="F1286" s="66"/>
      <c r="G1286" s="66" t="s">
        <v>1156</v>
      </c>
      <c r="H1286" s="42" t="s">
        <v>2000</v>
      </c>
      <c r="I1286" s="66"/>
      <c r="J1286" s="65" t="str">
        <f t="shared" si="1198"/>
        <v>숫자_19,2</v>
      </c>
      <c r="K1286" s="103"/>
      <c r="L1286" s="67"/>
      <c r="M1286" s="65" t="str">
        <f t="shared" si="1208"/>
        <v>ZFS_RISK_CYBC</v>
      </c>
      <c r="N1286" s="65" t="str">
        <f t="shared" si="1196"/>
        <v>버킷간상관계수적용정보</v>
      </c>
      <c r="O1286" s="27">
        <f t="shared" si="1193"/>
        <v>20</v>
      </c>
      <c r="P1286" s="65" t="s">
        <v>176</v>
      </c>
      <c r="Q1286" s="65" t="str">
        <f t="shared" si="1197"/>
        <v>음수시SB대체값_High</v>
      </c>
      <c r="R1286" s="65" t="str">
        <f t="shared" si="1199"/>
        <v>number(19,2)</v>
      </c>
      <c r="S1286" s="66"/>
      <c r="T1286" s="66"/>
      <c r="U1286" s="68" t="str">
        <f t="shared" ref="U1286:U1349" si="1210">IF(Q1286="", SUMIFS(U:U,M:M,M1286,Q:Q,"&lt;&gt;"&amp;Q1286), IF(OR(R1286="float",R1286="datetime"),8,H1286))</f>
        <v>19,2</v>
      </c>
      <c r="V1286" s="65"/>
      <c r="W1286" s="5" t="s">
        <v>291</v>
      </c>
      <c r="X1286" s="5" t="str">
        <f t="shared" si="1203"/>
        <v>BASE_DT,SCEN_ID,PORT_ID,RISK_CLS,SENT_CLS,BUCKETB,BUCKETC</v>
      </c>
      <c r="Y1286" s="6" t="s">
        <v>291</v>
      </c>
      <c r="Z1286" s="37" t="str">
        <f t="shared" si="1204"/>
        <v xml:space="preserve">  SB_H number(19,2) NULL,</v>
      </c>
      <c r="AA1286" s="37" t="s">
        <v>291</v>
      </c>
      <c r="AB1286" s="5" t="str">
        <f t="shared" si="1205"/>
        <v/>
      </c>
      <c r="AC1286" s="37" t="s">
        <v>291</v>
      </c>
      <c r="AD1286" s="37" t="str">
        <f t="shared" si="1206"/>
        <v>COMMENT ON COLUMN ZFS_RISK_CYBC.SB_H IS '음수시SB대체값_High';</v>
      </c>
      <c r="AE1286" s="37" t="s">
        <v>291</v>
      </c>
      <c r="AF1286" s="40" t="str">
        <f t="shared" si="1207"/>
        <v>ALTER TABLE ZFS_RISK_CYBC ADD SB_H number(19,2) NULL;</v>
      </c>
      <c r="AG1286" s="6" t="s">
        <v>291</v>
      </c>
      <c r="AI1286" s="114"/>
      <c r="AJ1286" s="66"/>
    </row>
    <row r="1287" spans="2:36" hidden="1">
      <c r="B1287" s="65" t="str">
        <f t="shared" si="1209"/>
        <v>바젤3표준_산출정보</v>
      </c>
      <c r="C1287" s="65" t="str">
        <f t="shared" si="1209"/>
        <v>버킷간상관계수적용정보</v>
      </c>
      <c r="D1287" s="65" t="s">
        <v>1410</v>
      </c>
      <c r="E1287" s="65">
        <f t="shared" si="1201"/>
        <v>21</v>
      </c>
      <c r="F1287" s="66"/>
      <c r="G1287" s="66" t="s">
        <v>1156</v>
      </c>
      <c r="H1287" s="42" t="s">
        <v>2000</v>
      </c>
      <c r="I1287" s="66"/>
      <c r="J1287" s="65" t="str">
        <f t="shared" si="1198"/>
        <v>숫자_19,2</v>
      </c>
      <c r="K1287" s="103"/>
      <c r="L1287" s="67"/>
      <c r="M1287" s="65" t="str">
        <f t="shared" si="1208"/>
        <v>ZFS_RISK_CYBC</v>
      </c>
      <c r="N1287" s="65" t="str">
        <f t="shared" si="1196"/>
        <v>버킷간상관계수적용정보</v>
      </c>
      <c r="O1287" s="27">
        <f t="shared" si="1193"/>
        <v>21</v>
      </c>
      <c r="P1287" s="65" t="s">
        <v>178</v>
      </c>
      <c r="Q1287" s="65" t="str">
        <f t="shared" si="1197"/>
        <v>음수시SC대체값_High</v>
      </c>
      <c r="R1287" s="65" t="str">
        <f t="shared" si="1199"/>
        <v>number(19,2)</v>
      </c>
      <c r="S1287" s="66"/>
      <c r="T1287" s="66"/>
      <c r="U1287" s="68" t="str">
        <f t="shared" si="1210"/>
        <v>19,2</v>
      </c>
      <c r="V1287" s="65"/>
      <c r="W1287" s="5" t="s">
        <v>291</v>
      </c>
      <c r="X1287" s="5" t="str">
        <f t="shared" si="1203"/>
        <v>BASE_DT,SCEN_ID,PORT_ID,RISK_CLS,SENT_CLS,BUCKETB,BUCKETC</v>
      </c>
      <c r="Y1287" s="6" t="s">
        <v>291</v>
      </c>
      <c r="Z1287" s="37" t="str">
        <f t="shared" si="1204"/>
        <v xml:space="preserve">  SC_H number(19,2) NULL,</v>
      </c>
      <c r="AA1287" s="37" t="s">
        <v>291</v>
      </c>
      <c r="AB1287" s="5" t="str">
        <f t="shared" si="1205"/>
        <v/>
      </c>
      <c r="AC1287" s="37" t="s">
        <v>291</v>
      </c>
      <c r="AD1287" s="37" t="str">
        <f t="shared" si="1206"/>
        <v>COMMENT ON COLUMN ZFS_RISK_CYBC.SC_H IS '음수시SC대체값_High';</v>
      </c>
      <c r="AE1287" s="37" t="s">
        <v>291</v>
      </c>
      <c r="AF1287" s="40" t="str">
        <f t="shared" si="1207"/>
        <v>ALTER TABLE ZFS_RISK_CYBC ADD SC_H number(19,2) NULL;</v>
      </c>
      <c r="AG1287" s="6" t="s">
        <v>291</v>
      </c>
      <c r="AI1287" s="114"/>
      <c r="AJ1287" s="66"/>
    </row>
    <row r="1288" spans="2:36" hidden="1">
      <c r="B1288" s="65" t="str">
        <f t="shared" si="1209"/>
        <v>바젤3표준_산출정보</v>
      </c>
      <c r="C1288" s="65" t="str">
        <f t="shared" si="1209"/>
        <v>버킷간상관계수적용정보</v>
      </c>
      <c r="D1288" s="65" t="s">
        <v>1371</v>
      </c>
      <c r="E1288" s="65">
        <f t="shared" si="1201"/>
        <v>22</v>
      </c>
      <c r="F1288" s="66"/>
      <c r="G1288" s="66" t="s">
        <v>1156</v>
      </c>
      <c r="H1288" s="42" t="s">
        <v>2000</v>
      </c>
      <c r="I1288" s="66"/>
      <c r="J1288" s="65" t="str">
        <f t="shared" si="1198"/>
        <v>숫자_19,2</v>
      </c>
      <c r="K1288" s="103"/>
      <c r="L1288" s="67"/>
      <c r="M1288" s="65" t="str">
        <f t="shared" si="1208"/>
        <v>ZFS_RISK_CYBC</v>
      </c>
      <c r="N1288" s="65" t="str">
        <f t="shared" si="1196"/>
        <v>버킷간상관계수적용정보</v>
      </c>
      <c r="O1288" s="27">
        <f t="shared" si="1193"/>
        <v>22</v>
      </c>
      <c r="P1288" s="65" t="s">
        <v>177</v>
      </c>
      <c r="Q1288" s="65" t="str">
        <f t="shared" si="1197"/>
        <v>음수시SB대체값_Low</v>
      </c>
      <c r="R1288" s="65" t="str">
        <f t="shared" si="1199"/>
        <v>number(19,2)</v>
      </c>
      <c r="S1288" s="66"/>
      <c r="T1288" s="66"/>
      <c r="U1288" s="68" t="str">
        <f t="shared" si="1210"/>
        <v>19,2</v>
      </c>
      <c r="V1288" s="65"/>
      <c r="W1288" s="5" t="s">
        <v>291</v>
      </c>
      <c r="X1288" s="5" t="str">
        <f t="shared" si="1203"/>
        <v>BASE_DT,SCEN_ID,PORT_ID,RISK_CLS,SENT_CLS,BUCKETB,BUCKETC</v>
      </c>
      <c r="Y1288" s="6" t="s">
        <v>291</v>
      </c>
      <c r="Z1288" s="37" t="str">
        <f t="shared" si="1204"/>
        <v xml:space="preserve">  SB_L number(19,2) NULL,</v>
      </c>
      <c r="AA1288" s="37" t="s">
        <v>291</v>
      </c>
      <c r="AB1288" s="5" t="str">
        <f t="shared" si="1205"/>
        <v/>
      </c>
      <c r="AC1288" s="37" t="s">
        <v>291</v>
      </c>
      <c r="AD1288" s="37" t="str">
        <f t="shared" si="1206"/>
        <v>COMMENT ON COLUMN ZFS_RISK_CYBC.SB_L IS '음수시SB대체값_Low';</v>
      </c>
      <c r="AE1288" s="37" t="s">
        <v>291</v>
      </c>
      <c r="AF1288" s="40" t="str">
        <f t="shared" si="1207"/>
        <v>ALTER TABLE ZFS_RISK_CYBC ADD SB_L number(19,2) NULL;</v>
      </c>
      <c r="AG1288" s="6" t="s">
        <v>291</v>
      </c>
      <c r="AI1288" s="114"/>
      <c r="AJ1288" s="66"/>
    </row>
    <row r="1289" spans="2:36" hidden="1">
      <c r="B1289" s="65" t="str">
        <f t="shared" si="1209"/>
        <v>바젤3표준_산출정보</v>
      </c>
      <c r="C1289" s="65" t="str">
        <f t="shared" si="1209"/>
        <v>버킷간상관계수적용정보</v>
      </c>
      <c r="D1289" s="65" t="s">
        <v>1411</v>
      </c>
      <c r="E1289" s="65">
        <f t="shared" si="1201"/>
        <v>23</v>
      </c>
      <c r="F1289" s="66"/>
      <c r="G1289" s="66" t="s">
        <v>1156</v>
      </c>
      <c r="H1289" s="42" t="s">
        <v>2000</v>
      </c>
      <c r="I1289" s="66"/>
      <c r="J1289" s="65" t="str">
        <f t="shared" si="1198"/>
        <v>숫자_19,2</v>
      </c>
      <c r="K1289" s="103"/>
      <c r="L1289" s="67"/>
      <c r="M1289" s="65" t="str">
        <f t="shared" si="1208"/>
        <v>ZFS_RISK_CYBC</v>
      </c>
      <c r="N1289" s="65" t="str">
        <f t="shared" si="1196"/>
        <v>버킷간상관계수적용정보</v>
      </c>
      <c r="O1289" s="27">
        <f t="shared" si="1193"/>
        <v>23</v>
      </c>
      <c r="P1289" s="65" t="s">
        <v>179</v>
      </c>
      <c r="Q1289" s="65" t="str">
        <f t="shared" si="1197"/>
        <v>음수시SC대체값_Low</v>
      </c>
      <c r="R1289" s="65" t="str">
        <f t="shared" si="1199"/>
        <v>number(19,2)</v>
      </c>
      <c r="S1289" s="66"/>
      <c r="T1289" s="66"/>
      <c r="U1289" s="68" t="str">
        <f t="shared" si="1210"/>
        <v>19,2</v>
      </c>
      <c r="V1289" s="65"/>
      <c r="W1289" s="5" t="s">
        <v>291</v>
      </c>
      <c r="X1289" s="5" t="str">
        <f t="shared" si="1203"/>
        <v>BASE_DT,SCEN_ID,PORT_ID,RISK_CLS,SENT_CLS,BUCKETB,BUCKETC</v>
      </c>
      <c r="Y1289" s="6" t="s">
        <v>291</v>
      </c>
      <c r="Z1289" s="37" t="str">
        <f t="shared" si="1204"/>
        <v xml:space="preserve">  SC_L number(19,2) NULL,</v>
      </c>
      <c r="AA1289" s="37" t="s">
        <v>291</v>
      </c>
      <c r="AB1289" s="5" t="str">
        <f t="shared" si="1205"/>
        <v/>
      </c>
      <c r="AC1289" s="37" t="s">
        <v>291</v>
      </c>
      <c r="AD1289" s="37" t="str">
        <f t="shared" si="1206"/>
        <v>COMMENT ON COLUMN ZFS_RISK_CYBC.SC_L IS '음수시SC대체값_Low';</v>
      </c>
      <c r="AE1289" s="37" t="s">
        <v>291</v>
      </c>
      <c r="AF1289" s="40" t="str">
        <f t="shared" si="1207"/>
        <v>ALTER TABLE ZFS_RISK_CYBC ADD SC_L number(19,2) NULL;</v>
      </c>
      <c r="AG1289" s="6" t="s">
        <v>291</v>
      </c>
      <c r="AI1289" s="114"/>
      <c r="AJ1289" s="66"/>
    </row>
    <row r="1290" spans="2:36" hidden="1">
      <c r="B1290" s="65" t="str">
        <f t="shared" si="1209"/>
        <v>바젤3표준_산출정보</v>
      </c>
      <c r="C1290" s="65" t="str">
        <f t="shared" si="1209"/>
        <v>버킷간상관계수적용정보</v>
      </c>
      <c r="D1290" s="65" t="s">
        <v>1412</v>
      </c>
      <c r="E1290" s="65">
        <f t="shared" si="1201"/>
        <v>24</v>
      </c>
      <c r="F1290" s="66"/>
      <c r="G1290" s="66" t="s">
        <v>274</v>
      </c>
      <c r="H1290" s="42">
        <v>20</v>
      </c>
      <c r="I1290" s="66"/>
      <c r="J1290" s="65" t="str">
        <f t="shared" si="1198"/>
        <v>문자_20</v>
      </c>
      <c r="K1290" s="103"/>
      <c r="L1290" s="67"/>
      <c r="M1290" s="65" t="str">
        <f t="shared" si="1208"/>
        <v>ZFS_RISK_CYBC</v>
      </c>
      <c r="N1290" s="65" t="str">
        <f t="shared" si="1196"/>
        <v>버킷간상관계수적용정보</v>
      </c>
      <c r="O1290" s="27">
        <f t="shared" si="1193"/>
        <v>24</v>
      </c>
      <c r="P1290" s="65" t="s">
        <v>1413</v>
      </c>
      <c r="Q1290" s="65" t="str">
        <f t="shared" si="1197"/>
        <v>신용도상관계수적용기준</v>
      </c>
      <c r="R1290" s="65" t="str">
        <f t="shared" si="1199"/>
        <v>varchar2(20)</v>
      </c>
      <c r="S1290" s="66"/>
      <c r="T1290" s="66"/>
      <c r="U1290" s="68">
        <f t="shared" si="1210"/>
        <v>20</v>
      </c>
      <c r="V1290" s="65"/>
      <c r="W1290" s="5" t="s">
        <v>291</v>
      </c>
      <c r="X1290" s="5" t="str">
        <f t="shared" si="1203"/>
        <v>BASE_DT,SCEN_ID,PORT_ID,RISK_CLS,SENT_CLS,BUCKETB,BUCKETC</v>
      </c>
      <c r="Y1290" s="6" t="s">
        <v>291</v>
      </c>
      <c r="Z1290" s="37" t="str">
        <f t="shared" si="1204"/>
        <v xml:space="preserve">  RCONN varchar2(20) NULL,</v>
      </c>
      <c r="AA1290" s="37" t="s">
        <v>291</v>
      </c>
      <c r="AB1290" s="5" t="str">
        <f t="shared" si="1205"/>
        <v/>
      </c>
      <c r="AC1290" s="37" t="s">
        <v>291</v>
      </c>
      <c r="AD1290" s="37" t="str">
        <f t="shared" si="1206"/>
        <v>COMMENT ON COLUMN ZFS_RISK_CYBC.RCONN IS '신용도상관계수적용기준';</v>
      </c>
      <c r="AE1290" s="37" t="s">
        <v>291</v>
      </c>
      <c r="AF1290" s="40" t="str">
        <f t="shared" si="1207"/>
        <v>ALTER TABLE ZFS_RISK_CYBC ADD RCONN varchar2(20) NULL;</v>
      </c>
      <c r="AG1290" s="6" t="s">
        <v>291</v>
      </c>
      <c r="AI1290" s="114"/>
      <c r="AJ1290" s="66"/>
    </row>
    <row r="1291" spans="2:36" hidden="1">
      <c r="B1291" s="65" t="str">
        <f t="shared" si="1209"/>
        <v>바젤3표준_산출정보</v>
      </c>
      <c r="C1291" s="65" t="str">
        <f t="shared" si="1209"/>
        <v>버킷간상관계수적용정보</v>
      </c>
      <c r="D1291" s="65" t="s">
        <v>1414</v>
      </c>
      <c r="E1291" s="65">
        <f t="shared" si="1201"/>
        <v>25</v>
      </c>
      <c r="F1291" s="66"/>
      <c r="G1291" s="66" t="s">
        <v>1156</v>
      </c>
      <c r="H1291" s="42" t="s">
        <v>1999</v>
      </c>
      <c r="I1291" s="66"/>
      <c r="J1291" s="65" t="str">
        <f t="shared" si="1198"/>
        <v>숫자_10,6</v>
      </c>
      <c r="K1291" s="103"/>
      <c r="L1291" s="67"/>
      <c r="M1291" s="65" t="str">
        <f t="shared" si="1208"/>
        <v>ZFS_RISK_CYBC</v>
      </c>
      <c r="N1291" s="65" t="str">
        <f t="shared" si="1196"/>
        <v>버킷간상관계수적용정보</v>
      </c>
      <c r="O1291" s="27">
        <f t="shared" si="1193"/>
        <v>25</v>
      </c>
      <c r="P1291" s="65" t="s">
        <v>1415</v>
      </c>
      <c r="Q1291" s="65" t="str">
        <f t="shared" si="1197"/>
        <v>신용도상관계수</v>
      </c>
      <c r="R1291" s="65" t="str">
        <f t="shared" si="1199"/>
        <v>number(10,6)</v>
      </c>
      <c r="S1291" s="66"/>
      <c r="T1291" s="66"/>
      <c r="U1291" s="68" t="str">
        <f t="shared" si="1210"/>
        <v>10,6</v>
      </c>
      <c r="V1291" s="65"/>
      <c r="W1291" s="5" t="s">
        <v>291</v>
      </c>
      <c r="X1291" s="5" t="str">
        <f t="shared" si="1203"/>
        <v>BASE_DT,SCEN_ID,PORT_ID,RISK_CLS,SENT_CLS,BUCKETB,BUCKETC</v>
      </c>
      <c r="Y1291" s="6" t="s">
        <v>291</v>
      </c>
      <c r="Z1291" s="37" t="str">
        <f t="shared" si="1204"/>
        <v xml:space="preserve">  RCORR number(10,6) NULL,</v>
      </c>
      <c r="AA1291" s="37" t="s">
        <v>291</v>
      </c>
      <c r="AB1291" s="5" t="str">
        <f t="shared" si="1205"/>
        <v/>
      </c>
      <c r="AC1291" s="37" t="s">
        <v>291</v>
      </c>
      <c r="AD1291" s="37" t="str">
        <f t="shared" si="1206"/>
        <v>COMMENT ON COLUMN ZFS_RISK_CYBC.RCORR IS '신용도상관계수';</v>
      </c>
      <c r="AE1291" s="37" t="s">
        <v>291</v>
      </c>
      <c r="AF1291" s="40" t="str">
        <f t="shared" si="1207"/>
        <v>ALTER TABLE ZFS_RISK_CYBC ADD RCORR number(10,6) NULL;</v>
      </c>
      <c r="AG1291" s="6" t="s">
        <v>291</v>
      </c>
      <c r="AI1291" s="114"/>
      <c r="AJ1291" s="66"/>
    </row>
    <row r="1292" spans="2:36" hidden="1">
      <c r="B1292" s="65" t="str">
        <f t="shared" si="1209"/>
        <v>바젤3표준_산출정보</v>
      </c>
      <c r="C1292" s="65" t="str">
        <f t="shared" si="1209"/>
        <v>버킷간상관계수적용정보</v>
      </c>
      <c r="D1292" s="65" t="s">
        <v>1416</v>
      </c>
      <c r="E1292" s="65">
        <f t="shared" si="1201"/>
        <v>26</v>
      </c>
      <c r="F1292" s="66"/>
      <c r="G1292" s="66" t="s">
        <v>274</v>
      </c>
      <c r="H1292" s="42">
        <v>20</v>
      </c>
      <c r="I1292" s="66"/>
      <c r="J1292" s="65" t="str">
        <f t="shared" si="1198"/>
        <v>문자_20</v>
      </c>
      <c r="K1292" s="103"/>
      <c r="L1292" s="67"/>
      <c r="M1292" s="65" t="str">
        <f t="shared" si="1208"/>
        <v>ZFS_RISK_CYBC</v>
      </c>
      <c r="N1292" s="65" t="str">
        <f t="shared" si="1196"/>
        <v>버킷간상관계수적용정보</v>
      </c>
      <c r="O1292" s="27">
        <f t="shared" si="1193"/>
        <v>26</v>
      </c>
      <c r="P1292" s="65" t="s">
        <v>1402</v>
      </c>
      <c r="Q1292" s="65" t="str">
        <f t="shared" si="1197"/>
        <v>버킷상관계수적용기준</v>
      </c>
      <c r="R1292" s="65" t="str">
        <f t="shared" si="1199"/>
        <v>varchar2(20)</v>
      </c>
      <c r="S1292" s="66"/>
      <c r="T1292" s="66"/>
      <c r="U1292" s="68">
        <f t="shared" si="1210"/>
        <v>20</v>
      </c>
      <c r="V1292" s="65"/>
      <c r="W1292" s="5" t="s">
        <v>291</v>
      </c>
      <c r="X1292" s="5" t="str">
        <f t="shared" si="1203"/>
        <v>BASE_DT,SCEN_ID,PORT_ID,RISK_CLS,SENT_CLS,BUCKETB,BUCKETC</v>
      </c>
      <c r="Y1292" s="6" t="s">
        <v>291</v>
      </c>
      <c r="Z1292" s="37" t="str">
        <f t="shared" si="1204"/>
        <v xml:space="preserve">  BCONN varchar2(20) NULL,</v>
      </c>
      <c r="AA1292" s="37" t="s">
        <v>291</v>
      </c>
      <c r="AB1292" s="5" t="str">
        <f t="shared" si="1205"/>
        <v/>
      </c>
      <c r="AC1292" s="37" t="s">
        <v>291</v>
      </c>
      <c r="AD1292" s="37" t="str">
        <f t="shared" si="1206"/>
        <v>COMMENT ON COLUMN ZFS_RISK_CYBC.BCONN IS '버킷상관계수적용기준';</v>
      </c>
      <c r="AE1292" s="37" t="s">
        <v>291</v>
      </c>
      <c r="AF1292" s="40" t="str">
        <f t="shared" si="1207"/>
        <v>ALTER TABLE ZFS_RISK_CYBC ADD BCONN varchar2(20) NULL;</v>
      </c>
      <c r="AG1292" s="6" t="s">
        <v>291</v>
      </c>
      <c r="AI1292" s="114"/>
      <c r="AJ1292" s="66"/>
    </row>
    <row r="1293" spans="2:36" hidden="1">
      <c r="B1293" s="65" t="str">
        <f t="shared" si="1209"/>
        <v>바젤3표준_산출정보</v>
      </c>
      <c r="C1293" s="65" t="str">
        <f t="shared" si="1209"/>
        <v>버킷간상관계수적용정보</v>
      </c>
      <c r="D1293" s="65" t="s">
        <v>1417</v>
      </c>
      <c r="E1293" s="65">
        <f t="shared" si="1201"/>
        <v>27</v>
      </c>
      <c r="F1293" s="66"/>
      <c r="G1293" s="66" t="s">
        <v>1156</v>
      </c>
      <c r="H1293" s="42" t="s">
        <v>1999</v>
      </c>
      <c r="I1293" s="66"/>
      <c r="J1293" s="65" t="str">
        <f t="shared" si="1198"/>
        <v>숫자_10,6</v>
      </c>
      <c r="K1293" s="103"/>
      <c r="L1293" s="67"/>
      <c r="M1293" s="65" t="str">
        <f t="shared" si="1208"/>
        <v>ZFS_RISK_CYBC</v>
      </c>
      <c r="N1293" s="65" t="str">
        <f t="shared" si="1196"/>
        <v>버킷간상관계수적용정보</v>
      </c>
      <c r="O1293" s="27">
        <f t="shared" si="1193"/>
        <v>27</v>
      </c>
      <c r="P1293" s="65" t="s">
        <v>1392</v>
      </c>
      <c r="Q1293" s="65" t="str">
        <f t="shared" si="1197"/>
        <v>버킷상관계수</v>
      </c>
      <c r="R1293" s="65" t="str">
        <f t="shared" si="1199"/>
        <v>number(10,6)</v>
      </c>
      <c r="S1293" s="66"/>
      <c r="T1293" s="66"/>
      <c r="U1293" s="68" t="str">
        <f t="shared" si="1210"/>
        <v>10,6</v>
      </c>
      <c r="V1293" s="65"/>
      <c r="W1293" s="5" t="s">
        <v>291</v>
      </c>
      <c r="X1293" s="5" t="str">
        <f t="shared" si="1203"/>
        <v>BASE_DT,SCEN_ID,PORT_ID,RISK_CLS,SENT_CLS,BUCKETB,BUCKETC</v>
      </c>
      <c r="Y1293" s="6" t="s">
        <v>291</v>
      </c>
      <c r="Z1293" s="37" t="str">
        <f t="shared" si="1204"/>
        <v xml:space="preserve">  BCORR number(10,6) NULL,</v>
      </c>
      <c r="AA1293" s="37" t="s">
        <v>291</v>
      </c>
      <c r="AB1293" s="5" t="str">
        <f t="shared" si="1205"/>
        <v/>
      </c>
      <c r="AC1293" s="37" t="s">
        <v>291</v>
      </c>
      <c r="AD1293" s="37" t="str">
        <f t="shared" si="1206"/>
        <v>COMMENT ON COLUMN ZFS_RISK_CYBC.BCORR IS '버킷상관계수';</v>
      </c>
      <c r="AE1293" s="37" t="s">
        <v>291</v>
      </c>
      <c r="AF1293" s="40" t="str">
        <f t="shared" si="1207"/>
        <v>ALTER TABLE ZFS_RISK_CYBC ADD BCORR number(10,6) NULL;</v>
      </c>
      <c r="AG1293" s="6" t="s">
        <v>291</v>
      </c>
      <c r="AI1293" s="114"/>
      <c r="AJ1293" s="66"/>
    </row>
    <row r="1294" spans="2:36" hidden="1">
      <c r="B1294" s="65" t="str">
        <f t="shared" si="1209"/>
        <v>바젤3표준_산출정보</v>
      </c>
      <c r="C1294" s="65" t="str">
        <f t="shared" si="1209"/>
        <v>버킷간상관계수적용정보</v>
      </c>
      <c r="D1294" s="65" t="s">
        <v>1418</v>
      </c>
      <c r="E1294" s="65">
        <f t="shared" si="1201"/>
        <v>28</v>
      </c>
      <c r="F1294" s="66"/>
      <c r="G1294" s="66" t="s">
        <v>1156</v>
      </c>
      <c r="H1294" s="42" t="s">
        <v>2000</v>
      </c>
      <c r="I1294" s="66"/>
      <c r="J1294" s="65" t="str">
        <f t="shared" si="1198"/>
        <v>숫자_19,2</v>
      </c>
      <c r="K1294" s="103"/>
      <c r="L1294" s="67"/>
      <c r="M1294" s="65" t="str">
        <f t="shared" si="1208"/>
        <v>ZFS_RISK_CYBC</v>
      </c>
      <c r="N1294" s="65" t="str">
        <f t="shared" si="1196"/>
        <v>버킷간상관계수적용정보</v>
      </c>
      <c r="O1294" s="27">
        <f t="shared" si="1193"/>
        <v>28</v>
      </c>
      <c r="P1294" s="65" t="s">
        <v>182</v>
      </c>
      <c r="Q1294" s="65" t="str">
        <f t="shared" si="1197"/>
        <v>음수시상관계수적용값_Normal</v>
      </c>
      <c r="R1294" s="65" t="str">
        <f t="shared" si="1199"/>
        <v>number(19,2)</v>
      </c>
      <c r="S1294" s="66"/>
      <c r="T1294" s="66"/>
      <c r="U1294" s="68" t="str">
        <f t="shared" si="1210"/>
        <v>19,2</v>
      </c>
      <c r="V1294" s="65"/>
      <c r="W1294" s="5" t="s">
        <v>291</v>
      </c>
      <c r="X1294" s="5" t="str">
        <f t="shared" si="1203"/>
        <v>BASE_DT,SCEN_ID,PORT_ID,RISK_CLS,SENT_CLS,BUCKETB,BUCKETC</v>
      </c>
      <c r="Y1294" s="6" t="s">
        <v>291</v>
      </c>
      <c r="Z1294" s="37" t="str">
        <f t="shared" si="1204"/>
        <v xml:space="preserve">  SNYBC_M number(19,2) NULL,</v>
      </c>
      <c r="AA1294" s="37" t="s">
        <v>291</v>
      </c>
      <c r="AB1294" s="5" t="str">
        <f t="shared" si="1205"/>
        <v/>
      </c>
      <c r="AC1294" s="37" t="s">
        <v>291</v>
      </c>
      <c r="AD1294" s="37" t="str">
        <f t="shared" si="1206"/>
        <v>COMMENT ON COLUMN ZFS_RISK_CYBC.SNYBC_M IS '음수시상관계수적용값_Normal';</v>
      </c>
      <c r="AE1294" s="37" t="s">
        <v>291</v>
      </c>
      <c r="AF1294" s="40" t="str">
        <f t="shared" si="1207"/>
        <v>ALTER TABLE ZFS_RISK_CYBC ADD SNYBC_M number(19,2) NULL;</v>
      </c>
      <c r="AG1294" s="6" t="s">
        <v>291</v>
      </c>
      <c r="AI1294" s="114"/>
      <c r="AJ1294" s="66"/>
    </row>
    <row r="1295" spans="2:36" hidden="1">
      <c r="B1295" s="65" t="str">
        <f t="shared" si="1209"/>
        <v>바젤3표준_산출정보</v>
      </c>
      <c r="C1295" s="65" t="str">
        <f t="shared" si="1209"/>
        <v>버킷간상관계수적용정보</v>
      </c>
      <c r="D1295" s="65" t="s">
        <v>1419</v>
      </c>
      <c r="E1295" s="65">
        <f t="shared" si="1201"/>
        <v>29</v>
      </c>
      <c r="F1295" s="66"/>
      <c r="G1295" s="66" t="s">
        <v>1156</v>
      </c>
      <c r="H1295" s="42" t="s">
        <v>2000</v>
      </c>
      <c r="I1295" s="66"/>
      <c r="J1295" s="65" t="str">
        <f t="shared" si="1198"/>
        <v>숫자_19,2</v>
      </c>
      <c r="K1295" s="103"/>
      <c r="L1295" s="67"/>
      <c r="M1295" s="65" t="str">
        <f t="shared" si="1208"/>
        <v>ZFS_RISK_CYBC</v>
      </c>
      <c r="N1295" s="65" t="str">
        <f t="shared" si="1196"/>
        <v>버킷간상관계수적용정보</v>
      </c>
      <c r="O1295" s="27">
        <f t="shared" si="1193"/>
        <v>29</v>
      </c>
      <c r="P1295" s="65" t="s">
        <v>183</v>
      </c>
      <c r="Q1295" s="65" t="str">
        <f t="shared" si="1197"/>
        <v>음수시상관계수적용값_High</v>
      </c>
      <c r="R1295" s="65" t="str">
        <f t="shared" si="1199"/>
        <v>number(19,2)</v>
      </c>
      <c r="S1295" s="66"/>
      <c r="T1295" s="66"/>
      <c r="U1295" s="68" t="str">
        <f t="shared" si="1210"/>
        <v>19,2</v>
      </c>
      <c r="V1295" s="65"/>
      <c r="W1295" s="5" t="s">
        <v>291</v>
      </c>
      <c r="X1295" s="5" t="str">
        <f t="shared" si="1203"/>
        <v>BASE_DT,SCEN_ID,PORT_ID,RISK_CLS,SENT_CLS,BUCKETB,BUCKETC</v>
      </c>
      <c r="Y1295" s="6" t="s">
        <v>291</v>
      </c>
      <c r="Z1295" s="37" t="str">
        <f t="shared" si="1204"/>
        <v xml:space="preserve">  SNYBC_H number(19,2) NULL,</v>
      </c>
      <c r="AA1295" s="37" t="s">
        <v>291</v>
      </c>
      <c r="AB1295" s="5" t="str">
        <f t="shared" si="1205"/>
        <v/>
      </c>
      <c r="AC1295" s="37" t="s">
        <v>291</v>
      </c>
      <c r="AD1295" s="37" t="str">
        <f t="shared" si="1206"/>
        <v>COMMENT ON COLUMN ZFS_RISK_CYBC.SNYBC_H IS '음수시상관계수적용값_High';</v>
      </c>
      <c r="AE1295" s="37" t="s">
        <v>291</v>
      </c>
      <c r="AF1295" s="40" t="str">
        <f t="shared" si="1207"/>
        <v>ALTER TABLE ZFS_RISK_CYBC ADD SNYBC_H number(19,2) NULL;</v>
      </c>
      <c r="AG1295" s="6" t="s">
        <v>291</v>
      </c>
      <c r="AI1295" s="114"/>
      <c r="AJ1295" s="66"/>
    </row>
    <row r="1296" spans="2:36" hidden="1">
      <c r="B1296" s="65" t="str">
        <f t="shared" si="1209"/>
        <v>바젤3표준_산출정보</v>
      </c>
      <c r="C1296" s="65" t="str">
        <f t="shared" si="1209"/>
        <v>버킷간상관계수적용정보</v>
      </c>
      <c r="D1296" s="65" t="s">
        <v>1420</v>
      </c>
      <c r="E1296" s="65">
        <f t="shared" si="1201"/>
        <v>30</v>
      </c>
      <c r="F1296" s="66"/>
      <c r="G1296" s="66" t="s">
        <v>1156</v>
      </c>
      <c r="H1296" s="42" t="s">
        <v>2000</v>
      </c>
      <c r="I1296" s="66"/>
      <c r="J1296" s="65" t="str">
        <f t="shared" si="1198"/>
        <v>숫자_19,2</v>
      </c>
      <c r="K1296" s="103"/>
      <c r="L1296" s="67"/>
      <c r="M1296" s="65" t="str">
        <f t="shared" si="1208"/>
        <v>ZFS_RISK_CYBC</v>
      </c>
      <c r="N1296" s="65" t="str">
        <f t="shared" si="1196"/>
        <v>버킷간상관계수적용정보</v>
      </c>
      <c r="O1296" s="27">
        <f t="shared" si="1193"/>
        <v>30</v>
      </c>
      <c r="P1296" s="65" t="s">
        <v>184</v>
      </c>
      <c r="Q1296" s="65" t="str">
        <f t="shared" si="1197"/>
        <v>음수시상관계수적용값_Low</v>
      </c>
      <c r="R1296" s="65" t="str">
        <f t="shared" si="1199"/>
        <v>number(19,2)</v>
      </c>
      <c r="S1296" s="66"/>
      <c r="T1296" s="66"/>
      <c r="U1296" s="68" t="str">
        <f t="shared" si="1210"/>
        <v>19,2</v>
      </c>
      <c r="V1296" s="65"/>
      <c r="W1296" s="5" t="s">
        <v>291</v>
      </c>
      <c r="X1296" s="5" t="str">
        <f t="shared" si="1203"/>
        <v>BASE_DT,SCEN_ID,PORT_ID,RISK_CLS,SENT_CLS,BUCKETB,BUCKETC</v>
      </c>
      <c r="Y1296" s="6" t="s">
        <v>291</v>
      </c>
      <c r="Z1296" s="37" t="str">
        <f t="shared" si="1204"/>
        <v xml:space="preserve">  SNYBC_L number(19,2) NULL,CONSTRAINT PK_ZFS_RISK_CYBC PRIMARY KEY ( BASE_DT,SCEN_ID,PORT_ID,RISK_CLS,SENT_CLS,BUCKETB,BUCKETC) );</v>
      </c>
      <c r="AA1296" s="37" t="s">
        <v>291</v>
      </c>
      <c r="AB1296" s="5" t="str">
        <f t="shared" si="1205"/>
        <v/>
      </c>
      <c r="AC1296" s="37" t="s">
        <v>291</v>
      </c>
      <c r="AD1296" s="37" t="str">
        <f t="shared" si="1206"/>
        <v>COMMENT ON COLUMN ZFS_RISK_CYBC.SNYBC_L IS '음수시상관계수적용값_Low';</v>
      </c>
      <c r="AE1296" s="37" t="s">
        <v>291</v>
      </c>
      <c r="AF1296" s="40" t="str">
        <f t="shared" si="1207"/>
        <v>ALTER TABLE ZFS_RISK_CYBC ADD SNYBC_L number(19,2) NULL;</v>
      </c>
      <c r="AG1296" s="6" t="s">
        <v>291</v>
      </c>
      <c r="AI1296" s="114"/>
      <c r="AJ1296" s="66"/>
    </row>
    <row r="1297" spans="2:36" hidden="1">
      <c r="B1297" s="65" t="str">
        <f t="shared" ref="B1297:C1311" si="1211">B1296</f>
        <v>바젤3표준_산출정보</v>
      </c>
      <c r="C1297" s="65" t="s">
        <v>258</v>
      </c>
      <c r="D1297" s="65" t="str">
        <f>VLOOKUP(M1297,엔티티목록!I:O,7,FALSE)</f>
        <v>부도비유동화 JTD상계 이력 정보</v>
      </c>
      <c r="E1297" s="65" t="str">
        <f t="shared" si="1201"/>
        <v/>
      </c>
      <c r="F1297" s="66"/>
      <c r="G1297" s="66"/>
      <c r="H1297" s="42">
        <f>SUMIFS(H:H,C:C,C1297,B:B,B1297, G:G,"&lt;&gt;"&amp;G1297)</f>
        <v>307</v>
      </c>
      <c r="I1297" s="66"/>
      <c r="J1297" s="65" t="str">
        <f t="shared" si="1198"/>
        <v/>
      </c>
      <c r="K1297" s="103"/>
      <c r="L1297" s="67"/>
      <c r="M1297" s="65" t="s">
        <v>1011</v>
      </c>
      <c r="N1297" s="65" t="str">
        <f t="shared" si="1196"/>
        <v>부도상계처리내역</v>
      </c>
      <c r="O1297" s="27" t="str">
        <f t="shared" si="1193"/>
        <v/>
      </c>
      <c r="P1297" s="65"/>
      <c r="Q1297" s="65"/>
      <c r="R1297" s="65" t="str">
        <f t="shared" si="1199"/>
        <v/>
      </c>
      <c r="S1297" s="66"/>
      <c r="T1297" s="66"/>
      <c r="U1297" s="68">
        <f t="shared" si="1210"/>
        <v>307</v>
      </c>
      <c r="V1297" s="65"/>
      <c r="W1297" s="5" t="s">
        <v>291</v>
      </c>
      <c r="X1297" s="5" t="str">
        <f t="shared" si="1203"/>
        <v/>
      </c>
      <c r="Y1297" s="6" t="s">
        <v>291</v>
      </c>
      <c r="Z1297" s="37" t="str">
        <f t="shared" si="1204"/>
        <v>CREATE TABLE ZFS_RISK_OFFS(</v>
      </c>
      <c r="AA1297" s="37" t="s">
        <v>291</v>
      </c>
      <c r="AB1297" s="5" t="str">
        <f t="shared" si="1205"/>
        <v>DROP TABLE ZFS_RISK_OFFS;</v>
      </c>
      <c r="AC1297" s="37" t="s">
        <v>291</v>
      </c>
      <c r="AD1297" s="37" t="str">
        <f t="shared" si="1206"/>
        <v>COMMENT ON TABLE ZFS_RISK_OFFS IS '부도상계처리내역';</v>
      </c>
      <c r="AE1297" s="37" t="s">
        <v>291</v>
      </c>
      <c r="AF1297" s="40" t="str">
        <f t="shared" si="1207"/>
        <v/>
      </c>
      <c r="AG1297" s="6" t="s">
        <v>291</v>
      </c>
      <c r="AI1297" s="114"/>
      <c r="AJ1297" s="66"/>
    </row>
    <row r="1298" spans="2:36" hidden="1">
      <c r="B1298" s="65" t="str">
        <f t="shared" si="1211"/>
        <v>바젤3표준_산출정보</v>
      </c>
      <c r="C1298" s="65" t="str">
        <f t="shared" si="1211"/>
        <v>부도상계처리내역</v>
      </c>
      <c r="D1298" s="65" t="s">
        <v>1169</v>
      </c>
      <c r="E1298" s="65">
        <f t="shared" si="1201"/>
        <v>1</v>
      </c>
      <c r="F1298" s="66" t="s">
        <v>1980</v>
      </c>
      <c r="G1298" s="66" t="s">
        <v>274</v>
      </c>
      <c r="H1298" s="42">
        <v>8</v>
      </c>
      <c r="I1298" s="66"/>
      <c r="J1298" s="65" t="str">
        <f t="shared" si="1198"/>
        <v>문자_8</v>
      </c>
      <c r="K1298" s="103"/>
      <c r="L1298" s="67"/>
      <c r="M1298" s="65" t="str">
        <f t="shared" ref="M1298:M1325" si="1212">M1297</f>
        <v>ZFS_RISK_OFFS</v>
      </c>
      <c r="N1298" s="65" t="str">
        <f t="shared" si="1196"/>
        <v>부도상계처리내역</v>
      </c>
      <c r="O1298" s="27">
        <f t="shared" ref="O1298:O1361" si="1213">IF(P1298="","", IF(P1297="",1,O1297+1))</f>
        <v>1</v>
      </c>
      <c r="P1298" s="65" t="s">
        <v>65</v>
      </c>
      <c r="Q1298" s="65" t="str">
        <f t="shared" si="1197"/>
        <v>기준일자</v>
      </c>
      <c r="R1298" s="65" t="str">
        <f t="shared" si="1199"/>
        <v>varchar2(8)</v>
      </c>
      <c r="S1298" s="66" t="s">
        <v>1980</v>
      </c>
      <c r="T1298" s="66"/>
      <c r="U1298" s="68">
        <f t="shared" si="1210"/>
        <v>8</v>
      </c>
      <c r="V1298" s="65"/>
      <c r="W1298" s="5" t="s">
        <v>291</v>
      </c>
      <c r="X1298" s="5" t="str">
        <f t="shared" si="1203"/>
        <v>BASE_DT</v>
      </c>
      <c r="Y1298" s="6" t="s">
        <v>291</v>
      </c>
      <c r="Z1298" s="37" t="str">
        <f t="shared" si="1204"/>
        <v xml:space="preserve">  BASE_DT varchar2(8) NOT NULL,</v>
      </c>
      <c r="AA1298" s="37" t="s">
        <v>291</v>
      </c>
      <c r="AB1298" s="5" t="str">
        <f t="shared" si="1205"/>
        <v/>
      </c>
      <c r="AC1298" s="37" t="s">
        <v>291</v>
      </c>
      <c r="AD1298" s="37" t="str">
        <f t="shared" si="1206"/>
        <v>COMMENT ON COLUMN ZFS_RISK_OFFS.BASE_DT IS '기준일자';</v>
      </c>
      <c r="AE1298" s="37" t="s">
        <v>291</v>
      </c>
      <c r="AF1298" s="40" t="str">
        <f t="shared" si="1207"/>
        <v/>
      </c>
      <c r="AG1298" s="6" t="s">
        <v>291</v>
      </c>
      <c r="AI1298" s="114"/>
      <c r="AJ1298" s="66"/>
    </row>
    <row r="1299" spans="2:36" hidden="1">
      <c r="B1299" s="65" t="str">
        <f t="shared" si="1211"/>
        <v>바젤3표준_산출정보</v>
      </c>
      <c r="C1299" s="65" t="str">
        <f t="shared" si="1211"/>
        <v>부도상계처리내역</v>
      </c>
      <c r="D1299" s="65" t="s">
        <v>1212</v>
      </c>
      <c r="E1299" s="65">
        <f t="shared" si="1201"/>
        <v>2</v>
      </c>
      <c r="F1299" s="66" t="s">
        <v>1980</v>
      </c>
      <c r="G1299" s="66" t="s">
        <v>274</v>
      </c>
      <c r="H1299" s="42">
        <v>30</v>
      </c>
      <c r="I1299" s="66"/>
      <c r="J1299" s="65" t="str">
        <f t="shared" si="1198"/>
        <v>문자_30</v>
      </c>
      <c r="K1299" s="103"/>
      <c r="L1299" s="67"/>
      <c r="M1299" s="65" t="str">
        <f t="shared" si="1212"/>
        <v>ZFS_RISK_OFFS</v>
      </c>
      <c r="N1299" s="65" t="str">
        <f t="shared" si="1196"/>
        <v>부도상계처리내역</v>
      </c>
      <c r="O1299" s="27">
        <f t="shared" si="1213"/>
        <v>2</v>
      </c>
      <c r="P1299" s="65" t="s">
        <v>106</v>
      </c>
      <c r="Q1299" s="65" t="str">
        <f t="shared" si="1197"/>
        <v>시나리오ID</v>
      </c>
      <c r="R1299" s="65" t="str">
        <f t="shared" si="1199"/>
        <v>varchar2(30)</v>
      </c>
      <c r="S1299" s="66" t="s">
        <v>1980</v>
      </c>
      <c r="T1299" s="66"/>
      <c r="U1299" s="68">
        <f t="shared" si="1210"/>
        <v>30</v>
      </c>
      <c r="V1299" s="65"/>
      <c r="W1299" s="5" t="s">
        <v>291</v>
      </c>
      <c r="X1299" s="5" t="str">
        <f t="shared" si="1203"/>
        <v>BASE_DT,SCEN_ID</v>
      </c>
      <c r="Y1299" s="6" t="s">
        <v>291</v>
      </c>
      <c r="Z1299" s="37" t="str">
        <f t="shared" si="1204"/>
        <v xml:space="preserve">  SCEN_ID varchar2(30) NOT NULL,</v>
      </c>
      <c r="AA1299" s="37" t="s">
        <v>291</v>
      </c>
      <c r="AB1299" s="5" t="str">
        <f t="shared" si="1205"/>
        <v/>
      </c>
      <c r="AC1299" s="37" t="s">
        <v>291</v>
      </c>
      <c r="AD1299" s="37" t="str">
        <f t="shared" si="1206"/>
        <v>COMMENT ON COLUMN ZFS_RISK_OFFS.SCEN_ID IS '시나리오ID';</v>
      </c>
      <c r="AE1299" s="37" t="s">
        <v>291</v>
      </c>
      <c r="AF1299" s="40" t="str">
        <f t="shared" si="1207"/>
        <v/>
      </c>
      <c r="AG1299" s="6" t="s">
        <v>291</v>
      </c>
      <c r="AI1299" s="114"/>
      <c r="AJ1299" s="66"/>
    </row>
    <row r="1300" spans="2:36" hidden="1">
      <c r="B1300" s="65" t="str">
        <f t="shared" si="1211"/>
        <v>바젤3표준_산출정보</v>
      </c>
      <c r="C1300" s="65" t="str">
        <f t="shared" si="1211"/>
        <v>부도상계처리내역</v>
      </c>
      <c r="D1300" s="65" t="s">
        <v>1208</v>
      </c>
      <c r="E1300" s="65">
        <f t="shared" si="1201"/>
        <v>3</v>
      </c>
      <c r="F1300" s="66" t="s">
        <v>1980</v>
      </c>
      <c r="G1300" s="66" t="s">
        <v>274</v>
      </c>
      <c r="H1300" s="42">
        <v>100</v>
      </c>
      <c r="I1300" s="66"/>
      <c r="J1300" s="65" t="str">
        <f t="shared" si="1198"/>
        <v>문자_100</v>
      </c>
      <c r="K1300" s="103"/>
      <c r="L1300" s="67"/>
      <c r="M1300" s="65" t="str">
        <f t="shared" si="1212"/>
        <v>ZFS_RISK_OFFS</v>
      </c>
      <c r="N1300" s="65" t="str">
        <f t="shared" si="1196"/>
        <v>부도상계처리내역</v>
      </c>
      <c r="O1300" s="27">
        <f t="shared" si="1213"/>
        <v>3</v>
      </c>
      <c r="P1300" s="65" t="s">
        <v>81</v>
      </c>
      <c r="Q1300" s="65" t="str">
        <f t="shared" si="1197"/>
        <v>포트폴리오ID</v>
      </c>
      <c r="R1300" s="65" t="str">
        <f t="shared" si="1199"/>
        <v>varchar2(100)</v>
      </c>
      <c r="S1300" s="66" t="s">
        <v>1980</v>
      </c>
      <c r="T1300" s="66"/>
      <c r="U1300" s="68">
        <f t="shared" si="1210"/>
        <v>100</v>
      </c>
      <c r="V1300" s="65"/>
      <c r="W1300" s="5" t="s">
        <v>291</v>
      </c>
      <c r="X1300" s="5" t="str">
        <f t="shared" si="1203"/>
        <v>BASE_DT,SCEN_ID,PORT_ID</v>
      </c>
      <c r="Y1300" s="6" t="s">
        <v>291</v>
      </c>
      <c r="Z1300" s="37" t="str">
        <f t="shared" si="1204"/>
        <v xml:space="preserve">  PORT_ID varchar2(100) NOT NULL,</v>
      </c>
      <c r="AA1300" s="37" t="s">
        <v>291</v>
      </c>
      <c r="AB1300" s="5" t="str">
        <f t="shared" si="1205"/>
        <v/>
      </c>
      <c r="AC1300" s="37" t="s">
        <v>291</v>
      </c>
      <c r="AD1300" s="37" t="str">
        <f t="shared" si="1206"/>
        <v>COMMENT ON COLUMN ZFS_RISK_OFFS.PORT_ID IS '포트폴리오ID';</v>
      </c>
      <c r="AE1300" s="37" t="s">
        <v>291</v>
      </c>
      <c r="AF1300" s="40" t="str">
        <f t="shared" si="1207"/>
        <v/>
      </c>
      <c r="AG1300" s="6" t="s">
        <v>291</v>
      </c>
      <c r="AI1300" s="114"/>
      <c r="AJ1300" s="66"/>
    </row>
    <row r="1301" spans="2:36" hidden="1">
      <c r="B1301" s="65" t="str">
        <f t="shared" si="1211"/>
        <v>바젤3표준_산출정보</v>
      </c>
      <c r="C1301" s="65" t="str">
        <f t="shared" si="1211"/>
        <v>부도상계처리내역</v>
      </c>
      <c r="D1301" s="65" t="s">
        <v>1248</v>
      </c>
      <c r="E1301" s="65">
        <f t="shared" si="1201"/>
        <v>4</v>
      </c>
      <c r="F1301" s="66" t="s">
        <v>1980</v>
      </c>
      <c r="G1301" s="66" t="s">
        <v>274</v>
      </c>
      <c r="H1301" s="42">
        <v>30</v>
      </c>
      <c r="I1301" s="66"/>
      <c r="J1301" s="65" t="str">
        <f t="shared" si="1198"/>
        <v>문자_30</v>
      </c>
      <c r="K1301" s="103"/>
      <c r="L1301" s="67"/>
      <c r="M1301" s="65" t="str">
        <f t="shared" si="1212"/>
        <v>ZFS_RISK_OFFS</v>
      </c>
      <c r="N1301" s="65" t="str">
        <f t="shared" si="1196"/>
        <v>부도상계처리내역</v>
      </c>
      <c r="O1301" s="27">
        <f t="shared" si="1213"/>
        <v>4</v>
      </c>
      <c r="P1301" s="65" t="s">
        <v>131</v>
      </c>
      <c r="Q1301" s="65" t="str">
        <f t="shared" si="1197"/>
        <v>버킷</v>
      </c>
      <c r="R1301" s="65" t="str">
        <f t="shared" si="1199"/>
        <v>varchar2(30)</v>
      </c>
      <c r="S1301" s="66" t="s">
        <v>1980</v>
      </c>
      <c r="T1301" s="66"/>
      <c r="U1301" s="68">
        <f t="shared" si="1210"/>
        <v>30</v>
      </c>
      <c r="V1301" s="65"/>
      <c r="W1301" s="5" t="s">
        <v>291</v>
      </c>
      <c r="X1301" s="5" t="str">
        <f t="shared" si="1203"/>
        <v>BASE_DT,SCEN_ID,PORT_ID,BUCKET</v>
      </c>
      <c r="Y1301" s="6" t="s">
        <v>291</v>
      </c>
      <c r="Z1301" s="37" t="str">
        <f t="shared" si="1204"/>
        <v xml:space="preserve">  BUCKET varchar2(30) NOT NULL,</v>
      </c>
      <c r="AA1301" s="37" t="s">
        <v>291</v>
      </c>
      <c r="AB1301" s="5" t="str">
        <f t="shared" si="1205"/>
        <v/>
      </c>
      <c r="AC1301" s="37" t="s">
        <v>291</v>
      </c>
      <c r="AD1301" s="37" t="str">
        <f t="shared" si="1206"/>
        <v>COMMENT ON COLUMN ZFS_RISK_OFFS.BUCKET IS '버킷';</v>
      </c>
      <c r="AE1301" s="37" t="s">
        <v>291</v>
      </c>
      <c r="AF1301" s="40" t="str">
        <f t="shared" si="1207"/>
        <v/>
      </c>
      <c r="AG1301" s="6" t="s">
        <v>291</v>
      </c>
      <c r="AI1301" s="114"/>
      <c r="AJ1301" s="66"/>
    </row>
    <row r="1302" spans="2:36" hidden="1">
      <c r="B1302" s="65" t="str">
        <f t="shared" si="1211"/>
        <v>바젤3표준_산출정보</v>
      </c>
      <c r="C1302" s="65" t="str">
        <f t="shared" si="1211"/>
        <v>부도상계처리내역</v>
      </c>
      <c r="D1302" s="65" t="s">
        <v>1245</v>
      </c>
      <c r="E1302" s="65">
        <f t="shared" si="1201"/>
        <v>5</v>
      </c>
      <c r="F1302" s="66" t="s">
        <v>1980</v>
      </c>
      <c r="G1302" s="66" t="s">
        <v>274</v>
      </c>
      <c r="H1302" s="42">
        <v>100</v>
      </c>
      <c r="I1302" s="66"/>
      <c r="J1302" s="65" t="str">
        <f t="shared" si="1198"/>
        <v>문자_100</v>
      </c>
      <c r="K1302" s="103"/>
      <c r="L1302" s="67"/>
      <c r="M1302" s="65" t="str">
        <f t="shared" si="1212"/>
        <v>ZFS_RISK_OFFS</v>
      </c>
      <c r="N1302" s="65" t="str">
        <f t="shared" si="1196"/>
        <v>부도상계처리내역</v>
      </c>
      <c r="O1302" s="27">
        <f t="shared" si="1213"/>
        <v>5</v>
      </c>
      <c r="P1302" s="65" t="s">
        <v>128</v>
      </c>
      <c r="Q1302" s="65" t="str">
        <f t="shared" si="1197"/>
        <v>위험요소</v>
      </c>
      <c r="R1302" s="65" t="str">
        <f t="shared" si="1199"/>
        <v>varchar2(100)</v>
      </c>
      <c r="S1302" s="66" t="s">
        <v>1980</v>
      </c>
      <c r="T1302" s="66"/>
      <c r="U1302" s="68">
        <f t="shared" si="1210"/>
        <v>100</v>
      </c>
      <c r="V1302" s="65"/>
      <c r="W1302" s="5" t="s">
        <v>291</v>
      </c>
      <c r="X1302" s="5" t="str">
        <f t="shared" si="1203"/>
        <v>BASE_DT,SCEN_ID,PORT_ID,BUCKET,RISK_FACT</v>
      </c>
      <c r="Y1302" s="6" t="s">
        <v>291</v>
      </c>
      <c r="Z1302" s="37" t="str">
        <f t="shared" si="1204"/>
        <v xml:space="preserve">  RISK_FACT varchar2(100) NOT NULL,</v>
      </c>
      <c r="AA1302" s="37" t="s">
        <v>291</v>
      </c>
      <c r="AB1302" s="5" t="str">
        <f t="shared" si="1205"/>
        <v/>
      </c>
      <c r="AC1302" s="37" t="s">
        <v>291</v>
      </c>
      <c r="AD1302" s="37" t="str">
        <f t="shared" si="1206"/>
        <v>COMMENT ON COLUMN ZFS_RISK_OFFS.RISK_FACT IS '위험요소';</v>
      </c>
      <c r="AE1302" s="37" t="s">
        <v>291</v>
      </c>
      <c r="AF1302" s="40" t="str">
        <f t="shared" si="1207"/>
        <v/>
      </c>
      <c r="AG1302" s="6" t="s">
        <v>291</v>
      </c>
      <c r="AI1302" s="114"/>
      <c r="AJ1302" s="66"/>
    </row>
    <row r="1303" spans="2:36" hidden="1">
      <c r="B1303" s="65" t="str">
        <f t="shared" si="1211"/>
        <v>바젤3표준_산출정보</v>
      </c>
      <c r="C1303" s="65" t="str">
        <f t="shared" si="1211"/>
        <v>부도상계처리내역</v>
      </c>
      <c r="D1303" s="65" t="s">
        <v>1353</v>
      </c>
      <c r="E1303" s="65">
        <f t="shared" si="1201"/>
        <v>6</v>
      </c>
      <c r="F1303" s="66" t="s">
        <v>1980</v>
      </c>
      <c r="G1303" s="66" t="s">
        <v>12</v>
      </c>
      <c r="H1303" s="42">
        <v>1</v>
      </c>
      <c r="I1303" s="66"/>
      <c r="J1303" s="65" t="str">
        <f t="shared" si="1198"/>
        <v>문자_1</v>
      </c>
      <c r="K1303" s="103"/>
      <c r="L1303" s="67"/>
      <c r="M1303" s="65" t="str">
        <f t="shared" si="1212"/>
        <v>ZFS_RISK_OFFS</v>
      </c>
      <c r="N1303" s="65" t="str">
        <f t="shared" si="1196"/>
        <v>부도상계처리내역</v>
      </c>
      <c r="O1303" s="27">
        <f t="shared" si="1213"/>
        <v>6</v>
      </c>
      <c r="P1303" s="65" t="s">
        <v>115</v>
      </c>
      <c r="Q1303" s="65" t="str">
        <f t="shared" si="1197"/>
        <v>상환순위</v>
      </c>
      <c r="R1303" s="65" t="str">
        <f t="shared" si="1199"/>
        <v>varchar2(1)</v>
      </c>
      <c r="S1303" s="66" t="s">
        <v>1980</v>
      </c>
      <c r="T1303" s="66"/>
      <c r="U1303" s="68">
        <f t="shared" si="1210"/>
        <v>1</v>
      </c>
      <c r="V1303" s="65"/>
      <c r="W1303" s="5" t="s">
        <v>291</v>
      </c>
      <c r="X1303" s="5" t="str">
        <f t="shared" si="1203"/>
        <v>BASE_DT,SCEN_ID,PORT_ID,BUCKET,RISK_FACT,SENIORITY</v>
      </c>
      <c r="Y1303" s="6" t="s">
        <v>291</v>
      </c>
      <c r="Z1303" s="37" t="str">
        <f t="shared" si="1204"/>
        <v xml:space="preserve">  SENIORITY varchar2(1) NOT NULL,</v>
      </c>
      <c r="AA1303" s="37" t="s">
        <v>291</v>
      </c>
      <c r="AB1303" s="5" t="str">
        <f t="shared" si="1205"/>
        <v/>
      </c>
      <c r="AC1303" s="37" t="s">
        <v>291</v>
      </c>
      <c r="AD1303" s="37" t="str">
        <f t="shared" si="1206"/>
        <v>COMMENT ON COLUMN ZFS_RISK_OFFS.SENIORITY IS '상환순위';</v>
      </c>
      <c r="AE1303" s="37" t="s">
        <v>291</v>
      </c>
      <c r="AF1303" s="40" t="str">
        <f t="shared" si="1207"/>
        <v/>
      </c>
      <c r="AG1303" s="6" t="s">
        <v>291</v>
      </c>
      <c r="AI1303" s="114"/>
      <c r="AJ1303" s="66"/>
    </row>
    <row r="1304" spans="2:36" hidden="1">
      <c r="B1304" s="65" t="str">
        <f t="shared" si="1211"/>
        <v>바젤3표준_산출정보</v>
      </c>
      <c r="C1304" s="65" t="str">
        <f t="shared" si="1211"/>
        <v>부도상계처리내역</v>
      </c>
      <c r="D1304" s="65" t="s">
        <v>1153</v>
      </c>
      <c r="E1304" s="65">
        <f t="shared" si="1201"/>
        <v>7</v>
      </c>
      <c r="F1304" s="66"/>
      <c r="G1304" s="66" t="s">
        <v>274</v>
      </c>
      <c r="H1304" s="42">
        <v>20</v>
      </c>
      <c r="I1304" s="66"/>
      <c r="J1304" s="65" t="str">
        <f t="shared" si="1198"/>
        <v>문자_20</v>
      </c>
      <c r="K1304" s="103"/>
      <c r="L1304" s="67"/>
      <c r="M1304" s="65" t="str">
        <f t="shared" si="1212"/>
        <v>ZFS_RISK_OFFS</v>
      </c>
      <c r="N1304" s="65" t="str">
        <f t="shared" si="1196"/>
        <v>부도상계처리내역</v>
      </c>
      <c r="O1304" s="27">
        <f t="shared" si="1213"/>
        <v>7</v>
      </c>
      <c r="P1304" s="65" t="s">
        <v>46</v>
      </c>
      <c r="Q1304" s="65" t="str">
        <f t="shared" si="1197"/>
        <v>최종작업자</v>
      </c>
      <c r="R1304" s="65" t="str">
        <f t="shared" si="1199"/>
        <v>varchar2(20)</v>
      </c>
      <c r="S1304" s="66"/>
      <c r="T1304" s="66"/>
      <c r="U1304" s="68">
        <f t="shared" si="1210"/>
        <v>20</v>
      </c>
      <c r="V1304" s="65"/>
      <c r="W1304" s="5" t="s">
        <v>291</v>
      </c>
      <c r="X1304" s="5" t="str">
        <f t="shared" si="1203"/>
        <v>BASE_DT,SCEN_ID,PORT_ID,BUCKET,RISK_FACT,SENIORITY</v>
      </c>
      <c r="Y1304" s="6" t="s">
        <v>291</v>
      </c>
      <c r="Z1304" s="37" t="str">
        <f t="shared" si="1204"/>
        <v xml:space="preserve">  LASTID varchar2(20) NULL,</v>
      </c>
      <c r="AA1304" s="37" t="s">
        <v>291</v>
      </c>
      <c r="AB1304" s="5" t="str">
        <f t="shared" si="1205"/>
        <v/>
      </c>
      <c r="AC1304" s="37" t="s">
        <v>291</v>
      </c>
      <c r="AD1304" s="37" t="str">
        <f t="shared" si="1206"/>
        <v>COMMENT ON COLUMN ZFS_RISK_OFFS.LASTID IS '최종작업자';</v>
      </c>
      <c r="AE1304" s="37" t="s">
        <v>291</v>
      </c>
      <c r="AF1304" s="40" t="str">
        <f t="shared" si="1207"/>
        <v>ALTER TABLE ZFS_RISK_OFFS ADD LASTID varchar2(20) NULL;</v>
      </c>
      <c r="AG1304" s="6" t="s">
        <v>291</v>
      </c>
      <c r="AI1304" s="114"/>
      <c r="AJ1304" s="66"/>
    </row>
    <row r="1305" spans="2:36" hidden="1">
      <c r="B1305" s="65" t="str">
        <f t="shared" si="1211"/>
        <v>바젤3표준_산출정보</v>
      </c>
      <c r="C1305" s="65" t="str">
        <f t="shared" si="1211"/>
        <v>부도상계처리내역</v>
      </c>
      <c r="D1305" s="65" t="s">
        <v>286</v>
      </c>
      <c r="E1305" s="65">
        <f t="shared" si="1201"/>
        <v>8</v>
      </c>
      <c r="F1305" s="66"/>
      <c r="G1305" s="66" t="s">
        <v>1154</v>
      </c>
      <c r="H1305" s="42">
        <v>8</v>
      </c>
      <c r="I1305" s="66" t="s">
        <v>36</v>
      </c>
      <c r="J1305" s="65" t="str">
        <f t="shared" si="1198"/>
        <v>날짜</v>
      </c>
      <c r="K1305" s="103"/>
      <c r="L1305" s="67"/>
      <c r="M1305" s="65" t="str">
        <f t="shared" si="1212"/>
        <v>ZFS_RISK_OFFS</v>
      </c>
      <c r="N1305" s="65" t="str">
        <f t="shared" si="1196"/>
        <v>부도상계처리내역</v>
      </c>
      <c r="O1305" s="27">
        <f t="shared" si="1213"/>
        <v>8</v>
      </c>
      <c r="P1305" s="65" t="s">
        <v>47</v>
      </c>
      <c r="Q1305" s="65" t="str">
        <f t="shared" si="1197"/>
        <v>최종작업시스템일시</v>
      </c>
      <c r="R1305" s="65" t="str">
        <f t="shared" si="1199"/>
        <v>timestamp</v>
      </c>
      <c r="S1305" s="66"/>
      <c r="T1305" s="66"/>
      <c r="U1305" s="68">
        <f t="shared" si="1210"/>
        <v>8</v>
      </c>
      <c r="V1305" s="65"/>
      <c r="W1305" s="5" t="s">
        <v>291</v>
      </c>
      <c r="X1305" s="5" t="str">
        <f t="shared" si="1203"/>
        <v>BASE_DT,SCEN_ID,PORT_ID,BUCKET,RISK_FACT,SENIORITY</v>
      </c>
      <c r="Y1305" s="6" t="s">
        <v>291</v>
      </c>
      <c r="Z1305" s="37" t="str">
        <f t="shared" si="1204"/>
        <v xml:space="preserve">  TMSTAMP timestamp DEFAULT CURRENT_TIMESTAMP  NULL,</v>
      </c>
      <c r="AA1305" s="37" t="s">
        <v>291</v>
      </c>
      <c r="AB1305" s="5" t="str">
        <f t="shared" si="1205"/>
        <v/>
      </c>
      <c r="AC1305" s="37" t="s">
        <v>291</v>
      </c>
      <c r="AD1305" s="37" t="str">
        <f t="shared" si="1206"/>
        <v>COMMENT ON COLUMN ZFS_RISK_OFFS.TMSTAMP IS '최종작업시스템일시';</v>
      </c>
      <c r="AE1305" s="37" t="s">
        <v>291</v>
      </c>
      <c r="AF1305" s="40" t="str">
        <f t="shared" si="1207"/>
        <v>ALTER TABLE ZFS_RISK_OFFS ADD TMSTAMP timestamp NULL;</v>
      </c>
      <c r="AG1305" s="6" t="s">
        <v>291</v>
      </c>
      <c r="AI1305" s="114"/>
      <c r="AJ1305" s="66"/>
    </row>
    <row r="1306" spans="2:36" hidden="1">
      <c r="B1306" s="65" t="str">
        <f t="shared" si="1211"/>
        <v>바젤3표준_산출정보</v>
      </c>
      <c r="C1306" s="65" t="str">
        <f t="shared" si="1211"/>
        <v>부도상계처리내역</v>
      </c>
      <c r="D1306" s="65" t="s">
        <v>1421</v>
      </c>
      <c r="E1306" s="65">
        <f t="shared" si="1201"/>
        <v>9</v>
      </c>
      <c r="F1306" s="66"/>
      <c r="G1306" s="66" t="s">
        <v>1156</v>
      </c>
      <c r="H1306" s="42" t="s">
        <v>2000</v>
      </c>
      <c r="I1306" s="66"/>
      <c r="J1306" s="65" t="str">
        <f t="shared" si="1198"/>
        <v>숫자_19,2</v>
      </c>
      <c r="K1306" s="103"/>
      <c r="L1306" s="67"/>
      <c r="M1306" s="65" t="str">
        <f t="shared" si="1212"/>
        <v>ZFS_RISK_OFFS</v>
      </c>
      <c r="N1306" s="65" t="str">
        <f t="shared" ref="N1306:N1386" si="1214">C1306</f>
        <v>부도상계처리내역</v>
      </c>
      <c r="O1306" s="27">
        <f t="shared" si="1213"/>
        <v>9</v>
      </c>
      <c r="P1306" s="65" t="s">
        <v>186</v>
      </c>
      <c r="Q1306" s="65" t="str">
        <f t="shared" ref="Q1306:Q1355" si="1215">D1306</f>
        <v>매입JTD</v>
      </c>
      <c r="R1306" s="65" t="str">
        <f t="shared" si="1199"/>
        <v>number(19,2)</v>
      </c>
      <c r="S1306" s="66"/>
      <c r="T1306" s="66"/>
      <c r="U1306" s="68" t="str">
        <f t="shared" si="1210"/>
        <v>19,2</v>
      </c>
      <c r="V1306" s="65"/>
      <c r="W1306" s="5" t="s">
        <v>291</v>
      </c>
      <c r="X1306" s="5" t="str">
        <f t="shared" si="1203"/>
        <v>BASE_DT,SCEN_ID,PORT_ID,BUCKET,RISK_FACT,SENIORITY</v>
      </c>
      <c r="Y1306" s="6" t="s">
        <v>291</v>
      </c>
      <c r="Z1306" s="37" t="str">
        <f t="shared" si="1204"/>
        <v xml:space="preserve">  JTDL number(19,2) NULL,</v>
      </c>
      <c r="AA1306" s="37" t="s">
        <v>291</v>
      </c>
      <c r="AB1306" s="5" t="str">
        <f t="shared" si="1205"/>
        <v/>
      </c>
      <c r="AC1306" s="37" t="s">
        <v>291</v>
      </c>
      <c r="AD1306" s="37" t="str">
        <f t="shared" si="1206"/>
        <v>COMMENT ON COLUMN ZFS_RISK_OFFS.JTDL IS '매입JTD';</v>
      </c>
      <c r="AE1306" s="37" t="s">
        <v>291</v>
      </c>
      <c r="AF1306" s="40" t="str">
        <f t="shared" si="1207"/>
        <v>ALTER TABLE ZFS_RISK_OFFS ADD JTDL number(19,2) NULL;</v>
      </c>
      <c r="AG1306" s="6" t="s">
        <v>291</v>
      </c>
      <c r="AI1306" s="114"/>
      <c r="AJ1306" s="66"/>
    </row>
    <row r="1307" spans="2:36" hidden="1">
      <c r="B1307" s="65" t="str">
        <f t="shared" si="1211"/>
        <v>바젤3표준_산출정보</v>
      </c>
      <c r="C1307" s="65" t="str">
        <f t="shared" si="1211"/>
        <v>부도상계처리내역</v>
      </c>
      <c r="D1307" s="65" t="s">
        <v>1422</v>
      </c>
      <c r="E1307" s="65">
        <f t="shared" si="1201"/>
        <v>10</v>
      </c>
      <c r="F1307" s="66"/>
      <c r="G1307" s="66" t="s">
        <v>1156</v>
      </c>
      <c r="H1307" s="42" t="s">
        <v>2000</v>
      </c>
      <c r="I1307" s="66"/>
      <c r="J1307" s="65" t="str">
        <f t="shared" ref="J1307:J1370" si="1216">IF(G1307="", "", G1307&amp;IF(G1307="날짜", "", "_"&amp;H1307))</f>
        <v>숫자_19,2</v>
      </c>
      <c r="K1307" s="103"/>
      <c r="L1307" s="67"/>
      <c r="M1307" s="65" t="str">
        <f t="shared" si="1212"/>
        <v>ZFS_RISK_OFFS</v>
      </c>
      <c r="N1307" s="65" t="str">
        <f t="shared" si="1214"/>
        <v>부도상계처리내역</v>
      </c>
      <c r="O1307" s="27">
        <f t="shared" si="1213"/>
        <v>10</v>
      </c>
      <c r="P1307" s="65" t="s">
        <v>187</v>
      </c>
      <c r="Q1307" s="65" t="str">
        <f t="shared" si="1215"/>
        <v>매도JTD</v>
      </c>
      <c r="R1307" s="65" t="str">
        <f t="shared" ref="R1307:R1370" si="1217">IF(G1307="문자", "varchar2(" &amp; H1307 &amp; ")", IF(G1307="숫자", "number(" &amp; SUBSTITUTE(H1307, ".", ",") &amp;")", IF(G1307="날짜", "timestamp", "")))</f>
        <v>number(19,2)</v>
      </c>
      <c r="S1307" s="66"/>
      <c r="T1307" s="66"/>
      <c r="U1307" s="68" t="str">
        <f t="shared" si="1210"/>
        <v>19,2</v>
      </c>
      <c r="V1307" s="65"/>
      <c r="W1307" s="5" t="s">
        <v>291</v>
      </c>
      <c r="X1307" s="5" t="str">
        <f t="shared" si="1203"/>
        <v>BASE_DT,SCEN_ID,PORT_ID,BUCKET,RISK_FACT,SENIORITY</v>
      </c>
      <c r="Y1307" s="6" t="s">
        <v>291</v>
      </c>
      <c r="Z1307" s="37" t="str">
        <f t="shared" si="1204"/>
        <v xml:space="preserve">  JTDS number(19,2) NULL,</v>
      </c>
      <c r="AA1307" s="37" t="s">
        <v>291</v>
      </c>
      <c r="AB1307" s="5" t="str">
        <f t="shared" si="1205"/>
        <v/>
      </c>
      <c r="AC1307" s="37" t="s">
        <v>291</v>
      </c>
      <c r="AD1307" s="37" t="str">
        <f t="shared" si="1206"/>
        <v>COMMENT ON COLUMN ZFS_RISK_OFFS.JTDS IS '매도JTD';</v>
      </c>
      <c r="AE1307" s="37" t="s">
        <v>291</v>
      </c>
      <c r="AF1307" s="40" t="str">
        <f t="shared" si="1207"/>
        <v>ALTER TABLE ZFS_RISK_OFFS ADD JTDS number(19,2) NULL;</v>
      </c>
      <c r="AG1307" s="6" t="s">
        <v>291</v>
      </c>
      <c r="AI1307" s="114"/>
      <c r="AJ1307" s="66"/>
    </row>
    <row r="1308" spans="2:36" hidden="1">
      <c r="B1308" s="65" t="str">
        <f t="shared" si="1211"/>
        <v>바젤3표준_산출정보</v>
      </c>
      <c r="C1308" s="65" t="str">
        <f t="shared" si="1211"/>
        <v>부도상계처리내역</v>
      </c>
      <c r="D1308" s="65" t="s">
        <v>1423</v>
      </c>
      <c r="E1308" s="65">
        <f t="shared" si="1201"/>
        <v>11</v>
      </c>
      <c r="F1308" s="66"/>
      <c r="G1308" s="66" t="s">
        <v>1156</v>
      </c>
      <c r="H1308" s="42" t="s">
        <v>2000</v>
      </c>
      <c r="I1308" s="66"/>
      <c r="J1308" s="65" t="str">
        <f t="shared" si="1216"/>
        <v>숫자_19,2</v>
      </c>
      <c r="K1308" s="103"/>
      <c r="L1308" s="67"/>
      <c r="M1308" s="65" t="str">
        <f t="shared" si="1212"/>
        <v>ZFS_RISK_OFFS</v>
      </c>
      <c r="N1308" s="65" t="str">
        <f t="shared" si="1214"/>
        <v>부도상계처리내역</v>
      </c>
      <c r="O1308" s="27">
        <f t="shared" si="1213"/>
        <v>11</v>
      </c>
      <c r="P1308" s="65" t="s">
        <v>188</v>
      </c>
      <c r="Q1308" s="65" t="str">
        <f t="shared" si="1215"/>
        <v>상계후매입JTD</v>
      </c>
      <c r="R1308" s="65" t="str">
        <f t="shared" si="1217"/>
        <v>number(19,2)</v>
      </c>
      <c r="S1308" s="66"/>
      <c r="T1308" s="66"/>
      <c r="U1308" s="68" t="str">
        <f t="shared" si="1210"/>
        <v>19,2</v>
      </c>
      <c r="V1308" s="65"/>
      <c r="W1308" s="5" t="s">
        <v>291</v>
      </c>
      <c r="X1308" s="5" t="str">
        <f t="shared" si="1203"/>
        <v>BASE_DT,SCEN_ID,PORT_ID,BUCKET,RISK_FACT,SENIORITY</v>
      </c>
      <c r="Y1308" s="6" t="s">
        <v>291</v>
      </c>
      <c r="Z1308" s="37" t="str">
        <f t="shared" si="1204"/>
        <v xml:space="preserve">  JTDL_OFF number(19,2) NULL,</v>
      </c>
      <c r="AA1308" s="37" t="s">
        <v>291</v>
      </c>
      <c r="AB1308" s="5" t="str">
        <f t="shared" si="1205"/>
        <v/>
      </c>
      <c r="AC1308" s="37" t="s">
        <v>291</v>
      </c>
      <c r="AD1308" s="37" t="str">
        <f t="shared" si="1206"/>
        <v>COMMENT ON COLUMN ZFS_RISK_OFFS.JTDL_OFF IS '상계후매입JTD';</v>
      </c>
      <c r="AE1308" s="37" t="s">
        <v>291</v>
      </c>
      <c r="AF1308" s="40" t="str">
        <f t="shared" si="1207"/>
        <v>ALTER TABLE ZFS_RISK_OFFS ADD JTDL_OFF number(19,2) NULL;</v>
      </c>
      <c r="AG1308" s="6" t="s">
        <v>291</v>
      </c>
      <c r="AI1308" s="114"/>
      <c r="AJ1308" s="66"/>
    </row>
    <row r="1309" spans="2:36" hidden="1">
      <c r="B1309" s="65" t="str">
        <f t="shared" si="1211"/>
        <v>바젤3표준_산출정보</v>
      </c>
      <c r="C1309" s="65" t="str">
        <f t="shared" si="1211"/>
        <v>부도상계처리내역</v>
      </c>
      <c r="D1309" s="65" t="s">
        <v>1424</v>
      </c>
      <c r="E1309" s="65">
        <f t="shared" si="1201"/>
        <v>12</v>
      </c>
      <c r="F1309" s="66"/>
      <c r="G1309" s="66" t="s">
        <v>1156</v>
      </c>
      <c r="H1309" s="42" t="s">
        <v>2000</v>
      </c>
      <c r="I1309" s="66"/>
      <c r="J1309" s="65" t="str">
        <f t="shared" si="1216"/>
        <v>숫자_19,2</v>
      </c>
      <c r="K1309" s="103"/>
      <c r="L1309" s="67"/>
      <c r="M1309" s="65" t="str">
        <f t="shared" si="1212"/>
        <v>ZFS_RISK_OFFS</v>
      </c>
      <c r="N1309" s="65" t="str">
        <f t="shared" si="1214"/>
        <v>부도상계처리내역</v>
      </c>
      <c r="O1309" s="27">
        <f t="shared" si="1213"/>
        <v>12</v>
      </c>
      <c r="P1309" s="65" t="s">
        <v>189</v>
      </c>
      <c r="Q1309" s="65" t="str">
        <f t="shared" si="1215"/>
        <v>상계후매도JTD</v>
      </c>
      <c r="R1309" s="65" t="str">
        <f t="shared" si="1217"/>
        <v>number(19,2)</v>
      </c>
      <c r="S1309" s="66"/>
      <c r="T1309" s="66"/>
      <c r="U1309" s="68" t="str">
        <f t="shared" si="1210"/>
        <v>19,2</v>
      </c>
      <c r="V1309" s="65"/>
      <c r="W1309" s="5" t="s">
        <v>291</v>
      </c>
      <c r="X1309" s="5" t="str">
        <f t="shared" si="1203"/>
        <v>BASE_DT,SCEN_ID,PORT_ID,BUCKET,RISK_FACT,SENIORITY</v>
      </c>
      <c r="Y1309" s="6" t="s">
        <v>291</v>
      </c>
      <c r="Z1309" s="37" t="str">
        <f t="shared" si="1204"/>
        <v xml:space="preserve">  JTDS_OFF number(19,2) NULL,</v>
      </c>
      <c r="AA1309" s="37" t="s">
        <v>291</v>
      </c>
      <c r="AB1309" s="5" t="str">
        <f t="shared" si="1205"/>
        <v/>
      </c>
      <c r="AC1309" s="37" t="s">
        <v>291</v>
      </c>
      <c r="AD1309" s="37" t="str">
        <f t="shared" si="1206"/>
        <v>COMMENT ON COLUMN ZFS_RISK_OFFS.JTDS_OFF IS '상계후매도JTD';</v>
      </c>
      <c r="AE1309" s="37" t="s">
        <v>291</v>
      </c>
      <c r="AF1309" s="40" t="str">
        <f t="shared" si="1207"/>
        <v>ALTER TABLE ZFS_RISK_OFFS ADD JTDS_OFF number(19,2) NULL;</v>
      </c>
      <c r="AG1309" s="6" t="s">
        <v>291</v>
      </c>
      <c r="AI1309" s="114"/>
      <c r="AJ1309" s="66"/>
    </row>
    <row r="1310" spans="2:36" hidden="1">
      <c r="B1310" s="65" t="str">
        <f t="shared" si="1211"/>
        <v>바젤3표준_산출정보</v>
      </c>
      <c r="C1310" s="65" t="str">
        <f t="shared" si="1211"/>
        <v>부도상계처리내역</v>
      </c>
      <c r="D1310" s="65" t="s">
        <v>1425</v>
      </c>
      <c r="E1310" s="65">
        <f t="shared" si="1201"/>
        <v>13</v>
      </c>
      <c r="F1310" s="66"/>
      <c r="G1310" s="66" t="s">
        <v>1156</v>
      </c>
      <c r="H1310" s="42" t="s">
        <v>2000</v>
      </c>
      <c r="I1310" s="66"/>
      <c r="J1310" s="65" t="str">
        <f t="shared" si="1216"/>
        <v>숫자_19,2</v>
      </c>
      <c r="K1310" s="103"/>
      <c r="L1310" s="67"/>
      <c r="M1310" s="65" t="str">
        <f t="shared" si="1212"/>
        <v>ZFS_RISK_OFFS</v>
      </c>
      <c r="N1310" s="65" t="str">
        <f t="shared" si="1214"/>
        <v>부도상계처리내역</v>
      </c>
      <c r="O1310" s="27">
        <f t="shared" si="1213"/>
        <v>13</v>
      </c>
      <c r="P1310" s="65" t="s">
        <v>190</v>
      </c>
      <c r="Q1310" s="65" t="str">
        <f t="shared" si="1215"/>
        <v>상계중간값1</v>
      </c>
      <c r="R1310" s="65" t="str">
        <f t="shared" si="1217"/>
        <v>number(19,2)</v>
      </c>
      <c r="S1310" s="66"/>
      <c r="T1310" s="66"/>
      <c r="U1310" s="68" t="str">
        <f t="shared" si="1210"/>
        <v>19,2</v>
      </c>
      <c r="V1310" s="65"/>
      <c r="W1310" s="5" t="s">
        <v>291</v>
      </c>
      <c r="X1310" s="5" t="str">
        <f t="shared" si="1203"/>
        <v>BASE_DT,SCEN_ID,PORT_ID,BUCKET,RISK_FACT,SENIORITY</v>
      </c>
      <c r="Y1310" s="6" t="s">
        <v>291</v>
      </c>
      <c r="Z1310" s="37" t="str">
        <f t="shared" si="1204"/>
        <v xml:space="preserve">  OFFAMT1 number(19,2) NULL,</v>
      </c>
      <c r="AA1310" s="37" t="s">
        <v>291</v>
      </c>
      <c r="AB1310" s="5" t="str">
        <f t="shared" si="1205"/>
        <v/>
      </c>
      <c r="AC1310" s="37" t="s">
        <v>291</v>
      </c>
      <c r="AD1310" s="37" t="str">
        <f t="shared" si="1206"/>
        <v>COMMENT ON COLUMN ZFS_RISK_OFFS.OFFAMT1 IS '상계중간값1';</v>
      </c>
      <c r="AE1310" s="37" t="s">
        <v>291</v>
      </c>
      <c r="AF1310" s="40" t="str">
        <f t="shared" si="1207"/>
        <v>ALTER TABLE ZFS_RISK_OFFS ADD OFFAMT1 number(19,2) NULL;</v>
      </c>
      <c r="AG1310" s="6" t="s">
        <v>291</v>
      </c>
      <c r="AI1310" s="114"/>
      <c r="AJ1310" s="66"/>
    </row>
    <row r="1311" spans="2:36" hidden="1">
      <c r="B1311" s="65" t="str">
        <f t="shared" si="1211"/>
        <v>바젤3표준_산출정보</v>
      </c>
      <c r="C1311" s="65" t="str">
        <f t="shared" si="1211"/>
        <v>부도상계처리내역</v>
      </c>
      <c r="D1311" s="65" t="s">
        <v>1426</v>
      </c>
      <c r="E1311" s="65">
        <f t="shared" si="1201"/>
        <v>14</v>
      </c>
      <c r="F1311" s="66"/>
      <c r="G1311" s="66" t="s">
        <v>1156</v>
      </c>
      <c r="H1311" s="42" t="s">
        <v>2000</v>
      </c>
      <c r="I1311" s="66"/>
      <c r="J1311" s="65" t="str">
        <f t="shared" si="1216"/>
        <v>숫자_19,2</v>
      </c>
      <c r="K1311" s="103"/>
      <c r="L1311" s="67"/>
      <c r="M1311" s="65" t="str">
        <f t="shared" si="1212"/>
        <v>ZFS_RISK_OFFS</v>
      </c>
      <c r="N1311" s="65" t="str">
        <f t="shared" si="1214"/>
        <v>부도상계처리내역</v>
      </c>
      <c r="O1311" s="27">
        <f t="shared" si="1213"/>
        <v>14</v>
      </c>
      <c r="P1311" s="65" t="s">
        <v>191</v>
      </c>
      <c r="Q1311" s="65" t="str">
        <f t="shared" si="1215"/>
        <v>상계중간값2</v>
      </c>
      <c r="R1311" s="65" t="str">
        <f t="shared" si="1217"/>
        <v>number(19,2)</v>
      </c>
      <c r="S1311" s="66"/>
      <c r="T1311" s="66"/>
      <c r="U1311" s="68" t="str">
        <f t="shared" si="1210"/>
        <v>19,2</v>
      </c>
      <c r="V1311" s="65"/>
      <c r="W1311" s="5" t="s">
        <v>291</v>
      </c>
      <c r="X1311" s="5" t="str">
        <f t="shared" si="1203"/>
        <v>BASE_DT,SCEN_ID,PORT_ID,BUCKET,RISK_FACT,SENIORITY</v>
      </c>
      <c r="Y1311" s="6" t="s">
        <v>291</v>
      </c>
      <c r="Z1311" s="37" t="str">
        <f t="shared" si="1204"/>
        <v xml:space="preserve">  OFFAMT2 number(19,2) NULL,</v>
      </c>
      <c r="AA1311" s="37" t="s">
        <v>291</v>
      </c>
      <c r="AB1311" s="5" t="str">
        <f t="shared" si="1205"/>
        <v/>
      </c>
      <c r="AC1311" s="37" t="s">
        <v>291</v>
      </c>
      <c r="AD1311" s="37" t="str">
        <f t="shared" si="1206"/>
        <v>COMMENT ON COLUMN ZFS_RISK_OFFS.OFFAMT2 IS '상계중간값2';</v>
      </c>
      <c r="AE1311" s="37" t="s">
        <v>291</v>
      </c>
      <c r="AF1311" s="40" t="str">
        <f t="shared" si="1207"/>
        <v>ALTER TABLE ZFS_RISK_OFFS ADD OFFAMT2 number(19,2) NULL;</v>
      </c>
      <c r="AG1311" s="6" t="s">
        <v>291</v>
      </c>
      <c r="AI1311" s="114"/>
      <c r="AJ1311" s="66"/>
    </row>
    <row r="1312" spans="2:36" hidden="1">
      <c r="B1312" s="65" t="str">
        <f>B1310</f>
        <v>바젤3표준_산출정보</v>
      </c>
      <c r="C1312" s="65" t="str">
        <f>C1310</f>
        <v>부도상계처리내역</v>
      </c>
      <c r="D1312" s="65" t="s">
        <v>1274</v>
      </c>
      <c r="E1312" s="65">
        <f t="shared" si="1201"/>
        <v>15</v>
      </c>
      <c r="F1312" s="66"/>
      <c r="G1312" s="66" t="s">
        <v>1156</v>
      </c>
      <c r="H1312" s="42" t="s">
        <v>1999</v>
      </c>
      <c r="I1312" s="66"/>
      <c r="J1312" s="65" t="str">
        <f t="shared" si="1216"/>
        <v>숫자_10,6</v>
      </c>
      <c r="K1312" s="103"/>
      <c r="L1312" s="67"/>
      <c r="M1312" s="65" t="str">
        <f>M1310</f>
        <v>ZFS_RISK_OFFS</v>
      </c>
      <c r="N1312" s="65" t="str">
        <f t="shared" si="1214"/>
        <v>부도상계처리내역</v>
      </c>
      <c r="O1312" s="27">
        <f t="shared" si="1213"/>
        <v>15</v>
      </c>
      <c r="P1312" s="65" t="s">
        <v>1427</v>
      </c>
      <c r="Q1312" s="65" t="str">
        <f t="shared" si="1215"/>
        <v>위험가중치</v>
      </c>
      <c r="R1312" s="65" t="str">
        <f t="shared" si="1217"/>
        <v>number(10,6)</v>
      </c>
      <c r="S1312" s="66"/>
      <c r="T1312" s="66"/>
      <c r="U1312" s="68" t="str">
        <f t="shared" si="1210"/>
        <v>10,6</v>
      </c>
      <c r="V1312" s="65"/>
      <c r="W1312" s="5" t="s">
        <v>291</v>
      </c>
      <c r="X1312" s="5" t="str">
        <f t="shared" si="1203"/>
        <v>BASE_DT,SCEN_ID,PORT_ID,BUCKET,RISK_FACT,SENIORITY</v>
      </c>
      <c r="Y1312" s="6" t="s">
        <v>291</v>
      </c>
      <c r="Z1312" s="37" t="str">
        <f t="shared" si="1204"/>
        <v xml:space="preserve">  RW number(10,6) NULL,</v>
      </c>
      <c r="AA1312" s="37" t="s">
        <v>291</v>
      </c>
      <c r="AB1312" s="5" t="str">
        <f t="shared" si="1205"/>
        <v/>
      </c>
      <c r="AC1312" s="37" t="s">
        <v>291</v>
      </c>
      <c r="AD1312" s="37" t="str">
        <f t="shared" si="1206"/>
        <v>COMMENT ON COLUMN ZFS_RISK_OFFS.RW IS '위험가중치';</v>
      </c>
      <c r="AE1312" s="37" t="s">
        <v>291</v>
      </c>
      <c r="AF1312" s="40" t="str">
        <f t="shared" si="1207"/>
        <v>ALTER TABLE ZFS_RISK_OFFS ADD RW number(10,6) NULL;</v>
      </c>
      <c r="AG1312" s="6" t="s">
        <v>291</v>
      </c>
      <c r="AI1312" s="114"/>
      <c r="AJ1312" s="66"/>
    </row>
    <row r="1313" spans="2:36" hidden="1">
      <c r="B1313" s="65" t="str">
        <f>B1311</f>
        <v>바젤3표준_산출정보</v>
      </c>
      <c r="C1313" s="65" t="str">
        <f>C1311</f>
        <v>부도상계처리내역</v>
      </c>
      <c r="D1313" s="65" t="s">
        <v>1428</v>
      </c>
      <c r="E1313" s="65">
        <f t="shared" si="1201"/>
        <v>16</v>
      </c>
      <c r="F1313" s="66"/>
      <c r="G1313" s="66" t="s">
        <v>12</v>
      </c>
      <c r="H1313" s="42">
        <v>10</v>
      </c>
      <c r="I1313" s="66"/>
      <c r="J1313" s="65" t="str">
        <f t="shared" si="1216"/>
        <v>문자_10</v>
      </c>
      <c r="K1313" s="103"/>
      <c r="L1313" s="67"/>
      <c r="M1313" s="65" t="str">
        <f>M1311</f>
        <v>ZFS_RISK_OFFS</v>
      </c>
      <c r="N1313" s="65" t="str">
        <f t="shared" si="1214"/>
        <v>부도상계처리내역</v>
      </c>
      <c r="O1313" s="27">
        <f t="shared" si="1213"/>
        <v>16</v>
      </c>
      <c r="P1313" s="65" t="s">
        <v>1429</v>
      </c>
      <c r="Q1313" s="65" t="str">
        <f t="shared" si="1215"/>
        <v>위험가중치구분</v>
      </c>
      <c r="R1313" s="65" t="str">
        <f t="shared" si="1217"/>
        <v>varchar2(10)</v>
      </c>
      <c r="S1313" s="66"/>
      <c r="T1313" s="66"/>
      <c r="U1313" s="68">
        <f t="shared" si="1210"/>
        <v>10</v>
      </c>
      <c r="V1313" s="65"/>
      <c r="W1313" s="5" t="s">
        <v>291</v>
      </c>
      <c r="X1313" s="5" t="str">
        <f t="shared" si="1203"/>
        <v>BASE_DT,SCEN_ID,PORT_ID,BUCKET,RISK_FACT,SENIORITY</v>
      </c>
      <c r="Y1313" s="6" t="s">
        <v>291</v>
      </c>
      <c r="Z1313" s="37" t="str">
        <f t="shared" si="1204"/>
        <v xml:space="preserve">  RW_FLG varchar2(10) NULL,CONSTRAINT PK_ZFS_RISK_OFFS PRIMARY KEY ( BASE_DT,SCEN_ID,PORT_ID,BUCKET,RISK_FACT,SENIORITY) );</v>
      </c>
      <c r="AA1313" s="37" t="s">
        <v>291</v>
      </c>
      <c r="AB1313" s="5" t="str">
        <f t="shared" si="1205"/>
        <v/>
      </c>
      <c r="AC1313" s="37" t="s">
        <v>291</v>
      </c>
      <c r="AD1313" s="37" t="str">
        <f t="shared" si="1206"/>
        <v>COMMENT ON COLUMN ZFS_RISK_OFFS.RW_FLG IS '위험가중치구분';</v>
      </c>
      <c r="AE1313" s="37" t="s">
        <v>291</v>
      </c>
      <c r="AF1313" s="40" t="str">
        <f t="shared" si="1207"/>
        <v>ALTER TABLE ZFS_RISK_OFFS ADD RW_FLG varchar2(10) NULL;</v>
      </c>
      <c r="AG1313" s="6" t="s">
        <v>291</v>
      </c>
      <c r="AI1313" s="114"/>
      <c r="AJ1313" s="66"/>
    </row>
    <row r="1314" spans="2:36" hidden="1">
      <c r="B1314" s="65" t="str">
        <f>B1311</f>
        <v>바젤3표준_산출정보</v>
      </c>
      <c r="C1314" s="65" t="s">
        <v>1012</v>
      </c>
      <c r="D1314" s="65" t="str">
        <f>VLOOKUP(M1314,엔티티목록!I:O,7,FALSE)</f>
        <v>FRTB산출로그정보</v>
      </c>
      <c r="E1314" s="65" t="str">
        <f t="shared" si="1201"/>
        <v/>
      </c>
      <c r="F1314" s="66"/>
      <c r="G1314" s="66"/>
      <c r="H1314" s="42">
        <f>SUMIFS(H:H,C:C,C1314,B:B,B1314, G:G,"&lt;&gt;"&amp;G1314)</f>
        <v>418</v>
      </c>
      <c r="I1314" s="66"/>
      <c r="J1314" s="65" t="str">
        <f t="shared" si="1216"/>
        <v/>
      </c>
      <c r="K1314" s="103"/>
      <c r="L1314" s="67"/>
      <c r="M1314" s="65" t="s">
        <v>1014</v>
      </c>
      <c r="N1314" s="65" t="str">
        <f t="shared" si="1214"/>
        <v>산출로그정보</v>
      </c>
      <c r="O1314" s="27" t="str">
        <f t="shared" si="1213"/>
        <v/>
      </c>
      <c r="P1314" s="65"/>
      <c r="Q1314" s="65"/>
      <c r="R1314" s="65" t="str">
        <f t="shared" si="1217"/>
        <v/>
      </c>
      <c r="S1314" s="66"/>
      <c r="T1314" s="66"/>
      <c r="U1314" s="68">
        <f t="shared" si="1210"/>
        <v>418</v>
      </c>
      <c r="V1314" s="65"/>
      <c r="W1314" s="5" t="s">
        <v>291</v>
      </c>
      <c r="X1314" s="5" t="str">
        <f t="shared" si="1203"/>
        <v/>
      </c>
      <c r="Y1314" s="6" t="s">
        <v>291</v>
      </c>
      <c r="Z1314" s="37" t="str">
        <f t="shared" si="1204"/>
        <v>CREATE TABLE ZFS_LOG_RUN(</v>
      </c>
      <c r="AA1314" s="37" t="s">
        <v>291</v>
      </c>
      <c r="AB1314" s="5" t="str">
        <f t="shared" si="1205"/>
        <v>DROP TABLE ZFS_LOG_RUN;</v>
      </c>
      <c r="AC1314" s="37" t="s">
        <v>291</v>
      </c>
      <c r="AD1314" s="37" t="str">
        <f t="shared" si="1206"/>
        <v>COMMENT ON TABLE ZFS_LOG_RUN IS '산출로그정보';</v>
      </c>
      <c r="AE1314" s="37" t="s">
        <v>291</v>
      </c>
      <c r="AF1314" s="40" t="str">
        <f t="shared" si="1207"/>
        <v/>
      </c>
      <c r="AG1314" s="6" t="s">
        <v>291</v>
      </c>
      <c r="AI1314" s="114"/>
      <c r="AJ1314" s="66"/>
    </row>
    <row r="1315" spans="2:36" hidden="1">
      <c r="B1315" s="65" t="str">
        <f t="shared" ref="B1315:C1325" si="1218">B1314</f>
        <v>바젤3표준_산출정보</v>
      </c>
      <c r="C1315" s="65" t="str">
        <f t="shared" si="1218"/>
        <v>산출로그정보</v>
      </c>
      <c r="D1315" s="65" t="s">
        <v>1430</v>
      </c>
      <c r="E1315" s="65">
        <f t="shared" si="1201"/>
        <v>1</v>
      </c>
      <c r="F1315" s="66" t="s">
        <v>1980</v>
      </c>
      <c r="G1315" s="66" t="s">
        <v>274</v>
      </c>
      <c r="H1315" s="42">
        <v>30</v>
      </c>
      <c r="I1315" s="66"/>
      <c r="J1315" s="65" t="str">
        <f t="shared" si="1216"/>
        <v>문자_30</v>
      </c>
      <c r="K1315" s="103"/>
      <c r="L1315" s="67"/>
      <c r="M1315" s="65" t="str">
        <f t="shared" si="1212"/>
        <v>ZFS_LOG_RUN</v>
      </c>
      <c r="N1315" s="65" t="str">
        <f t="shared" si="1214"/>
        <v>산출로그정보</v>
      </c>
      <c r="O1315" s="27">
        <f t="shared" si="1213"/>
        <v>1</v>
      </c>
      <c r="P1315" s="65" t="s">
        <v>1431</v>
      </c>
      <c r="Q1315" s="65" t="str">
        <f t="shared" ref="Q1315:Q1325" si="1219">D1315</f>
        <v>LOG작업ID</v>
      </c>
      <c r="R1315" s="65" t="str">
        <f t="shared" si="1217"/>
        <v>varchar2(30)</v>
      </c>
      <c r="S1315" s="66" t="s">
        <v>1980</v>
      </c>
      <c r="T1315" s="66"/>
      <c r="U1315" s="68">
        <f t="shared" si="1210"/>
        <v>30</v>
      </c>
      <c r="V1315" s="65"/>
      <c r="W1315" s="5" t="s">
        <v>291</v>
      </c>
      <c r="X1315" s="5" t="str">
        <f t="shared" si="1203"/>
        <v>LOG_DTM</v>
      </c>
      <c r="Y1315" s="6" t="s">
        <v>291</v>
      </c>
      <c r="Z1315" s="37" t="str">
        <f t="shared" si="1204"/>
        <v xml:space="preserve">  LOG_DTM varchar2(30) NOT NULL,</v>
      </c>
      <c r="AA1315" s="37" t="s">
        <v>291</v>
      </c>
      <c r="AB1315" s="5" t="str">
        <f t="shared" si="1205"/>
        <v/>
      </c>
      <c r="AC1315" s="37" t="s">
        <v>291</v>
      </c>
      <c r="AD1315" s="37" t="str">
        <f t="shared" si="1206"/>
        <v>COMMENT ON COLUMN ZFS_LOG_RUN.LOG_DTM IS 'LOG작업ID';</v>
      </c>
      <c r="AE1315" s="37" t="s">
        <v>291</v>
      </c>
      <c r="AF1315" s="40" t="str">
        <f t="shared" si="1207"/>
        <v/>
      </c>
      <c r="AG1315" s="6" t="s">
        <v>291</v>
      </c>
      <c r="AI1315" s="114"/>
      <c r="AJ1315" s="66"/>
    </row>
    <row r="1316" spans="2:36" hidden="1">
      <c r="B1316" s="65" t="str">
        <f t="shared" si="1218"/>
        <v>바젤3표준_산출정보</v>
      </c>
      <c r="C1316" s="65" t="str">
        <f t="shared" si="1218"/>
        <v>산출로그정보</v>
      </c>
      <c r="D1316" s="65" t="s">
        <v>1432</v>
      </c>
      <c r="E1316" s="65">
        <f t="shared" si="1201"/>
        <v>2</v>
      </c>
      <c r="F1316" s="66" t="s">
        <v>1980</v>
      </c>
      <c r="G1316" s="66" t="s">
        <v>274</v>
      </c>
      <c r="H1316" s="42">
        <v>50</v>
      </c>
      <c r="I1316" s="66"/>
      <c r="J1316" s="65" t="str">
        <f t="shared" si="1216"/>
        <v>문자_50</v>
      </c>
      <c r="K1316" s="103"/>
      <c r="L1316" s="67"/>
      <c r="M1316" s="65" t="str">
        <f t="shared" si="1212"/>
        <v>ZFS_LOG_RUN</v>
      </c>
      <c r="N1316" s="65" t="str">
        <f t="shared" si="1214"/>
        <v>산출로그정보</v>
      </c>
      <c r="O1316" s="27">
        <f t="shared" si="1213"/>
        <v>2</v>
      </c>
      <c r="P1316" s="65" t="s">
        <v>1433</v>
      </c>
      <c r="Q1316" s="65" t="str">
        <f t="shared" si="1219"/>
        <v>수행작업ID</v>
      </c>
      <c r="R1316" s="65" t="str">
        <f t="shared" si="1217"/>
        <v>varchar2(50)</v>
      </c>
      <c r="S1316" s="66" t="s">
        <v>1980</v>
      </c>
      <c r="T1316" s="66"/>
      <c r="U1316" s="68">
        <f t="shared" si="1210"/>
        <v>50</v>
      </c>
      <c r="V1316" s="65"/>
      <c r="W1316" s="5" t="s">
        <v>291</v>
      </c>
      <c r="X1316" s="5" t="str">
        <f t="shared" si="1203"/>
        <v>LOG_DTM,LOG_ID</v>
      </c>
      <c r="Y1316" s="6" t="s">
        <v>291</v>
      </c>
      <c r="Z1316" s="37" t="str">
        <f t="shared" si="1204"/>
        <v xml:space="preserve">  LOG_ID varchar2(50) NOT NULL,</v>
      </c>
      <c r="AA1316" s="37" t="s">
        <v>291</v>
      </c>
      <c r="AB1316" s="5" t="str">
        <f t="shared" si="1205"/>
        <v/>
      </c>
      <c r="AC1316" s="37" t="s">
        <v>291</v>
      </c>
      <c r="AD1316" s="37" t="str">
        <f t="shared" si="1206"/>
        <v>COMMENT ON COLUMN ZFS_LOG_RUN.LOG_ID IS '수행작업ID';</v>
      </c>
      <c r="AE1316" s="37" t="s">
        <v>291</v>
      </c>
      <c r="AF1316" s="40" t="str">
        <f t="shared" si="1207"/>
        <v/>
      </c>
      <c r="AG1316" s="6" t="s">
        <v>291</v>
      </c>
      <c r="AI1316" s="114"/>
      <c r="AJ1316" s="66"/>
    </row>
    <row r="1317" spans="2:36" hidden="1">
      <c r="B1317" s="65" t="str">
        <f t="shared" si="1218"/>
        <v>바젤3표준_산출정보</v>
      </c>
      <c r="C1317" s="65" t="str">
        <f t="shared" si="1218"/>
        <v>산출로그정보</v>
      </c>
      <c r="D1317" s="65" t="s">
        <v>1153</v>
      </c>
      <c r="E1317" s="65">
        <f t="shared" si="1201"/>
        <v>3</v>
      </c>
      <c r="F1317" s="66"/>
      <c r="G1317" s="66" t="s">
        <v>274</v>
      </c>
      <c r="H1317" s="42">
        <v>20</v>
      </c>
      <c r="I1317" s="66"/>
      <c r="J1317" s="65" t="str">
        <f t="shared" si="1216"/>
        <v>문자_20</v>
      </c>
      <c r="K1317" s="103"/>
      <c r="L1317" s="67"/>
      <c r="M1317" s="65" t="str">
        <f t="shared" si="1212"/>
        <v>ZFS_LOG_RUN</v>
      </c>
      <c r="N1317" s="65" t="str">
        <f t="shared" si="1214"/>
        <v>산출로그정보</v>
      </c>
      <c r="O1317" s="27">
        <f t="shared" si="1213"/>
        <v>3</v>
      </c>
      <c r="P1317" s="65" t="s">
        <v>46</v>
      </c>
      <c r="Q1317" s="65" t="str">
        <f t="shared" si="1219"/>
        <v>최종작업자</v>
      </c>
      <c r="R1317" s="65" t="str">
        <f t="shared" si="1217"/>
        <v>varchar2(20)</v>
      </c>
      <c r="S1317" s="66"/>
      <c r="T1317" s="66"/>
      <c r="U1317" s="68">
        <f t="shared" si="1210"/>
        <v>20</v>
      </c>
      <c r="V1317" s="65"/>
      <c r="W1317" s="5" t="s">
        <v>291</v>
      </c>
      <c r="X1317" s="5" t="str">
        <f t="shared" si="1203"/>
        <v>LOG_DTM,LOG_ID</v>
      </c>
      <c r="Y1317" s="6" t="s">
        <v>291</v>
      </c>
      <c r="Z1317" s="37" t="str">
        <f t="shared" si="1204"/>
        <v xml:space="preserve">  LASTID varchar2(20) NULL,</v>
      </c>
      <c r="AA1317" s="37" t="s">
        <v>291</v>
      </c>
      <c r="AB1317" s="5" t="str">
        <f t="shared" si="1205"/>
        <v/>
      </c>
      <c r="AC1317" s="37" t="s">
        <v>291</v>
      </c>
      <c r="AD1317" s="37" t="str">
        <f t="shared" si="1206"/>
        <v>COMMENT ON COLUMN ZFS_LOG_RUN.LASTID IS '최종작업자';</v>
      </c>
      <c r="AE1317" s="37" t="s">
        <v>291</v>
      </c>
      <c r="AF1317" s="40" t="str">
        <f t="shared" si="1207"/>
        <v>ALTER TABLE ZFS_LOG_RUN ADD LASTID varchar2(20) NULL;</v>
      </c>
      <c r="AG1317" s="6" t="s">
        <v>291</v>
      </c>
      <c r="AI1317" s="114"/>
      <c r="AJ1317" s="66"/>
    </row>
    <row r="1318" spans="2:36" hidden="1">
      <c r="B1318" s="65" t="str">
        <f t="shared" si="1218"/>
        <v>바젤3표준_산출정보</v>
      </c>
      <c r="C1318" s="65" t="str">
        <f t="shared" si="1218"/>
        <v>산출로그정보</v>
      </c>
      <c r="D1318" s="65" t="s">
        <v>286</v>
      </c>
      <c r="E1318" s="65">
        <f t="shared" si="1201"/>
        <v>4</v>
      </c>
      <c r="F1318" s="66"/>
      <c r="G1318" s="66" t="s">
        <v>1154</v>
      </c>
      <c r="H1318" s="42">
        <v>8</v>
      </c>
      <c r="I1318" s="66" t="s">
        <v>36</v>
      </c>
      <c r="J1318" s="65" t="str">
        <f t="shared" si="1216"/>
        <v>날짜</v>
      </c>
      <c r="K1318" s="103"/>
      <c r="L1318" s="67"/>
      <c r="M1318" s="65" t="str">
        <f t="shared" si="1212"/>
        <v>ZFS_LOG_RUN</v>
      </c>
      <c r="N1318" s="65" t="str">
        <f t="shared" si="1214"/>
        <v>산출로그정보</v>
      </c>
      <c r="O1318" s="27">
        <f t="shared" si="1213"/>
        <v>4</v>
      </c>
      <c r="P1318" s="65" t="s">
        <v>47</v>
      </c>
      <c r="Q1318" s="65" t="str">
        <f t="shared" si="1219"/>
        <v>최종작업시스템일시</v>
      </c>
      <c r="R1318" s="65" t="str">
        <f t="shared" si="1217"/>
        <v>timestamp</v>
      </c>
      <c r="S1318" s="66"/>
      <c r="T1318" s="66"/>
      <c r="U1318" s="68">
        <f t="shared" si="1210"/>
        <v>8</v>
      </c>
      <c r="V1318" s="65"/>
      <c r="W1318" s="5" t="s">
        <v>291</v>
      </c>
      <c r="X1318" s="5" t="str">
        <f t="shared" si="1203"/>
        <v>LOG_DTM,LOG_ID</v>
      </c>
      <c r="Y1318" s="6" t="s">
        <v>291</v>
      </c>
      <c r="Z1318" s="37" t="str">
        <f t="shared" si="1204"/>
        <v xml:space="preserve">  TMSTAMP timestamp DEFAULT CURRENT_TIMESTAMP  NULL,</v>
      </c>
      <c r="AA1318" s="37" t="s">
        <v>291</v>
      </c>
      <c r="AB1318" s="5" t="str">
        <f t="shared" si="1205"/>
        <v/>
      </c>
      <c r="AC1318" s="37" t="s">
        <v>291</v>
      </c>
      <c r="AD1318" s="37" t="str">
        <f t="shared" si="1206"/>
        <v>COMMENT ON COLUMN ZFS_LOG_RUN.TMSTAMP IS '최종작업시스템일시';</v>
      </c>
      <c r="AE1318" s="37" t="s">
        <v>291</v>
      </c>
      <c r="AF1318" s="40" t="str">
        <f t="shared" si="1207"/>
        <v>ALTER TABLE ZFS_LOG_RUN ADD TMSTAMP timestamp NULL;</v>
      </c>
      <c r="AG1318" s="6" t="s">
        <v>291</v>
      </c>
      <c r="AI1318" s="114"/>
      <c r="AJ1318" s="66"/>
    </row>
    <row r="1319" spans="2:36" hidden="1">
      <c r="B1319" s="65" t="str">
        <f t="shared" si="1218"/>
        <v>바젤3표준_산출정보</v>
      </c>
      <c r="C1319" s="65" t="str">
        <f t="shared" si="1218"/>
        <v>산출로그정보</v>
      </c>
      <c r="D1319" s="65" t="s">
        <v>1434</v>
      </c>
      <c r="E1319" s="65">
        <f t="shared" si="1201"/>
        <v>5</v>
      </c>
      <c r="F1319" s="66"/>
      <c r="G1319" s="66" t="s">
        <v>1154</v>
      </c>
      <c r="H1319" s="42">
        <v>8</v>
      </c>
      <c r="I1319" s="66"/>
      <c r="J1319" s="65" t="str">
        <f t="shared" si="1216"/>
        <v>날짜</v>
      </c>
      <c r="K1319" s="103"/>
      <c r="L1319" s="67"/>
      <c r="M1319" s="65" t="str">
        <f t="shared" si="1212"/>
        <v>ZFS_LOG_RUN</v>
      </c>
      <c r="N1319" s="65" t="str">
        <f t="shared" si="1214"/>
        <v>산출로그정보</v>
      </c>
      <c r="O1319" s="27">
        <f t="shared" si="1213"/>
        <v>5</v>
      </c>
      <c r="P1319" s="65" t="s">
        <v>1435</v>
      </c>
      <c r="Q1319" s="65" t="str">
        <f t="shared" si="1219"/>
        <v>시작일시</v>
      </c>
      <c r="R1319" s="65" t="str">
        <f t="shared" si="1217"/>
        <v>timestamp</v>
      </c>
      <c r="S1319" s="66"/>
      <c r="T1319" s="66"/>
      <c r="U1319" s="68">
        <f t="shared" si="1210"/>
        <v>8</v>
      </c>
      <c r="V1319" s="65"/>
      <c r="W1319" s="5" t="s">
        <v>291</v>
      </c>
      <c r="X1319" s="5" t="str">
        <f t="shared" si="1203"/>
        <v>LOG_DTM,LOG_ID</v>
      </c>
      <c r="Y1319" s="6" t="s">
        <v>291</v>
      </c>
      <c r="Z1319" s="37" t="str">
        <f t="shared" si="1204"/>
        <v xml:space="preserve">  LOG_STM timestamp NULL,</v>
      </c>
      <c r="AA1319" s="37" t="s">
        <v>291</v>
      </c>
      <c r="AB1319" s="5" t="str">
        <f t="shared" si="1205"/>
        <v/>
      </c>
      <c r="AC1319" s="37" t="s">
        <v>291</v>
      </c>
      <c r="AD1319" s="37" t="str">
        <f t="shared" si="1206"/>
        <v>COMMENT ON COLUMN ZFS_LOG_RUN.LOG_STM IS '시작일시';</v>
      </c>
      <c r="AE1319" s="37" t="s">
        <v>291</v>
      </c>
      <c r="AF1319" s="40" t="str">
        <f t="shared" si="1207"/>
        <v>ALTER TABLE ZFS_LOG_RUN ADD LOG_STM timestamp NULL;</v>
      </c>
      <c r="AG1319" s="6" t="s">
        <v>291</v>
      </c>
      <c r="AI1319" s="114"/>
      <c r="AJ1319" s="66"/>
    </row>
    <row r="1320" spans="2:36" hidden="1">
      <c r="B1320" s="65" t="str">
        <f t="shared" si="1218"/>
        <v>바젤3표준_산출정보</v>
      </c>
      <c r="C1320" s="65" t="str">
        <f t="shared" si="1218"/>
        <v>산출로그정보</v>
      </c>
      <c r="D1320" s="65" t="s">
        <v>1436</v>
      </c>
      <c r="E1320" s="65">
        <f t="shared" si="1201"/>
        <v>6</v>
      </c>
      <c r="F1320" s="66"/>
      <c r="G1320" s="66" t="s">
        <v>1154</v>
      </c>
      <c r="H1320" s="42">
        <v>8</v>
      </c>
      <c r="I1320" s="66"/>
      <c r="J1320" s="65" t="str">
        <f t="shared" si="1216"/>
        <v>날짜</v>
      </c>
      <c r="K1320" s="103"/>
      <c r="L1320" s="67"/>
      <c r="M1320" s="65" t="str">
        <f t="shared" si="1212"/>
        <v>ZFS_LOG_RUN</v>
      </c>
      <c r="N1320" s="65" t="str">
        <f t="shared" si="1214"/>
        <v>산출로그정보</v>
      </c>
      <c r="O1320" s="27">
        <f t="shared" si="1213"/>
        <v>6</v>
      </c>
      <c r="P1320" s="65" t="s">
        <v>1437</v>
      </c>
      <c r="Q1320" s="65" t="str">
        <f t="shared" si="1219"/>
        <v>종료일시</v>
      </c>
      <c r="R1320" s="65" t="str">
        <f t="shared" si="1217"/>
        <v>timestamp</v>
      </c>
      <c r="S1320" s="66"/>
      <c r="T1320" s="66"/>
      <c r="U1320" s="68">
        <f t="shared" si="1210"/>
        <v>8</v>
      </c>
      <c r="V1320" s="65"/>
      <c r="W1320" s="5" t="s">
        <v>291</v>
      </c>
      <c r="X1320" s="5" t="str">
        <f t="shared" si="1203"/>
        <v>LOG_DTM,LOG_ID</v>
      </c>
      <c r="Y1320" s="6" t="s">
        <v>291</v>
      </c>
      <c r="Z1320" s="37" t="str">
        <f t="shared" si="1204"/>
        <v xml:space="preserve">  LOG_ETM timestamp NULL,</v>
      </c>
      <c r="AA1320" s="37" t="s">
        <v>291</v>
      </c>
      <c r="AB1320" s="5" t="str">
        <f t="shared" si="1205"/>
        <v/>
      </c>
      <c r="AC1320" s="37" t="s">
        <v>291</v>
      </c>
      <c r="AD1320" s="37" t="str">
        <f t="shared" si="1206"/>
        <v>COMMENT ON COLUMN ZFS_LOG_RUN.LOG_ETM IS '종료일시';</v>
      </c>
      <c r="AE1320" s="37" t="s">
        <v>291</v>
      </c>
      <c r="AF1320" s="40" t="str">
        <f t="shared" si="1207"/>
        <v>ALTER TABLE ZFS_LOG_RUN ADD LOG_ETM timestamp NULL;</v>
      </c>
      <c r="AG1320" s="6" t="s">
        <v>291</v>
      </c>
      <c r="AI1320" s="114"/>
      <c r="AJ1320" s="66"/>
    </row>
    <row r="1321" spans="2:36" hidden="1">
      <c r="B1321" s="65" t="str">
        <f t="shared" ref="B1321:C1321" si="1220">B1320</f>
        <v>바젤3표준_산출정보</v>
      </c>
      <c r="C1321" s="65" t="str">
        <f t="shared" si="1220"/>
        <v>산출로그정보</v>
      </c>
      <c r="D1321" s="65" t="s">
        <v>1438</v>
      </c>
      <c r="E1321" s="65">
        <f t="shared" ref="E1321:E1384" si="1221">IF(G1321="","",IF(G1320="",1,E1320+1))</f>
        <v>7</v>
      </c>
      <c r="F1321" s="66"/>
      <c r="G1321" s="66" t="s">
        <v>12</v>
      </c>
      <c r="H1321" s="42">
        <v>10</v>
      </c>
      <c r="I1321" s="66"/>
      <c r="J1321" s="65" t="str">
        <f t="shared" si="1216"/>
        <v>문자_10</v>
      </c>
      <c r="K1321" s="103"/>
      <c r="L1321" s="67"/>
      <c r="M1321" s="65" t="str">
        <f t="shared" si="1212"/>
        <v>ZFS_LOG_RUN</v>
      </c>
      <c r="N1321" s="65" t="str">
        <f t="shared" si="1214"/>
        <v>산출로그정보</v>
      </c>
      <c r="O1321" s="27">
        <f t="shared" si="1213"/>
        <v>7</v>
      </c>
      <c r="P1321" s="65" t="s">
        <v>1439</v>
      </c>
      <c r="Q1321" s="65" t="str">
        <f t="shared" si="1219"/>
        <v>수행구분</v>
      </c>
      <c r="R1321" s="65" t="str">
        <f t="shared" si="1217"/>
        <v>varchar2(10)</v>
      </c>
      <c r="S1321" s="66"/>
      <c r="T1321" s="66"/>
      <c r="U1321" s="68">
        <f t="shared" si="1210"/>
        <v>10</v>
      </c>
      <c r="V1321" s="65"/>
      <c r="W1321" s="5" t="s">
        <v>291</v>
      </c>
      <c r="X1321" s="5" t="str">
        <f t="shared" si="1203"/>
        <v>LOG_DTM,LOG_ID</v>
      </c>
      <c r="Y1321" s="6" t="s">
        <v>291</v>
      </c>
      <c r="Z1321" s="37" t="str">
        <f t="shared" si="1204"/>
        <v xml:space="preserve">  RUN_FG varchar2(10) NULL,</v>
      </c>
      <c r="AA1321" s="37" t="s">
        <v>291</v>
      </c>
      <c r="AB1321" s="5" t="str">
        <f t="shared" si="1205"/>
        <v/>
      </c>
      <c r="AC1321" s="37" t="s">
        <v>291</v>
      </c>
      <c r="AD1321" s="37" t="str">
        <f t="shared" si="1206"/>
        <v>COMMENT ON COLUMN ZFS_LOG_RUN.RUN_FG IS '수행구분';</v>
      </c>
      <c r="AE1321" s="37" t="s">
        <v>291</v>
      </c>
      <c r="AF1321" s="40" t="str">
        <f t="shared" si="1207"/>
        <v>ALTER TABLE ZFS_LOG_RUN ADD RUN_FG varchar2(10) NULL;</v>
      </c>
      <c r="AG1321" s="6" t="s">
        <v>291</v>
      </c>
      <c r="AI1321" s="114"/>
      <c r="AJ1321" s="66"/>
    </row>
    <row r="1322" spans="2:36" hidden="1">
      <c r="B1322" s="65" t="str">
        <f t="shared" ref="B1322:C1322" si="1222">B1321</f>
        <v>바젤3표준_산출정보</v>
      </c>
      <c r="C1322" s="65" t="str">
        <f t="shared" si="1222"/>
        <v>산출로그정보</v>
      </c>
      <c r="D1322" s="65" t="s">
        <v>1440</v>
      </c>
      <c r="E1322" s="65">
        <f t="shared" si="1221"/>
        <v>8</v>
      </c>
      <c r="F1322" s="66"/>
      <c r="G1322" s="66" t="s">
        <v>12</v>
      </c>
      <c r="H1322" s="42">
        <v>256</v>
      </c>
      <c r="I1322" s="66"/>
      <c r="J1322" s="65" t="str">
        <f t="shared" si="1216"/>
        <v>문자_256</v>
      </c>
      <c r="K1322" s="103"/>
      <c r="L1322" s="67"/>
      <c r="M1322" s="65" t="str">
        <f t="shared" si="1212"/>
        <v>ZFS_LOG_RUN</v>
      </c>
      <c r="N1322" s="65" t="str">
        <f t="shared" si="1214"/>
        <v>산출로그정보</v>
      </c>
      <c r="O1322" s="27">
        <f t="shared" si="1213"/>
        <v>8</v>
      </c>
      <c r="P1322" s="65" t="s">
        <v>1441</v>
      </c>
      <c r="Q1322" s="65" t="str">
        <f t="shared" si="1219"/>
        <v>수행내역</v>
      </c>
      <c r="R1322" s="65" t="str">
        <f t="shared" si="1217"/>
        <v>varchar2(256)</v>
      </c>
      <c r="S1322" s="66"/>
      <c r="T1322" s="66"/>
      <c r="U1322" s="68">
        <f t="shared" si="1210"/>
        <v>256</v>
      </c>
      <c r="V1322" s="65"/>
      <c r="W1322" s="5" t="s">
        <v>291</v>
      </c>
      <c r="X1322" s="5" t="str">
        <f t="shared" si="1203"/>
        <v>LOG_DTM,LOG_ID</v>
      </c>
      <c r="Y1322" s="6" t="s">
        <v>291</v>
      </c>
      <c r="Z1322" s="37" t="str">
        <f t="shared" si="1204"/>
        <v xml:space="preserve">  LOG_DESC varchar2(256) NULL,</v>
      </c>
      <c r="AA1322" s="37" t="s">
        <v>291</v>
      </c>
      <c r="AB1322" s="5" t="str">
        <f t="shared" si="1205"/>
        <v/>
      </c>
      <c r="AC1322" s="37" t="s">
        <v>291</v>
      </c>
      <c r="AD1322" s="37" t="str">
        <f t="shared" si="1206"/>
        <v>COMMENT ON COLUMN ZFS_LOG_RUN.LOG_DESC IS '수행내역';</v>
      </c>
      <c r="AE1322" s="37" t="s">
        <v>291</v>
      </c>
      <c r="AF1322" s="40" t="str">
        <f t="shared" si="1207"/>
        <v>ALTER TABLE ZFS_LOG_RUN ADD LOG_DESC varchar2(256) NULL;</v>
      </c>
      <c r="AG1322" s="6" t="s">
        <v>291</v>
      </c>
      <c r="AI1322" s="114"/>
      <c r="AJ1322" s="66"/>
    </row>
    <row r="1323" spans="2:36" hidden="1">
      <c r="B1323" s="65" t="str">
        <f t="shared" ref="B1323:C1323" si="1223">B1322</f>
        <v>바젤3표준_산출정보</v>
      </c>
      <c r="C1323" s="65" t="str">
        <f t="shared" si="1223"/>
        <v>산출로그정보</v>
      </c>
      <c r="D1323" s="65" t="s">
        <v>1169</v>
      </c>
      <c r="E1323" s="65">
        <f t="shared" si="1221"/>
        <v>9</v>
      </c>
      <c r="F1323" s="66"/>
      <c r="G1323" s="66" t="s">
        <v>12</v>
      </c>
      <c r="H1323" s="42">
        <v>8</v>
      </c>
      <c r="I1323" s="66"/>
      <c r="J1323" s="65" t="str">
        <f t="shared" si="1216"/>
        <v>문자_8</v>
      </c>
      <c r="K1323" s="103"/>
      <c r="L1323" s="67"/>
      <c r="M1323" s="65" t="str">
        <f t="shared" si="1212"/>
        <v>ZFS_LOG_RUN</v>
      </c>
      <c r="N1323" s="65" t="str">
        <f>C1323</f>
        <v>산출로그정보</v>
      </c>
      <c r="O1323" s="27">
        <f t="shared" si="1213"/>
        <v>9</v>
      </c>
      <c r="P1323" s="65" t="s">
        <v>1442</v>
      </c>
      <c r="Q1323" s="65" t="str">
        <f>D1323</f>
        <v>기준일자</v>
      </c>
      <c r="R1323" s="65" t="str">
        <f t="shared" si="1217"/>
        <v>varchar2(8)</v>
      </c>
      <c r="S1323" s="66"/>
      <c r="T1323" s="66"/>
      <c r="U1323" s="68">
        <f t="shared" si="1210"/>
        <v>8</v>
      </c>
      <c r="V1323" s="65"/>
      <c r="W1323" s="5" t="s">
        <v>291</v>
      </c>
      <c r="X1323" s="5" t="str">
        <f t="shared" si="1203"/>
        <v>LOG_DTM,LOG_ID</v>
      </c>
      <c r="Y1323" s="6" t="s">
        <v>291</v>
      </c>
      <c r="Z1323" s="37" t="str">
        <f t="shared" si="1204"/>
        <v xml:space="preserve">  BASE_DT varchar2(8) NULL,</v>
      </c>
      <c r="AA1323" s="37" t="s">
        <v>291</v>
      </c>
      <c r="AB1323" s="5" t="str">
        <f t="shared" si="1205"/>
        <v/>
      </c>
      <c r="AC1323" s="37" t="s">
        <v>291</v>
      </c>
      <c r="AD1323" s="37" t="str">
        <f t="shared" si="1206"/>
        <v>COMMENT ON COLUMN ZFS_LOG_RUN.BASE_DT IS '기준일자';</v>
      </c>
      <c r="AE1323" s="37" t="s">
        <v>291</v>
      </c>
      <c r="AF1323" s="40" t="str">
        <f t="shared" si="1207"/>
        <v>ALTER TABLE ZFS_LOG_RUN ADD BASE_DT varchar2(8) NULL;</v>
      </c>
      <c r="AG1323" s="6" t="s">
        <v>291</v>
      </c>
      <c r="AI1323" s="114"/>
      <c r="AJ1323" s="66"/>
    </row>
    <row r="1324" spans="2:36" hidden="1">
      <c r="B1324" s="65" t="str">
        <f t="shared" ref="B1324:C1324" si="1224">B1323</f>
        <v>바젤3표준_산출정보</v>
      </c>
      <c r="C1324" s="65" t="str">
        <f t="shared" si="1224"/>
        <v>산출로그정보</v>
      </c>
      <c r="D1324" s="65" t="s">
        <v>1443</v>
      </c>
      <c r="E1324" s="65">
        <f t="shared" si="1221"/>
        <v>10</v>
      </c>
      <c r="F1324" s="66"/>
      <c r="G1324" s="66" t="s">
        <v>1156</v>
      </c>
      <c r="H1324" s="42">
        <v>10</v>
      </c>
      <c r="I1324" s="66"/>
      <c r="J1324" s="65" t="str">
        <f t="shared" si="1216"/>
        <v>숫자_10</v>
      </c>
      <c r="K1324" s="103"/>
      <c r="L1324" s="67"/>
      <c r="M1324" s="65" t="str">
        <f t="shared" si="1212"/>
        <v>ZFS_LOG_RUN</v>
      </c>
      <c r="N1324" s="65" t="str">
        <f t="shared" si="1214"/>
        <v>산출로그정보</v>
      </c>
      <c r="O1324" s="27">
        <f t="shared" si="1213"/>
        <v>10</v>
      </c>
      <c r="P1324" s="65" t="s">
        <v>1444</v>
      </c>
      <c r="Q1324" s="65" t="str">
        <f t="shared" si="1219"/>
        <v>소요시간</v>
      </c>
      <c r="R1324" s="65" t="str">
        <f t="shared" si="1217"/>
        <v>number(10)</v>
      </c>
      <c r="S1324" s="66"/>
      <c r="T1324" s="66"/>
      <c r="U1324" s="68">
        <f t="shared" si="1210"/>
        <v>10</v>
      </c>
      <c r="V1324" s="65"/>
      <c r="W1324" s="5" t="s">
        <v>291</v>
      </c>
      <c r="X1324" s="5" t="str">
        <f t="shared" si="1203"/>
        <v>LOG_DTM,LOG_ID</v>
      </c>
      <c r="Y1324" s="6" t="s">
        <v>291</v>
      </c>
      <c r="Z1324" s="37" t="str">
        <f t="shared" si="1204"/>
        <v xml:space="preserve">  RUN_SEC number(10) NULL,</v>
      </c>
      <c r="AA1324" s="37" t="s">
        <v>291</v>
      </c>
      <c r="AB1324" s="5" t="str">
        <f t="shared" si="1205"/>
        <v/>
      </c>
      <c r="AC1324" s="37" t="s">
        <v>291</v>
      </c>
      <c r="AD1324" s="37" t="str">
        <f t="shared" si="1206"/>
        <v>COMMENT ON COLUMN ZFS_LOG_RUN.RUN_SEC IS '소요시간';</v>
      </c>
      <c r="AE1324" s="37" t="s">
        <v>291</v>
      </c>
      <c r="AF1324" s="40" t="str">
        <f t="shared" si="1207"/>
        <v>ALTER TABLE ZFS_LOG_RUN ADD RUN_SEC number(10) NULL;</v>
      </c>
      <c r="AG1324" s="6" t="s">
        <v>291</v>
      </c>
      <c r="AI1324" s="114"/>
      <c r="AJ1324" s="66"/>
    </row>
    <row r="1325" spans="2:36" hidden="1">
      <c r="B1325" s="65" t="str">
        <f t="shared" si="1218"/>
        <v>바젤3표준_산출정보</v>
      </c>
      <c r="C1325" s="65" t="str">
        <f t="shared" si="1218"/>
        <v>산출로그정보</v>
      </c>
      <c r="D1325" s="65" t="s">
        <v>1445</v>
      </c>
      <c r="E1325" s="65">
        <f t="shared" si="1221"/>
        <v>11</v>
      </c>
      <c r="F1325" s="66"/>
      <c r="G1325" s="66" t="s">
        <v>1156</v>
      </c>
      <c r="H1325" s="42">
        <v>10</v>
      </c>
      <c r="I1325" s="66"/>
      <c r="J1325" s="65" t="str">
        <f t="shared" si="1216"/>
        <v>숫자_10</v>
      </c>
      <c r="K1325" s="103"/>
      <c r="L1325" s="67"/>
      <c r="M1325" s="65" t="str">
        <f t="shared" si="1212"/>
        <v>ZFS_LOG_RUN</v>
      </c>
      <c r="N1325" s="65" t="str">
        <f t="shared" si="1214"/>
        <v>산출로그정보</v>
      </c>
      <c r="O1325" s="27">
        <f t="shared" si="1213"/>
        <v>11</v>
      </c>
      <c r="P1325" s="65" t="s">
        <v>1446</v>
      </c>
      <c r="Q1325" s="65" t="str">
        <f t="shared" si="1219"/>
        <v>처리건수</v>
      </c>
      <c r="R1325" s="65" t="str">
        <f t="shared" si="1217"/>
        <v>number(10)</v>
      </c>
      <c r="S1325" s="66"/>
      <c r="T1325" s="66"/>
      <c r="U1325" s="68">
        <f t="shared" si="1210"/>
        <v>10</v>
      </c>
      <c r="V1325" s="65"/>
      <c r="W1325" s="5" t="s">
        <v>291</v>
      </c>
      <c r="X1325" s="5" t="str">
        <f t="shared" si="1203"/>
        <v>LOG_DTM,LOG_ID</v>
      </c>
      <c r="Y1325" s="6" t="s">
        <v>291</v>
      </c>
      <c r="Z1325" s="37" t="str">
        <f t="shared" si="1204"/>
        <v xml:space="preserve">  RUN_ROW number(10) NULL,CONSTRAINT PK_ZFS_LOG_RUN PRIMARY KEY ( LOG_DTM,LOG_ID) );</v>
      </c>
      <c r="AA1325" s="37" t="s">
        <v>291</v>
      </c>
      <c r="AB1325" s="5" t="str">
        <f t="shared" si="1205"/>
        <v/>
      </c>
      <c r="AC1325" s="37" t="s">
        <v>291</v>
      </c>
      <c r="AD1325" s="37" t="str">
        <f t="shared" si="1206"/>
        <v>COMMENT ON COLUMN ZFS_LOG_RUN.RUN_ROW IS '처리건수';</v>
      </c>
      <c r="AE1325" s="37" t="s">
        <v>291</v>
      </c>
      <c r="AF1325" s="40" t="str">
        <f t="shared" si="1207"/>
        <v>ALTER TABLE ZFS_LOG_RUN ADD RUN_ROW number(10) NULL;</v>
      </c>
      <c r="AG1325" s="6" t="s">
        <v>291</v>
      </c>
      <c r="AI1325" s="114"/>
      <c r="AJ1325" s="66"/>
    </row>
    <row r="1326" spans="2:36" hidden="1">
      <c r="B1326" s="65" t="s">
        <v>1054</v>
      </c>
      <c r="C1326" s="65" t="s">
        <v>1015</v>
      </c>
      <c r="D1326" s="65" t="str">
        <f>VLOOKUP(M1326,엔티티목록!I:O,7,FALSE)</f>
        <v>시뮬레이션용 FRTB산출변수 설정 정보</v>
      </c>
      <c r="E1326" s="65" t="str">
        <f t="shared" si="1221"/>
        <v/>
      </c>
      <c r="F1326" s="66"/>
      <c r="G1326" s="66"/>
      <c r="H1326" s="42">
        <f>SUMIFS(H:H,C:C,C1326,B:B,B1326, G:G,"&lt;&gt;"&amp;G1326)</f>
        <v>113.6</v>
      </c>
      <c r="I1326" s="66"/>
      <c r="J1326" s="65" t="str">
        <f t="shared" si="1216"/>
        <v/>
      </c>
      <c r="K1326" s="103"/>
      <c r="L1326" s="67"/>
      <c r="M1326" s="65" t="s">
        <v>1017</v>
      </c>
      <c r="N1326" s="65" t="str">
        <f t="shared" si="1214"/>
        <v>시뮬레이션_FRTB산출변수설정정보</v>
      </c>
      <c r="O1326" s="27" t="str">
        <f t="shared" si="1213"/>
        <v/>
      </c>
      <c r="P1326" s="65"/>
      <c r="Q1326" s="65"/>
      <c r="R1326" s="65" t="str">
        <f t="shared" si="1217"/>
        <v/>
      </c>
      <c r="S1326" s="66"/>
      <c r="T1326" s="66"/>
      <c r="U1326" s="68">
        <f t="shared" si="1210"/>
        <v>113.6</v>
      </c>
      <c r="V1326" s="65"/>
      <c r="W1326" s="5" t="s">
        <v>291</v>
      </c>
      <c r="X1326" s="5" t="str">
        <f t="shared" si="1203"/>
        <v/>
      </c>
      <c r="Y1326" s="6" t="s">
        <v>291</v>
      </c>
      <c r="Z1326" s="37" t="str">
        <f t="shared" si="1204"/>
        <v>CREATE TABLE ZFW_BASE_CONF(</v>
      </c>
      <c r="AA1326" s="37" t="s">
        <v>291</v>
      </c>
      <c r="AB1326" s="5" t="str">
        <f t="shared" si="1205"/>
        <v>DROP TABLE ZFW_BASE_CONF;</v>
      </c>
      <c r="AC1326" s="37" t="s">
        <v>291</v>
      </c>
      <c r="AD1326" s="37" t="str">
        <f t="shared" si="1206"/>
        <v>COMMENT ON TABLE ZFW_BASE_CONF IS '시뮬레이션_FRTB산출변수설정정보';</v>
      </c>
      <c r="AE1326" s="37" t="s">
        <v>291</v>
      </c>
      <c r="AF1326" s="40" t="str">
        <f t="shared" si="1207"/>
        <v/>
      </c>
      <c r="AG1326" s="6" t="s">
        <v>291</v>
      </c>
      <c r="AI1326" s="114"/>
      <c r="AJ1326" s="66"/>
    </row>
    <row r="1327" spans="2:36" hidden="1">
      <c r="B1327" s="65" t="str">
        <f t="shared" ref="B1327:C1337" si="1225">B1326</f>
        <v>바젤3표준_SIM_설정정보</v>
      </c>
      <c r="C1327" s="65" t="str">
        <f t="shared" si="1225"/>
        <v>시뮬레이션_FRTB산출변수설정정보</v>
      </c>
      <c r="D1327" s="65" t="s">
        <v>1212</v>
      </c>
      <c r="E1327" s="65">
        <f t="shared" si="1221"/>
        <v>1</v>
      </c>
      <c r="F1327" s="66" t="s">
        <v>1980</v>
      </c>
      <c r="G1327" s="66" t="s">
        <v>274</v>
      </c>
      <c r="H1327" s="42">
        <v>30</v>
      </c>
      <c r="I1327" s="66"/>
      <c r="J1327" s="65" t="str">
        <f t="shared" si="1216"/>
        <v>문자_30</v>
      </c>
      <c r="K1327" s="103"/>
      <c r="L1327" s="67"/>
      <c r="M1327" s="65" t="str">
        <f t="shared" ref="M1327:M1337" si="1226">M1326</f>
        <v>ZFW_BASE_CONF</v>
      </c>
      <c r="N1327" s="65" t="str">
        <f t="shared" si="1214"/>
        <v>시뮬레이션_FRTB산출변수설정정보</v>
      </c>
      <c r="O1327" s="27">
        <f t="shared" si="1213"/>
        <v>1</v>
      </c>
      <c r="P1327" s="65" t="s">
        <v>106</v>
      </c>
      <c r="Q1327" s="65" t="str">
        <f t="shared" si="1215"/>
        <v>시나리오ID</v>
      </c>
      <c r="R1327" s="65" t="str">
        <f t="shared" si="1217"/>
        <v>varchar2(30)</v>
      </c>
      <c r="S1327" s="66" t="s">
        <v>1980</v>
      </c>
      <c r="T1327" s="66"/>
      <c r="U1327" s="68">
        <f t="shared" si="1210"/>
        <v>30</v>
      </c>
      <c r="V1327" s="65"/>
      <c r="W1327" s="5" t="s">
        <v>291</v>
      </c>
      <c r="X1327" s="5" t="str">
        <f t="shared" si="1203"/>
        <v>SCEN_ID</v>
      </c>
      <c r="Y1327" s="6" t="s">
        <v>291</v>
      </c>
      <c r="Z1327" s="37" t="str">
        <f t="shared" si="1204"/>
        <v xml:space="preserve">  SCEN_ID varchar2(30) NOT NULL,</v>
      </c>
      <c r="AA1327" s="37" t="s">
        <v>291</v>
      </c>
      <c r="AB1327" s="5" t="str">
        <f t="shared" si="1205"/>
        <v/>
      </c>
      <c r="AC1327" s="37" t="s">
        <v>291</v>
      </c>
      <c r="AD1327" s="37" t="str">
        <f t="shared" si="1206"/>
        <v>COMMENT ON COLUMN ZFW_BASE_CONF.SCEN_ID IS '시나리오ID';</v>
      </c>
      <c r="AE1327" s="37" t="s">
        <v>291</v>
      </c>
      <c r="AF1327" s="40" t="str">
        <f t="shared" si="1207"/>
        <v/>
      </c>
      <c r="AG1327" s="6" t="s">
        <v>291</v>
      </c>
      <c r="AI1327" s="114"/>
      <c r="AJ1327" s="66"/>
    </row>
    <row r="1328" spans="2:36" hidden="1">
      <c r="B1328" s="65" t="str">
        <f t="shared" si="1225"/>
        <v>바젤3표준_SIM_설정정보</v>
      </c>
      <c r="C1328" s="65" t="str">
        <f t="shared" si="1225"/>
        <v>시뮬레이션_FRTB산출변수설정정보</v>
      </c>
      <c r="D1328" s="65" t="s">
        <v>1171</v>
      </c>
      <c r="E1328" s="65">
        <f t="shared" si="1221"/>
        <v>2</v>
      </c>
      <c r="F1328" s="66" t="s">
        <v>1980</v>
      </c>
      <c r="G1328" s="66" t="s">
        <v>274</v>
      </c>
      <c r="H1328" s="42">
        <v>10</v>
      </c>
      <c r="I1328" s="66"/>
      <c r="J1328" s="65" t="str">
        <f t="shared" si="1216"/>
        <v>문자_10</v>
      </c>
      <c r="K1328" s="103"/>
      <c r="L1328" s="67"/>
      <c r="M1328" s="65" t="str">
        <f t="shared" si="1226"/>
        <v>ZFW_BASE_CONF</v>
      </c>
      <c r="N1328" s="65" t="str">
        <f t="shared" si="1214"/>
        <v>시뮬레이션_FRTB산출변수설정정보</v>
      </c>
      <c r="O1328" s="27">
        <f t="shared" si="1213"/>
        <v>2</v>
      </c>
      <c r="P1328" s="65" t="s">
        <v>67</v>
      </c>
      <c r="Q1328" s="65" t="str">
        <f t="shared" si="1215"/>
        <v>설정구분</v>
      </c>
      <c r="R1328" s="65" t="str">
        <f t="shared" si="1217"/>
        <v>varchar2(10)</v>
      </c>
      <c r="S1328" s="66" t="s">
        <v>1980</v>
      </c>
      <c r="T1328" s="66"/>
      <c r="U1328" s="68">
        <f t="shared" si="1210"/>
        <v>10</v>
      </c>
      <c r="V1328" s="65"/>
      <c r="W1328" s="5" t="s">
        <v>291</v>
      </c>
      <c r="X1328" s="5" t="str">
        <f t="shared" si="1203"/>
        <v>SCEN_ID,CONF_TYPE</v>
      </c>
      <c r="Y1328" s="6" t="s">
        <v>291</v>
      </c>
      <c r="Z1328" s="37" t="str">
        <f t="shared" si="1204"/>
        <v xml:space="preserve">  CONF_TYPE varchar2(10) NOT NULL,</v>
      </c>
      <c r="AA1328" s="37" t="s">
        <v>291</v>
      </c>
      <c r="AB1328" s="5" t="str">
        <f t="shared" si="1205"/>
        <v/>
      </c>
      <c r="AC1328" s="37" t="s">
        <v>291</v>
      </c>
      <c r="AD1328" s="37" t="str">
        <f t="shared" si="1206"/>
        <v>COMMENT ON COLUMN ZFW_BASE_CONF.CONF_TYPE IS '설정구분';</v>
      </c>
      <c r="AE1328" s="37" t="s">
        <v>291</v>
      </c>
      <c r="AF1328" s="40" t="str">
        <f t="shared" si="1207"/>
        <v/>
      </c>
      <c r="AG1328" s="6" t="s">
        <v>291</v>
      </c>
      <c r="AI1328" s="114"/>
      <c r="AJ1328" s="66"/>
    </row>
    <row r="1329" spans="2:36" hidden="1">
      <c r="B1329" s="65" t="str">
        <f t="shared" si="1225"/>
        <v>바젤3표준_SIM_설정정보</v>
      </c>
      <c r="C1329" s="65" t="str">
        <f t="shared" si="1225"/>
        <v>시뮬레이션_FRTB산출변수설정정보</v>
      </c>
      <c r="D1329" s="65" t="s">
        <v>1173</v>
      </c>
      <c r="E1329" s="65">
        <f t="shared" si="1221"/>
        <v>3</v>
      </c>
      <c r="F1329" s="66" t="s">
        <v>1980</v>
      </c>
      <c r="G1329" s="66" t="s">
        <v>274</v>
      </c>
      <c r="H1329" s="42">
        <v>10</v>
      </c>
      <c r="I1329" s="66"/>
      <c r="J1329" s="65" t="str">
        <f t="shared" si="1216"/>
        <v>문자_10</v>
      </c>
      <c r="K1329" s="103"/>
      <c r="L1329" s="67"/>
      <c r="M1329" s="65" t="str">
        <f t="shared" si="1226"/>
        <v>ZFW_BASE_CONF</v>
      </c>
      <c r="N1329" s="65" t="str">
        <f t="shared" si="1214"/>
        <v>시뮬레이션_FRTB산출변수설정정보</v>
      </c>
      <c r="O1329" s="27">
        <f t="shared" si="1213"/>
        <v>3</v>
      </c>
      <c r="P1329" s="65" t="s">
        <v>69</v>
      </c>
      <c r="Q1329" s="65" t="str">
        <f t="shared" si="1215"/>
        <v>위험군</v>
      </c>
      <c r="R1329" s="65" t="str">
        <f t="shared" si="1217"/>
        <v>varchar2(10)</v>
      </c>
      <c r="S1329" s="66" t="s">
        <v>1980</v>
      </c>
      <c r="T1329" s="66"/>
      <c r="U1329" s="68">
        <f t="shared" si="1210"/>
        <v>10</v>
      </c>
      <c r="V1329" s="65"/>
      <c r="W1329" s="5" t="s">
        <v>291</v>
      </c>
      <c r="X1329" s="5" t="str">
        <f t="shared" ref="X1329:X1392" si="1227">IF(P1329="","",IF(P1328="",P1329,X1328&amp;IF(S1329="Y",","&amp;P1329,"")))</f>
        <v>SCEN_ID,CONF_TYPE,RISK_CLS</v>
      </c>
      <c r="Y1329" s="6" t="s">
        <v>291</v>
      </c>
      <c r="Z1329" s="37" t="str">
        <f t="shared" ref="Z1329:Z1392" si="1228">IF(P1329="", "CREATE TABLE " &amp; M1329 &amp; "(", "  " &amp;P1329 &amp; " " &amp;R1329 &amp; IF(P1329="TMSTAMP", " DEFAULT CURRENT_TIMESTAMP ", "")&amp; IF(S1329="Y"," NOT NULL,", " NULL,") &amp; IF(P1330="", "CONSTRAINT PK_" &amp; M1329 &amp; " PRIMARY KEY ( " &amp; X1329 &amp; ") );", "") )</f>
        <v xml:space="preserve">  RISK_CLS varchar2(10) NOT NULL,</v>
      </c>
      <c r="AA1329" s="37" t="s">
        <v>291</v>
      </c>
      <c r="AB1329" s="5" t="str">
        <f t="shared" ref="AB1329:AB1392" si="1229">IF(P1329="","DROP TABLE "&amp;M1329&amp;";","")</f>
        <v/>
      </c>
      <c r="AC1329" s="37" t="s">
        <v>291</v>
      </c>
      <c r="AD1329" s="37" t="str">
        <f t="shared" ref="AD1329:AD1392" si="1230">IF(P1329&lt;&gt;"", "COMMENT ON COLUMN " &amp; M1329 &amp; "." &amp; P1329 &amp; " IS '" &amp; D1329 &amp; IF(K1329&lt;&gt;"", " : " &amp;K1329, "") &amp; "';", IF(N1329&lt;&gt;"","COMMENT ON TABLE " &amp;M1329&amp;" IS '"&amp;N1329&amp;"';",""))</f>
        <v>COMMENT ON COLUMN ZFW_BASE_CONF.RISK_CLS IS '위험군';</v>
      </c>
      <c r="AE1329" s="37" t="s">
        <v>291</v>
      </c>
      <c r="AF1329" s="40" t="str">
        <f t="shared" ref="AF1329:AF1392" si="1231">IF( OR(Q1329="", S1329&lt;&gt;""), "", "ALTER TABLE " &amp; M1329 &amp; " ADD " &amp; P1329 &amp; " " &amp; R1329 &amp; " NULL;")</f>
        <v/>
      </c>
      <c r="AG1329" s="6" t="s">
        <v>291</v>
      </c>
      <c r="AI1329" s="114"/>
      <c r="AJ1329" s="66"/>
    </row>
    <row r="1330" spans="2:36" hidden="1">
      <c r="B1330" s="65" t="str">
        <f t="shared" si="1225"/>
        <v>바젤3표준_SIM_설정정보</v>
      </c>
      <c r="C1330" s="65" t="str">
        <f t="shared" si="1225"/>
        <v>시뮬레이션_FRTB산출변수설정정보</v>
      </c>
      <c r="D1330" s="65" t="s">
        <v>1175</v>
      </c>
      <c r="E1330" s="65">
        <f t="shared" si="1221"/>
        <v>4</v>
      </c>
      <c r="F1330" s="66" t="s">
        <v>1980</v>
      </c>
      <c r="G1330" s="66" t="s">
        <v>274</v>
      </c>
      <c r="H1330" s="42">
        <v>5</v>
      </c>
      <c r="I1330" s="66"/>
      <c r="J1330" s="65" t="str">
        <f t="shared" si="1216"/>
        <v>문자_5</v>
      </c>
      <c r="K1330" s="103"/>
      <c r="L1330" s="67"/>
      <c r="M1330" s="65" t="str">
        <f t="shared" si="1226"/>
        <v>ZFW_BASE_CONF</v>
      </c>
      <c r="N1330" s="65" t="str">
        <f t="shared" si="1214"/>
        <v>시뮬레이션_FRTB산출변수설정정보</v>
      </c>
      <c r="O1330" s="27">
        <f t="shared" si="1213"/>
        <v>4</v>
      </c>
      <c r="P1330" s="65" t="s">
        <v>70</v>
      </c>
      <c r="Q1330" s="65" t="str">
        <f t="shared" si="1215"/>
        <v>민감도구분</v>
      </c>
      <c r="R1330" s="65" t="str">
        <f t="shared" si="1217"/>
        <v>varchar2(5)</v>
      </c>
      <c r="S1330" s="66" t="s">
        <v>1980</v>
      </c>
      <c r="T1330" s="66"/>
      <c r="U1330" s="68">
        <f t="shared" si="1210"/>
        <v>5</v>
      </c>
      <c r="V1330" s="65"/>
      <c r="W1330" s="5" t="s">
        <v>291</v>
      </c>
      <c r="X1330" s="5" t="str">
        <f t="shared" si="1227"/>
        <v>SCEN_ID,CONF_TYPE,RISK_CLS,SENT_CLS</v>
      </c>
      <c r="Y1330" s="6" t="s">
        <v>291</v>
      </c>
      <c r="Z1330" s="37" t="str">
        <f t="shared" si="1228"/>
        <v xml:space="preserve">  SENT_CLS varchar2(5) NOT NULL,</v>
      </c>
      <c r="AA1330" s="37" t="s">
        <v>291</v>
      </c>
      <c r="AB1330" s="5" t="str">
        <f t="shared" si="1229"/>
        <v/>
      </c>
      <c r="AC1330" s="37" t="s">
        <v>291</v>
      </c>
      <c r="AD1330" s="37" t="str">
        <f t="shared" si="1230"/>
        <v>COMMENT ON COLUMN ZFW_BASE_CONF.SENT_CLS IS '민감도구분';</v>
      </c>
      <c r="AE1330" s="37" t="s">
        <v>291</v>
      </c>
      <c r="AF1330" s="40" t="str">
        <f t="shared" si="1231"/>
        <v/>
      </c>
      <c r="AG1330" s="6" t="s">
        <v>291</v>
      </c>
      <c r="AI1330" s="114"/>
      <c r="AJ1330" s="66"/>
    </row>
    <row r="1331" spans="2:36" hidden="1">
      <c r="B1331" s="65" t="str">
        <f t="shared" si="1225"/>
        <v>바젤3표준_SIM_설정정보</v>
      </c>
      <c r="C1331" s="65" t="str">
        <f t="shared" si="1225"/>
        <v>시뮬레이션_FRTB산출변수설정정보</v>
      </c>
      <c r="D1331" s="65" t="s">
        <v>1177</v>
      </c>
      <c r="E1331" s="65">
        <f t="shared" si="1221"/>
        <v>5</v>
      </c>
      <c r="F1331" s="66" t="s">
        <v>1980</v>
      </c>
      <c r="G1331" s="66" t="s">
        <v>274</v>
      </c>
      <c r="H1331" s="42">
        <v>20</v>
      </c>
      <c r="I1331" s="66"/>
      <c r="J1331" s="65" t="str">
        <f t="shared" si="1216"/>
        <v>문자_20</v>
      </c>
      <c r="K1331" s="103"/>
      <c r="L1331" s="67"/>
      <c r="M1331" s="65" t="str">
        <f t="shared" si="1226"/>
        <v>ZFW_BASE_CONF</v>
      </c>
      <c r="N1331" s="65" t="str">
        <f t="shared" si="1214"/>
        <v>시뮬레이션_FRTB산출변수설정정보</v>
      </c>
      <c r="O1331" s="27">
        <f t="shared" si="1213"/>
        <v>5</v>
      </c>
      <c r="P1331" s="65" t="s">
        <v>72</v>
      </c>
      <c r="Q1331" s="65" t="str">
        <f t="shared" si="1215"/>
        <v>설정ID</v>
      </c>
      <c r="R1331" s="65" t="str">
        <f t="shared" si="1217"/>
        <v>varchar2(20)</v>
      </c>
      <c r="S1331" s="66" t="s">
        <v>1980</v>
      </c>
      <c r="T1331" s="66"/>
      <c r="U1331" s="68">
        <f t="shared" si="1210"/>
        <v>20</v>
      </c>
      <c r="V1331" s="65"/>
      <c r="W1331" s="5" t="s">
        <v>291</v>
      </c>
      <c r="X1331" s="5" t="str">
        <f t="shared" si="1227"/>
        <v>SCEN_ID,CONF_TYPE,RISK_CLS,SENT_CLS,CONF_FLG</v>
      </c>
      <c r="Y1331" s="6" t="s">
        <v>291</v>
      </c>
      <c r="Z1331" s="37" t="str">
        <f t="shared" si="1228"/>
        <v xml:space="preserve">  CONF_FLG varchar2(20) NOT NULL,</v>
      </c>
      <c r="AA1331" s="37" t="s">
        <v>291</v>
      </c>
      <c r="AB1331" s="5" t="str">
        <f t="shared" si="1229"/>
        <v/>
      </c>
      <c r="AC1331" s="37" t="s">
        <v>291</v>
      </c>
      <c r="AD1331" s="37" t="str">
        <f t="shared" si="1230"/>
        <v>COMMENT ON COLUMN ZFW_BASE_CONF.CONF_FLG IS '설정ID';</v>
      </c>
      <c r="AE1331" s="37" t="s">
        <v>291</v>
      </c>
      <c r="AF1331" s="40" t="str">
        <f t="shared" si="1231"/>
        <v/>
      </c>
      <c r="AG1331" s="6" t="s">
        <v>291</v>
      </c>
      <c r="AI1331" s="114"/>
      <c r="AJ1331" s="66"/>
    </row>
    <row r="1332" spans="2:36" hidden="1">
      <c r="B1332" s="65" t="str">
        <f t="shared" si="1225"/>
        <v>바젤3표준_SIM_설정정보</v>
      </c>
      <c r="C1332" s="65" t="str">
        <f t="shared" si="1225"/>
        <v>시뮬레이션_FRTB산출변수설정정보</v>
      </c>
      <c r="D1332" s="65" t="s">
        <v>1153</v>
      </c>
      <c r="E1332" s="65">
        <f t="shared" si="1221"/>
        <v>6</v>
      </c>
      <c r="F1332" s="66"/>
      <c r="G1332" s="66" t="s">
        <v>274</v>
      </c>
      <c r="H1332" s="42">
        <v>20</v>
      </c>
      <c r="I1332" s="66"/>
      <c r="J1332" s="65" t="str">
        <f t="shared" si="1216"/>
        <v>문자_20</v>
      </c>
      <c r="K1332" s="103"/>
      <c r="L1332" s="67"/>
      <c r="M1332" s="65" t="str">
        <f t="shared" si="1226"/>
        <v>ZFW_BASE_CONF</v>
      </c>
      <c r="N1332" s="65" t="str">
        <f t="shared" si="1214"/>
        <v>시뮬레이션_FRTB산출변수설정정보</v>
      </c>
      <c r="O1332" s="27">
        <f t="shared" si="1213"/>
        <v>6</v>
      </c>
      <c r="P1332" s="65" t="s">
        <v>46</v>
      </c>
      <c r="Q1332" s="65" t="str">
        <f t="shared" si="1215"/>
        <v>최종작업자</v>
      </c>
      <c r="R1332" s="65" t="str">
        <f t="shared" si="1217"/>
        <v>varchar2(20)</v>
      </c>
      <c r="S1332" s="66"/>
      <c r="T1332" s="66"/>
      <c r="U1332" s="68">
        <f t="shared" si="1210"/>
        <v>20</v>
      </c>
      <c r="V1332" s="65"/>
      <c r="W1332" s="5" t="s">
        <v>291</v>
      </c>
      <c r="X1332" s="5" t="str">
        <f t="shared" si="1227"/>
        <v>SCEN_ID,CONF_TYPE,RISK_CLS,SENT_CLS,CONF_FLG</v>
      </c>
      <c r="Y1332" s="6" t="s">
        <v>291</v>
      </c>
      <c r="Z1332" s="37" t="str">
        <f t="shared" si="1228"/>
        <v xml:space="preserve">  LASTID varchar2(20) NULL,</v>
      </c>
      <c r="AA1332" s="37" t="s">
        <v>291</v>
      </c>
      <c r="AB1332" s="5" t="str">
        <f t="shared" si="1229"/>
        <v/>
      </c>
      <c r="AC1332" s="37" t="s">
        <v>291</v>
      </c>
      <c r="AD1332" s="37" t="str">
        <f t="shared" si="1230"/>
        <v>COMMENT ON COLUMN ZFW_BASE_CONF.LASTID IS '최종작업자';</v>
      </c>
      <c r="AE1332" s="37" t="s">
        <v>291</v>
      </c>
      <c r="AF1332" s="40" t="str">
        <f t="shared" si="1231"/>
        <v>ALTER TABLE ZFW_BASE_CONF ADD LASTID varchar2(20) NULL;</v>
      </c>
      <c r="AG1332" s="6" t="s">
        <v>291</v>
      </c>
      <c r="AI1332" s="114"/>
      <c r="AJ1332" s="66"/>
    </row>
    <row r="1333" spans="2:36" hidden="1">
      <c r="B1333" s="65" t="str">
        <f t="shared" si="1225"/>
        <v>바젤3표준_SIM_설정정보</v>
      </c>
      <c r="C1333" s="65" t="str">
        <f t="shared" si="1225"/>
        <v>시뮬레이션_FRTB산출변수설정정보</v>
      </c>
      <c r="D1333" s="65" t="s">
        <v>286</v>
      </c>
      <c r="E1333" s="65">
        <f t="shared" si="1221"/>
        <v>7</v>
      </c>
      <c r="F1333" s="66"/>
      <c r="G1333" s="66" t="s">
        <v>1154</v>
      </c>
      <c r="H1333" s="42">
        <v>8</v>
      </c>
      <c r="I1333" s="66" t="s">
        <v>36</v>
      </c>
      <c r="J1333" s="65" t="str">
        <f t="shared" si="1216"/>
        <v>날짜</v>
      </c>
      <c r="K1333" s="103"/>
      <c r="L1333" s="67"/>
      <c r="M1333" s="65" t="str">
        <f t="shared" si="1226"/>
        <v>ZFW_BASE_CONF</v>
      </c>
      <c r="N1333" s="65" t="str">
        <f t="shared" si="1214"/>
        <v>시뮬레이션_FRTB산출변수설정정보</v>
      </c>
      <c r="O1333" s="27">
        <f t="shared" si="1213"/>
        <v>7</v>
      </c>
      <c r="P1333" s="65" t="s">
        <v>47</v>
      </c>
      <c r="Q1333" s="65" t="str">
        <f t="shared" si="1215"/>
        <v>최종작업시스템일시</v>
      </c>
      <c r="R1333" s="65" t="str">
        <f t="shared" si="1217"/>
        <v>timestamp</v>
      </c>
      <c r="S1333" s="66"/>
      <c r="T1333" s="66"/>
      <c r="U1333" s="68">
        <f t="shared" si="1210"/>
        <v>8</v>
      </c>
      <c r="V1333" s="65"/>
      <c r="W1333" s="5" t="s">
        <v>291</v>
      </c>
      <c r="X1333" s="5" t="str">
        <f t="shared" si="1227"/>
        <v>SCEN_ID,CONF_TYPE,RISK_CLS,SENT_CLS,CONF_FLG</v>
      </c>
      <c r="Y1333" s="6" t="s">
        <v>291</v>
      </c>
      <c r="Z1333" s="37" t="str">
        <f t="shared" si="1228"/>
        <v xml:space="preserve">  TMSTAMP timestamp DEFAULT CURRENT_TIMESTAMP  NULL,</v>
      </c>
      <c r="AA1333" s="37" t="s">
        <v>291</v>
      </c>
      <c r="AB1333" s="5" t="str">
        <f t="shared" si="1229"/>
        <v/>
      </c>
      <c r="AC1333" s="37" t="s">
        <v>291</v>
      </c>
      <c r="AD1333" s="37" t="str">
        <f t="shared" si="1230"/>
        <v>COMMENT ON COLUMN ZFW_BASE_CONF.TMSTAMP IS '최종작업시스템일시';</v>
      </c>
      <c r="AE1333" s="37" t="s">
        <v>291</v>
      </c>
      <c r="AF1333" s="40" t="str">
        <f t="shared" si="1231"/>
        <v>ALTER TABLE ZFW_BASE_CONF ADD TMSTAMP timestamp NULL;</v>
      </c>
      <c r="AG1333" s="6" t="s">
        <v>291</v>
      </c>
      <c r="AI1333" s="114"/>
      <c r="AJ1333" s="66"/>
    </row>
    <row r="1334" spans="2:36" hidden="1">
      <c r="B1334" s="65" t="str">
        <f t="shared" si="1225"/>
        <v>바젤3표준_SIM_설정정보</v>
      </c>
      <c r="C1334" s="65" t="str">
        <f t="shared" si="1225"/>
        <v>시뮬레이션_FRTB산출변수설정정보</v>
      </c>
      <c r="D1334" s="65" t="s">
        <v>1178</v>
      </c>
      <c r="E1334" s="65">
        <f t="shared" si="1221"/>
        <v>8</v>
      </c>
      <c r="F1334" s="66"/>
      <c r="G1334" s="66" t="s">
        <v>274</v>
      </c>
      <c r="H1334" s="42" t="s">
        <v>1159</v>
      </c>
      <c r="I1334" s="66"/>
      <c r="J1334" s="65" t="str">
        <f t="shared" si="1216"/>
        <v>문자_100</v>
      </c>
      <c r="K1334" s="103"/>
      <c r="L1334" s="67"/>
      <c r="M1334" s="65" t="str">
        <f t="shared" si="1226"/>
        <v>ZFW_BASE_CONF</v>
      </c>
      <c r="N1334" s="65" t="str">
        <f t="shared" si="1214"/>
        <v>시뮬레이션_FRTB산출변수설정정보</v>
      </c>
      <c r="O1334" s="27">
        <f t="shared" si="1213"/>
        <v>8</v>
      </c>
      <c r="P1334" s="65" t="s">
        <v>73</v>
      </c>
      <c r="Q1334" s="65" t="str">
        <f t="shared" si="1215"/>
        <v>설정설명</v>
      </c>
      <c r="R1334" s="65" t="str">
        <f t="shared" si="1217"/>
        <v>varchar2(100)</v>
      </c>
      <c r="S1334" s="66"/>
      <c r="T1334" s="66"/>
      <c r="U1334" s="68" t="str">
        <f t="shared" si="1210"/>
        <v>100</v>
      </c>
      <c r="V1334" s="65"/>
      <c r="W1334" s="5" t="s">
        <v>291</v>
      </c>
      <c r="X1334" s="5" t="str">
        <f t="shared" si="1227"/>
        <v>SCEN_ID,CONF_TYPE,RISK_CLS,SENT_CLS,CONF_FLG</v>
      </c>
      <c r="Y1334" s="6" t="s">
        <v>291</v>
      </c>
      <c r="Z1334" s="37" t="str">
        <f t="shared" si="1228"/>
        <v xml:space="preserve">  CONF_INFO varchar2(100) NULL,</v>
      </c>
      <c r="AA1334" s="37" t="s">
        <v>291</v>
      </c>
      <c r="AB1334" s="5" t="str">
        <f t="shared" si="1229"/>
        <v/>
      </c>
      <c r="AC1334" s="37" t="s">
        <v>291</v>
      </c>
      <c r="AD1334" s="37" t="str">
        <f t="shared" si="1230"/>
        <v>COMMENT ON COLUMN ZFW_BASE_CONF.CONF_INFO IS '설정설명';</v>
      </c>
      <c r="AE1334" s="37" t="s">
        <v>291</v>
      </c>
      <c r="AF1334" s="40" t="str">
        <f t="shared" si="1231"/>
        <v>ALTER TABLE ZFW_BASE_CONF ADD CONF_INFO varchar2(100) NULL;</v>
      </c>
      <c r="AG1334" s="6" t="s">
        <v>291</v>
      </c>
      <c r="AI1334" s="114"/>
      <c r="AJ1334" s="66"/>
    </row>
    <row r="1335" spans="2:36" hidden="1">
      <c r="B1335" s="65" t="str">
        <f t="shared" si="1225"/>
        <v>바젤3표준_SIM_설정정보</v>
      </c>
      <c r="C1335" s="65" t="str">
        <f t="shared" si="1225"/>
        <v>시뮬레이션_FRTB산출변수설정정보</v>
      </c>
      <c r="D1335" s="65" t="s">
        <v>1447</v>
      </c>
      <c r="E1335" s="65">
        <f t="shared" si="1221"/>
        <v>9</v>
      </c>
      <c r="F1335" s="66"/>
      <c r="G1335" s="66" t="s">
        <v>13</v>
      </c>
      <c r="H1335" s="42">
        <v>10.6</v>
      </c>
      <c r="I1335" s="66"/>
      <c r="J1335" s="65" t="str">
        <f t="shared" si="1216"/>
        <v>숫자_10.6</v>
      </c>
      <c r="K1335" s="103"/>
      <c r="L1335" s="67"/>
      <c r="M1335" s="65" t="str">
        <f t="shared" si="1226"/>
        <v>ZFW_BASE_CONF</v>
      </c>
      <c r="N1335" s="65" t="str">
        <f t="shared" si="1214"/>
        <v>시뮬레이션_FRTB산출변수설정정보</v>
      </c>
      <c r="O1335" s="27">
        <f t="shared" si="1213"/>
        <v>9</v>
      </c>
      <c r="P1335" s="65" t="s">
        <v>1448</v>
      </c>
      <c r="Q1335" s="65" t="str">
        <f t="shared" si="1215"/>
        <v>변경전설정값</v>
      </c>
      <c r="R1335" s="65" t="str">
        <f t="shared" si="1217"/>
        <v>number(10,6)</v>
      </c>
      <c r="S1335" s="66"/>
      <c r="T1335" s="66"/>
      <c r="U1335" s="68">
        <f t="shared" si="1210"/>
        <v>10.6</v>
      </c>
      <c r="V1335" s="65"/>
      <c r="W1335" s="5" t="s">
        <v>291</v>
      </c>
      <c r="X1335" s="5" t="str">
        <f t="shared" si="1227"/>
        <v>SCEN_ID,CONF_TYPE,RISK_CLS,SENT_CLS,CONF_FLG</v>
      </c>
      <c r="Y1335" s="6" t="s">
        <v>291</v>
      </c>
      <c r="Z1335" s="37" t="str">
        <f t="shared" si="1228"/>
        <v xml:space="preserve">  OLD_VAL number(10,6) NULL,</v>
      </c>
      <c r="AA1335" s="37" t="s">
        <v>291</v>
      </c>
      <c r="AB1335" s="5" t="str">
        <f t="shared" si="1229"/>
        <v/>
      </c>
      <c r="AC1335" s="37" t="s">
        <v>291</v>
      </c>
      <c r="AD1335" s="37" t="str">
        <f t="shared" si="1230"/>
        <v>COMMENT ON COLUMN ZFW_BASE_CONF.OLD_VAL IS '변경전설정값';</v>
      </c>
      <c r="AE1335" s="37" t="s">
        <v>291</v>
      </c>
      <c r="AF1335" s="40" t="str">
        <f t="shared" si="1231"/>
        <v>ALTER TABLE ZFW_BASE_CONF ADD OLD_VAL number(10,6) NULL;</v>
      </c>
      <c r="AG1335" s="6" t="s">
        <v>291</v>
      </c>
      <c r="AI1335" s="114"/>
      <c r="AJ1335" s="66"/>
    </row>
    <row r="1336" spans="2:36" ht="25.5" hidden="1">
      <c r="B1336" s="65" t="str">
        <f t="shared" si="1225"/>
        <v>바젤3표준_SIM_설정정보</v>
      </c>
      <c r="C1336" s="65" t="str">
        <f t="shared" si="1225"/>
        <v>시뮬레이션_FRTB산출변수설정정보</v>
      </c>
      <c r="D1336" s="65" t="s">
        <v>1449</v>
      </c>
      <c r="E1336" s="65">
        <f t="shared" si="1221"/>
        <v>10</v>
      </c>
      <c r="F1336" s="66"/>
      <c r="G1336" s="66" t="s">
        <v>1156</v>
      </c>
      <c r="H1336" s="42" t="s">
        <v>1999</v>
      </c>
      <c r="I1336" s="66"/>
      <c r="J1336" s="65" t="str">
        <f t="shared" si="1216"/>
        <v>숫자_10,6</v>
      </c>
      <c r="K1336" s="103" t="s">
        <v>1450</v>
      </c>
      <c r="L1336" s="67"/>
      <c r="M1336" s="65" t="str">
        <f t="shared" si="1226"/>
        <v>ZFW_BASE_CONF</v>
      </c>
      <c r="N1336" s="65" t="str">
        <f t="shared" si="1214"/>
        <v>시뮬레이션_FRTB산출변수설정정보</v>
      </c>
      <c r="O1336" s="27">
        <f t="shared" si="1213"/>
        <v>10</v>
      </c>
      <c r="P1336" s="65" t="s">
        <v>76</v>
      </c>
      <c r="Q1336" s="65" t="str">
        <f t="shared" si="1215"/>
        <v>변경후설정값</v>
      </c>
      <c r="R1336" s="65" t="str">
        <f t="shared" si="1217"/>
        <v>number(10,6)</v>
      </c>
      <c r="S1336" s="66"/>
      <c r="T1336" s="66"/>
      <c r="U1336" s="68" t="str">
        <f t="shared" si="1210"/>
        <v>10,6</v>
      </c>
      <c r="V1336" s="65"/>
      <c r="W1336" s="5" t="s">
        <v>291</v>
      </c>
      <c r="X1336" s="5" t="str">
        <f t="shared" si="1227"/>
        <v>SCEN_ID,CONF_TYPE,RISK_CLS,SENT_CLS,CONF_FLG</v>
      </c>
      <c r="Y1336" s="6" t="s">
        <v>291</v>
      </c>
      <c r="Z1336" s="37" t="str">
        <f t="shared" si="1228"/>
        <v xml:space="preserve">  CONF_VAL number(10,6) NULL,</v>
      </c>
      <c r="AA1336" s="37" t="s">
        <v>291</v>
      </c>
      <c r="AB1336" s="5" t="str">
        <f t="shared" si="1229"/>
        <v/>
      </c>
      <c r="AC1336" s="37" t="s">
        <v>291</v>
      </c>
      <c r="AD1336" s="37" t="str">
        <f t="shared" si="1230"/>
        <v>COMMENT ON COLUMN ZFW_BASE_CONF.CONF_VAL IS '변경후설정값 : 이값을 이용하여 분석';</v>
      </c>
      <c r="AE1336" s="37" t="s">
        <v>291</v>
      </c>
      <c r="AF1336" s="40" t="str">
        <f t="shared" si="1231"/>
        <v>ALTER TABLE ZFW_BASE_CONF ADD CONF_VAL number(10,6) NULL;</v>
      </c>
      <c r="AG1336" s="6" t="s">
        <v>291</v>
      </c>
      <c r="AI1336" s="114"/>
      <c r="AJ1336" s="66"/>
    </row>
    <row r="1337" spans="2:36" hidden="1">
      <c r="B1337" s="65" t="str">
        <f t="shared" si="1225"/>
        <v>바젤3표준_SIM_설정정보</v>
      </c>
      <c r="C1337" s="65" t="str">
        <f t="shared" si="1225"/>
        <v>시뮬레이션_FRTB산출변수설정정보</v>
      </c>
      <c r="D1337" s="65" t="s">
        <v>1451</v>
      </c>
      <c r="E1337" s="65">
        <f t="shared" si="1221"/>
        <v>11</v>
      </c>
      <c r="F1337" s="66"/>
      <c r="G1337" s="66" t="s">
        <v>1156</v>
      </c>
      <c r="H1337" s="42" t="s">
        <v>1999</v>
      </c>
      <c r="I1337" s="66"/>
      <c r="J1337" s="65" t="str">
        <f t="shared" si="1216"/>
        <v>숫자_10,6</v>
      </c>
      <c r="K1337" s="103"/>
      <c r="L1337" s="67"/>
      <c r="M1337" s="65" t="str">
        <f t="shared" si="1226"/>
        <v>ZFW_BASE_CONF</v>
      </c>
      <c r="N1337" s="65" t="str">
        <f t="shared" si="1214"/>
        <v>시뮬레이션_FRTB산출변수설정정보</v>
      </c>
      <c r="O1337" s="27">
        <f t="shared" si="1213"/>
        <v>11</v>
      </c>
      <c r="P1337" s="65" t="s">
        <v>1452</v>
      </c>
      <c r="Q1337" s="65" t="str">
        <f t="shared" si="1215"/>
        <v>RW증감비율</v>
      </c>
      <c r="R1337" s="65" t="str">
        <f t="shared" si="1217"/>
        <v>number(10,6)</v>
      </c>
      <c r="S1337" s="66"/>
      <c r="T1337" s="66"/>
      <c r="U1337" s="68" t="str">
        <f t="shared" si="1210"/>
        <v>10,6</v>
      </c>
      <c r="V1337" s="65"/>
      <c r="W1337" s="5" t="s">
        <v>291</v>
      </c>
      <c r="X1337" s="5" t="str">
        <f t="shared" si="1227"/>
        <v>SCEN_ID,CONF_TYPE,RISK_CLS,SENT_CLS,CONF_FLG</v>
      </c>
      <c r="Y1337" s="6" t="s">
        <v>291</v>
      </c>
      <c r="Z1337" s="37" t="str">
        <f t="shared" si="1228"/>
        <v xml:space="preserve">  RW_SCALE number(10,6) NULL,CONSTRAINT PK_ZFW_BASE_CONF PRIMARY KEY ( SCEN_ID,CONF_TYPE,RISK_CLS,SENT_CLS,CONF_FLG) );</v>
      </c>
      <c r="AA1337" s="37" t="s">
        <v>291</v>
      </c>
      <c r="AB1337" s="5" t="str">
        <f t="shared" si="1229"/>
        <v/>
      </c>
      <c r="AC1337" s="37" t="s">
        <v>291</v>
      </c>
      <c r="AD1337" s="37" t="str">
        <f t="shared" si="1230"/>
        <v>COMMENT ON COLUMN ZFW_BASE_CONF.RW_SCALE IS 'RW증감비율';</v>
      </c>
      <c r="AE1337" s="37" t="s">
        <v>291</v>
      </c>
      <c r="AF1337" s="40" t="str">
        <f t="shared" si="1231"/>
        <v>ALTER TABLE ZFW_BASE_CONF ADD RW_SCALE number(10,6) NULL;</v>
      </c>
      <c r="AG1337" s="6" t="s">
        <v>291</v>
      </c>
      <c r="AI1337" s="114"/>
      <c r="AJ1337" s="66"/>
    </row>
    <row r="1338" spans="2:36" hidden="1">
      <c r="B1338" s="65" t="s">
        <v>1058</v>
      </c>
      <c r="C1338" s="65" t="s">
        <v>1019</v>
      </c>
      <c r="D1338" s="65" t="str">
        <f>VLOOKUP(M1338,엔티티목록!I:O,7,FALSE)</f>
        <v>시물레이션용 민감도 정보</v>
      </c>
      <c r="E1338" s="65" t="str">
        <f t="shared" si="1221"/>
        <v/>
      </c>
      <c r="F1338" s="66"/>
      <c r="G1338" s="66"/>
      <c r="H1338" s="42">
        <f>SUMIFS(H:H,C:C,C1338,B:B,B1338, G:G,"&lt;&gt;"&amp;G1338)</f>
        <v>253.6</v>
      </c>
      <c r="I1338" s="66"/>
      <c r="J1338" s="65" t="str">
        <f t="shared" si="1216"/>
        <v/>
      </c>
      <c r="K1338" s="103"/>
      <c r="L1338" s="67"/>
      <c r="M1338" s="65" t="s">
        <v>1453</v>
      </c>
      <c r="N1338" s="65" t="str">
        <f t="shared" si="1214"/>
        <v>시뮬레이션_분석포지션정보</v>
      </c>
      <c r="O1338" s="27" t="str">
        <f t="shared" si="1213"/>
        <v/>
      </c>
      <c r="P1338" s="65"/>
      <c r="Q1338" s="65"/>
      <c r="R1338" s="65" t="str">
        <f t="shared" si="1217"/>
        <v/>
      </c>
      <c r="S1338" s="66"/>
      <c r="T1338" s="66"/>
      <c r="U1338" s="68">
        <f t="shared" si="1210"/>
        <v>253.6</v>
      </c>
      <c r="V1338" s="65"/>
      <c r="W1338" s="5" t="s">
        <v>291</v>
      </c>
      <c r="X1338" s="5" t="str">
        <f t="shared" si="1227"/>
        <v/>
      </c>
      <c r="Y1338" s="6" t="s">
        <v>291</v>
      </c>
      <c r="Z1338" s="37" t="str">
        <f t="shared" si="1228"/>
        <v>CREATE TABLE ZFW_BASE_SENT(</v>
      </c>
      <c r="AA1338" s="37" t="s">
        <v>291</v>
      </c>
      <c r="AB1338" s="5" t="str">
        <f t="shared" si="1229"/>
        <v>DROP TABLE ZFW_BASE_SENT;</v>
      </c>
      <c r="AC1338" s="37" t="s">
        <v>291</v>
      </c>
      <c r="AD1338" s="37" t="str">
        <f t="shared" si="1230"/>
        <v>COMMENT ON TABLE ZFW_BASE_SENT IS '시뮬레이션_분석포지션정보';</v>
      </c>
      <c r="AE1338" s="37" t="s">
        <v>291</v>
      </c>
      <c r="AF1338" s="40" t="str">
        <f t="shared" si="1231"/>
        <v/>
      </c>
      <c r="AG1338" s="6" t="s">
        <v>291</v>
      </c>
      <c r="AI1338" s="114"/>
      <c r="AJ1338" s="66"/>
    </row>
    <row r="1339" spans="2:36" hidden="1">
      <c r="B1339" s="65" t="str">
        <f>B1338</f>
        <v>바젤3표준_SIM_산출정보</v>
      </c>
      <c r="C1339" s="65" t="str">
        <f>C1338</f>
        <v>시뮬레이션_분석포지션정보</v>
      </c>
      <c r="D1339" s="65" t="s">
        <v>1454</v>
      </c>
      <c r="E1339" s="65">
        <f t="shared" si="1221"/>
        <v>1</v>
      </c>
      <c r="F1339" s="66" t="s">
        <v>1980</v>
      </c>
      <c r="G1339" s="66" t="s">
        <v>274</v>
      </c>
      <c r="H1339" s="42">
        <v>10</v>
      </c>
      <c r="I1339" s="66"/>
      <c r="J1339" s="65" t="str">
        <f t="shared" si="1216"/>
        <v>문자_10</v>
      </c>
      <c r="K1339" s="103"/>
      <c r="L1339" s="67"/>
      <c r="M1339" s="65" t="str">
        <f>M1338</f>
        <v>ZFW_BASE_SENT</v>
      </c>
      <c r="N1339" s="65" t="str">
        <f t="shared" si="1214"/>
        <v>시뮬레이션_분석포지션정보</v>
      </c>
      <c r="O1339" s="27">
        <f t="shared" si="1213"/>
        <v>1</v>
      </c>
      <c r="P1339" s="65" t="s">
        <v>1455</v>
      </c>
      <c r="Q1339" s="65" t="str">
        <f t="shared" si="1215"/>
        <v>시뮬레이션ID</v>
      </c>
      <c r="R1339" s="65" t="str">
        <f t="shared" si="1217"/>
        <v>varchar2(10)</v>
      </c>
      <c r="S1339" s="66" t="s">
        <v>1980</v>
      </c>
      <c r="T1339" s="66"/>
      <c r="U1339" s="68">
        <f t="shared" si="1210"/>
        <v>10</v>
      </c>
      <c r="V1339" s="65"/>
      <c r="W1339" s="5" t="s">
        <v>291</v>
      </c>
      <c r="X1339" s="5" t="str">
        <f t="shared" si="1227"/>
        <v>SCEN_ID</v>
      </c>
      <c r="Y1339" s="6" t="s">
        <v>291</v>
      </c>
      <c r="Z1339" s="37" t="str">
        <f t="shared" si="1228"/>
        <v xml:space="preserve">  SCEN_ID varchar2(10) NOT NULL,</v>
      </c>
      <c r="AA1339" s="37" t="s">
        <v>291</v>
      </c>
      <c r="AB1339" s="5" t="str">
        <f t="shared" si="1229"/>
        <v/>
      </c>
      <c r="AC1339" s="37" t="s">
        <v>291</v>
      </c>
      <c r="AD1339" s="37" t="str">
        <f t="shared" si="1230"/>
        <v>COMMENT ON COLUMN ZFW_BASE_SENT.SCEN_ID IS '시뮬레이션ID';</v>
      </c>
      <c r="AE1339" s="37" t="s">
        <v>291</v>
      </c>
      <c r="AF1339" s="40" t="str">
        <f t="shared" si="1231"/>
        <v/>
      </c>
      <c r="AG1339" s="6" t="s">
        <v>291</v>
      </c>
      <c r="AI1339" s="114"/>
      <c r="AJ1339" s="66"/>
    </row>
    <row r="1340" spans="2:36" hidden="1">
      <c r="B1340" s="65" t="str">
        <f>B1339</f>
        <v>바젤3표준_SIM_산출정보</v>
      </c>
      <c r="C1340" s="65" t="str">
        <f>C1339</f>
        <v>시뮬레이션_분석포지션정보</v>
      </c>
      <c r="D1340" s="65" t="s">
        <v>33</v>
      </c>
      <c r="E1340" s="65">
        <f t="shared" si="1221"/>
        <v>2</v>
      </c>
      <c r="F1340" s="66" t="s">
        <v>1980</v>
      </c>
      <c r="G1340" s="66" t="s">
        <v>274</v>
      </c>
      <c r="H1340" s="42">
        <v>60</v>
      </c>
      <c r="I1340" s="66"/>
      <c r="J1340" s="65" t="str">
        <f t="shared" si="1216"/>
        <v>문자_60</v>
      </c>
      <c r="K1340" s="103"/>
      <c r="L1340" s="67"/>
      <c r="M1340" s="65" t="str">
        <f>M1339</f>
        <v>ZFW_BASE_SENT</v>
      </c>
      <c r="N1340" s="65" t="str">
        <f>N1339</f>
        <v>시뮬레이션_분석포지션정보</v>
      </c>
      <c r="O1340" s="27">
        <f t="shared" si="1213"/>
        <v>2</v>
      </c>
      <c r="P1340" s="65" t="s">
        <v>107</v>
      </c>
      <c r="Q1340" s="65" t="str">
        <f t="shared" si="1215"/>
        <v>포지션ID</v>
      </c>
      <c r="R1340" s="65" t="str">
        <f t="shared" si="1217"/>
        <v>varchar2(60)</v>
      </c>
      <c r="S1340" s="66" t="s">
        <v>1980</v>
      </c>
      <c r="T1340" s="66"/>
      <c r="U1340" s="68">
        <f t="shared" si="1210"/>
        <v>60</v>
      </c>
      <c r="V1340" s="65"/>
      <c r="W1340" s="5" t="s">
        <v>291</v>
      </c>
      <c r="X1340" s="5" t="str">
        <f t="shared" si="1227"/>
        <v>SCEN_ID,POSI_ID</v>
      </c>
      <c r="Y1340" s="6" t="s">
        <v>291</v>
      </c>
      <c r="Z1340" s="37" t="str">
        <f t="shared" si="1228"/>
        <v xml:space="preserve">  POSI_ID varchar2(60) NOT NULL,</v>
      </c>
      <c r="AA1340" s="37" t="s">
        <v>291</v>
      </c>
      <c r="AB1340" s="5" t="str">
        <f t="shared" si="1229"/>
        <v/>
      </c>
      <c r="AC1340" s="37" t="s">
        <v>291</v>
      </c>
      <c r="AD1340" s="37" t="str">
        <f t="shared" si="1230"/>
        <v>COMMENT ON COLUMN ZFW_BASE_SENT.POSI_ID IS '포지션ID';</v>
      </c>
      <c r="AE1340" s="37" t="s">
        <v>291</v>
      </c>
      <c r="AF1340" s="40" t="str">
        <f t="shared" si="1231"/>
        <v/>
      </c>
      <c r="AG1340" s="6" t="s">
        <v>291</v>
      </c>
      <c r="AI1340" s="114"/>
      <c r="AJ1340" s="66"/>
    </row>
    <row r="1341" spans="2:36" hidden="1">
      <c r="B1341" s="65" t="str">
        <f t="shared" ref="B1341:C1344" si="1232">B1338</f>
        <v>바젤3표준_SIM_산출정보</v>
      </c>
      <c r="C1341" s="65" t="str">
        <f t="shared" si="1232"/>
        <v>시뮬레이션_분석포지션정보</v>
      </c>
      <c r="D1341" s="65" t="s">
        <v>1173</v>
      </c>
      <c r="E1341" s="65">
        <f t="shared" si="1221"/>
        <v>3</v>
      </c>
      <c r="F1341" s="66" t="s">
        <v>1980</v>
      </c>
      <c r="G1341" s="66" t="s">
        <v>274</v>
      </c>
      <c r="H1341" s="42">
        <v>10</v>
      </c>
      <c r="I1341" s="66"/>
      <c r="J1341" s="65" t="str">
        <f t="shared" si="1216"/>
        <v>문자_10</v>
      </c>
      <c r="K1341" s="103"/>
      <c r="L1341" s="67"/>
      <c r="M1341" s="65" t="str">
        <f t="shared" ref="M1341:N1344" si="1233">M1338</f>
        <v>ZFW_BASE_SENT</v>
      </c>
      <c r="N1341" s="65" t="str">
        <f t="shared" si="1233"/>
        <v>시뮬레이션_분석포지션정보</v>
      </c>
      <c r="O1341" s="27">
        <f t="shared" si="1213"/>
        <v>3</v>
      </c>
      <c r="P1341" s="65" t="s">
        <v>69</v>
      </c>
      <c r="Q1341" s="65" t="str">
        <f t="shared" si="1215"/>
        <v>위험군</v>
      </c>
      <c r="R1341" s="65" t="str">
        <f t="shared" si="1217"/>
        <v>varchar2(10)</v>
      </c>
      <c r="S1341" s="66" t="s">
        <v>1980</v>
      </c>
      <c r="T1341" s="66"/>
      <c r="U1341" s="68">
        <f t="shared" si="1210"/>
        <v>10</v>
      </c>
      <c r="V1341" s="65"/>
      <c r="W1341" s="5" t="s">
        <v>291</v>
      </c>
      <c r="X1341" s="5" t="str">
        <f t="shared" si="1227"/>
        <v>SCEN_ID,POSI_ID,RISK_CLS</v>
      </c>
      <c r="Y1341" s="6" t="s">
        <v>291</v>
      </c>
      <c r="Z1341" s="37" t="str">
        <f t="shared" si="1228"/>
        <v xml:space="preserve">  RISK_CLS varchar2(10) NOT NULL,</v>
      </c>
      <c r="AA1341" s="37" t="s">
        <v>291</v>
      </c>
      <c r="AB1341" s="5" t="str">
        <f t="shared" si="1229"/>
        <v/>
      </c>
      <c r="AC1341" s="37" t="s">
        <v>291</v>
      </c>
      <c r="AD1341" s="37" t="str">
        <f t="shared" si="1230"/>
        <v>COMMENT ON COLUMN ZFW_BASE_SENT.RISK_CLS IS '위험군';</v>
      </c>
      <c r="AE1341" s="37" t="s">
        <v>291</v>
      </c>
      <c r="AF1341" s="40" t="str">
        <f t="shared" si="1231"/>
        <v/>
      </c>
      <c r="AG1341" s="6" t="s">
        <v>291</v>
      </c>
      <c r="AI1341" s="114"/>
      <c r="AJ1341" s="66"/>
    </row>
    <row r="1342" spans="2:36" hidden="1">
      <c r="B1342" s="65" t="str">
        <f t="shared" si="1232"/>
        <v>바젤3표준_SIM_산출정보</v>
      </c>
      <c r="C1342" s="65" t="str">
        <f t="shared" si="1232"/>
        <v>시뮬레이션_분석포지션정보</v>
      </c>
      <c r="D1342" s="65" t="s">
        <v>1248</v>
      </c>
      <c r="E1342" s="65">
        <f t="shared" si="1221"/>
        <v>4</v>
      </c>
      <c r="F1342" s="66" t="s">
        <v>1980</v>
      </c>
      <c r="G1342" s="66" t="s">
        <v>274</v>
      </c>
      <c r="H1342" s="42">
        <v>30</v>
      </c>
      <c r="I1342" s="66"/>
      <c r="J1342" s="65" t="str">
        <f t="shared" si="1216"/>
        <v>문자_30</v>
      </c>
      <c r="K1342" s="103"/>
      <c r="L1342" s="67"/>
      <c r="M1342" s="65" t="str">
        <f t="shared" si="1233"/>
        <v>ZFW_BASE_SENT</v>
      </c>
      <c r="N1342" s="65" t="str">
        <f t="shared" si="1233"/>
        <v>시뮬레이션_분석포지션정보</v>
      </c>
      <c r="O1342" s="27">
        <f t="shared" si="1213"/>
        <v>4</v>
      </c>
      <c r="P1342" s="65" t="s">
        <v>131</v>
      </c>
      <c r="Q1342" s="65" t="str">
        <f t="shared" si="1215"/>
        <v>버킷</v>
      </c>
      <c r="R1342" s="65" t="str">
        <f t="shared" si="1217"/>
        <v>varchar2(30)</v>
      </c>
      <c r="S1342" s="66" t="s">
        <v>1980</v>
      </c>
      <c r="T1342" s="66"/>
      <c r="U1342" s="68">
        <f t="shared" si="1210"/>
        <v>30</v>
      </c>
      <c r="V1342" s="65"/>
      <c r="W1342" s="5" t="s">
        <v>291</v>
      </c>
      <c r="X1342" s="5" t="str">
        <f t="shared" si="1227"/>
        <v>SCEN_ID,POSI_ID,RISK_CLS,BUCKET</v>
      </c>
      <c r="Y1342" s="6" t="s">
        <v>291</v>
      </c>
      <c r="Z1342" s="37" t="str">
        <f t="shared" si="1228"/>
        <v xml:space="preserve">  BUCKET varchar2(30) NOT NULL,</v>
      </c>
      <c r="AA1342" s="37" t="s">
        <v>291</v>
      </c>
      <c r="AB1342" s="5" t="str">
        <f t="shared" si="1229"/>
        <v/>
      </c>
      <c r="AC1342" s="37" t="s">
        <v>291</v>
      </c>
      <c r="AD1342" s="37" t="str">
        <f t="shared" si="1230"/>
        <v>COMMENT ON COLUMN ZFW_BASE_SENT.BUCKET IS '버킷';</v>
      </c>
      <c r="AE1342" s="37" t="s">
        <v>291</v>
      </c>
      <c r="AF1342" s="40" t="str">
        <f t="shared" si="1231"/>
        <v/>
      </c>
      <c r="AG1342" s="6" t="s">
        <v>291</v>
      </c>
      <c r="AI1342" s="114"/>
      <c r="AJ1342" s="66"/>
    </row>
    <row r="1343" spans="2:36" hidden="1">
      <c r="B1343" s="65" t="str">
        <f t="shared" si="1232"/>
        <v>바젤3표준_SIM_산출정보</v>
      </c>
      <c r="C1343" s="65" t="str">
        <f t="shared" si="1232"/>
        <v>시뮬레이션_분석포지션정보</v>
      </c>
      <c r="D1343" s="65" t="s">
        <v>1245</v>
      </c>
      <c r="E1343" s="65">
        <f t="shared" si="1221"/>
        <v>5</v>
      </c>
      <c r="F1343" s="66" t="s">
        <v>1980</v>
      </c>
      <c r="G1343" s="66" t="s">
        <v>274</v>
      </c>
      <c r="H1343" s="42">
        <v>100</v>
      </c>
      <c r="I1343" s="66"/>
      <c r="J1343" s="65" t="str">
        <f t="shared" si="1216"/>
        <v>문자_100</v>
      </c>
      <c r="K1343" s="103"/>
      <c r="L1343" s="67"/>
      <c r="M1343" s="65" t="str">
        <f t="shared" si="1233"/>
        <v>ZFW_BASE_SENT</v>
      </c>
      <c r="N1343" s="65" t="str">
        <f t="shared" si="1233"/>
        <v>시뮬레이션_분석포지션정보</v>
      </c>
      <c r="O1343" s="27">
        <f t="shared" si="1213"/>
        <v>5</v>
      </c>
      <c r="P1343" s="65" t="s">
        <v>128</v>
      </c>
      <c r="Q1343" s="65" t="str">
        <f t="shared" si="1215"/>
        <v>위험요소</v>
      </c>
      <c r="R1343" s="65" t="str">
        <f t="shared" si="1217"/>
        <v>varchar2(100)</v>
      </c>
      <c r="S1343" s="66" t="s">
        <v>1980</v>
      </c>
      <c r="T1343" s="66"/>
      <c r="U1343" s="68">
        <f t="shared" si="1210"/>
        <v>100</v>
      </c>
      <c r="V1343" s="65"/>
      <c r="W1343" s="5" t="s">
        <v>291</v>
      </c>
      <c r="X1343" s="5" t="str">
        <f t="shared" si="1227"/>
        <v>SCEN_ID,POSI_ID,RISK_CLS,BUCKET,RISK_FACT</v>
      </c>
      <c r="Y1343" s="6" t="s">
        <v>291</v>
      </c>
      <c r="Z1343" s="37" t="str">
        <f t="shared" si="1228"/>
        <v xml:space="preserve">  RISK_FACT varchar2(100) NOT NULL,</v>
      </c>
      <c r="AA1343" s="37" t="s">
        <v>291</v>
      </c>
      <c r="AB1343" s="5" t="str">
        <f t="shared" si="1229"/>
        <v/>
      </c>
      <c r="AC1343" s="37" t="s">
        <v>291</v>
      </c>
      <c r="AD1343" s="37" t="str">
        <f t="shared" si="1230"/>
        <v>COMMENT ON COLUMN ZFW_BASE_SENT.RISK_FACT IS '위험요소';</v>
      </c>
      <c r="AE1343" s="37" t="s">
        <v>291</v>
      </c>
      <c r="AF1343" s="40" t="str">
        <f t="shared" si="1231"/>
        <v/>
      </c>
      <c r="AG1343" s="6" t="s">
        <v>291</v>
      </c>
      <c r="AI1343" s="114"/>
      <c r="AJ1343" s="66"/>
    </row>
    <row r="1344" spans="2:36" hidden="1">
      <c r="B1344" s="65" t="str">
        <f t="shared" si="1232"/>
        <v>바젤3표준_SIM_산출정보</v>
      </c>
      <c r="C1344" s="65" t="str">
        <f t="shared" si="1232"/>
        <v>시뮬레이션_분석포지션정보</v>
      </c>
      <c r="D1344" s="65" t="s">
        <v>1175</v>
      </c>
      <c r="E1344" s="65">
        <f t="shared" si="1221"/>
        <v>6</v>
      </c>
      <c r="F1344" s="66" t="s">
        <v>1980</v>
      </c>
      <c r="G1344" s="66" t="s">
        <v>274</v>
      </c>
      <c r="H1344" s="42">
        <v>5</v>
      </c>
      <c r="I1344" s="66"/>
      <c r="J1344" s="65" t="str">
        <f t="shared" si="1216"/>
        <v>문자_5</v>
      </c>
      <c r="K1344" s="103"/>
      <c r="L1344" s="67"/>
      <c r="M1344" s="65" t="str">
        <f t="shared" si="1233"/>
        <v>ZFW_BASE_SENT</v>
      </c>
      <c r="N1344" s="65" t="str">
        <f t="shared" si="1233"/>
        <v>시뮬레이션_분석포지션정보</v>
      </c>
      <c r="O1344" s="27">
        <f t="shared" si="1213"/>
        <v>6</v>
      </c>
      <c r="P1344" s="65" t="s">
        <v>70</v>
      </c>
      <c r="Q1344" s="65" t="str">
        <f t="shared" si="1215"/>
        <v>민감도구분</v>
      </c>
      <c r="R1344" s="65" t="str">
        <f t="shared" si="1217"/>
        <v>varchar2(5)</v>
      </c>
      <c r="S1344" s="66" t="s">
        <v>1980</v>
      </c>
      <c r="T1344" s="66"/>
      <c r="U1344" s="68">
        <f t="shared" si="1210"/>
        <v>5</v>
      </c>
      <c r="V1344" s="65"/>
      <c r="W1344" s="5" t="s">
        <v>291</v>
      </c>
      <c r="X1344" s="5" t="str">
        <f t="shared" si="1227"/>
        <v>SCEN_ID,POSI_ID,RISK_CLS,BUCKET,RISK_FACT,SENT_CLS</v>
      </c>
      <c r="Y1344" s="6" t="s">
        <v>291</v>
      </c>
      <c r="Z1344" s="37" t="str">
        <f t="shared" si="1228"/>
        <v xml:space="preserve">  SENT_CLS varchar2(5) NOT NULL,</v>
      </c>
      <c r="AA1344" s="37" t="s">
        <v>291</v>
      </c>
      <c r="AB1344" s="5" t="str">
        <f t="shared" si="1229"/>
        <v/>
      </c>
      <c r="AC1344" s="37" t="s">
        <v>291</v>
      </c>
      <c r="AD1344" s="37" t="str">
        <f t="shared" si="1230"/>
        <v>COMMENT ON COLUMN ZFW_BASE_SENT.SENT_CLS IS '민감도구분';</v>
      </c>
      <c r="AE1344" s="37" t="s">
        <v>291</v>
      </c>
      <c r="AF1344" s="40" t="str">
        <f t="shared" si="1231"/>
        <v/>
      </c>
      <c r="AG1344" s="6" t="s">
        <v>291</v>
      </c>
      <c r="AI1344" s="114"/>
      <c r="AJ1344" s="66"/>
    </row>
    <row r="1345" spans="2:36" hidden="1">
      <c r="B1345" s="65" t="str">
        <f>B1340</f>
        <v>바젤3표준_SIM_산출정보</v>
      </c>
      <c r="C1345" s="65" t="str">
        <f>C1340</f>
        <v>시뮬레이션_분석포지션정보</v>
      </c>
      <c r="D1345" s="65" t="s">
        <v>1153</v>
      </c>
      <c r="E1345" s="65">
        <f t="shared" si="1221"/>
        <v>7</v>
      </c>
      <c r="F1345" s="66"/>
      <c r="G1345" s="66" t="s">
        <v>274</v>
      </c>
      <c r="H1345" s="42">
        <v>20</v>
      </c>
      <c r="I1345" s="66"/>
      <c r="J1345" s="65" t="str">
        <f t="shared" si="1216"/>
        <v>문자_20</v>
      </c>
      <c r="K1345" s="103"/>
      <c r="L1345" s="67"/>
      <c r="M1345" s="65" t="str">
        <f>M1340</f>
        <v>ZFW_BASE_SENT</v>
      </c>
      <c r="N1345" s="65" t="str">
        <f t="shared" si="1214"/>
        <v>시뮬레이션_분석포지션정보</v>
      </c>
      <c r="O1345" s="27">
        <f t="shared" si="1213"/>
        <v>7</v>
      </c>
      <c r="P1345" s="65" t="s">
        <v>46</v>
      </c>
      <c r="Q1345" s="65" t="str">
        <f t="shared" si="1215"/>
        <v>최종작업자</v>
      </c>
      <c r="R1345" s="65" t="str">
        <f t="shared" si="1217"/>
        <v>varchar2(20)</v>
      </c>
      <c r="S1345" s="66"/>
      <c r="T1345" s="66"/>
      <c r="U1345" s="68">
        <f t="shared" si="1210"/>
        <v>20</v>
      </c>
      <c r="V1345" s="65"/>
      <c r="W1345" s="5" t="s">
        <v>291</v>
      </c>
      <c r="X1345" s="5" t="str">
        <f t="shared" si="1227"/>
        <v>SCEN_ID,POSI_ID,RISK_CLS,BUCKET,RISK_FACT,SENT_CLS</v>
      </c>
      <c r="Y1345" s="6" t="s">
        <v>291</v>
      </c>
      <c r="Z1345" s="37" t="str">
        <f t="shared" si="1228"/>
        <v xml:space="preserve">  LASTID varchar2(20) NULL,</v>
      </c>
      <c r="AA1345" s="37" t="s">
        <v>291</v>
      </c>
      <c r="AB1345" s="5" t="str">
        <f t="shared" si="1229"/>
        <v/>
      </c>
      <c r="AC1345" s="37" t="s">
        <v>291</v>
      </c>
      <c r="AD1345" s="37" t="str">
        <f t="shared" si="1230"/>
        <v>COMMENT ON COLUMN ZFW_BASE_SENT.LASTID IS '최종작업자';</v>
      </c>
      <c r="AE1345" s="37" t="s">
        <v>291</v>
      </c>
      <c r="AF1345" s="40" t="str">
        <f t="shared" si="1231"/>
        <v>ALTER TABLE ZFW_BASE_SENT ADD LASTID varchar2(20) NULL;</v>
      </c>
      <c r="AG1345" s="6" t="s">
        <v>291</v>
      </c>
      <c r="AI1345" s="114"/>
      <c r="AJ1345" s="66"/>
    </row>
    <row r="1346" spans="2:36" hidden="1">
      <c r="B1346" s="65" t="str">
        <f t="shared" ref="B1346:C1348" si="1234">B1345</f>
        <v>바젤3표준_SIM_산출정보</v>
      </c>
      <c r="C1346" s="65" t="str">
        <f t="shared" si="1234"/>
        <v>시뮬레이션_분석포지션정보</v>
      </c>
      <c r="D1346" s="65" t="s">
        <v>286</v>
      </c>
      <c r="E1346" s="65">
        <f t="shared" si="1221"/>
        <v>8</v>
      </c>
      <c r="F1346" s="66"/>
      <c r="G1346" s="66" t="s">
        <v>1154</v>
      </c>
      <c r="H1346" s="42">
        <v>8</v>
      </c>
      <c r="I1346" s="66" t="s">
        <v>36</v>
      </c>
      <c r="J1346" s="65" t="str">
        <f t="shared" si="1216"/>
        <v>날짜</v>
      </c>
      <c r="K1346" s="103"/>
      <c r="L1346" s="67"/>
      <c r="M1346" s="65" t="str">
        <f>M1345</f>
        <v>ZFW_BASE_SENT</v>
      </c>
      <c r="N1346" s="65" t="str">
        <f t="shared" si="1214"/>
        <v>시뮬레이션_분석포지션정보</v>
      </c>
      <c r="O1346" s="27">
        <f t="shared" si="1213"/>
        <v>8</v>
      </c>
      <c r="P1346" s="65" t="s">
        <v>47</v>
      </c>
      <c r="Q1346" s="65" t="str">
        <f t="shared" si="1215"/>
        <v>최종작업시스템일시</v>
      </c>
      <c r="R1346" s="65" t="str">
        <f t="shared" si="1217"/>
        <v>timestamp</v>
      </c>
      <c r="S1346" s="66"/>
      <c r="T1346" s="66"/>
      <c r="U1346" s="68">
        <f t="shared" si="1210"/>
        <v>8</v>
      </c>
      <c r="V1346" s="65"/>
      <c r="W1346" s="5" t="s">
        <v>291</v>
      </c>
      <c r="X1346" s="5" t="str">
        <f t="shared" si="1227"/>
        <v>SCEN_ID,POSI_ID,RISK_CLS,BUCKET,RISK_FACT,SENT_CLS</v>
      </c>
      <c r="Y1346" s="6" t="s">
        <v>291</v>
      </c>
      <c r="Z1346" s="37" t="str">
        <f t="shared" si="1228"/>
        <v xml:space="preserve">  TMSTAMP timestamp DEFAULT CURRENT_TIMESTAMP  NULL,</v>
      </c>
      <c r="AA1346" s="37" t="s">
        <v>291</v>
      </c>
      <c r="AB1346" s="5" t="str">
        <f t="shared" si="1229"/>
        <v/>
      </c>
      <c r="AC1346" s="37" t="s">
        <v>291</v>
      </c>
      <c r="AD1346" s="37" t="str">
        <f t="shared" si="1230"/>
        <v>COMMENT ON COLUMN ZFW_BASE_SENT.TMSTAMP IS '최종작업시스템일시';</v>
      </c>
      <c r="AE1346" s="37" t="s">
        <v>291</v>
      </c>
      <c r="AF1346" s="40" t="str">
        <f t="shared" si="1231"/>
        <v>ALTER TABLE ZFW_BASE_SENT ADD TMSTAMP timestamp NULL;</v>
      </c>
      <c r="AG1346" s="6" t="s">
        <v>291</v>
      </c>
      <c r="AI1346" s="114"/>
      <c r="AJ1346" s="66"/>
    </row>
    <row r="1347" spans="2:36" hidden="1">
      <c r="B1347" s="65" t="str">
        <f t="shared" si="1234"/>
        <v>바젤3표준_SIM_산출정보</v>
      </c>
      <c r="C1347" s="65" t="str">
        <f t="shared" si="1234"/>
        <v>시뮬레이션_분석포지션정보</v>
      </c>
      <c r="D1347" s="65" t="s">
        <v>1456</v>
      </c>
      <c r="E1347" s="65">
        <f t="shared" si="1221"/>
        <v>9</v>
      </c>
      <c r="F1347" s="66"/>
      <c r="G1347" s="66" t="s">
        <v>13</v>
      </c>
      <c r="H1347" s="42">
        <v>10.6</v>
      </c>
      <c r="I1347" s="66"/>
      <c r="J1347" s="65" t="str">
        <f t="shared" si="1216"/>
        <v>숫자_10.6</v>
      </c>
      <c r="K1347" s="103"/>
      <c r="L1347" s="67"/>
      <c r="M1347" s="65" t="str">
        <f>M1346</f>
        <v>ZFW_BASE_SENT</v>
      </c>
      <c r="N1347" s="65" t="str">
        <f t="shared" si="1214"/>
        <v>시뮬레이션_분석포지션정보</v>
      </c>
      <c r="O1347" s="27">
        <f t="shared" si="1213"/>
        <v>9</v>
      </c>
      <c r="P1347" s="65" t="s">
        <v>1448</v>
      </c>
      <c r="Q1347" s="65" t="str">
        <f t="shared" si="1215"/>
        <v>변경전민감도</v>
      </c>
      <c r="R1347" s="65" t="str">
        <f t="shared" si="1217"/>
        <v>number(10,6)</v>
      </c>
      <c r="S1347" s="66"/>
      <c r="T1347" s="66"/>
      <c r="U1347" s="68">
        <f t="shared" si="1210"/>
        <v>10.6</v>
      </c>
      <c r="V1347" s="65"/>
      <c r="W1347" s="5" t="s">
        <v>291</v>
      </c>
      <c r="X1347" s="5" t="str">
        <f t="shared" si="1227"/>
        <v>SCEN_ID,POSI_ID,RISK_CLS,BUCKET,RISK_FACT,SENT_CLS</v>
      </c>
      <c r="Y1347" s="6" t="s">
        <v>291</v>
      </c>
      <c r="Z1347" s="37" t="str">
        <f t="shared" si="1228"/>
        <v xml:space="preserve">  OLD_VAL number(10,6) NULL,</v>
      </c>
      <c r="AA1347" s="37" t="s">
        <v>291</v>
      </c>
      <c r="AB1347" s="5" t="str">
        <f t="shared" si="1229"/>
        <v/>
      </c>
      <c r="AC1347" s="37" t="s">
        <v>291</v>
      </c>
      <c r="AD1347" s="37" t="str">
        <f t="shared" si="1230"/>
        <v>COMMENT ON COLUMN ZFW_BASE_SENT.OLD_VAL IS '변경전민감도';</v>
      </c>
      <c r="AE1347" s="37" t="s">
        <v>291</v>
      </c>
      <c r="AF1347" s="40" t="str">
        <f t="shared" si="1231"/>
        <v>ALTER TABLE ZFW_BASE_SENT ADD OLD_VAL number(10,6) NULL;</v>
      </c>
      <c r="AG1347" s="6" t="s">
        <v>291</v>
      </c>
      <c r="AI1347" s="114"/>
      <c r="AJ1347" s="66"/>
    </row>
    <row r="1348" spans="2:36" ht="25.5" hidden="1">
      <c r="B1348" s="65" t="str">
        <f t="shared" si="1234"/>
        <v>바젤3표준_SIM_산출정보</v>
      </c>
      <c r="C1348" s="65" t="str">
        <f t="shared" si="1234"/>
        <v>시뮬레이션_분석포지션정보</v>
      </c>
      <c r="D1348" s="65" t="s">
        <v>1457</v>
      </c>
      <c r="E1348" s="65">
        <f t="shared" si="1221"/>
        <v>10</v>
      </c>
      <c r="F1348" s="66"/>
      <c r="G1348" s="66" t="s">
        <v>1156</v>
      </c>
      <c r="H1348" s="42" t="s">
        <v>1999</v>
      </c>
      <c r="I1348" s="66"/>
      <c r="J1348" s="65" t="str">
        <f t="shared" si="1216"/>
        <v>숫자_10,6</v>
      </c>
      <c r="K1348" s="103" t="s">
        <v>1450</v>
      </c>
      <c r="L1348" s="67"/>
      <c r="M1348" s="65" t="str">
        <f>M1347</f>
        <v>ZFW_BASE_SENT</v>
      </c>
      <c r="N1348" s="65" t="str">
        <f t="shared" si="1214"/>
        <v>시뮬레이션_분석포지션정보</v>
      </c>
      <c r="O1348" s="27">
        <f t="shared" si="1213"/>
        <v>10</v>
      </c>
      <c r="P1348" s="65" t="s">
        <v>1458</v>
      </c>
      <c r="Q1348" s="65" t="str">
        <f t="shared" si="1215"/>
        <v>변경후민감도</v>
      </c>
      <c r="R1348" s="65" t="str">
        <f t="shared" si="1217"/>
        <v>number(10,6)</v>
      </c>
      <c r="S1348" s="66"/>
      <c r="T1348" s="66"/>
      <c r="U1348" s="68" t="str">
        <f t="shared" si="1210"/>
        <v>10,6</v>
      </c>
      <c r="V1348" s="65"/>
      <c r="W1348" s="5" t="s">
        <v>291</v>
      </c>
      <c r="X1348" s="5" t="str">
        <f t="shared" si="1227"/>
        <v>SCEN_ID,POSI_ID,RISK_CLS,BUCKET,RISK_FACT,SENT_CLS</v>
      </c>
      <c r="Y1348" s="6" t="s">
        <v>291</v>
      </c>
      <c r="Z1348" s="37" t="str">
        <f t="shared" si="1228"/>
        <v xml:space="preserve">  SENT_VAL number(10,6) NULL,</v>
      </c>
      <c r="AA1348" s="37" t="s">
        <v>291</v>
      </c>
      <c r="AB1348" s="5" t="str">
        <f t="shared" si="1229"/>
        <v/>
      </c>
      <c r="AC1348" s="37" t="s">
        <v>291</v>
      </c>
      <c r="AD1348" s="37" t="str">
        <f t="shared" si="1230"/>
        <v>COMMENT ON COLUMN ZFW_BASE_SENT.SENT_VAL IS '변경후민감도 : 이값을 이용하여 분석';</v>
      </c>
      <c r="AE1348" s="37" t="s">
        <v>291</v>
      </c>
      <c r="AF1348" s="40" t="str">
        <f t="shared" si="1231"/>
        <v>ALTER TABLE ZFW_BASE_SENT ADD SENT_VAL number(10,6) NULL;</v>
      </c>
      <c r="AG1348" s="6" t="s">
        <v>291</v>
      </c>
      <c r="AI1348" s="114"/>
      <c r="AJ1348" s="66"/>
    </row>
    <row r="1349" spans="2:36" hidden="1">
      <c r="B1349" s="65" t="str">
        <f>B1346</f>
        <v>바젤3표준_SIM_산출정보</v>
      </c>
      <c r="C1349" s="65" t="str">
        <f>C1346</f>
        <v>시뮬레이션_분석포지션정보</v>
      </c>
      <c r="D1349" s="65" t="s">
        <v>1459</v>
      </c>
      <c r="E1349" s="65">
        <f t="shared" si="1221"/>
        <v>11</v>
      </c>
      <c r="F1349" s="66"/>
      <c r="G1349" s="66" t="s">
        <v>1156</v>
      </c>
      <c r="H1349" s="42" t="s">
        <v>2002</v>
      </c>
      <c r="I1349" s="66"/>
      <c r="J1349" s="65" t="str">
        <f t="shared" si="1216"/>
        <v>숫자_10,4</v>
      </c>
      <c r="K1349" s="103"/>
      <c r="L1349" s="67"/>
      <c r="M1349" s="65" t="str">
        <f>M1346</f>
        <v>ZFW_BASE_SENT</v>
      </c>
      <c r="N1349" s="65" t="str">
        <f>N1346</f>
        <v>시뮬레이션_분석포지션정보</v>
      </c>
      <c r="O1349" s="27">
        <f t="shared" si="1213"/>
        <v>11</v>
      </c>
      <c r="P1349" s="65" t="s">
        <v>1460</v>
      </c>
      <c r="Q1349" s="65" t="str">
        <f t="shared" si="1215"/>
        <v>포지션증감비율</v>
      </c>
      <c r="R1349" s="65" t="str">
        <f t="shared" si="1217"/>
        <v>number(10,4)</v>
      </c>
      <c r="S1349" s="66"/>
      <c r="T1349" s="66"/>
      <c r="U1349" s="68" t="str">
        <f t="shared" si="1210"/>
        <v>10,4</v>
      </c>
      <c r="V1349" s="65"/>
      <c r="W1349" s="5" t="s">
        <v>291</v>
      </c>
      <c r="X1349" s="5" t="str">
        <f t="shared" si="1227"/>
        <v>SCEN_ID,POSI_ID,RISK_CLS,BUCKET,RISK_FACT,SENT_CLS</v>
      </c>
      <c r="Y1349" s="6" t="s">
        <v>291</v>
      </c>
      <c r="Z1349" s="37" t="str">
        <f t="shared" si="1228"/>
        <v xml:space="preserve">  POSI_SCALE number(10,4) NULL,CONSTRAINT PK_ZFW_BASE_SENT PRIMARY KEY ( SCEN_ID,POSI_ID,RISK_CLS,BUCKET,RISK_FACT,SENT_CLS) );</v>
      </c>
      <c r="AA1349" s="37" t="s">
        <v>291</v>
      </c>
      <c r="AB1349" s="5" t="str">
        <f t="shared" si="1229"/>
        <v/>
      </c>
      <c r="AC1349" s="37" t="s">
        <v>291</v>
      </c>
      <c r="AD1349" s="37" t="str">
        <f t="shared" si="1230"/>
        <v>COMMENT ON COLUMN ZFW_BASE_SENT.POSI_SCALE IS '포지션증감비율';</v>
      </c>
      <c r="AE1349" s="37" t="s">
        <v>291</v>
      </c>
      <c r="AF1349" s="40" t="str">
        <f t="shared" si="1231"/>
        <v>ALTER TABLE ZFW_BASE_SENT ADD POSI_SCALE number(10,4) NULL;</v>
      </c>
      <c r="AG1349" s="6" t="s">
        <v>291</v>
      </c>
      <c r="AI1349" s="114"/>
      <c r="AJ1349" s="66"/>
    </row>
    <row r="1350" spans="2:36" hidden="1">
      <c r="B1350" s="65" t="s">
        <v>1058</v>
      </c>
      <c r="C1350" s="65" t="s">
        <v>1020</v>
      </c>
      <c r="D1350" s="65" t="str">
        <f>VLOOKUP(C1350,엔티티목록!C:E,3,FALSE)</f>
        <v>시뮬레이션용 사용자정의 포트폴리오 정보</v>
      </c>
      <c r="E1350" s="65" t="str">
        <f t="shared" si="1221"/>
        <v/>
      </c>
      <c r="F1350" s="66"/>
      <c r="G1350" s="66"/>
      <c r="H1350" s="42">
        <f>SUMIFS(H:H,C:C,C1350,B:B,B1350, G:G,"&lt;&gt;"&amp;G1350)</f>
        <v>98</v>
      </c>
      <c r="I1350" s="66"/>
      <c r="J1350" s="65" t="str">
        <f t="shared" si="1216"/>
        <v/>
      </c>
      <c r="K1350" s="103"/>
      <c r="L1350" s="67"/>
      <c r="M1350" s="65" t="s">
        <v>1022</v>
      </c>
      <c r="N1350" s="65" t="str">
        <f t="shared" si="1214"/>
        <v>시뮬레이션_사용자정의포트폴리오</v>
      </c>
      <c r="O1350" s="27" t="str">
        <f t="shared" si="1213"/>
        <v/>
      </c>
      <c r="P1350" s="65"/>
      <c r="Q1350" s="65"/>
      <c r="R1350" s="65" t="str">
        <f t="shared" si="1217"/>
        <v/>
      </c>
      <c r="S1350" s="66"/>
      <c r="T1350" s="66"/>
      <c r="U1350" s="68">
        <f t="shared" ref="U1350:U1413" si="1235">IF(Q1350="", SUMIFS(U:U,M:M,M1350,Q:Q,"&lt;&gt;"&amp;Q1350), IF(OR(R1350="float",R1350="datetime"),8,H1350))</f>
        <v>98</v>
      </c>
      <c r="V1350" s="65"/>
      <c r="W1350" s="5" t="s">
        <v>291</v>
      </c>
      <c r="X1350" s="5" t="str">
        <f t="shared" si="1227"/>
        <v/>
      </c>
      <c r="Y1350" s="6" t="s">
        <v>291</v>
      </c>
      <c r="Z1350" s="37" t="str">
        <f t="shared" si="1228"/>
        <v>CREATE TABLE ZFW_UDEF_PORT(</v>
      </c>
      <c r="AA1350" s="37" t="s">
        <v>291</v>
      </c>
      <c r="AB1350" s="5" t="str">
        <f t="shared" si="1229"/>
        <v>DROP TABLE ZFW_UDEF_PORT;</v>
      </c>
      <c r="AC1350" s="37" t="s">
        <v>291</v>
      </c>
      <c r="AD1350" s="37" t="str">
        <f t="shared" si="1230"/>
        <v>COMMENT ON TABLE ZFW_UDEF_PORT IS '시뮬레이션_사용자정의포트폴리오';</v>
      </c>
      <c r="AE1350" s="37" t="s">
        <v>291</v>
      </c>
      <c r="AF1350" s="40" t="str">
        <f t="shared" si="1231"/>
        <v/>
      </c>
      <c r="AG1350" s="6" t="s">
        <v>291</v>
      </c>
      <c r="AI1350" s="114"/>
      <c r="AJ1350" s="66"/>
    </row>
    <row r="1351" spans="2:36" hidden="1">
      <c r="B1351" s="65" t="str">
        <f t="shared" ref="B1351:C1355" si="1236">B1350</f>
        <v>바젤3표준_SIM_산출정보</v>
      </c>
      <c r="C1351" s="65" t="str">
        <f t="shared" si="1236"/>
        <v>시뮬레이션_사용자정의포트폴리오</v>
      </c>
      <c r="D1351" s="65" t="s">
        <v>1184</v>
      </c>
      <c r="E1351" s="65">
        <f t="shared" si="1221"/>
        <v>1</v>
      </c>
      <c r="F1351" s="66" t="s">
        <v>1980</v>
      </c>
      <c r="G1351" s="66" t="s">
        <v>274</v>
      </c>
      <c r="H1351" s="42">
        <v>10</v>
      </c>
      <c r="I1351" s="66"/>
      <c r="J1351" s="65" t="str">
        <f t="shared" si="1216"/>
        <v>문자_10</v>
      </c>
      <c r="K1351" s="103"/>
      <c r="L1351" s="67"/>
      <c r="M1351" s="65" t="str">
        <f>M1350</f>
        <v>ZFW_UDEF_PORT</v>
      </c>
      <c r="N1351" s="65" t="str">
        <f t="shared" si="1214"/>
        <v>시뮬레이션_사용자정의포트폴리오</v>
      </c>
      <c r="O1351" s="27">
        <f t="shared" si="1213"/>
        <v>1</v>
      </c>
      <c r="P1351" s="65" t="s">
        <v>80</v>
      </c>
      <c r="Q1351" s="65" t="str">
        <f t="shared" si="1215"/>
        <v>포트폴리오그룹</v>
      </c>
      <c r="R1351" s="65" t="str">
        <f t="shared" si="1217"/>
        <v>varchar2(10)</v>
      </c>
      <c r="S1351" s="66" t="s">
        <v>1980</v>
      </c>
      <c r="T1351" s="66"/>
      <c r="U1351" s="68">
        <f t="shared" si="1235"/>
        <v>10</v>
      </c>
      <c r="V1351" s="65"/>
      <c r="W1351" s="5" t="s">
        <v>291</v>
      </c>
      <c r="X1351" s="5" t="str">
        <f t="shared" si="1227"/>
        <v>PORT_GRP</v>
      </c>
      <c r="Y1351" s="6" t="s">
        <v>291</v>
      </c>
      <c r="Z1351" s="37" t="str">
        <f t="shared" si="1228"/>
        <v xml:space="preserve">  PORT_GRP varchar2(10) NOT NULL,</v>
      </c>
      <c r="AA1351" s="37" t="s">
        <v>291</v>
      </c>
      <c r="AB1351" s="5" t="str">
        <f t="shared" si="1229"/>
        <v/>
      </c>
      <c r="AC1351" s="37" t="s">
        <v>291</v>
      </c>
      <c r="AD1351" s="37" t="str">
        <f t="shared" si="1230"/>
        <v>COMMENT ON COLUMN ZFW_UDEF_PORT.PORT_GRP IS '포트폴리오그룹';</v>
      </c>
      <c r="AE1351" s="37" t="s">
        <v>291</v>
      </c>
      <c r="AF1351" s="40" t="str">
        <f t="shared" si="1231"/>
        <v/>
      </c>
      <c r="AG1351" s="6" t="s">
        <v>291</v>
      </c>
      <c r="AI1351" s="114"/>
      <c r="AJ1351" s="66"/>
    </row>
    <row r="1352" spans="2:36" hidden="1">
      <c r="B1352" s="65" t="str">
        <f t="shared" si="1236"/>
        <v>바젤3표준_SIM_산출정보</v>
      </c>
      <c r="C1352" s="65" t="str">
        <f t="shared" si="1236"/>
        <v>시뮬레이션_사용자정의포트폴리오</v>
      </c>
      <c r="D1352" s="65" t="s">
        <v>33</v>
      </c>
      <c r="E1352" s="65">
        <f t="shared" si="1221"/>
        <v>2</v>
      </c>
      <c r="F1352" s="66" t="s">
        <v>1980</v>
      </c>
      <c r="G1352" s="66" t="s">
        <v>274</v>
      </c>
      <c r="H1352" s="42">
        <v>60</v>
      </c>
      <c r="I1352" s="66"/>
      <c r="J1352" s="65" t="str">
        <f t="shared" si="1216"/>
        <v>문자_60</v>
      </c>
      <c r="K1352" s="103"/>
      <c r="L1352" s="67"/>
      <c r="M1352" s="65" t="str">
        <f>M1351</f>
        <v>ZFW_UDEF_PORT</v>
      </c>
      <c r="N1352" s="65" t="str">
        <f t="shared" si="1214"/>
        <v>시뮬레이션_사용자정의포트폴리오</v>
      </c>
      <c r="O1352" s="27">
        <f t="shared" si="1213"/>
        <v>2</v>
      </c>
      <c r="P1352" s="65" t="s">
        <v>107</v>
      </c>
      <c r="Q1352" s="65" t="str">
        <f t="shared" si="1215"/>
        <v>포지션ID</v>
      </c>
      <c r="R1352" s="65" t="str">
        <f t="shared" si="1217"/>
        <v>varchar2(60)</v>
      </c>
      <c r="S1352" s="66" t="s">
        <v>1980</v>
      </c>
      <c r="T1352" s="66"/>
      <c r="U1352" s="68">
        <f t="shared" si="1235"/>
        <v>60</v>
      </c>
      <c r="V1352" s="65"/>
      <c r="W1352" s="5" t="s">
        <v>291</v>
      </c>
      <c r="X1352" s="5" t="str">
        <f t="shared" si="1227"/>
        <v>PORT_GRP,POSI_ID</v>
      </c>
      <c r="Y1352" s="6" t="s">
        <v>291</v>
      </c>
      <c r="Z1352" s="37" t="str">
        <f t="shared" si="1228"/>
        <v xml:space="preserve">  POSI_ID varchar2(60) NOT NULL,</v>
      </c>
      <c r="AA1352" s="37" t="s">
        <v>291</v>
      </c>
      <c r="AB1352" s="5" t="str">
        <f t="shared" si="1229"/>
        <v/>
      </c>
      <c r="AC1352" s="37" t="s">
        <v>291</v>
      </c>
      <c r="AD1352" s="37" t="str">
        <f t="shared" si="1230"/>
        <v>COMMENT ON COLUMN ZFW_UDEF_PORT.POSI_ID IS '포지션ID';</v>
      </c>
      <c r="AE1352" s="37" t="s">
        <v>291</v>
      </c>
      <c r="AF1352" s="40" t="str">
        <f t="shared" si="1231"/>
        <v/>
      </c>
      <c r="AG1352" s="6" t="s">
        <v>291</v>
      </c>
      <c r="AI1352" s="114"/>
      <c r="AJ1352" s="66"/>
    </row>
    <row r="1353" spans="2:36" hidden="1">
      <c r="B1353" s="65" t="str">
        <f t="shared" si="1236"/>
        <v>바젤3표준_SIM_산출정보</v>
      </c>
      <c r="C1353" s="65" t="str">
        <f t="shared" si="1236"/>
        <v>시뮬레이션_사용자정의포트폴리오</v>
      </c>
      <c r="D1353" s="65" t="s">
        <v>1153</v>
      </c>
      <c r="E1353" s="65">
        <f t="shared" si="1221"/>
        <v>3</v>
      </c>
      <c r="F1353" s="66"/>
      <c r="G1353" s="66" t="s">
        <v>274</v>
      </c>
      <c r="H1353" s="42">
        <v>20</v>
      </c>
      <c r="I1353" s="66"/>
      <c r="J1353" s="65" t="str">
        <f t="shared" si="1216"/>
        <v>문자_20</v>
      </c>
      <c r="K1353" s="103"/>
      <c r="L1353" s="67"/>
      <c r="M1353" s="65" t="str">
        <f>M1352</f>
        <v>ZFW_UDEF_PORT</v>
      </c>
      <c r="N1353" s="65" t="str">
        <f t="shared" si="1214"/>
        <v>시뮬레이션_사용자정의포트폴리오</v>
      </c>
      <c r="O1353" s="27">
        <f t="shared" si="1213"/>
        <v>3</v>
      </c>
      <c r="P1353" s="65" t="s">
        <v>46</v>
      </c>
      <c r="Q1353" s="65" t="str">
        <f t="shared" si="1215"/>
        <v>최종작업자</v>
      </c>
      <c r="R1353" s="65" t="str">
        <f t="shared" si="1217"/>
        <v>varchar2(20)</v>
      </c>
      <c r="S1353" s="66"/>
      <c r="T1353" s="66"/>
      <c r="U1353" s="68">
        <f t="shared" si="1235"/>
        <v>20</v>
      </c>
      <c r="V1353" s="65"/>
      <c r="W1353" s="5" t="s">
        <v>291</v>
      </c>
      <c r="X1353" s="5" t="str">
        <f t="shared" si="1227"/>
        <v>PORT_GRP,POSI_ID</v>
      </c>
      <c r="Y1353" s="6" t="s">
        <v>291</v>
      </c>
      <c r="Z1353" s="37" t="str">
        <f t="shared" si="1228"/>
        <v xml:space="preserve">  LASTID varchar2(20) NULL,</v>
      </c>
      <c r="AA1353" s="37" t="s">
        <v>291</v>
      </c>
      <c r="AB1353" s="5" t="str">
        <f t="shared" si="1229"/>
        <v/>
      </c>
      <c r="AC1353" s="37" t="s">
        <v>291</v>
      </c>
      <c r="AD1353" s="37" t="str">
        <f t="shared" si="1230"/>
        <v>COMMENT ON COLUMN ZFW_UDEF_PORT.LASTID IS '최종작업자';</v>
      </c>
      <c r="AE1353" s="37" t="s">
        <v>291</v>
      </c>
      <c r="AF1353" s="40" t="str">
        <f t="shared" si="1231"/>
        <v>ALTER TABLE ZFW_UDEF_PORT ADD LASTID varchar2(20) NULL;</v>
      </c>
      <c r="AG1353" s="6" t="s">
        <v>291</v>
      </c>
      <c r="AI1353" s="114"/>
      <c r="AJ1353" s="66"/>
    </row>
    <row r="1354" spans="2:36" hidden="1">
      <c r="B1354" s="65" t="str">
        <f t="shared" si="1236"/>
        <v>바젤3표준_SIM_산출정보</v>
      </c>
      <c r="C1354" s="65" t="str">
        <f t="shared" si="1236"/>
        <v>시뮬레이션_사용자정의포트폴리오</v>
      </c>
      <c r="D1354" s="65" t="s">
        <v>286</v>
      </c>
      <c r="E1354" s="65">
        <f t="shared" si="1221"/>
        <v>4</v>
      </c>
      <c r="F1354" s="66"/>
      <c r="G1354" s="66" t="s">
        <v>1154</v>
      </c>
      <c r="H1354" s="42">
        <v>8</v>
      </c>
      <c r="I1354" s="66" t="s">
        <v>36</v>
      </c>
      <c r="J1354" s="65" t="str">
        <f t="shared" si="1216"/>
        <v>날짜</v>
      </c>
      <c r="K1354" s="103"/>
      <c r="L1354" s="67"/>
      <c r="M1354" s="65" t="str">
        <f>M1353</f>
        <v>ZFW_UDEF_PORT</v>
      </c>
      <c r="N1354" s="65" t="str">
        <f t="shared" si="1214"/>
        <v>시뮬레이션_사용자정의포트폴리오</v>
      </c>
      <c r="O1354" s="27">
        <f t="shared" si="1213"/>
        <v>4</v>
      </c>
      <c r="P1354" s="65" t="s">
        <v>47</v>
      </c>
      <c r="Q1354" s="65" t="str">
        <f t="shared" si="1215"/>
        <v>최종작업시스템일시</v>
      </c>
      <c r="R1354" s="65" t="str">
        <f t="shared" si="1217"/>
        <v>timestamp</v>
      </c>
      <c r="S1354" s="66"/>
      <c r="T1354" s="66"/>
      <c r="U1354" s="68">
        <f t="shared" si="1235"/>
        <v>8</v>
      </c>
      <c r="V1354" s="65"/>
      <c r="W1354" s="5" t="s">
        <v>291</v>
      </c>
      <c r="X1354" s="5" t="str">
        <f t="shared" si="1227"/>
        <v>PORT_GRP,POSI_ID</v>
      </c>
      <c r="Y1354" s="6" t="s">
        <v>291</v>
      </c>
      <c r="Z1354" s="37" t="str">
        <f t="shared" si="1228"/>
        <v xml:space="preserve">  TMSTAMP timestamp DEFAULT CURRENT_TIMESTAMP  NULL,</v>
      </c>
      <c r="AA1354" s="37" t="s">
        <v>291</v>
      </c>
      <c r="AB1354" s="5" t="str">
        <f t="shared" si="1229"/>
        <v/>
      </c>
      <c r="AC1354" s="37" t="s">
        <v>291</v>
      </c>
      <c r="AD1354" s="37" t="str">
        <f t="shared" si="1230"/>
        <v>COMMENT ON COLUMN ZFW_UDEF_PORT.TMSTAMP IS '최종작업시스템일시';</v>
      </c>
      <c r="AE1354" s="37" t="s">
        <v>291</v>
      </c>
      <c r="AF1354" s="40" t="str">
        <f t="shared" si="1231"/>
        <v>ALTER TABLE ZFW_UDEF_PORT ADD TMSTAMP timestamp NULL;</v>
      </c>
      <c r="AG1354" s="6" t="s">
        <v>291</v>
      </c>
      <c r="AI1354" s="114"/>
      <c r="AJ1354" s="66"/>
    </row>
    <row r="1355" spans="2:36" hidden="1">
      <c r="B1355" s="65" t="str">
        <f t="shared" si="1236"/>
        <v>바젤3표준_SIM_산출정보</v>
      </c>
      <c r="C1355" s="65" t="str">
        <f t="shared" si="1236"/>
        <v>시뮬레이션_사용자정의포트폴리오</v>
      </c>
      <c r="D1355" s="65" t="s">
        <v>1208</v>
      </c>
      <c r="E1355" s="65">
        <f t="shared" si="1221"/>
        <v>5</v>
      </c>
      <c r="F1355" s="66"/>
      <c r="G1355" s="66" t="s">
        <v>274</v>
      </c>
      <c r="H1355" s="42" t="s">
        <v>1159</v>
      </c>
      <c r="I1355" s="66"/>
      <c r="J1355" s="65" t="str">
        <f t="shared" si="1216"/>
        <v>문자_100</v>
      </c>
      <c r="K1355" s="103"/>
      <c r="L1355" s="67"/>
      <c r="M1355" s="65" t="str">
        <f>M1354</f>
        <v>ZFW_UDEF_PORT</v>
      </c>
      <c r="N1355" s="65" t="str">
        <f t="shared" si="1214"/>
        <v>시뮬레이션_사용자정의포트폴리오</v>
      </c>
      <c r="O1355" s="27">
        <f t="shared" si="1213"/>
        <v>5</v>
      </c>
      <c r="P1355" s="65" t="s">
        <v>81</v>
      </c>
      <c r="Q1355" s="65" t="str">
        <f t="shared" si="1215"/>
        <v>포트폴리오ID</v>
      </c>
      <c r="R1355" s="65" t="str">
        <f t="shared" si="1217"/>
        <v>varchar2(100)</v>
      </c>
      <c r="S1355" s="66"/>
      <c r="T1355" s="66"/>
      <c r="U1355" s="68" t="str">
        <f t="shared" si="1235"/>
        <v>100</v>
      </c>
      <c r="V1355" s="65"/>
      <c r="W1355" s="5" t="s">
        <v>291</v>
      </c>
      <c r="X1355" s="5" t="str">
        <f t="shared" si="1227"/>
        <v>PORT_GRP,POSI_ID</v>
      </c>
      <c r="Y1355" s="6" t="s">
        <v>291</v>
      </c>
      <c r="Z1355" s="37" t="str">
        <f t="shared" si="1228"/>
        <v xml:space="preserve">  PORT_ID varchar2(100) NULL,CONSTRAINT PK_ZFW_UDEF_PORT PRIMARY KEY ( PORT_GRP,POSI_ID) );</v>
      </c>
      <c r="AA1355" s="37" t="s">
        <v>291</v>
      </c>
      <c r="AB1355" s="5" t="str">
        <f t="shared" si="1229"/>
        <v/>
      </c>
      <c r="AC1355" s="37" t="s">
        <v>291</v>
      </c>
      <c r="AD1355" s="37" t="str">
        <f t="shared" si="1230"/>
        <v>COMMENT ON COLUMN ZFW_UDEF_PORT.PORT_ID IS '포트폴리오ID';</v>
      </c>
      <c r="AE1355" s="37" t="s">
        <v>291</v>
      </c>
      <c r="AF1355" s="40" t="str">
        <f t="shared" si="1231"/>
        <v>ALTER TABLE ZFW_UDEF_PORT ADD PORT_ID varchar2(100) NULL;</v>
      </c>
      <c r="AG1355" s="6" t="s">
        <v>291</v>
      </c>
      <c r="AI1355" s="114"/>
      <c r="AJ1355" s="66"/>
    </row>
    <row r="1356" spans="2:36" hidden="1">
      <c r="B1356" s="65" t="s">
        <v>1058</v>
      </c>
      <c r="C1356" s="65" t="s">
        <v>1023</v>
      </c>
      <c r="D1356" s="65" t="str">
        <f>VLOOKUP(C1356,엔티티목록!C:E,3,FALSE)</f>
        <v>시뮬레이션 분석 포지션별 규제자본 정보</v>
      </c>
      <c r="E1356" s="65" t="str">
        <f t="shared" si="1221"/>
        <v/>
      </c>
      <c r="F1356" s="66"/>
      <c r="G1356" s="66"/>
      <c r="H1356" s="42">
        <f>SUMIFS(H:H,C:C,C1356,B:B,B1356, G:G,"&lt;&gt;"&amp;G1356)</f>
        <v>401</v>
      </c>
      <c r="I1356" s="66"/>
      <c r="J1356" s="65" t="str">
        <f t="shared" si="1216"/>
        <v/>
      </c>
      <c r="K1356" s="103"/>
      <c r="L1356" s="67"/>
      <c r="M1356" s="65" t="s">
        <v>1025</v>
      </c>
      <c r="N1356" s="65" t="str">
        <f t="shared" si="1214"/>
        <v>시뮬레이션_포지션규제자본정보</v>
      </c>
      <c r="O1356" s="27" t="str">
        <f t="shared" si="1213"/>
        <v/>
      </c>
      <c r="P1356" s="65"/>
      <c r="Q1356" s="65"/>
      <c r="R1356" s="65" t="str">
        <f t="shared" si="1217"/>
        <v/>
      </c>
      <c r="S1356" s="66"/>
      <c r="T1356" s="66"/>
      <c r="U1356" s="68">
        <f t="shared" si="1235"/>
        <v>401</v>
      </c>
      <c r="V1356" s="65"/>
      <c r="W1356" s="5" t="s">
        <v>291</v>
      </c>
      <c r="X1356" s="5" t="str">
        <f t="shared" si="1227"/>
        <v/>
      </c>
      <c r="Y1356" s="6" t="s">
        <v>291</v>
      </c>
      <c r="Z1356" s="37" t="str">
        <f t="shared" si="1228"/>
        <v>CREATE TABLE ZFW_RISK_POSI(</v>
      </c>
      <c r="AA1356" s="37" t="s">
        <v>291</v>
      </c>
      <c r="AB1356" s="5" t="str">
        <f t="shared" si="1229"/>
        <v>DROP TABLE ZFW_RISK_POSI;</v>
      </c>
      <c r="AC1356" s="37" t="s">
        <v>291</v>
      </c>
      <c r="AD1356" s="37" t="str">
        <f t="shared" si="1230"/>
        <v>COMMENT ON TABLE ZFW_RISK_POSI IS '시뮬레이션_포지션규제자본정보';</v>
      </c>
      <c r="AE1356" s="37" t="s">
        <v>291</v>
      </c>
      <c r="AF1356" s="40" t="str">
        <f t="shared" si="1231"/>
        <v/>
      </c>
      <c r="AG1356" s="6" t="s">
        <v>291</v>
      </c>
      <c r="AI1356" s="114"/>
      <c r="AJ1356" s="66"/>
    </row>
    <row r="1357" spans="2:36" hidden="1">
      <c r="B1357" s="65" t="str">
        <f t="shared" ref="B1357:C1372" si="1237">B1356</f>
        <v>바젤3표준_SIM_산출정보</v>
      </c>
      <c r="C1357" s="65" t="str">
        <f t="shared" si="1237"/>
        <v>시뮬레이션_포지션규제자본정보</v>
      </c>
      <c r="D1357" s="65" t="s">
        <v>1169</v>
      </c>
      <c r="E1357" s="65">
        <f t="shared" si="1221"/>
        <v>1</v>
      </c>
      <c r="F1357" s="66" t="s">
        <v>1980</v>
      </c>
      <c r="G1357" s="66" t="s">
        <v>274</v>
      </c>
      <c r="H1357" s="42">
        <v>8</v>
      </c>
      <c r="I1357" s="66"/>
      <c r="J1357" s="65" t="str">
        <f t="shared" si="1216"/>
        <v>문자_8</v>
      </c>
      <c r="K1357" s="103"/>
      <c r="L1357" s="67"/>
      <c r="M1357" s="65" t="str">
        <f t="shared" ref="M1357:M1385" si="1238">M1356</f>
        <v>ZFW_RISK_POSI</v>
      </c>
      <c r="N1357" s="65" t="str">
        <f t="shared" si="1214"/>
        <v>시뮬레이션_포지션규제자본정보</v>
      </c>
      <c r="O1357" s="27">
        <f t="shared" si="1213"/>
        <v>1</v>
      </c>
      <c r="P1357" s="65" t="s">
        <v>65</v>
      </c>
      <c r="Q1357" s="65" t="str">
        <f t="shared" ref="Q1357:Q1386" si="1239">D1357</f>
        <v>기준일자</v>
      </c>
      <c r="R1357" s="65" t="str">
        <f t="shared" si="1217"/>
        <v>varchar2(8)</v>
      </c>
      <c r="S1357" s="66" t="s">
        <v>1980</v>
      </c>
      <c r="T1357" s="66"/>
      <c r="U1357" s="68">
        <f t="shared" si="1235"/>
        <v>8</v>
      </c>
      <c r="V1357" s="65"/>
      <c r="W1357" s="5" t="s">
        <v>291</v>
      </c>
      <c r="X1357" s="5" t="str">
        <f t="shared" si="1227"/>
        <v>BASE_DT</v>
      </c>
      <c r="Y1357" s="6" t="s">
        <v>291</v>
      </c>
      <c r="Z1357" s="37" t="str">
        <f t="shared" si="1228"/>
        <v xml:space="preserve">  BASE_DT varchar2(8) NOT NULL,</v>
      </c>
      <c r="AA1357" s="37" t="s">
        <v>291</v>
      </c>
      <c r="AB1357" s="5" t="str">
        <f t="shared" si="1229"/>
        <v/>
      </c>
      <c r="AC1357" s="37" t="s">
        <v>291</v>
      </c>
      <c r="AD1357" s="37" t="str">
        <f t="shared" si="1230"/>
        <v>COMMENT ON COLUMN ZFW_RISK_POSI.BASE_DT IS '기준일자';</v>
      </c>
      <c r="AE1357" s="37" t="s">
        <v>291</v>
      </c>
      <c r="AF1357" s="40" t="str">
        <f t="shared" si="1231"/>
        <v/>
      </c>
      <c r="AG1357" s="6" t="s">
        <v>291</v>
      </c>
      <c r="AI1357" s="114"/>
      <c r="AJ1357" s="66"/>
    </row>
    <row r="1358" spans="2:36" hidden="1">
      <c r="B1358" s="65" t="str">
        <f t="shared" si="1237"/>
        <v>바젤3표준_SIM_산출정보</v>
      </c>
      <c r="C1358" s="65" t="str">
        <f t="shared" si="1237"/>
        <v>시뮬레이션_포지션규제자본정보</v>
      </c>
      <c r="D1358" s="65" t="s">
        <v>1212</v>
      </c>
      <c r="E1358" s="65">
        <f t="shared" si="1221"/>
        <v>2</v>
      </c>
      <c r="F1358" s="66" t="s">
        <v>1980</v>
      </c>
      <c r="G1358" s="66" t="s">
        <v>274</v>
      </c>
      <c r="H1358" s="42">
        <v>30</v>
      </c>
      <c r="I1358" s="66"/>
      <c r="J1358" s="65" t="str">
        <f t="shared" si="1216"/>
        <v>문자_30</v>
      </c>
      <c r="K1358" s="103"/>
      <c r="L1358" s="67"/>
      <c r="M1358" s="65" t="str">
        <f t="shared" si="1238"/>
        <v>ZFW_RISK_POSI</v>
      </c>
      <c r="N1358" s="65" t="str">
        <f t="shared" si="1214"/>
        <v>시뮬레이션_포지션규제자본정보</v>
      </c>
      <c r="O1358" s="27">
        <f t="shared" si="1213"/>
        <v>2</v>
      </c>
      <c r="P1358" s="65" t="s">
        <v>106</v>
      </c>
      <c r="Q1358" s="65" t="str">
        <f t="shared" si="1239"/>
        <v>시나리오ID</v>
      </c>
      <c r="R1358" s="65" t="str">
        <f t="shared" si="1217"/>
        <v>varchar2(30)</v>
      </c>
      <c r="S1358" s="66" t="s">
        <v>1980</v>
      </c>
      <c r="T1358" s="66"/>
      <c r="U1358" s="68">
        <f t="shared" si="1235"/>
        <v>30</v>
      </c>
      <c r="V1358" s="65"/>
      <c r="W1358" s="5" t="s">
        <v>291</v>
      </c>
      <c r="X1358" s="5" t="str">
        <f t="shared" si="1227"/>
        <v>BASE_DT,SCEN_ID</v>
      </c>
      <c r="Y1358" s="6" t="s">
        <v>291</v>
      </c>
      <c r="Z1358" s="37" t="str">
        <f t="shared" si="1228"/>
        <v xml:space="preserve">  SCEN_ID varchar2(30) NOT NULL,</v>
      </c>
      <c r="AA1358" s="37" t="s">
        <v>291</v>
      </c>
      <c r="AB1358" s="5" t="str">
        <f t="shared" si="1229"/>
        <v/>
      </c>
      <c r="AC1358" s="37" t="s">
        <v>291</v>
      </c>
      <c r="AD1358" s="37" t="str">
        <f t="shared" si="1230"/>
        <v>COMMENT ON COLUMN ZFW_RISK_POSI.SCEN_ID IS '시나리오ID';</v>
      </c>
      <c r="AE1358" s="37" t="s">
        <v>291</v>
      </c>
      <c r="AF1358" s="40" t="str">
        <f t="shared" si="1231"/>
        <v/>
      </c>
      <c r="AG1358" s="6" t="s">
        <v>291</v>
      </c>
      <c r="AI1358" s="114"/>
      <c r="AJ1358" s="66"/>
    </row>
    <row r="1359" spans="2:36" hidden="1">
      <c r="B1359" s="65" t="str">
        <f t="shared" si="1237"/>
        <v>바젤3표준_SIM_산출정보</v>
      </c>
      <c r="C1359" s="65" t="str">
        <f t="shared" si="1237"/>
        <v>시뮬레이션_포지션규제자본정보</v>
      </c>
      <c r="D1359" s="65" t="s">
        <v>33</v>
      </c>
      <c r="E1359" s="65">
        <f t="shared" si="1221"/>
        <v>3</v>
      </c>
      <c r="F1359" s="66" t="s">
        <v>1980</v>
      </c>
      <c r="G1359" s="66" t="s">
        <v>274</v>
      </c>
      <c r="H1359" s="42">
        <v>60</v>
      </c>
      <c r="I1359" s="66"/>
      <c r="J1359" s="65" t="str">
        <f t="shared" si="1216"/>
        <v>문자_60</v>
      </c>
      <c r="K1359" s="103"/>
      <c r="L1359" s="67"/>
      <c r="M1359" s="65" t="str">
        <f t="shared" si="1238"/>
        <v>ZFW_RISK_POSI</v>
      </c>
      <c r="N1359" s="65" t="str">
        <f t="shared" si="1214"/>
        <v>시뮬레이션_포지션규제자본정보</v>
      </c>
      <c r="O1359" s="27">
        <f t="shared" si="1213"/>
        <v>3</v>
      </c>
      <c r="P1359" s="65" t="s">
        <v>107</v>
      </c>
      <c r="Q1359" s="65" t="str">
        <f t="shared" si="1239"/>
        <v>포지션ID</v>
      </c>
      <c r="R1359" s="65" t="str">
        <f t="shared" si="1217"/>
        <v>varchar2(60)</v>
      </c>
      <c r="S1359" s="66" t="s">
        <v>1980</v>
      </c>
      <c r="T1359" s="66"/>
      <c r="U1359" s="68">
        <f t="shared" si="1235"/>
        <v>60</v>
      </c>
      <c r="V1359" s="65"/>
      <c r="W1359" s="5" t="s">
        <v>291</v>
      </c>
      <c r="X1359" s="5" t="str">
        <f t="shared" si="1227"/>
        <v>BASE_DT,SCEN_ID,POSI_ID</v>
      </c>
      <c r="Y1359" s="6" t="s">
        <v>291</v>
      </c>
      <c r="Z1359" s="37" t="str">
        <f t="shared" si="1228"/>
        <v xml:space="preserve">  POSI_ID varchar2(60) NOT NULL,</v>
      </c>
      <c r="AA1359" s="37" t="s">
        <v>291</v>
      </c>
      <c r="AB1359" s="5" t="str">
        <f t="shared" si="1229"/>
        <v/>
      </c>
      <c r="AC1359" s="37" t="s">
        <v>291</v>
      </c>
      <c r="AD1359" s="37" t="str">
        <f t="shared" si="1230"/>
        <v>COMMENT ON COLUMN ZFW_RISK_POSI.POSI_ID IS '포지션ID';</v>
      </c>
      <c r="AE1359" s="37" t="s">
        <v>291</v>
      </c>
      <c r="AF1359" s="40" t="str">
        <f t="shared" si="1231"/>
        <v/>
      </c>
      <c r="AG1359" s="6" t="s">
        <v>291</v>
      </c>
      <c r="AI1359" s="114"/>
      <c r="AJ1359" s="66"/>
    </row>
    <row r="1360" spans="2:36" hidden="1">
      <c r="B1360" s="65" t="str">
        <f t="shared" si="1237"/>
        <v>바젤3표준_SIM_산출정보</v>
      </c>
      <c r="C1360" s="65" t="str">
        <f t="shared" si="1237"/>
        <v>시뮬레이션_포지션규제자본정보</v>
      </c>
      <c r="D1360" s="65" t="s">
        <v>1173</v>
      </c>
      <c r="E1360" s="65">
        <f t="shared" si="1221"/>
        <v>4</v>
      </c>
      <c r="F1360" s="66" t="s">
        <v>1980</v>
      </c>
      <c r="G1360" s="66" t="s">
        <v>274</v>
      </c>
      <c r="H1360" s="42">
        <v>10</v>
      </c>
      <c r="I1360" s="66"/>
      <c r="J1360" s="65" t="str">
        <f t="shared" si="1216"/>
        <v>문자_10</v>
      </c>
      <c r="K1360" s="103"/>
      <c r="L1360" s="67"/>
      <c r="M1360" s="65" t="str">
        <f t="shared" si="1238"/>
        <v>ZFW_RISK_POSI</v>
      </c>
      <c r="N1360" s="65" t="str">
        <f t="shared" si="1214"/>
        <v>시뮬레이션_포지션규제자본정보</v>
      </c>
      <c r="O1360" s="27">
        <f t="shared" si="1213"/>
        <v>4</v>
      </c>
      <c r="P1360" s="65" t="s">
        <v>69</v>
      </c>
      <c r="Q1360" s="65" t="str">
        <f t="shared" si="1239"/>
        <v>위험군</v>
      </c>
      <c r="R1360" s="65" t="str">
        <f t="shared" si="1217"/>
        <v>varchar2(10)</v>
      </c>
      <c r="S1360" s="66" t="s">
        <v>1980</v>
      </c>
      <c r="T1360" s="66"/>
      <c r="U1360" s="68">
        <f t="shared" si="1235"/>
        <v>10</v>
      </c>
      <c r="V1360" s="65"/>
      <c r="W1360" s="5" t="s">
        <v>291</v>
      </c>
      <c r="X1360" s="5" t="str">
        <f t="shared" si="1227"/>
        <v>BASE_DT,SCEN_ID,POSI_ID,RISK_CLS</v>
      </c>
      <c r="Y1360" s="6" t="s">
        <v>291</v>
      </c>
      <c r="Z1360" s="37" t="str">
        <f t="shared" si="1228"/>
        <v xml:space="preserve">  RISK_CLS varchar2(10) NOT NULL,</v>
      </c>
      <c r="AA1360" s="37" t="s">
        <v>291</v>
      </c>
      <c r="AB1360" s="5" t="str">
        <f t="shared" si="1229"/>
        <v/>
      </c>
      <c r="AC1360" s="37" t="s">
        <v>291</v>
      </c>
      <c r="AD1360" s="37" t="str">
        <f t="shared" si="1230"/>
        <v>COMMENT ON COLUMN ZFW_RISK_POSI.RISK_CLS IS '위험군';</v>
      </c>
      <c r="AE1360" s="37" t="s">
        <v>291</v>
      </c>
      <c r="AF1360" s="40" t="str">
        <f t="shared" si="1231"/>
        <v/>
      </c>
      <c r="AG1360" s="6" t="s">
        <v>291</v>
      </c>
      <c r="AI1360" s="114"/>
      <c r="AJ1360" s="66"/>
    </row>
    <row r="1361" spans="2:36" hidden="1">
      <c r="B1361" s="65" t="str">
        <f t="shared" si="1237"/>
        <v>바젤3표준_SIM_산출정보</v>
      </c>
      <c r="C1361" s="65" t="str">
        <f t="shared" si="1237"/>
        <v>시뮬레이션_포지션규제자본정보</v>
      </c>
      <c r="D1361" s="65" t="s">
        <v>1248</v>
      </c>
      <c r="E1361" s="65">
        <f t="shared" si="1221"/>
        <v>5</v>
      </c>
      <c r="F1361" s="66" t="s">
        <v>1980</v>
      </c>
      <c r="G1361" s="66" t="s">
        <v>274</v>
      </c>
      <c r="H1361" s="42">
        <v>30</v>
      </c>
      <c r="I1361" s="66"/>
      <c r="J1361" s="65" t="str">
        <f t="shared" si="1216"/>
        <v>문자_30</v>
      </c>
      <c r="K1361" s="103"/>
      <c r="L1361" s="67"/>
      <c r="M1361" s="65" t="str">
        <f t="shared" si="1238"/>
        <v>ZFW_RISK_POSI</v>
      </c>
      <c r="N1361" s="65" t="str">
        <f t="shared" si="1214"/>
        <v>시뮬레이션_포지션규제자본정보</v>
      </c>
      <c r="O1361" s="27">
        <f t="shared" si="1213"/>
        <v>5</v>
      </c>
      <c r="P1361" s="65" t="s">
        <v>131</v>
      </c>
      <c r="Q1361" s="65" t="str">
        <f t="shared" si="1239"/>
        <v>버킷</v>
      </c>
      <c r="R1361" s="65" t="str">
        <f t="shared" si="1217"/>
        <v>varchar2(30)</v>
      </c>
      <c r="S1361" s="66" t="s">
        <v>1980</v>
      </c>
      <c r="T1361" s="66"/>
      <c r="U1361" s="68">
        <f t="shared" si="1235"/>
        <v>30</v>
      </c>
      <c r="V1361" s="65"/>
      <c r="W1361" s="5" t="s">
        <v>291</v>
      </c>
      <c r="X1361" s="5" t="str">
        <f t="shared" si="1227"/>
        <v>BASE_DT,SCEN_ID,POSI_ID,RISK_CLS,BUCKET</v>
      </c>
      <c r="Y1361" s="6" t="s">
        <v>291</v>
      </c>
      <c r="Z1361" s="37" t="str">
        <f t="shared" si="1228"/>
        <v xml:space="preserve">  BUCKET varchar2(30) NOT NULL,</v>
      </c>
      <c r="AA1361" s="37" t="s">
        <v>291</v>
      </c>
      <c r="AB1361" s="5" t="str">
        <f t="shared" si="1229"/>
        <v/>
      </c>
      <c r="AC1361" s="37" t="s">
        <v>291</v>
      </c>
      <c r="AD1361" s="37" t="str">
        <f t="shared" si="1230"/>
        <v>COMMENT ON COLUMN ZFW_RISK_POSI.BUCKET IS '버킷';</v>
      </c>
      <c r="AE1361" s="37" t="s">
        <v>291</v>
      </c>
      <c r="AF1361" s="40" t="str">
        <f t="shared" si="1231"/>
        <v/>
      </c>
      <c r="AG1361" s="6" t="s">
        <v>291</v>
      </c>
      <c r="AI1361" s="114"/>
      <c r="AJ1361" s="66"/>
    </row>
    <row r="1362" spans="2:36" hidden="1">
      <c r="B1362" s="65" t="str">
        <f t="shared" si="1237"/>
        <v>바젤3표준_SIM_산출정보</v>
      </c>
      <c r="C1362" s="65" t="str">
        <f t="shared" si="1237"/>
        <v>시뮬레이션_포지션규제자본정보</v>
      </c>
      <c r="D1362" s="65" t="s">
        <v>1245</v>
      </c>
      <c r="E1362" s="65">
        <f t="shared" si="1221"/>
        <v>6</v>
      </c>
      <c r="F1362" s="66" t="s">
        <v>1980</v>
      </c>
      <c r="G1362" s="66" t="s">
        <v>274</v>
      </c>
      <c r="H1362" s="42">
        <v>100</v>
      </c>
      <c r="I1362" s="66"/>
      <c r="J1362" s="65" t="str">
        <f t="shared" si="1216"/>
        <v>문자_100</v>
      </c>
      <c r="K1362" s="103"/>
      <c r="L1362" s="67"/>
      <c r="M1362" s="65" t="str">
        <f t="shared" si="1238"/>
        <v>ZFW_RISK_POSI</v>
      </c>
      <c r="N1362" s="65" t="str">
        <f t="shared" si="1214"/>
        <v>시뮬레이션_포지션규제자본정보</v>
      </c>
      <c r="O1362" s="27">
        <f t="shared" ref="O1362:O1425" si="1240">IF(P1362="","", IF(P1361="",1,O1361+1))</f>
        <v>6</v>
      </c>
      <c r="P1362" s="65" t="s">
        <v>128</v>
      </c>
      <c r="Q1362" s="65" t="str">
        <f t="shared" si="1239"/>
        <v>위험요소</v>
      </c>
      <c r="R1362" s="65" t="str">
        <f t="shared" si="1217"/>
        <v>varchar2(100)</v>
      </c>
      <c r="S1362" s="66" t="s">
        <v>1980</v>
      </c>
      <c r="T1362" s="66"/>
      <c r="U1362" s="68">
        <f t="shared" si="1235"/>
        <v>100</v>
      </c>
      <c r="V1362" s="65"/>
      <c r="W1362" s="5" t="s">
        <v>291</v>
      </c>
      <c r="X1362" s="5" t="str">
        <f t="shared" si="1227"/>
        <v>BASE_DT,SCEN_ID,POSI_ID,RISK_CLS,BUCKET,RISK_FACT</v>
      </c>
      <c r="Y1362" s="6" t="s">
        <v>291</v>
      </c>
      <c r="Z1362" s="37" t="str">
        <f t="shared" si="1228"/>
        <v xml:space="preserve">  RISK_FACT varchar2(100) NOT NULL,</v>
      </c>
      <c r="AA1362" s="37" t="s">
        <v>291</v>
      </c>
      <c r="AB1362" s="5" t="str">
        <f t="shared" si="1229"/>
        <v/>
      </c>
      <c r="AC1362" s="37" t="s">
        <v>291</v>
      </c>
      <c r="AD1362" s="37" t="str">
        <f t="shared" si="1230"/>
        <v>COMMENT ON COLUMN ZFW_RISK_POSI.RISK_FACT IS '위험요소';</v>
      </c>
      <c r="AE1362" s="37" t="s">
        <v>291</v>
      </c>
      <c r="AF1362" s="40" t="str">
        <f t="shared" si="1231"/>
        <v/>
      </c>
      <c r="AG1362" s="6" t="s">
        <v>291</v>
      </c>
      <c r="AI1362" s="114"/>
      <c r="AJ1362" s="66"/>
    </row>
    <row r="1363" spans="2:36" hidden="1">
      <c r="B1363" s="65" t="str">
        <f t="shared" si="1237"/>
        <v>바젤3표준_SIM_산출정보</v>
      </c>
      <c r="C1363" s="65" t="str">
        <f t="shared" si="1237"/>
        <v>시뮬레이션_포지션규제자본정보</v>
      </c>
      <c r="D1363" s="65" t="s">
        <v>1175</v>
      </c>
      <c r="E1363" s="65">
        <f t="shared" si="1221"/>
        <v>7</v>
      </c>
      <c r="F1363" s="66" t="s">
        <v>1980</v>
      </c>
      <c r="G1363" s="66" t="s">
        <v>274</v>
      </c>
      <c r="H1363" s="42">
        <v>5</v>
      </c>
      <c r="I1363" s="66"/>
      <c r="J1363" s="65" t="str">
        <f t="shared" si="1216"/>
        <v>문자_5</v>
      </c>
      <c r="K1363" s="103"/>
      <c r="L1363" s="67"/>
      <c r="M1363" s="65" t="str">
        <f t="shared" si="1238"/>
        <v>ZFW_RISK_POSI</v>
      </c>
      <c r="N1363" s="65" t="str">
        <f t="shared" si="1214"/>
        <v>시뮬레이션_포지션규제자본정보</v>
      </c>
      <c r="O1363" s="27">
        <f t="shared" si="1240"/>
        <v>7</v>
      </c>
      <c r="P1363" s="65" t="s">
        <v>1341</v>
      </c>
      <c r="Q1363" s="65" t="str">
        <f t="shared" si="1239"/>
        <v>민감도구분</v>
      </c>
      <c r="R1363" s="65" t="str">
        <f t="shared" si="1217"/>
        <v>varchar2(5)</v>
      </c>
      <c r="S1363" s="66" t="s">
        <v>1980</v>
      </c>
      <c r="T1363" s="66"/>
      <c r="U1363" s="68">
        <f t="shared" si="1235"/>
        <v>5</v>
      </c>
      <c r="V1363" s="65"/>
      <c r="W1363" s="5" t="s">
        <v>291</v>
      </c>
      <c r="X1363" s="5" t="str">
        <f t="shared" si="1227"/>
        <v>BASE_DT,SCEN_ID,POSI_ID,RISK_CLS,BUCKET,RISK_FACT,SENT_CLS</v>
      </c>
      <c r="Y1363" s="6" t="s">
        <v>291</v>
      </c>
      <c r="Z1363" s="37" t="str">
        <f t="shared" si="1228"/>
        <v xml:space="preserve">  SENT_CLS varchar2(5) NOT NULL,</v>
      </c>
      <c r="AA1363" s="37" t="s">
        <v>291</v>
      </c>
      <c r="AB1363" s="5" t="str">
        <f t="shared" si="1229"/>
        <v/>
      </c>
      <c r="AC1363" s="37" t="s">
        <v>291</v>
      </c>
      <c r="AD1363" s="37" t="str">
        <f t="shared" si="1230"/>
        <v>COMMENT ON COLUMN ZFW_RISK_POSI.SENT_CLS IS '민감도구분';</v>
      </c>
      <c r="AE1363" s="37" t="s">
        <v>291</v>
      </c>
      <c r="AF1363" s="40" t="str">
        <f t="shared" si="1231"/>
        <v/>
      </c>
      <c r="AG1363" s="6" t="s">
        <v>291</v>
      </c>
      <c r="AI1363" s="114"/>
      <c r="AJ1363" s="66"/>
    </row>
    <row r="1364" spans="2:36" hidden="1">
      <c r="B1364" s="65" t="str">
        <f t="shared" si="1237"/>
        <v>바젤3표준_SIM_산출정보</v>
      </c>
      <c r="C1364" s="65" t="str">
        <f t="shared" si="1237"/>
        <v>시뮬레이션_포지션규제자본정보</v>
      </c>
      <c r="D1364" s="65" t="s">
        <v>1153</v>
      </c>
      <c r="E1364" s="65">
        <f t="shared" si="1221"/>
        <v>8</v>
      </c>
      <c r="F1364" s="66"/>
      <c r="G1364" s="66" t="s">
        <v>274</v>
      </c>
      <c r="H1364" s="42">
        <v>20</v>
      </c>
      <c r="I1364" s="66"/>
      <c r="J1364" s="65" t="str">
        <f t="shared" si="1216"/>
        <v>문자_20</v>
      </c>
      <c r="K1364" s="103"/>
      <c r="L1364" s="67"/>
      <c r="M1364" s="65" t="str">
        <f t="shared" si="1238"/>
        <v>ZFW_RISK_POSI</v>
      </c>
      <c r="N1364" s="65" t="str">
        <f t="shared" si="1214"/>
        <v>시뮬레이션_포지션규제자본정보</v>
      </c>
      <c r="O1364" s="27">
        <f t="shared" si="1240"/>
        <v>8</v>
      </c>
      <c r="P1364" s="65" t="s">
        <v>46</v>
      </c>
      <c r="Q1364" s="65" t="str">
        <f t="shared" si="1239"/>
        <v>최종작업자</v>
      </c>
      <c r="R1364" s="65" t="str">
        <f t="shared" si="1217"/>
        <v>varchar2(20)</v>
      </c>
      <c r="S1364" s="66"/>
      <c r="T1364" s="66"/>
      <c r="U1364" s="68">
        <f t="shared" si="1235"/>
        <v>20</v>
      </c>
      <c r="V1364" s="65"/>
      <c r="W1364" s="5" t="s">
        <v>291</v>
      </c>
      <c r="X1364" s="5" t="str">
        <f t="shared" si="1227"/>
        <v>BASE_DT,SCEN_ID,POSI_ID,RISK_CLS,BUCKET,RISK_FACT,SENT_CLS</v>
      </c>
      <c r="Y1364" s="6" t="s">
        <v>291</v>
      </c>
      <c r="Z1364" s="37" t="str">
        <f t="shared" si="1228"/>
        <v xml:space="preserve">  LASTID varchar2(20) NULL,</v>
      </c>
      <c r="AA1364" s="37" t="s">
        <v>291</v>
      </c>
      <c r="AB1364" s="5" t="str">
        <f t="shared" si="1229"/>
        <v/>
      </c>
      <c r="AC1364" s="37" t="s">
        <v>291</v>
      </c>
      <c r="AD1364" s="37" t="str">
        <f t="shared" si="1230"/>
        <v>COMMENT ON COLUMN ZFW_RISK_POSI.LASTID IS '최종작업자';</v>
      </c>
      <c r="AE1364" s="37" t="s">
        <v>291</v>
      </c>
      <c r="AF1364" s="40" t="str">
        <f t="shared" si="1231"/>
        <v>ALTER TABLE ZFW_RISK_POSI ADD LASTID varchar2(20) NULL;</v>
      </c>
      <c r="AG1364" s="6" t="s">
        <v>291</v>
      </c>
      <c r="AI1364" s="114"/>
      <c r="AJ1364" s="66"/>
    </row>
    <row r="1365" spans="2:36" hidden="1">
      <c r="B1365" s="65" t="str">
        <f t="shared" si="1237"/>
        <v>바젤3표준_SIM_산출정보</v>
      </c>
      <c r="C1365" s="65" t="str">
        <f t="shared" si="1237"/>
        <v>시뮬레이션_포지션규제자본정보</v>
      </c>
      <c r="D1365" s="65" t="s">
        <v>286</v>
      </c>
      <c r="E1365" s="65">
        <f t="shared" si="1221"/>
        <v>9</v>
      </c>
      <c r="F1365" s="66"/>
      <c r="G1365" s="66" t="s">
        <v>1154</v>
      </c>
      <c r="H1365" s="42">
        <v>8</v>
      </c>
      <c r="I1365" s="66" t="s">
        <v>36</v>
      </c>
      <c r="J1365" s="65" t="str">
        <f t="shared" si="1216"/>
        <v>날짜</v>
      </c>
      <c r="K1365" s="103"/>
      <c r="L1365" s="67"/>
      <c r="M1365" s="65" t="str">
        <f t="shared" si="1238"/>
        <v>ZFW_RISK_POSI</v>
      </c>
      <c r="N1365" s="65" t="str">
        <f t="shared" si="1214"/>
        <v>시뮬레이션_포지션규제자본정보</v>
      </c>
      <c r="O1365" s="27">
        <f t="shared" si="1240"/>
        <v>9</v>
      </c>
      <c r="P1365" s="65" t="s">
        <v>47</v>
      </c>
      <c r="Q1365" s="65" t="str">
        <f t="shared" si="1239"/>
        <v>최종작업시스템일시</v>
      </c>
      <c r="R1365" s="65" t="str">
        <f t="shared" si="1217"/>
        <v>timestamp</v>
      </c>
      <c r="S1365" s="66"/>
      <c r="T1365" s="66"/>
      <c r="U1365" s="68">
        <f t="shared" si="1235"/>
        <v>8</v>
      </c>
      <c r="V1365" s="65"/>
      <c r="W1365" s="5" t="s">
        <v>291</v>
      </c>
      <c r="X1365" s="5" t="str">
        <f t="shared" si="1227"/>
        <v>BASE_DT,SCEN_ID,POSI_ID,RISK_CLS,BUCKET,RISK_FACT,SENT_CLS</v>
      </c>
      <c r="Y1365" s="6" t="s">
        <v>291</v>
      </c>
      <c r="Z1365" s="37" t="str">
        <f t="shared" si="1228"/>
        <v xml:space="preserve">  TMSTAMP timestamp DEFAULT CURRENT_TIMESTAMP  NULL,</v>
      </c>
      <c r="AA1365" s="37" t="s">
        <v>291</v>
      </c>
      <c r="AB1365" s="5" t="str">
        <f t="shared" si="1229"/>
        <v/>
      </c>
      <c r="AC1365" s="37" t="s">
        <v>291</v>
      </c>
      <c r="AD1365" s="37" t="str">
        <f t="shared" si="1230"/>
        <v>COMMENT ON COLUMN ZFW_RISK_POSI.TMSTAMP IS '최종작업시스템일시';</v>
      </c>
      <c r="AE1365" s="37" t="s">
        <v>291</v>
      </c>
      <c r="AF1365" s="40" t="str">
        <f t="shared" si="1231"/>
        <v>ALTER TABLE ZFW_RISK_POSI ADD TMSTAMP timestamp NULL;</v>
      </c>
      <c r="AG1365" s="6" t="s">
        <v>291</v>
      </c>
      <c r="AI1365" s="114"/>
      <c r="AJ1365" s="66"/>
    </row>
    <row r="1366" spans="2:36" hidden="1">
      <c r="B1366" s="65" t="str">
        <f t="shared" si="1237"/>
        <v>바젤3표준_SIM_산출정보</v>
      </c>
      <c r="C1366" s="65" t="str">
        <f t="shared" si="1237"/>
        <v>시뮬레이션_포지션규제자본정보</v>
      </c>
      <c r="D1366" s="65" t="s">
        <v>1342</v>
      </c>
      <c r="E1366" s="65">
        <f t="shared" si="1221"/>
        <v>10</v>
      </c>
      <c r="F1366" s="66"/>
      <c r="G1366" s="66" t="s">
        <v>274</v>
      </c>
      <c r="H1366" s="42">
        <v>50</v>
      </c>
      <c r="I1366" s="66"/>
      <c r="J1366" s="65" t="str">
        <f t="shared" si="1216"/>
        <v>문자_50</v>
      </c>
      <c r="K1366" s="103"/>
      <c r="L1366" s="67"/>
      <c r="M1366" s="65" t="str">
        <f t="shared" si="1238"/>
        <v>ZFW_RISK_POSI</v>
      </c>
      <c r="N1366" s="65" t="str">
        <f t="shared" si="1214"/>
        <v>시뮬레이션_포지션규제자본정보</v>
      </c>
      <c r="O1366" s="27">
        <f t="shared" si="1240"/>
        <v>10</v>
      </c>
      <c r="P1366" s="65" t="s">
        <v>227</v>
      </c>
      <c r="Q1366" s="65" t="str">
        <f t="shared" si="1239"/>
        <v>Name위험요소</v>
      </c>
      <c r="R1366" s="65" t="str">
        <f t="shared" si="1217"/>
        <v>varchar2(50)</v>
      </c>
      <c r="S1366" s="66"/>
      <c r="T1366" s="66"/>
      <c r="U1366" s="68">
        <f t="shared" si="1235"/>
        <v>50</v>
      </c>
      <c r="V1366" s="65"/>
      <c r="W1366" s="5" t="s">
        <v>291</v>
      </c>
      <c r="X1366" s="5" t="str">
        <f t="shared" si="1227"/>
        <v>BASE_DT,SCEN_ID,POSI_ID,RISK_CLS,BUCKET,RISK_FACT,SENT_CLS</v>
      </c>
      <c r="Y1366" s="6" t="s">
        <v>291</v>
      </c>
      <c r="Z1366" s="37" t="str">
        <f t="shared" si="1228"/>
        <v xml:space="preserve">  FACT_NAME varchar2(50) NULL,</v>
      </c>
      <c r="AA1366" s="37" t="s">
        <v>291</v>
      </c>
      <c r="AB1366" s="5" t="str">
        <f t="shared" si="1229"/>
        <v/>
      </c>
      <c r="AC1366" s="37" t="s">
        <v>291</v>
      </c>
      <c r="AD1366" s="37" t="str">
        <f t="shared" si="1230"/>
        <v>COMMENT ON COLUMN ZFW_RISK_POSI.FACT_NAME IS 'Name위험요소';</v>
      </c>
      <c r="AE1366" s="37" t="s">
        <v>291</v>
      </c>
      <c r="AF1366" s="40" t="str">
        <f t="shared" si="1231"/>
        <v>ALTER TABLE ZFW_RISK_POSI ADD FACT_NAME varchar2(50) NULL;</v>
      </c>
      <c r="AG1366" s="6" t="s">
        <v>291</v>
      </c>
      <c r="AI1366" s="114"/>
      <c r="AJ1366" s="66"/>
    </row>
    <row r="1367" spans="2:36" hidden="1">
      <c r="B1367" s="65" t="str">
        <f t="shared" si="1237"/>
        <v>바젤3표준_SIM_산출정보</v>
      </c>
      <c r="C1367" s="65" t="str">
        <f t="shared" si="1237"/>
        <v>시뮬레이션_포지션규제자본정보</v>
      </c>
      <c r="D1367" s="65" t="s">
        <v>272</v>
      </c>
      <c r="E1367" s="65">
        <f t="shared" si="1221"/>
        <v>11</v>
      </c>
      <c r="F1367" s="66"/>
      <c r="G1367" s="66" t="s">
        <v>274</v>
      </c>
      <c r="H1367" s="42">
        <v>30</v>
      </c>
      <c r="I1367" s="66"/>
      <c r="J1367" s="65" t="str">
        <f t="shared" si="1216"/>
        <v>문자_30</v>
      </c>
      <c r="K1367" s="103"/>
      <c r="L1367" s="67"/>
      <c r="M1367" s="65" t="str">
        <f t="shared" si="1238"/>
        <v>ZFW_RISK_POSI</v>
      </c>
      <c r="N1367" s="65" t="str">
        <f t="shared" si="1214"/>
        <v>시뮬레이션_포지션규제자본정보</v>
      </c>
      <c r="O1367" s="27">
        <f t="shared" si="1240"/>
        <v>11</v>
      </c>
      <c r="P1367" s="65" t="s">
        <v>228</v>
      </c>
      <c r="Q1367" s="65" t="str">
        <f t="shared" si="1239"/>
        <v>Base위험요소</v>
      </c>
      <c r="R1367" s="65" t="str">
        <f t="shared" si="1217"/>
        <v>varchar2(30)</v>
      </c>
      <c r="S1367" s="66"/>
      <c r="T1367" s="66"/>
      <c r="U1367" s="68">
        <f t="shared" si="1235"/>
        <v>30</v>
      </c>
      <c r="V1367" s="65"/>
      <c r="W1367" s="5" t="s">
        <v>291</v>
      </c>
      <c r="X1367" s="5" t="str">
        <f t="shared" si="1227"/>
        <v>BASE_DT,SCEN_ID,POSI_ID,RISK_CLS,BUCKET,RISK_FACT,SENT_CLS</v>
      </c>
      <c r="Y1367" s="6" t="s">
        <v>291</v>
      </c>
      <c r="Z1367" s="37" t="str">
        <f t="shared" si="1228"/>
        <v xml:space="preserve">  FACT_BASE varchar2(30) NULL,</v>
      </c>
      <c r="AA1367" s="37" t="s">
        <v>291</v>
      </c>
      <c r="AB1367" s="5" t="str">
        <f t="shared" si="1229"/>
        <v/>
      </c>
      <c r="AC1367" s="37" t="s">
        <v>291</v>
      </c>
      <c r="AD1367" s="37" t="str">
        <f t="shared" si="1230"/>
        <v>COMMENT ON COLUMN ZFW_RISK_POSI.FACT_BASE IS 'Base위험요소';</v>
      </c>
      <c r="AE1367" s="37" t="s">
        <v>291</v>
      </c>
      <c r="AF1367" s="40" t="str">
        <f t="shared" si="1231"/>
        <v>ALTER TABLE ZFW_RISK_POSI ADD FACT_BASE varchar2(30) NULL;</v>
      </c>
      <c r="AG1367" s="6" t="s">
        <v>291</v>
      </c>
      <c r="AI1367" s="114"/>
      <c r="AJ1367" s="66"/>
    </row>
    <row r="1368" spans="2:36" hidden="1">
      <c r="B1368" s="65" t="str">
        <f t="shared" si="1237"/>
        <v>바젤3표준_SIM_산출정보</v>
      </c>
      <c r="C1368" s="65" t="str">
        <f t="shared" si="1237"/>
        <v>시뮬레이션_포지션규제자본정보</v>
      </c>
      <c r="D1368" s="65" t="s">
        <v>1246</v>
      </c>
      <c r="E1368" s="65">
        <f t="shared" si="1221"/>
        <v>12</v>
      </c>
      <c r="F1368" s="66"/>
      <c r="G1368" s="66" t="s">
        <v>1156</v>
      </c>
      <c r="H1368" s="42" t="s">
        <v>1343</v>
      </c>
      <c r="I1368" s="66"/>
      <c r="J1368" s="65" t="str">
        <f t="shared" si="1216"/>
        <v>숫자_5,2</v>
      </c>
      <c r="K1368" s="103"/>
      <c r="L1368" s="67"/>
      <c r="M1368" s="65" t="str">
        <f t="shared" si="1238"/>
        <v>ZFW_RISK_POSI</v>
      </c>
      <c r="N1368" s="65" t="str">
        <f t="shared" si="1214"/>
        <v>시뮬레이션_포지션규제자본정보</v>
      </c>
      <c r="O1368" s="27">
        <f t="shared" si="1240"/>
        <v>12</v>
      </c>
      <c r="P1368" s="65" t="s">
        <v>129</v>
      </c>
      <c r="Q1368" s="65" t="str">
        <f t="shared" si="1239"/>
        <v>구간1</v>
      </c>
      <c r="R1368" s="65" t="str">
        <f t="shared" si="1217"/>
        <v>number(5,2)</v>
      </c>
      <c r="S1368" s="66"/>
      <c r="T1368" s="66"/>
      <c r="U1368" s="68" t="str">
        <f t="shared" si="1235"/>
        <v>5,2</v>
      </c>
      <c r="V1368" s="65"/>
      <c r="W1368" s="5" t="s">
        <v>291</v>
      </c>
      <c r="X1368" s="5" t="str">
        <f t="shared" si="1227"/>
        <v>BASE_DT,SCEN_ID,POSI_ID,RISK_CLS,BUCKET,RISK_FACT,SENT_CLS</v>
      </c>
      <c r="Y1368" s="6" t="s">
        <v>291</v>
      </c>
      <c r="Z1368" s="37" t="str">
        <f t="shared" si="1228"/>
        <v xml:space="preserve">  TENOR1 number(5,2) NULL,</v>
      </c>
      <c r="AA1368" s="37" t="s">
        <v>291</v>
      </c>
      <c r="AB1368" s="5" t="str">
        <f t="shared" si="1229"/>
        <v/>
      </c>
      <c r="AC1368" s="37" t="s">
        <v>291</v>
      </c>
      <c r="AD1368" s="37" t="str">
        <f t="shared" si="1230"/>
        <v>COMMENT ON COLUMN ZFW_RISK_POSI.TENOR1 IS '구간1';</v>
      </c>
      <c r="AE1368" s="37" t="s">
        <v>291</v>
      </c>
      <c r="AF1368" s="40" t="str">
        <f t="shared" si="1231"/>
        <v>ALTER TABLE ZFW_RISK_POSI ADD TENOR1 number(5,2) NULL;</v>
      </c>
      <c r="AG1368" s="6" t="s">
        <v>291</v>
      </c>
      <c r="AI1368" s="114"/>
      <c r="AJ1368" s="66"/>
    </row>
    <row r="1369" spans="2:36" hidden="1">
      <c r="B1369" s="65" t="str">
        <f t="shared" si="1237"/>
        <v>바젤3표준_SIM_산출정보</v>
      </c>
      <c r="C1369" s="65" t="str">
        <f t="shared" si="1237"/>
        <v>시뮬레이션_포지션규제자본정보</v>
      </c>
      <c r="D1369" s="65" t="s">
        <v>1247</v>
      </c>
      <c r="E1369" s="65">
        <f t="shared" si="1221"/>
        <v>13</v>
      </c>
      <c r="F1369" s="66"/>
      <c r="G1369" s="66" t="s">
        <v>1156</v>
      </c>
      <c r="H1369" s="42" t="s">
        <v>1343</v>
      </c>
      <c r="I1369" s="66"/>
      <c r="J1369" s="65" t="str">
        <f t="shared" si="1216"/>
        <v>숫자_5,2</v>
      </c>
      <c r="K1369" s="103"/>
      <c r="L1369" s="67"/>
      <c r="M1369" s="65" t="str">
        <f t="shared" si="1238"/>
        <v>ZFW_RISK_POSI</v>
      </c>
      <c r="N1369" s="65" t="str">
        <f t="shared" si="1214"/>
        <v>시뮬레이션_포지션규제자본정보</v>
      </c>
      <c r="O1369" s="27">
        <f t="shared" si="1240"/>
        <v>13</v>
      </c>
      <c r="P1369" s="65" t="s">
        <v>130</v>
      </c>
      <c r="Q1369" s="65" t="str">
        <f t="shared" si="1239"/>
        <v>구간2</v>
      </c>
      <c r="R1369" s="65" t="str">
        <f t="shared" si="1217"/>
        <v>number(5,2)</v>
      </c>
      <c r="S1369" s="66"/>
      <c r="T1369" s="66"/>
      <c r="U1369" s="68" t="str">
        <f t="shared" si="1235"/>
        <v>5,2</v>
      </c>
      <c r="V1369" s="65"/>
      <c r="W1369" s="5" t="s">
        <v>291</v>
      </c>
      <c r="X1369" s="5" t="str">
        <f t="shared" si="1227"/>
        <v>BASE_DT,SCEN_ID,POSI_ID,RISK_CLS,BUCKET,RISK_FACT,SENT_CLS</v>
      </c>
      <c r="Y1369" s="6" t="s">
        <v>291</v>
      </c>
      <c r="Z1369" s="37" t="str">
        <f t="shared" si="1228"/>
        <v xml:space="preserve">  TENOR2 number(5,2) NULL,</v>
      </c>
      <c r="AA1369" s="37" t="s">
        <v>291</v>
      </c>
      <c r="AB1369" s="5" t="str">
        <f t="shared" si="1229"/>
        <v/>
      </c>
      <c r="AC1369" s="37" t="s">
        <v>291</v>
      </c>
      <c r="AD1369" s="37" t="str">
        <f t="shared" si="1230"/>
        <v>COMMENT ON COLUMN ZFW_RISK_POSI.TENOR2 IS '구간2';</v>
      </c>
      <c r="AE1369" s="37" t="s">
        <v>291</v>
      </c>
      <c r="AF1369" s="40" t="str">
        <f t="shared" si="1231"/>
        <v>ALTER TABLE ZFW_RISK_POSI ADD TENOR2 number(5,2) NULL;</v>
      </c>
      <c r="AG1369" s="6" t="s">
        <v>291</v>
      </c>
      <c r="AI1369" s="114"/>
      <c r="AJ1369" s="66"/>
    </row>
    <row r="1370" spans="2:36" hidden="1">
      <c r="B1370" s="65" t="str">
        <f t="shared" si="1237"/>
        <v>바젤3표준_SIM_산출정보</v>
      </c>
      <c r="C1370" s="65" t="str">
        <f t="shared" si="1237"/>
        <v>시뮬레이션_포지션규제자본정보</v>
      </c>
      <c r="D1370" s="65" t="s">
        <v>1344</v>
      </c>
      <c r="E1370" s="65">
        <f t="shared" si="1221"/>
        <v>14</v>
      </c>
      <c r="F1370" s="66"/>
      <c r="G1370" s="66" t="s">
        <v>1156</v>
      </c>
      <c r="H1370" s="42" t="s">
        <v>1993</v>
      </c>
      <c r="I1370" s="66"/>
      <c r="J1370" s="65" t="str">
        <f t="shared" si="1216"/>
        <v>숫자_25,8</v>
      </c>
      <c r="K1370" s="103"/>
      <c r="L1370" s="67"/>
      <c r="M1370" s="65" t="str">
        <f t="shared" si="1238"/>
        <v>ZFW_RISK_POSI</v>
      </c>
      <c r="N1370" s="65" t="str">
        <f t="shared" si="1214"/>
        <v>시뮬레이션_포지션규제자본정보</v>
      </c>
      <c r="O1370" s="27">
        <f t="shared" si="1240"/>
        <v>14</v>
      </c>
      <c r="P1370" s="65" t="s">
        <v>134</v>
      </c>
      <c r="Q1370" s="65" t="str">
        <f t="shared" si="1239"/>
        <v>민감도</v>
      </c>
      <c r="R1370" s="65" t="str">
        <f t="shared" si="1217"/>
        <v>number(25,8)</v>
      </c>
      <c r="S1370" s="66"/>
      <c r="T1370" s="66"/>
      <c r="U1370" s="68" t="str">
        <f t="shared" si="1235"/>
        <v>25,8</v>
      </c>
      <c r="V1370" s="65"/>
      <c r="W1370" s="5" t="s">
        <v>291</v>
      </c>
      <c r="X1370" s="5" t="str">
        <f t="shared" si="1227"/>
        <v>BASE_DT,SCEN_ID,POSI_ID,RISK_CLS,BUCKET,RISK_FACT,SENT_CLS</v>
      </c>
      <c r="Y1370" s="6" t="s">
        <v>291</v>
      </c>
      <c r="Z1370" s="37" t="str">
        <f t="shared" si="1228"/>
        <v xml:space="preserve">  SENT_VAL number(25,8) NULL,</v>
      </c>
      <c r="AA1370" s="37" t="s">
        <v>291</v>
      </c>
      <c r="AB1370" s="5" t="str">
        <f t="shared" si="1229"/>
        <v/>
      </c>
      <c r="AC1370" s="37" t="s">
        <v>291</v>
      </c>
      <c r="AD1370" s="37" t="str">
        <f t="shared" si="1230"/>
        <v>COMMENT ON COLUMN ZFW_RISK_POSI.SENT_VAL IS '민감도';</v>
      </c>
      <c r="AE1370" s="37" t="s">
        <v>291</v>
      </c>
      <c r="AF1370" s="40" t="str">
        <f t="shared" si="1231"/>
        <v>ALTER TABLE ZFW_RISK_POSI ADD SENT_VAL number(25,8) NULL;</v>
      </c>
      <c r="AG1370" s="6" t="s">
        <v>291</v>
      </c>
      <c r="AI1370" s="114"/>
      <c r="AJ1370" s="66"/>
    </row>
    <row r="1371" spans="2:36" hidden="1">
      <c r="B1371" s="65" t="str">
        <f t="shared" si="1237"/>
        <v>바젤3표준_SIM_산출정보</v>
      </c>
      <c r="C1371" s="65" t="str">
        <f t="shared" si="1237"/>
        <v>시뮬레이션_포지션규제자본정보</v>
      </c>
      <c r="D1371" s="65" t="s">
        <v>1274</v>
      </c>
      <c r="E1371" s="65">
        <f t="shared" si="1221"/>
        <v>15</v>
      </c>
      <c r="F1371" s="66"/>
      <c r="G1371" s="66" t="s">
        <v>1156</v>
      </c>
      <c r="H1371" s="42" t="s">
        <v>1999</v>
      </c>
      <c r="I1371" s="66"/>
      <c r="J1371" s="65" t="str">
        <f t="shared" ref="J1371:J1434" si="1241">IF(G1371="", "", G1371&amp;IF(G1371="날짜", "", "_"&amp;H1371))</f>
        <v>숫자_10,6</v>
      </c>
      <c r="K1371" s="103"/>
      <c r="L1371" s="67"/>
      <c r="M1371" s="65" t="str">
        <f t="shared" si="1238"/>
        <v>ZFW_RISK_POSI</v>
      </c>
      <c r="N1371" s="65" t="str">
        <f t="shared" si="1214"/>
        <v>시뮬레이션_포지션규제자본정보</v>
      </c>
      <c r="O1371" s="27">
        <f t="shared" si="1240"/>
        <v>15</v>
      </c>
      <c r="P1371" s="65" t="s">
        <v>42</v>
      </c>
      <c r="Q1371" s="65" t="str">
        <f t="shared" si="1239"/>
        <v>위험가중치</v>
      </c>
      <c r="R1371" s="65" t="str">
        <f t="shared" ref="R1371:R1434" si="1242">IF(G1371="문자", "varchar2(" &amp; H1371 &amp; ")", IF(G1371="숫자", "number(" &amp; SUBSTITUTE(H1371, ".", ",") &amp;")", IF(G1371="날짜", "timestamp", "")))</f>
        <v>number(10,6)</v>
      </c>
      <c r="S1371" s="66"/>
      <c r="T1371" s="66"/>
      <c r="U1371" s="68" t="str">
        <f t="shared" si="1235"/>
        <v>10,6</v>
      </c>
      <c r="V1371" s="65"/>
      <c r="W1371" s="5" t="s">
        <v>291</v>
      </c>
      <c r="X1371" s="5" t="str">
        <f t="shared" si="1227"/>
        <v>BASE_DT,SCEN_ID,POSI_ID,RISK_CLS,BUCKET,RISK_FACT,SENT_CLS</v>
      </c>
      <c r="Y1371" s="6" t="s">
        <v>291</v>
      </c>
      <c r="Z1371" s="37" t="str">
        <f t="shared" si="1228"/>
        <v xml:space="preserve">  RW number(10,6) NULL,</v>
      </c>
      <c r="AA1371" s="37" t="s">
        <v>291</v>
      </c>
      <c r="AB1371" s="5" t="str">
        <f t="shared" si="1229"/>
        <v/>
      </c>
      <c r="AC1371" s="37" t="s">
        <v>291</v>
      </c>
      <c r="AD1371" s="37" t="str">
        <f t="shared" si="1230"/>
        <v>COMMENT ON COLUMN ZFW_RISK_POSI.RW IS '위험가중치';</v>
      </c>
      <c r="AE1371" s="37" t="s">
        <v>291</v>
      </c>
      <c r="AF1371" s="40" t="str">
        <f t="shared" si="1231"/>
        <v>ALTER TABLE ZFW_RISK_POSI ADD RW number(10,6) NULL;</v>
      </c>
      <c r="AG1371" s="6" t="s">
        <v>291</v>
      </c>
      <c r="AI1371" s="114"/>
      <c r="AJ1371" s="66"/>
    </row>
    <row r="1372" spans="2:36" hidden="1">
      <c r="B1372" s="65" t="str">
        <f t="shared" si="1237"/>
        <v>바젤3표준_SIM_산출정보</v>
      </c>
      <c r="C1372" s="65" t="str">
        <f t="shared" si="1237"/>
        <v>시뮬레이션_포지션규제자본정보</v>
      </c>
      <c r="D1372" s="65" t="s">
        <v>1345</v>
      </c>
      <c r="E1372" s="65">
        <f t="shared" si="1221"/>
        <v>16</v>
      </c>
      <c r="F1372" s="66"/>
      <c r="G1372" s="66" t="s">
        <v>1156</v>
      </c>
      <c r="H1372" s="42" t="s">
        <v>2000</v>
      </c>
      <c r="I1372" s="66"/>
      <c r="J1372" s="65" t="str">
        <f t="shared" si="1241"/>
        <v>숫자_19,2</v>
      </c>
      <c r="K1372" s="103"/>
      <c r="L1372" s="67"/>
      <c r="M1372" s="65" t="str">
        <f t="shared" si="1238"/>
        <v>ZFW_RISK_POSI</v>
      </c>
      <c r="N1372" s="65" t="str">
        <f t="shared" si="1214"/>
        <v>시뮬레이션_포지션규제자본정보</v>
      </c>
      <c r="O1372" s="27">
        <f t="shared" si="1240"/>
        <v>16</v>
      </c>
      <c r="P1372" s="65" t="s">
        <v>214</v>
      </c>
      <c r="Q1372" s="65" t="str">
        <f t="shared" si="1239"/>
        <v>위험가중자산</v>
      </c>
      <c r="R1372" s="65" t="str">
        <f t="shared" si="1242"/>
        <v>number(19,2)</v>
      </c>
      <c r="S1372" s="66"/>
      <c r="T1372" s="66"/>
      <c r="U1372" s="68" t="str">
        <f t="shared" si="1235"/>
        <v>19,2</v>
      </c>
      <c r="V1372" s="65"/>
      <c r="W1372" s="5" t="s">
        <v>291</v>
      </c>
      <c r="X1372" s="5" t="str">
        <f t="shared" si="1227"/>
        <v>BASE_DT,SCEN_ID,POSI_ID,RISK_CLS,BUCKET,RISK_FACT,SENT_CLS</v>
      </c>
      <c r="Y1372" s="6" t="s">
        <v>291</v>
      </c>
      <c r="Z1372" s="37" t="str">
        <f t="shared" si="1228"/>
        <v xml:space="preserve">  WS number(19,2) NULL,</v>
      </c>
      <c r="AA1372" s="37" t="s">
        <v>291</v>
      </c>
      <c r="AB1372" s="5" t="str">
        <f t="shared" si="1229"/>
        <v/>
      </c>
      <c r="AC1372" s="37" t="s">
        <v>291</v>
      </c>
      <c r="AD1372" s="37" t="str">
        <f t="shared" si="1230"/>
        <v>COMMENT ON COLUMN ZFW_RISK_POSI.WS IS '위험가중자산';</v>
      </c>
      <c r="AE1372" s="37" t="s">
        <v>291</v>
      </c>
      <c r="AF1372" s="40" t="str">
        <f t="shared" si="1231"/>
        <v>ALTER TABLE ZFW_RISK_POSI ADD WS number(19,2) NULL;</v>
      </c>
      <c r="AG1372" s="6" t="s">
        <v>291</v>
      </c>
      <c r="AI1372" s="114"/>
      <c r="AJ1372" s="66"/>
    </row>
    <row r="1373" spans="2:36" hidden="1">
      <c r="B1373" s="65" t="str">
        <f t="shared" ref="B1373:C1385" si="1243">B1372</f>
        <v>바젤3표준_SIM_산출정보</v>
      </c>
      <c r="C1373" s="65" t="str">
        <f t="shared" si="1243"/>
        <v>시뮬레이션_포지션규제자본정보</v>
      </c>
      <c r="D1373" s="65" t="s">
        <v>1346</v>
      </c>
      <c r="E1373" s="65">
        <f t="shared" si="1221"/>
        <v>17</v>
      </c>
      <c r="F1373" s="66"/>
      <c r="G1373" s="66" t="s">
        <v>1156</v>
      </c>
      <c r="H1373" s="42" t="s">
        <v>2000</v>
      </c>
      <c r="I1373" s="66"/>
      <c r="J1373" s="65" t="str">
        <f t="shared" si="1241"/>
        <v>숫자_19,2</v>
      </c>
      <c r="K1373" s="103"/>
      <c r="L1373" s="67"/>
      <c r="M1373" s="65" t="str">
        <f t="shared" si="1238"/>
        <v>ZFW_RISK_POSI</v>
      </c>
      <c r="N1373" s="65" t="str">
        <f t="shared" si="1214"/>
        <v>시뮬레이션_포지션규제자본정보</v>
      </c>
      <c r="O1373" s="27">
        <f t="shared" si="1240"/>
        <v>17</v>
      </c>
      <c r="P1373" s="65" t="s">
        <v>219</v>
      </c>
      <c r="Q1373" s="65" t="str">
        <f t="shared" si="1239"/>
        <v>가중매입JTD</v>
      </c>
      <c r="R1373" s="65" t="str">
        <f t="shared" si="1242"/>
        <v>number(19,2)</v>
      </c>
      <c r="S1373" s="66"/>
      <c r="T1373" s="66"/>
      <c r="U1373" s="68" t="str">
        <f t="shared" si="1235"/>
        <v>19,2</v>
      </c>
      <c r="V1373" s="65"/>
      <c r="W1373" s="5" t="s">
        <v>291</v>
      </c>
      <c r="X1373" s="5" t="str">
        <f t="shared" si="1227"/>
        <v>BASE_DT,SCEN_ID,POSI_ID,RISK_CLS,BUCKET,RISK_FACT,SENT_CLS</v>
      </c>
      <c r="Y1373" s="6" t="s">
        <v>291</v>
      </c>
      <c r="Z1373" s="37" t="str">
        <f t="shared" si="1228"/>
        <v xml:space="preserve">  WJTD_L number(19,2) NULL,</v>
      </c>
      <c r="AA1373" s="37" t="s">
        <v>291</v>
      </c>
      <c r="AB1373" s="5" t="str">
        <f t="shared" si="1229"/>
        <v/>
      </c>
      <c r="AC1373" s="37" t="s">
        <v>291</v>
      </c>
      <c r="AD1373" s="37" t="str">
        <f t="shared" si="1230"/>
        <v>COMMENT ON COLUMN ZFW_RISK_POSI.WJTD_L IS '가중매입JTD';</v>
      </c>
      <c r="AE1373" s="37" t="s">
        <v>291</v>
      </c>
      <c r="AF1373" s="40" t="str">
        <f t="shared" si="1231"/>
        <v>ALTER TABLE ZFW_RISK_POSI ADD WJTD_L number(19,2) NULL;</v>
      </c>
      <c r="AG1373" s="6" t="s">
        <v>291</v>
      </c>
      <c r="AI1373" s="114"/>
      <c r="AJ1373" s="66"/>
    </row>
    <row r="1374" spans="2:36" hidden="1">
      <c r="B1374" s="65" t="str">
        <f t="shared" si="1243"/>
        <v>바젤3표준_SIM_산출정보</v>
      </c>
      <c r="C1374" s="65" t="str">
        <f t="shared" si="1243"/>
        <v>시뮬레이션_포지션규제자본정보</v>
      </c>
      <c r="D1374" s="65" t="s">
        <v>1347</v>
      </c>
      <c r="E1374" s="65">
        <f t="shared" si="1221"/>
        <v>18</v>
      </c>
      <c r="F1374" s="66"/>
      <c r="G1374" s="66" t="s">
        <v>1156</v>
      </c>
      <c r="H1374" s="42" t="s">
        <v>2000</v>
      </c>
      <c r="I1374" s="66"/>
      <c r="J1374" s="65" t="str">
        <f t="shared" si="1241"/>
        <v>숫자_19,2</v>
      </c>
      <c r="K1374" s="103"/>
      <c r="L1374" s="67"/>
      <c r="M1374" s="65" t="str">
        <f t="shared" si="1238"/>
        <v>ZFW_RISK_POSI</v>
      </c>
      <c r="N1374" s="65" t="str">
        <f t="shared" si="1214"/>
        <v>시뮬레이션_포지션규제자본정보</v>
      </c>
      <c r="O1374" s="27">
        <f t="shared" si="1240"/>
        <v>18</v>
      </c>
      <c r="P1374" s="65" t="s">
        <v>220</v>
      </c>
      <c r="Q1374" s="65" t="str">
        <f t="shared" si="1239"/>
        <v>가중매도JTD</v>
      </c>
      <c r="R1374" s="65" t="str">
        <f t="shared" si="1242"/>
        <v>number(19,2)</v>
      </c>
      <c r="S1374" s="66"/>
      <c r="T1374" s="66"/>
      <c r="U1374" s="68" t="str">
        <f t="shared" si="1235"/>
        <v>19,2</v>
      </c>
      <c r="V1374" s="65"/>
      <c r="W1374" s="5" t="s">
        <v>291</v>
      </c>
      <c r="X1374" s="5" t="str">
        <f t="shared" si="1227"/>
        <v>BASE_DT,SCEN_ID,POSI_ID,RISK_CLS,BUCKET,RISK_FACT,SENT_CLS</v>
      </c>
      <c r="Y1374" s="6" t="s">
        <v>291</v>
      </c>
      <c r="Z1374" s="37" t="str">
        <f t="shared" si="1228"/>
        <v xml:space="preserve">  WJTD_S number(19,2) NULL,</v>
      </c>
      <c r="AA1374" s="37" t="s">
        <v>291</v>
      </c>
      <c r="AB1374" s="5" t="str">
        <f t="shared" si="1229"/>
        <v/>
      </c>
      <c r="AC1374" s="37" t="s">
        <v>291</v>
      </c>
      <c r="AD1374" s="37" t="str">
        <f t="shared" si="1230"/>
        <v>COMMENT ON COLUMN ZFW_RISK_POSI.WJTD_S IS '가중매도JTD';</v>
      </c>
      <c r="AE1374" s="37" t="s">
        <v>291</v>
      </c>
      <c r="AF1374" s="40" t="str">
        <f t="shared" si="1231"/>
        <v>ALTER TABLE ZFW_RISK_POSI ADD WJTD_S number(19,2) NULL;</v>
      </c>
      <c r="AG1374" s="6" t="s">
        <v>291</v>
      </c>
      <c r="AI1374" s="114"/>
      <c r="AJ1374" s="66"/>
    </row>
    <row r="1375" spans="2:36" hidden="1">
      <c r="B1375" s="65" t="str">
        <f t="shared" si="1243"/>
        <v>바젤3표준_SIM_산출정보</v>
      </c>
      <c r="C1375" s="65" t="str">
        <f t="shared" si="1243"/>
        <v>시뮬레이션_포지션규제자본정보</v>
      </c>
      <c r="D1375" s="65" t="s">
        <v>1348</v>
      </c>
      <c r="E1375" s="65">
        <f t="shared" si="1221"/>
        <v>19</v>
      </c>
      <c r="F1375" s="66"/>
      <c r="G1375" s="66" t="s">
        <v>1156</v>
      </c>
      <c r="H1375" s="42" t="s">
        <v>2000</v>
      </c>
      <c r="I1375" s="66"/>
      <c r="J1375" s="65" t="str">
        <f t="shared" si="1241"/>
        <v>숫자_19,2</v>
      </c>
      <c r="K1375" s="103"/>
      <c r="L1375" s="67"/>
      <c r="M1375" s="65" t="str">
        <f t="shared" si="1238"/>
        <v>ZFW_RISK_POSI</v>
      </c>
      <c r="N1375" s="65" t="str">
        <f t="shared" si="1214"/>
        <v>시뮬레이션_포지션규제자본정보</v>
      </c>
      <c r="O1375" s="27">
        <f t="shared" si="1240"/>
        <v>19</v>
      </c>
      <c r="P1375" s="65" t="s">
        <v>221</v>
      </c>
      <c r="Q1375" s="65" t="str">
        <f t="shared" si="1239"/>
        <v>순매입JTD</v>
      </c>
      <c r="R1375" s="65" t="str">
        <f t="shared" si="1242"/>
        <v>number(19,2)</v>
      </c>
      <c r="S1375" s="66"/>
      <c r="T1375" s="66"/>
      <c r="U1375" s="68" t="str">
        <f t="shared" si="1235"/>
        <v>19,2</v>
      </c>
      <c r="V1375" s="65"/>
      <c r="W1375" s="5" t="s">
        <v>291</v>
      </c>
      <c r="X1375" s="5" t="str">
        <f t="shared" si="1227"/>
        <v>BASE_DT,SCEN_ID,POSI_ID,RISK_CLS,BUCKET,RISK_FACT,SENT_CLS</v>
      </c>
      <c r="Y1375" s="6" t="s">
        <v>291</v>
      </c>
      <c r="Z1375" s="37" t="str">
        <f t="shared" si="1228"/>
        <v xml:space="preserve">  NJTD_L number(19,2) NULL,</v>
      </c>
      <c r="AA1375" s="37" t="s">
        <v>291</v>
      </c>
      <c r="AB1375" s="5" t="str">
        <f t="shared" si="1229"/>
        <v/>
      </c>
      <c r="AC1375" s="37" t="s">
        <v>291</v>
      </c>
      <c r="AD1375" s="37" t="str">
        <f t="shared" si="1230"/>
        <v>COMMENT ON COLUMN ZFW_RISK_POSI.NJTD_L IS '순매입JTD';</v>
      </c>
      <c r="AE1375" s="37" t="s">
        <v>291</v>
      </c>
      <c r="AF1375" s="40" t="str">
        <f t="shared" si="1231"/>
        <v>ALTER TABLE ZFW_RISK_POSI ADD NJTD_L number(19,2) NULL;</v>
      </c>
      <c r="AG1375" s="6" t="s">
        <v>291</v>
      </c>
      <c r="AI1375" s="114"/>
      <c r="AJ1375" s="66"/>
    </row>
    <row r="1376" spans="2:36" hidden="1">
      <c r="B1376" s="65" t="str">
        <f t="shared" si="1243"/>
        <v>바젤3표준_SIM_산출정보</v>
      </c>
      <c r="C1376" s="65" t="str">
        <f t="shared" si="1243"/>
        <v>시뮬레이션_포지션규제자본정보</v>
      </c>
      <c r="D1376" s="65" t="s">
        <v>1349</v>
      </c>
      <c r="E1376" s="65">
        <f t="shared" si="1221"/>
        <v>20</v>
      </c>
      <c r="F1376" s="66"/>
      <c r="G1376" s="66" t="s">
        <v>1156</v>
      </c>
      <c r="H1376" s="42" t="s">
        <v>2000</v>
      </c>
      <c r="I1376" s="66"/>
      <c r="J1376" s="65" t="str">
        <f t="shared" si="1241"/>
        <v>숫자_19,2</v>
      </c>
      <c r="K1376" s="103"/>
      <c r="L1376" s="67"/>
      <c r="M1376" s="65" t="str">
        <f t="shared" si="1238"/>
        <v>ZFW_RISK_POSI</v>
      </c>
      <c r="N1376" s="65" t="str">
        <f t="shared" si="1214"/>
        <v>시뮬레이션_포지션규제자본정보</v>
      </c>
      <c r="O1376" s="27">
        <f t="shared" si="1240"/>
        <v>20</v>
      </c>
      <c r="P1376" s="65" t="s">
        <v>222</v>
      </c>
      <c r="Q1376" s="65" t="str">
        <f t="shared" si="1239"/>
        <v>순매도JTD</v>
      </c>
      <c r="R1376" s="65" t="str">
        <f t="shared" si="1242"/>
        <v>number(19,2)</v>
      </c>
      <c r="S1376" s="66"/>
      <c r="T1376" s="66"/>
      <c r="U1376" s="68" t="str">
        <f t="shared" si="1235"/>
        <v>19,2</v>
      </c>
      <c r="V1376" s="65"/>
      <c r="W1376" s="5" t="s">
        <v>291</v>
      </c>
      <c r="X1376" s="5" t="str">
        <f t="shared" si="1227"/>
        <v>BASE_DT,SCEN_ID,POSI_ID,RISK_CLS,BUCKET,RISK_FACT,SENT_CLS</v>
      </c>
      <c r="Y1376" s="6" t="s">
        <v>291</v>
      </c>
      <c r="Z1376" s="37" t="str">
        <f t="shared" si="1228"/>
        <v xml:space="preserve">  NJTD_S number(19,2) NULL,</v>
      </c>
      <c r="AA1376" s="37" t="s">
        <v>291</v>
      </c>
      <c r="AB1376" s="5" t="str">
        <f t="shared" si="1229"/>
        <v/>
      </c>
      <c r="AC1376" s="37" t="s">
        <v>291</v>
      </c>
      <c r="AD1376" s="37" t="str">
        <f t="shared" si="1230"/>
        <v>COMMENT ON COLUMN ZFW_RISK_POSI.NJTD_S IS '순매도JTD';</v>
      </c>
      <c r="AE1376" s="37" t="s">
        <v>291</v>
      </c>
      <c r="AF1376" s="40" t="str">
        <f t="shared" si="1231"/>
        <v>ALTER TABLE ZFW_RISK_POSI ADD NJTD_S number(19,2) NULL;</v>
      </c>
      <c r="AG1376" s="6" t="s">
        <v>291</v>
      </c>
      <c r="AI1376" s="114"/>
      <c r="AJ1376" s="66"/>
    </row>
    <row r="1377" spans="2:36" hidden="1">
      <c r="B1377" s="65" t="str">
        <f t="shared" si="1243"/>
        <v>바젤3표준_SIM_산출정보</v>
      </c>
      <c r="C1377" s="65" t="str">
        <f t="shared" si="1243"/>
        <v>시뮬레이션_포지션규제자본정보</v>
      </c>
      <c r="D1377" s="65" t="s">
        <v>1333</v>
      </c>
      <c r="E1377" s="65">
        <f t="shared" si="1221"/>
        <v>21</v>
      </c>
      <c r="F1377" s="66"/>
      <c r="G1377" s="66" t="s">
        <v>1156</v>
      </c>
      <c r="H1377" s="42" t="s">
        <v>2000</v>
      </c>
      <c r="I1377" s="66"/>
      <c r="J1377" s="65" t="str">
        <f t="shared" si="1241"/>
        <v>숫자_19,2</v>
      </c>
      <c r="K1377" s="103"/>
      <c r="L1377" s="67"/>
      <c r="M1377" s="65" t="str">
        <f t="shared" si="1238"/>
        <v>ZFW_RISK_POSI</v>
      </c>
      <c r="N1377" s="65" t="str">
        <f t="shared" si="1214"/>
        <v>시뮬레이션_포지션규제자본정보</v>
      </c>
      <c r="O1377" s="27">
        <f t="shared" si="1240"/>
        <v>21</v>
      </c>
      <c r="P1377" s="65" t="s">
        <v>112</v>
      </c>
      <c r="Q1377" s="65" t="str">
        <f t="shared" si="1239"/>
        <v>이론가</v>
      </c>
      <c r="R1377" s="65" t="str">
        <f t="shared" si="1242"/>
        <v>number(19,2)</v>
      </c>
      <c r="S1377" s="66"/>
      <c r="T1377" s="66"/>
      <c r="U1377" s="68" t="str">
        <f t="shared" si="1235"/>
        <v>19,2</v>
      </c>
      <c r="V1377" s="65"/>
      <c r="W1377" s="5" t="s">
        <v>291</v>
      </c>
      <c r="X1377" s="5" t="str">
        <f t="shared" si="1227"/>
        <v>BASE_DT,SCEN_ID,POSI_ID,RISK_CLS,BUCKET,RISK_FACT,SENT_CLS</v>
      </c>
      <c r="Y1377" s="6" t="s">
        <v>291</v>
      </c>
      <c r="Z1377" s="37" t="str">
        <f t="shared" si="1228"/>
        <v xml:space="preserve">  THEO_VAL number(19,2) NULL,</v>
      </c>
      <c r="AA1377" s="37" t="s">
        <v>291</v>
      </c>
      <c r="AB1377" s="5" t="str">
        <f t="shared" si="1229"/>
        <v/>
      </c>
      <c r="AC1377" s="37" t="s">
        <v>291</v>
      </c>
      <c r="AD1377" s="37" t="str">
        <f t="shared" si="1230"/>
        <v>COMMENT ON COLUMN ZFW_RISK_POSI.THEO_VAL IS '이론가';</v>
      </c>
      <c r="AE1377" s="37" t="s">
        <v>291</v>
      </c>
      <c r="AF1377" s="40" t="str">
        <f t="shared" si="1231"/>
        <v>ALTER TABLE ZFW_RISK_POSI ADD THEO_VAL number(19,2) NULL;</v>
      </c>
      <c r="AG1377" s="6" t="s">
        <v>291</v>
      </c>
      <c r="AI1377" s="114"/>
      <c r="AJ1377" s="66"/>
    </row>
    <row r="1378" spans="2:36" hidden="1">
      <c r="B1378" s="65" t="str">
        <f t="shared" si="1243"/>
        <v>바젤3표준_SIM_산출정보</v>
      </c>
      <c r="C1378" s="65" t="str">
        <f t="shared" si="1243"/>
        <v>시뮬레이션_포지션규제자본정보</v>
      </c>
      <c r="D1378" s="65" t="s">
        <v>1350</v>
      </c>
      <c r="E1378" s="65">
        <f t="shared" si="1221"/>
        <v>22</v>
      </c>
      <c r="F1378" s="66"/>
      <c r="G1378" s="66" t="s">
        <v>1156</v>
      </c>
      <c r="H1378" s="42" t="s">
        <v>1993</v>
      </c>
      <c r="I1378" s="66"/>
      <c r="J1378" s="65" t="str">
        <f t="shared" si="1241"/>
        <v>숫자_25,8</v>
      </c>
      <c r="K1378" s="103"/>
      <c r="L1378" s="67"/>
      <c r="M1378" s="65" t="str">
        <f t="shared" si="1238"/>
        <v>ZFW_RISK_POSI</v>
      </c>
      <c r="N1378" s="65" t="str">
        <f t="shared" si="1214"/>
        <v>시뮬레이션_포지션규제자본정보</v>
      </c>
      <c r="O1378" s="27">
        <f t="shared" si="1240"/>
        <v>22</v>
      </c>
      <c r="P1378" s="65" t="s">
        <v>215</v>
      </c>
      <c r="Q1378" s="65" t="str">
        <f t="shared" si="1239"/>
        <v>델타민감도</v>
      </c>
      <c r="R1378" s="65" t="str">
        <f t="shared" si="1242"/>
        <v>number(25,8)</v>
      </c>
      <c r="S1378" s="66"/>
      <c r="T1378" s="66"/>
      <c r="U1378" s="68" t="str">
        <f t="shared" si="1235"/>
        <v>25,8</v>
      </c>
      <c r="V1378" s="65"/>
      <c r="W1378" s="5" t="s">
        <v>291</v>
      </c>
      <c r="X1378" s="5" t="str">
        <f t="shared" si="1227"/>
        <v>BASE_DT,SCEN_ID,POSI_ID,RISK_CLS,BUCKET,RISK_FACT,SENT_CLS</v>
      </c>
      <c r="Y1378" s="6" t="s">
        <v>291</v>
      </c>
      <c r="Z1378" s="37" t="str">
        <f t="shared" si="1228"/>
        <v xml:space="preserve">  SENT_DVAL number(25,8) NULL,</v>
      </c>
      <c r="AA1378" s="37" t="s">
        <v>291</v>
      </c>
      <c r="AB1378" s="5" t="str">
        <f t="shared" si="1229"/>
        <v/>
      </c>
      <c r="AC1378" s="37" t="s">
        <v>291</v>
      </c>
      <c r="AD1378" s="37" t="str">
        <f t="shared" si="1230"/>
        <v>COMMENT ON COLUMN ZFW_RISK_POSI.SENT_DVAL IS '델타민감도';</v>
      </c>
      <c r="AE1378" s="37" t="s">
        <v>291</v>
      </c>
      <c r="AF1378" s="40" t="str">
        <f t="shared" si="1231"/>
        <v>ALTER TABLE ZFW_RISK_POSI ADD SENT_DVAL number(25,8) NULL;</v>
      </c>
      <c r="AG1378" s="6" t="s">
        <v>291</v>
      </c>
      <c r="AI1378" s="114"/>
      <c r="AJ1378" s="66"/>
    </row>
    <row r="1379" spans="2:36" hidden="1">
      <c r="B1379" s="65" t="str">
        <f t="shared" si="1243"/>
        <v>바젤3표준_SIM_산출정보</v>
      </c>
      <c r="C1379" s="65" t="str">
        <f t="shared" si="1243"/>
        <v>시뮬레이션_포지션규제자본정보</v>
      </c>
      <c r="D1379" s="65" t="s">
        <v>1351</v>
      </c>
      <c r="E1379" s="65">
        <f t="shared" si="1221"/>
        <v>23</v>
      </c>
      <c r="F1379" s="66"/>
      <c r="G1379" s="66" t="s">
        <v>274</v>
      </c>
      <c r="H1379" s="42">
        <v>10</v>
      </c>
      <c r="I1379" s="66"/>
      <c r="J1379" s="65" t="str">
        <f t="shared" si="1241"/>
        <v>문자_10</v>
      </c>
      <c r="K1379" s="103"/>
      <c r="L1379" s="67"/>
      <c r="M1379" s="65" t="str">
        <f t="shared" si="1238"/>
        <v>ZFW_RISK_POSI</v>
      </c>
      <c r="N1379" s="65" t="str">
        <f t="shared" si="1214"/>
        <v>시뮬레이션_포지션규제자본정보</v>
      </c>
      <c r="O1379" s="27">
        <f t="shared" si="1240"/>
        <v>23</v>
      </c>
      <c r="P1379" s="65" t="s">
        <v>216</v>
      </c>
      <c r="Q1379" s="65" t="str">
        <f t="shared" si="1239"/>
        <v>위험가중치적용구분</v>
      </c>
      <c r="R1379" s="65" t="str">
        <f t="shared" si="1242"/>
        <v>varchar2(10)</v>
      </c>
      <c r="S1379" s="66"/>
      <c r="T1379" s="66"/>
      <c r="U1379" s="68">
        <f t="shared" si="1235"/>
        <v>10</v>
      </c>
      <c r="V1379" s="65"/>
      <c r="W1379" s="5" t="s">
        <v>291</v>
      </c>
      <c r="X1379" s="5" t="str">
        <f t="shared" si="1227"/>
        <v>BASE_DT,SCEN_ID,POSI_ID,RISK_CLS,BUCKET,RISK_FACT,SENT_CLS</v>
      </c>
      <c r="Y1379" s="6" t="s">
        <v>291</v>
      </c>
      <c r="Z1379" s="37" t="str">
        <f t="shared" si="1228"/>
        <v xml:space="preserve">  RW_FLG varchar2(10) NULL,</v>
      </c>
      <c r="AA1379" s="37" t="s">
        <v>291</v>
      </c>
      <c r="AB1379" s="5" t="str">
        <f t="shared" si="1229"/>
        <v/>
      </c>
      <c r="AC1379" s="37" t="s">
        <v>291</v>
      </c>
      <c r="AD1379" s="37" t="str">
        <f t="shared" si="1230"/>
        <v>COMMENT ON COLUMN ZFW_RISK_POSI.RW_FLG IS '위험가중치적용구분';</v>
      </c>
      <c r="AE1379" s="37" t="s">
        <v>291</v>
      </c>
      <c r="AF1379" s="40" t="str">
        <f t="shared" si="1231"/>
        <v>ALTER TABLE ZFW_RISK_POSI ADD RW_FLG varchar2(10) NULL;</v>
      </c>
      <c r="AG1379" s="6" t="s">
        <v>291</v>
      </c>
      <c r="AI1379" s="114"/>
      <c r="AJ1379" s="66"/>
    </row>
    <row r="1380" spans="2:36" hidden="1">
      <c r="B1380" s="65" t="str">
        <f t="shared" si="1243"/>
        <v>바젤3표준_SIM_산출정보</v>
      </c>
      <c r="C1380" s="65" t="str">
        <f t="shared" si="1243"/>
        <v>시뮬레이션_포지션규제자본정보</v>
      </c>
      <c r="D1380" s="65" t="s">
        <v>1352</v>
      </c>
      <c r="E1380" s="65">
        <f t="shared" si="1221"/>
        <v>24</v>
      </c>
      <c r="F1380" s="66"/>
      <c r="G1380" s="66" t="s">
        <v>274</v>
      </c>
      <c r="H1380" s="42">
        <v>1</v>
      </c>
      <c r="I1380" s="66"/>
      <c r="J1380" s="65" t="str">
        <f t="shared" si="1241"/>
        <v>문자_1</v>
      </c>
      <c r="K1380" s="103"/>
      <c r="L1380" s="67"/>
      <c r="M1380" s="65" t="str">
        <f t="shared" si="1238"/>
        <v>ZFW_RISK_POSI</v>
      </c>
      <c r="N1380" s="65" t="str">
        <f t="shared" si="1214"/>
        <v>시뮬레이션_포지션규제자본정보</v>
      </c>
      <c r="O1380" s="27">
        <f t="shared" si="1240"/>
        <v>24</v>
      </c>
      <c r="P1380" s="65" t="s">
        <v>217</v>
      </c>
      <c r="Q1380" s="65" t="str">
        <f t="shared" si="1239"/>
        <v>유동성통화여부</v>
      </c>
      <c r="R1380" s="65" t="str">
        <f t="shared" si="1242"/>
        <v>varchar2(1)</v>
      </c>
      <c r="S1380" s="66"/>
      <c r="T1380" s="66"/>
      <c r="U1380" s="68">
        <f t="shared" si="1235"/>
        <v>1</v>
      </c>
      <c r="V1380" s="65"/>
      <c r="W1380" s="5" t="s">
        <v>291</v>
      </c>
      <c r="X1380" s="5" t="str">
        <f t="shared" si="1227"/>
        <v>BASE_DT,SCEN_ID,POSI_ID,RISK_CLS,BUCKET,RISK_FACT,SENT_CLS</v>
      </c>
      <c r="Y1380" s="6" t="s">
        <v>291</v>
      </c>
      <c r="Z1380" s="37" t="str">
        <f t="shared" si="1228"/>
        <v xml:space="preserve">  SCCY_YN varchar2(1) NULL,</v>
      </c>
      <c r="AA1380" s="37" t="s">
        <v>291</v>
      </c>
      <c r="AB1380" s="5" t="str">
        <f t="shared" si="1229"/>
        <v/>
      </c>
      <c r="AC1380" s="37" t="s">
        <v>291</v>
      </c>
      <c r="AD1380" s="37" t="str">
        <f t="shared" si="1230"/>
        <v>COMMENT ON COLUMN ZFW_RISK_POSI.SCCY_YN IS '유동성통화여부';</v>
      </c>
      <c r="AE1380" s="37" t="s">
        <v>291</v>
      </c>
      <c r="AF1380" s="40" t="str">
        <f t="shared" si="1231"/>
        <v>ALTER TABLE ZFW_RISK_POSI ADD SCCY_YN varchar2(1) NULL;</v>
      </c>
      <c r="AG1380" s="6" t="s">
        <v>291</v>
      </c>
      <c r="AI1380" s="114"/>
      <c r="AJ1380" s="66"/>
    </row>
    <row r="1381" spans="2:36" hidden="1">
      <c r="B1381" s="65" t="str">
        <f t="shared" si="1243"/>
        <v>바젤3표준_SIM_산출정보</v>
      </c>
      <c r="C1381" s="65" t="str">
        <f t="shared" si="1243"/>
        <v>시뮬레이션_포지션규제자본정보</v>
      </c>
      <c r="D1381" s="65" t="s">
        <v>1353</v>
      </c>
      <c r="E1381" s="65">
        <f t="shared" si="1221"/>
        <v>25</v>
      </c>
      <c r="F1381" s="66"/>
      <c r="G1381" s="66" t="s">
        <v>12</v>
      </c>
      <c r="H1381" s="42">
        <v>1</v>
      </c>
      <c r="I1381" s="66"/>
      <c r="J1381" s="65" t="str">
        <f t="shared" si="1241"/>
        <v>문자_1</v>
      </c>
      <c r="K1381" s="103"/>
      <c r="L1381" s="67"/>
      <c r="M1381" s="65" t="str">
        <f t="shared" si="1238"/>
        <v>ZFW_RISK_POSI</v>
      </c>
      <c r="N1381" s="65" t="str">
        <f t="shared" si="1214"/>
        <v>시뮬레이션_포지션규제자본정보</v>
      </c>
      <c r="O1381" s="27">
        <f t="shared" si="1240"/>
        <v>25</v>
      </c>
      <c r="P1381" s="65" t="s">
        <v>115</v>
      </c>
      <c r="Q1381" s="65" t="str">
        <f t="shared" si="1239"/>
        <v>상환순위</v>
      </c>
      <c r="R1381" s="65" t="str">
        <f t="shared" si="1242"/>
        <v>varchar2(1)</v>
      </c>
      <c r="S1381" s="66"/>
      <c r="T1381" s="66"/>
      <c r="U1381" s="68">
        <f t="shared" si="1235"/>
        <v>1</v>
      </c>
      <c r="V1381" s="65"/>
      <c r="W1381" s="5" t="s">
        <v>291</v>
      </c>
      <c r="X1381" s="5" t="str">
        <f t="shared" si="1227"/>
        <v>BASE_DT,SCEN_ID,POSI_ID,RISK_CLS,BUCKET,RISK_FACT,SENT_CLS</v>
      </c>
      <c r="Y1381" s="6" t="s">
        <v>291</v>
      </c>
      <c r="Z1381" s="37" t="str">
        <f t="shared" si="1228"/>
        <v xml:space="preserve">  SENIORITY varchar2(1) NULL,</v>
      </c>
      <c r="AA1381" s="37" t="s">
        <v>291</v>
      </c>
      <c r="AB1381" s="5" t="str">
        <f t="shared" si="1229"/>
        <v/>
      </c>
      <c r="AC1381" s="37" t="s">
        <v>291</v>
      </c>
      <c r="AD1381" s="37" t="str">
        <f t="shared" si="1230"/>
        <v>COMMENT ON COLUMN ZFW_RISK_POSI.SENIORITY IS '상환순위';</v>
      </c>
      <c r="AE1381" s="37" t="s">
        <v>291</v>
      </c>
      <c r="AF1381" s="40" t="str">
        <f t="shared" si="1231"/>
        <v>ALTER TABLE ZFW_RISK_POSI ADD SENIORITY varchar2(1) NULL;</v>
      </c>
      <c r="AG1381" s="6" t="s">
        <v>291</v>
      </c>
      <c r="AI1381" s="114"/>
      <c r="AJ1381" s="66"/>
    </row>
    <row r="1382" spans="2:36" hidden="1">
      <c r="B1382" s="65" t="str">
        <f t="shared" si="1243"/>
        <v>바젤3표준_SIM_산출정보</v>
      </c>
      <c r="C1382" s="65" t="str">
        <f t="shared" si="1243"/>
        <v>시뮬레이션_포지션규제자본정보</v>
      </c>
      <c r="D1382" s="65" t="s">
        <v>1354</v>
      </c>
      <c r="E1382" s="65">
        <f t="shared" si="1221"/>
        <v>26</v>
      </c>
      <c r="F1382" s="66"/>
      <c r="G1382" s="66" t="s">
        <v>1156</v>
      </c>
      <c r="H1382" s="42" t="s">
        <v>1995</v>
      </c>
      <c r="I1382" s="66"/>
      <c r="J1382" s="65" t="str">
        <f t="shared" si="1241"/>
        <v>숫자_10,8</v>
      </c>
      <c r="K1382" s="103"/>
      <c r="L1382" s="67"/>
      <c r="M1382" s="65" t="str">
        <f t="shared" si="1238"/>
        <v>ZFW_RISK_POSI</v>
      </c>
      <c r="N1382" s="65" t="str">
        <f t="shared" si="1214"/>
        <v>시뮬레이션_포지션규제자본정보</v>
      </c>
      <c r="O1382" s="27">
        <f t="shared" si="1240"/>
        <v>26</v>
      </c>
      <c r="P1382" s="65" t="s">
        <v>233</v>
      </c>
      <c r="Q1382" s="65" t="str">
        <f t="shared" si="1239"/>
        <v>만기스케일</v>
      </c>
      <c r="R1382" s="65" t="str">
        <f t="shared" si="1242"/>
        <v>number(10,8)</v>
      </c>
      <c r="S1382" s="66"/>
      <c r="T1382" s="66"/>
      <c r="U1382" s="68" t="str">
        <f t="shared" si="1235"/>
        <v>10,8</v>
      </c>
      <c r="V1382" s="65"/>
      <c r="W1382" s="5" t="s">
        <v>291</v>
      </c>
      <c r="X1382" s="5" t="str">
        <f t="shared" si="1227"/>
        <v>BASE_DT,SCEN_ID,POSI_ID,RISK_CLS,BUCKET,RISK_FACT,SENT_CLS</v>
      </c>
      <c r="Y1382" s="6" t="s">
        <v>291</v>
      </c>
      <c r="Z1382" s="37" t="str">
        <f t="shared" si="1228"/>
        <v xml:space="preserve">  MATU_SCALE number(10,8) NULL,</v>
      </c>
      <c r="AA1382" s="37" t="s">
        <v>291</v>
      </c>
      <c r="AB1382" s="5" t="str">
        <f t="shared" si="1229"/>
        <v/>
      </c>
      <c r="AC1382" s="37" t="s">
        <v>291</v>
      </c>
      <c r="AD1382" s="37" t="str">
        <f t="shared" si="1230"/>
        <v>COMMENT ON COLUMN ZFW_RISK_POSI.MATU_SCALE IS '만기스케일';</v>
      </c>
      <c r="AE1382" s="37" t="s">
        <v>291</v>
      </c>
      <c r="AF1382" s="40" t="str">
        <f t="shared" si="1231"/>
        <v>ALTER TABLE ZFW_RISK_POSI ADD MATU_SCALE number(10,8) NULL;</v>
      </c>
      <c r="AG1382" s="6" t="s">
        <v>291</v>
      </c>
      <c r="AI1382" s="114"/>
      <c r="AJ1382" s="66"/>
    </row>
    <row r="1383" spans="2:36" hidden="1">
      <c r="B1383" s="65" t="str">
        <f t="shared" si="1243"/>
        <v>바젤3표준_SIM_산출정보</v>
      </c>
      <c r="C1383" s="65" t="str">
        <f t="shared" si="1243"/>
        <v>시뮬레이션_포지션규제자본정보</v>
      </c>
      <c r="D1383" s="65" t="s">
        <v>1355</v>
      </c>
      <c r="E1383" s="65">
        <f t="shared" si="1221"/>
        <v>27</v>
      </c>
      <c r="F1383" s="66"/>
      <c r="G1383" s="66" t="s">
        <v>274</v>
      </c>
      <c r="H1383" s="42">
        <v>10</v>
      </c>
      <c r="I1383" s="66"/>
      <c r="J1383" s="65" t="str">
        <f t="shared" si="1241"/>
        <v>문자_10</v>
      </c>
      <c r="K1383" s="103"/>
      <c r="L1383" s="67"/>
      <c r="M1383" s="65" t="str">
        <f t="shared" si="1238"/>
        <v>ZFW_RISK_POSI</v>
      </c>
      <c r="N1383" s="65" t="str">
        <f t="shared" si="1214"/>
        <v>시뮬레이션_포지션규제자본정보</v>
      </c>
      <c r="O1383" s="27">
        <f t="shared" si="1240"/>
        <v>27</v>
      </c>
      <c r="P1383" s="65" t="s">
        <v>230</v>
      </c>
      <c r="Q1383" s="65" t="str">
        <f t="shared" si="1239"/>
        <v>신용도위험요소</v>
      </c>
      <c r="R1383" s="65" t="str">
        <f t="shared" si="1242"/>
        <v>varchar2(10)</v>
      </c>
      <c r="S1383" s="66"/>
      <c r="T1383" s="66"/>
      <c r="U1383" s="68">
        <f t="shared" si="1235"/>
        <v>10</v>
      </c>
      <c r="V1383" s="65"/>
      <c r="W1383" s="5" t="s">
        <v>291</v>
      </c>
      <c r="X1383" s="5" t="str">
        <f t="shared" si="1227"/>
        <v>BASE_DT,SCEN_ID,POSI_ID,RISK_CLS,BUCKET,RISK_FACT,SENT_CLS</v>
      </c>
      <c r="Y1383" s="6" t="s">
        <v>291</v>
      </c>
      <c r="Z1383" s="37" t="str">
        <f t="shared" si="1228"/>
        <v xml:space="preserve">  FACT_GRADE varchar2(10) NULL,</v>
      </c>
      <c r="AA1383" s="37" t="s">
        <v>291</v>
      </c>
      <c r="AB1383" s="5" t="str">
        <f t="shared" si="1229"/>
        <v/>
      </c>
      <c r="AC1383" s="37" t="s">
        <v>291</v>
      </c>
      <c r="AD1383" s="37" t="str">
        <f t="shared" si="1230"/>
        <v>COMMENT ON COLUMN ZFW_RISK_POSI.FACT_GRADE IS '신용도위험요소';</v>
      </c>
      <c r="AE1383" s="37" t="s">
        <v>291</v>
      </c>
      <c r="AF1383" s="40" t="str">
        <f t="shared" si="1231"/>
        <v>ALTER TABLE ZFW_RISK_POSI ADD FACT_GRADE varchar2(10) NULL;</v>
      </c>
      <c r="AG1383" s="6" t="s">
        <v>291</v>
      </c>
      <c r="AI1383" s="114"/>
      <c r="AJ1383" s="66"/>
    </row>
    <row r="1384" spans="2:36" hidden="1">
      <c r="B1384" s="65" t="str">
        <f t="shared" si="1243"/>
        <v>바젤3표준_SIM_산출정보</v>
      </c>
      <c r="C1384" s="65" t="str">
        <f t="shared" si="1243"/>
        <v>시뮬레이션_포지션규제자본정보</v>
      </c>
      <c r="D1384" s="65" t="s">
        <v>1265</v>
      </c>
      <c r="E1384" s="65">
        <f t="shared" si="1221"/>
        <v>28</v>
      </c>
      <c r="F1384" s="66"/>
      <c r="G1384" s="66" t="s">
        <v>274</v>
      </c>
      <c r="H1384" s="42">
        <v>10</v>
      </c>
      <c r="I1384" s="66"/>
      <c r="J1384" s="65" t="str">
        <f t="shared" si="1241"/>
        <v>문자_10</v>
      </c>
      <c r="K1384" s="103"/>
      <c r="L1384" s="67"/>
      <c r="M1384" s="65" t="str">
        <f t="shared" si="1238"/>
        <v>ZFW_RISK_POSI</v>
      </c>
      <c r="N1384" s="65" t="str">
        <f t="shared" si="1214"/>
        <v>시뮬레이션_포지션규제자본정보</v>
      </c>
      <c r="O1384" s="27">
        <f t="shared" si="1240"/>
        <v>28</v>
      </c>
      <c r="P1384" s="65" t="s">
        <v>139</v>
      </c>
      <c r="Q1384" s="65" t="str">
        <f t="shared" si="1239"/>
        <v>채권등급</v>
      </c>
      <c r="R1384" s="65" t="str">
        <f t="shared" si="1242"/>
        <v>varchar2(10)</v>
      </c>
      <c r="S1384" s="66"/>
      <c r="T1384" s="66"/>
      <c r="U1384" s="68">
        <f t="shared" si="1235"/>
        <v>10</v>
      </c>
      <c r="V1384" s="65"/>
      <c r="W1384" s="5" t="s">
        <v>291</v>
      </c>
      <c r="X1384" s="5" t="str">
        <f t="shared" si="1227"/>
        <v>BASE_DT,SCEN_ID,POSI_ID,RISK_CLS,BUCKET,RISK_FACT,SENT_CLS</v>
      </c>
      <c r="Y1384" s="6" t="s">
        <v>291</v>
      </c>
      <c r="Z1384" s="37" t="str">
        <f t="shared" si="1228"/>
        <v xml:space="preserve">  BOND_RANK varchar2(10) NULL,</v>
      </c>
      <c r="AA1384" s="37" t="s">
        <v>291</v>
      </c>
      <c r="AB1384" s="5" t="str">
        <f t="shared" si="1229"/>
        <v/>
      </c>
      <c r="AC1384" s="37" t="s">
        <v>291</v>
      </c>
      <c r="AD1384" s="37" t="str">
        <f t="shared" si="1230"/>
        <v>COMMENT ON COLUMN ZFW_RISK_POSI.BOND_RANK IS '채권등급';</v>
      </c>
      <c r="AE1384" s="37" t="s">
        <v>291</v>
      </c>
      <c r="AF1384" s="40" t="str">
        <f t="shared" si="1231"/>
        <v>ALTER TABLE ZFW_RISK_POSI ADD BOND_RANK varchar2(10) NULL;</v>
      </c>
      <c r="AG1384" s="6" t="s">
        <v>291</v>
      </c>
      <c r="AI1384" s="114"/>
      <c r="AJ1384" s="66"/>
    </row>
    <row r="1385" spans="2:36" hidden="1">
      <c r="B1385" s="65" t="str">
        <f t="shared" si="1243"/>
        <v>바젤3표준_SIM_산출정보</v>
      </c>
      <c r="C1385" s="65" t="str">
        <f t="shared" si="1243"/>
        <v>시뮬레이션_포지션규제자본정보</v>
      </c>
      <c r="D1385" s="65" t="s">
        <v>1356</v>
      </c>
      <c r="E1385" s="65">
        <f t="shared" ref="E1385:E1448" si="1244">IF(G1385="","",IF(G1384="",1,E1384+1))</f>
        <v>29</v>
      </c>
      <c r="F1385" s="66"/>
      <c r="G1385" s="66" t="s">
        <v>274</v>
      </c>
      <c r="H1385" s="42">
        <v>10</v>
      </c>
      <c r="I1385" s="66"/>
      <c r="J1385" s="65" t="str">
        <f t="shared" si="1241"/>
        <v>문자_10</v>
      </c>
      <c r="K1385" s="103"/>
      <c r="L1385" s="67"/>
      <c r="M1385" s="65" t="str">
        <f t="shared" si="1238"/>
        <v>ZFW_RISK_POSI</v>
      </c>
      <c r="N1385" s="65" t="str">
        <f t="shared" si="1214"/>
        <v>시뮬레이션_포지션규제자본정보</v>
      </c>
      <c r="O1385" s="27">
        <f t="shared" si="1240"/>
        <v>29</v>
      </c>
      <c r="P1385" s="65" t="s">
        <v>140</v>
      </c>
      <c r="Q1385" s="65" t="str">
        <f t="shared" si="1239"/>
        <v>발행자신용등급</v>
      </c>
      <c r="R1385" s="65" t="str">
        <f t="shared" si="1242"/>
        <v>varchar2(10)</v>
      </c>
      <c r="S1385" s="66"/>
      <c r="T1385" s="66"/>
      <c r="U1385" s="68">
        <f t="shared" si="1235"/>
        <v>10</v>
      </c>
      <c r="V1385" s="65"/>
      <c r="W1385" s="5" t="s">
        <v>291</v>
      </c>
      <c r="X1385" s="5" t="str">
        <f t="shared" si="1227"/>
        <v>BASE_DT,SCEN_ID,POSI_ID,RISK_CLS,BUCKET,RISK_FACT,SENT_CLS</v>
      </c>
      <c r="Y1385" s="6" t="s">
        <v>291</v>
      </c>
      <c r="Z1385" s="37" t="str">
        <f t="shared" si="1228"/>
        <v xml:space="preserve">  CRDT_RANK varchar2(10) NULL,</v>
      </c>
      <c r="AA1385" s="37" t="s">
        <v>291</v>
      </c>
      <c r="AB1385" s="5" t="str">
        <f t="shared" si="1229"/>
        <v/>
      </c>
      <c r="AC1385" s="37" t="s">
        <v>291</v>
      </c>
      <c r="AD1385" s="37" t="str">
        <f t="shared" si="1230"/>
        <v>COMMENT ON COLUMN ZFW_RISK_POSI.CRDT_RANK IS '발행자신용등급';</v>
      </c>
      <c r="AE1385" s="37" t="s">
        <v>291</v>
      </c>
      <c r="AF1385" s="40" t="str">
        <f t="shared" si="1231"/>
        <v>ALTER TABLE ZFW_RISK_POSI ADD CRDT_RANK varchar2(10) NULL;</v>
      </c>
      <c r="AG1385" s="6" t="s">
        <v>291</v>
      </c>
      <c r="AI1385" s="114"/>
      <c r="AJ1385" s="66"/>
    </row>
    <row r="1386" spans="2:36" hidden="1">
      <c r="B1386" s="65" t="str">
        <f>B1384</f>
        <v>바젤3표준_SIM_산출정보</v>
      </c>
      <c r="C1386" s="65" t="str">
        <f>C1384</f>
        <v>시뮬레이션_포지션규제자본정보</v>
      </c>
      <c r="D1386" s="65" t="s">
        <v>1223</v>
      </c>
      <c r="E1386" s="65">
        <f t="shared" si="1244"/>
        <v>30</v>
      </c>
      <c r="F1386" s="66"/>
      <c r="G1386" s="66" t="s">
        <v>274</v>
      </c>
      <c r="H1386" s="42">
        <v>8</v>
      </c>
      <c r="I1386" s="66"/>
      <c r="J1386" s="65" t="str">
        <f t="shared" si="1241"/>
        <v>문자_8</v>
      </c>
      <c r="K1386" s="103"/>
      <c r="L1386" s="67"/>
      <c r="M1386" s="65" t="str">
        <f>M1384</f>
        <v>ZFW_RISK_POSI</v>
      </c>
      <c r="N1386" s="65" t="str">
        <f t="shared" si="1214"/>
        <v>시뮬레이션_포지션규제자본정보</v>
      </c>
      <c r="O1386" s="27">
        <f t="shared" si="1240"/>
        <v>30</v>
      </c>
      <c r="P1386" s="65" t="s">
        <v>1357</v>
      </c>
      <c r="Q1386" s="65" t="str">
        <f t="shared" si="1239"/>
        <v>만기일자</v>
      </c>
      <c r="R1386" s="65" t="str">
        <f t="shared" si="1242"/>
        <v>varchar2(8)</v>
      </c>
      <c r="S1386" s="66"/>
      <c r="T1386" s="66"/>
      <c r="U1386" s="68">
        <f t="shared" si="1235"/>
        <v>8</v>
      </c>
      <c r="V1386" s="65"/>
      <c r="W1386" s="5" t="s">
        <v>291</v>
      </c>
      <c r="X1386" s="5" t="str">
        <f t="shared" si="1227"/>
        <v>BASE_DT,SCEN_ID,POSI_ID,RISK_CLS,BUCKET,RISK_FACT,SENT_CLS</v>
      </c>
      <c r="Y1386" s="6" t="s">
        <v>291</v>
      </c>
      <c r="Z1386" s="37" t="str">
        <f t="shared" si="1228"/>
        <v xml:space="preserve">  MATU_DT varchar2(8) NULL,CONSTRAINT PK_ZFW_RISK_POSI PRIMARY KEY ( BASE_DT,SCEN_ID,POSI_ID,RISK_CLS,BUCKET,RISK_FACT,SENT_CLS) );</v>
      </c>
      <c r="AA1386" s="37" t="s">
        <v>291</v>
      </c>
      <c r="AB1386" s="5" t="str">
        <f t="shared" si="1229"/>
        <v/>
      </c>
      <c r="AC1386" s="37" t="s">
        <v>291</v>
      </c>
      <c r="AD1386" s="37" t="str">
        <f t="shared" si="1230"/>
        <v>COMMENT ON COLUMN ZFW_RISK_POSI.MATU_DT IS '만기일자';</v>
      </c>
      <c r="AE1386" s="37" t="s">
        <v>291</v>
      </c>
      <c r="AF1386" s="40" t="str">
        <f t="shared" si="1231"/>
        <v>ALTER TABLE ZFW_RISK_POSI ADD MATU_DT varchar2(8) NULL;</v>
      </c>
      <c r="AG1386" s="6" t="s">
        <v>291</v>
      </c>
      <c r="AI1386" s="114"/>
      <c r="AJ1386" s="66"/>
    </row>
    <row r="1387" spans="2:36" hidden="1">
      <c r="B1387" s="65" t="str">
        <f>B1385</f>
        <v>바젤3표준_SIM_산출정보</v>
      </c>
      <c r="C1387" s="65" t="s">
        <v>1026</v>
      </c>
      <c r="D1387" s="65" t="str">
        <f>VLOOKUP(C1387,엔티티목록!C:E,3,FALSE)</f>
        <v>시뮬레이션 분석 포트폴리오별 규제자본 정보</v>
      </c>
      <c r="E1387" s="65" t="str">
        <f t="shared" si="1244"/>
        <v/>
      </c>
      <c r="F1387" s="66"/>
      <c r="G1387" s="66"/>
      <c r="H1387" s="42">
        <f>SUMIFS(H:H,C:C,C1387,B:B,B1387, G:G,"&lt;&gt;"&amp;G1387)</f>
        <v>223</v>
      </c>
      <c r="I1387" s="66"/>
      <c r="J1387" s="65" t="str">
        <f t="shared" si="1241"/>
        <v/>
      </c>
      <c r="K1387" s="103"/>
      <c r="L1387" s="67"/>
      <c r="M1387" s="65" t="s">
        <v>1028</v>
      </c>
      <c r="N1387" s="65" t="str">
        <f t="shared" ref="N1387:N1450" si="1245">C1387</f>
        <v>시뮬레이션_포트폴리오규제자본정보</v>
      </c>
      <c r="O1387" s="27" t="str">
        <f t="shared" si="1240"/>
        <v/>
      </c>
      <c r="P1387" s="65"/>
      <c r="Q1387" s="65"/>
      <c r="R1387" s="65" t="str">
        <f t="shared" si="1242"/>
        <v/>
      </c>
      <c r="S1387" s="66"/>
      <c r="T1387" s="66"/>
      <c r="U1387" s="68">
        <f t="shared" si="1235"/>
        <v>223</v>
      </c>
      <c r="V1387" s="65"/>
      <c r="W1387" s="5" t="s">
        <v>291</v>
      </c>
      <c r="X1387" s="5" t="str">
        <f t="shared" si="1227"/>
        <v/>
      </c>
      <c r="Y1387" s="6" t="s">
        <v>291</v>
      </c>
      <c r="Z1387" s="37" t="str">
        <f t="shared" si="1228"/>
        <v>CREATE TABLE ZFW_RISK_PORT(</v>
      </c>
      <c r="AA1387" s="37" t="s">
        <v>291</v>
      </c>
      <c r="AB1387" s="5" t="str">
        <f t="shared" si="1229"/>
        <v>DROP TABLE ZFW_RISK_PORT;</v>
      </c>
      <c r="AC1387" s="37" t="s">
        <v>291</v>
      </c>
      <c r="AD1387" s="37" t="str">
        <f t="shared" si="1230"/>
        <v>COMMENT ON TABLE ZFW_RISK_PORT IS '시뮬레이션_포트폴리오규제자본정보';</v>
      </c>
      <c r="AE1387" s="37" t="s">
        <v>291</v>
      </c>
      <c r="AF1387" s="40" t="str">
        <f t="shared" si="1231"/>
        <v/>
      </c>
      <c r="AG1387" s="6" t="s">
        <v>291</v>
      </c>
      <c r="AI1387" s="114"/>
      <c r="AJ1387" s="66"/>
    </row>
    <row r="1388" spans="2:36" hidden="1">
      <c r="B1388" s="65" t="str">
        <f t="shared" ref="B1388:C1403" si="1246">B1387</f>
        <v>바젤3표준_SIM_산출정보</v>
      </c>
      <c r="C1388" s="65" t="str">
        <f t="shared" si="1246"/>
        <v>시뮬레이션_포트폴리오규제자본정보</v>
      </c>
      <c r="D1388" s="65" t="s">
        <v>1169</v>
      </c>
      <c r="E1388" s="65">
        <f t="shared" si="1244"/>
        <v>1</v>
      </c>
      <c r="F1388" s="66" t="s">
        <v>1980</v>
      </c>
      <c r="G1388" s="66" t="s">
        <v>274</v>
      </c>
      <c r="H1388" s="42">
        <v>8</v>
      </c>
      <c r="I1388" s="66"/>
      <c r="J1388" s="65" t="str">
        <f t="shared" si="1241"/>
        <v>문자_8</v>
      </c>
      <c r="K1388" s="103"/>
      <c r="L1388" s="67"/>
      <c r="M1388" s="65" t="str">
        <f t="shared" ref="M1388:M1444" si="1247">M1387</f>
        <v>ZFW_RISK_PORT</v>
      </c>
      <c r="N1388" s="65" t="str">
        <f t="shared" si="1245"/>
        <v>시뮬레이션_포트폴리오규제자본정보</v>
      </c>
      <c r="O1388" s="27">
        <f t="shared" si="1240"/>
        <v>1</v>
      </c>
      <c r="P1388" s="65" t="s">
        <v>65</v>
      </c>
      <c r="Q1388" s="65" t="str">
        <f t="shared" ref="Q1388:Q1444" si="1248">D1388</f>
        <v>기준일자</v>
      </c>
      <c r="R1388" s="65" t="str">
        <f t="shared" si="1242"/>
        <v>varchar2(8)</v>
      </c>
      <c r="S1388" s="66" t="s">
        <v>1980</v>
      </c>
      <c r="T1388" s="66"/>
      <c r="U1388" s="68">
        <f t="shared" si="1235"/>
        <v>8</v>
      </c>
      <c r="V1388" s="65"/>
      <c r="W1388" s="5" t="s">
        <v>291</v>
      </c>
      <c r="X1388" s="5" t="str">
        <f t="shared" si="1227"/>
        <v>BASE_DT</v>
      </c>
      <c r="Y1388" s="6" t="s">
        <v>291</v>
      </c>
      <c r="Z1388" s="37" t="str">
        <f t="shared" si="1228"/>
        <v xml:space="preserve">  BASE_DT varchar2(8) NOT NULL,</v>
      </c>
      <c r="AA1388" s="37" t="s">
        <v>291</v>
      </c>
      <c r="AB1388" s="5" t="str">
        <f t="shared" si="1229"/>
        <v/>
      </c>
      <c r="AC1388" s="37" t="s">
        <v>291</v>
      </c>
      <c r="AD1388" s="37" t="str">
        <f t="shared" si="1230"/>
        <v>COMMENT ON COLUMN ZFW_RISK_PORT.BASE_DT IS '기준일자';</v>
      </c>
      <c r="AE1388" s="37" t="s">
        <v>291</v>
      </c>
      <c r="AF1388" s="40" t="str">
        <f t="shared" si="1231"/>
        <v/>
      </c>
      <c r="AG1388" s="6" t="s">
        <v>291</v>
      </c>
      <c r="AI1388" s="114"/>
      <c r="AJ1388" s="66"/>
    </row>
    <row r="1389" spans="2:36" hidden="1">
      <c r="B1389" s="65" t="str">
        <f t="shared" si="1246"/>
        <v>바젤3표준_SIM_산출정보</v>
      </c>
      <c r="C1389" s="65" t="str">
        <f t="shared" si="1246"/>
        <v>시뮬레이션_포트폴리오규제자본정보</v>
      </c>
      <c r="D1389" s="65" t="s">
        <v>1212</v>
      </c>
      <c r="E1389" s="65">
        <f t="shared" si="1244"/>
        <v>2</v>
      </c>
      <c r="F1389" s="66" t="s">
        <v>1980</v>
      </c>
      <c r="G1389" s="66" t="s">
        <v>274</v>
      </c>
      <c r="H1389" s="42">
        <v>30</v>
      </c>
      <c r="I1389" s="66"/>
      <c r="J1389" s="65" t="str">
        <f t="shared" si="1241"/>
        <v>문자_30</v>
      </c>
      <c r="K1389" s="103"/>
      <c r="L1389" s="67"/>
      <c r="M1389" s="65" t="str">
        <f t="shared" si="1247"/>
        <v>ZFW_RISK_PORT</v>
      </c>
      <c r="N1389" s="65" t="str">
        <f t="shared" si="1245"/>
        <v>시뮬레이션_포트폴리오규제자본정보</v>
      </c>
      <c r="O1389" s="27">
        <f t="shared" si="1240"/>
        <v>2</v>
      </c>
      <c r="P1389" s="65" t="s">
        <v>106</v>
      </c>
      <c r="Q1389" s="65" t="str">
        <f t="shared" si="1248"/>
        <v>시나리오ID</v>
      </c>
      <c r="R1389" s="65" t="str">
        <f t="shared" si="1242"/>
        <v>varchar2(30)</v>
      </c>
      <c r="S1389" s="66" t="s">
        <v>1980</v>
      </c>
      <c r="T1389" s="66"/>
      <c r="U1389" s="68">
        <f t="shared" si="1235"/>
        <v>30</v>
      </c>
      <c r="V1389" s="65"/>
      <c r="W1389" s="5" t="s">
        <v>291</v>
      </c>
      <c r="X1389" s="5" t="str">
        <f t="shared" si="1227"/>
        <v>BASE_DT,SCEN_ID</v>
      </c>
      <c r="Y1389" s="6" t="s">
        <v>291</v>
      </c>
      <c r="Z1389" s="37" t="str">
        <f t="shared" si="1228"/>
        <v xml:space="preserve">  SCEN_ID varchar2(30) NOT NULL,</v>
      </c>
      <c r="AA1389" s="37" t="s">
        <v>291</v>
      </c>
      <c r="AB1389" s="5" t="str">
        <f t="shared" si="1229"/>
        <v/>
      </c>
      <c r="AC1389" s="37" t="s">
        <v>291</v>
      </c>
      <c r="AD1389" s="37" t="str">
        <f t="shared" si="1230"/>
        <v>COMMENT ON COLUMN ZFW_RISK_PORT.SCEN_ID IS '시나리오ID';</v>
      </c>
      <c r="AE1389" s="37" t="s">
        <v>291</v>
      </c>
      <c r="AF1389" s="40" t="str">
        <f t="shared" si="1231"/>
        <v/>
      </c>
      <c r="AG1389" s="6" t="s">
        <v>291</v>
      </c>
      <c r="AI1389" s="114"/>
      <c r="AJ1389" s="66"/>
    </row>
    <row r="1390" spans="2:36" hidden="1">
      <c r="B1390" s="65" t="str">
        <f t="shared" si="1246"/>
        <v>바젤3표준_SIM_산출정보</v>
      </c>
      <c r="C1390" s="65" t="str">
        <f t="shared" si="1246"/>
        <v>시뮬레이션_포트폴리오규제자본정보</v>
      </c>
      <c r="D1390" s="65" t="s">
        <v>1208</v>
      </c>
      <c r="E1390" s="65">
        <f t="shared" si="1244"/>
        <v>3</v>
      </c>
      <c r="F1390" s="66" t="s">
        <v>1980</v>
      </c>
      <c r="G1390" s="66" t="s">
        <v>274</v>
      </c>
      <c r="H1390" s="42" t="s">
        <v>1159</v>
      </c>
      <c r="I1390" s="66"/>
      <c r="J1390" s="65" t="str">
        <f t="shared" si="1241"/>
        <v>문자_100</v>
      </c>
      <c r="K1390" s="103"/>
      <c r="L1390" s="67"/>
      <c r="M1390" s="65" t="str">
        <f t="shared" si="1247"/>
        <v>ZFW_RISK_PORT</v>
      </c>
      <c r="N1390" s="65" t="str">
        <f t="shared" si="1245"/>
        <v>시뮬레이션_포트폴리오규제자본정보</v>
      </c>
      <c r="O1390" s="27">
        <f t="shared" si="1240"/>
        <v>3</v>
      </c>
      <c r="P1390" s="65" t="s">
        <v>81</v>
      </c>
      <c r="Q1390" s="65" t="str">
        <f t="shared" si="1248"/>
        <v>포트폴리오ID</v>
      </c>
      <c r="R1390" s="65" t="str">
        <f t="shared" si="1242"/>
        <v>varchar2(100)</v>
      </c>
      <c r="S1390" s="66" t="s">
        <v>1980</v>
      </c>
      <c r="T1390" s="66"/>
      <c r="U1390" s="68" t="str">
        <f t="shared" si="1235"/>
        <v>100</v>
      </c>
      <c r="V1390" s="65"/>
      <c r="W1390" s="5" t="s">
        <v>291</v>
      </c>
      <c r="X1390" s="5" t="str">
        <f t="shared" si="1227"/>
        <v>BASE_DT,SCEN_ID,PORT_ID</v>
      </c>
      <c r="Y1390" s="6" t="s">
        <v>291</v>
      </c>
      <c r="Z1390" s="37" t="str">
        <f t="shared" si="1228"/>
        <v xml:space="preserve">  PORT_ID varchar2(100) NOT NULL,</v>
      </c>
      <c r="AA1390" s="37" t="s">
        <v>291</v>
      </c>
      <c r="AB1390" s="5" t="str">
        <f t="shared" si="1229"/>
        <v/>
      </c>
      <c r="AC1390" s="37" t="s">
        <v>291</v>
      </c>
      <c r="AD1390" s="37" t="str">
        <f t="shared" si="1230"/>
        <v>COMMENT ON COLUMN ZFW_RISK_PORT.PORT_ID IS '포트폴리오ID';</v>
      </c>
      <c r="AE1390" s="37" t="s">
        <v>291</v>
      </c>
      <c r="AF1390" s="40" t="str">
        <f t="shared" si="1231"/>
        <v/>
      </c>
      <c r="AG1390" s="6" t="s">
        <v>291</v>
      </c>
      <c r="AI1390" s="114"/>
      <c r="AJ1390" s="66"/>
    </row>
    <row r="1391" spans="2:36" hidden="1">
      <c r="B1391" s="65" t="str">
        <f t="shared" si="1246"/>
        <v>바젤3표준_SIM_산출정보</v>
      </c>
      <c r="C1391" s="65" t="str">
        <f t="shared" si="1246"/>
        <v>시뮬레이션_포트폴리오규제자본정보</v>
      </c>
      <c r="D1391" s="65" t="s">
        <v>1173</v>
      </c>
      <c r="E1391" s="65">
        <f t="shared" si="1244"/>
        <v>4</v>
      </c>
      <c r="F1391" s="66" t="s">
        <v>1980</v>
      </c>
      <c r="G1391" s="66" t="s">
        <v>274</v>
      </c>
      <c r="H1391" s="42">
        <v>10</v>
      </c>
      <c r="I1391" s="66"/>
      <c r="J1391" s="65" t="str">
        <f t="shared" si="1241"/>
        <v>문자_10</v>
      </c>
      <c r="K1391" s="103"/>
      <c r="L1391" s="67"/>
      <c r="M1391" s="65" t="str">
        <f t="shared" si="1247"/>
        <v>ZFW_RISK_PORT</v>
      </c>
      <c r="N1391" s="65" t="str">
        <f t="shared" si="1245"/>
        <v>시뮬레이션_포트폴리오규제자본정보</v>
      </c>
      <c r="O1391" s="27">
        <f t="shared" si="1240"/>
        <v>4</v>
      </c>
      <c r="P1391" s="65" t="s">
        <v>69</v>
      </c>
      <c r="Q1391" s="65" t="str">
        <f t="shared" si="1248"/>
        <v>위험군</v>
      </c>
      <c r="R1391" s="65" t="str">
        <f t="shared" si="1242"/>
        <v>varchar2(10)</v>
      </c>
      <c r="S1391" s="66" t="s">
        <v>1980</v>
      </c>
      <c r="T1391" s="66"/>
      <c r="U1391" s="68">
        <f t="shared" si="1235"/>
        <v>10</v>
      </c>
      <c r="V1391" s="65"/>
      <c r="W1391" s="5" t="s">
        <v>291</v>
      </c>
      <c r="X1391" s="5" t="str">
        <f t="shared" si="1227"/>
        <v>BASE_DT,SCEN_ID,PORT_ID,RISK_CLS</v>
      </c>
      <c r="Y1391" s="6" t="s">
        <v>291</v>
      </c>
      <c r="Z1391" s="37" t="str">
        <f t="shared" si="1228"/>
        <v xml:space="preserve">  RISK_CLS varchar2(10) NOT NULL,</v>
      </c>
      <c r="AA1391" s="37" t="s">
        <v>291</v>
      </c>
      <c r="AB1391" s="5" t="str">
        <f t="shared" si="1229"/>
        <v/>
      </c>
      <c r="AC1391" s="37" t="s">
        <v>291</v>
      </c>
      <c r="AD1391" s="37" t="str">
        <f t="shared" si="1230"/>
        <v>COMMENT ON COLUMN ZFW_RISK_PORT.RISK_CLS IS '위험군';</v>
      </c>
      <c r="AE1391" s="37" t="s">
        <v>291</v>
      </c>
      <c r="AF1391" s="40" t="str">
        <f t="shared" si="1231"/>
        <v/>
      </c>
      <c r="AG1391" s="6" t="s">
        <v>291</v>
      </c>
      <c r="AI1391" s="114"/>
      <c r="AJ1391" s="66"/>
    </row>
    <row r="1392" spans="2:36" hidden="1">
      <c r="B1392" s="65" t="str">
        <f t="shared" si="1246"/>
        <v>바젤3표준_SIM_산출정보</v>
      </c>
      <c r="C1392" s="65" t="str">
        <f t="shared" si="1246"/>
        <v>시뮬레이션_포트폴리오규제자본정보</v>
      </c>
      <c r="D1392" s="65" t="s">
        <v>1248</v>
      </c>
      <c r="E1392" s="65">
        <f t="shared" si="1244"/>
        <v>5</v>
      </c>
      <c r="F1392" s="66" t="s">
        <v>1980</v>
      </c>
      <c r="G1392" s="66" t="s">
        <v>274</v>
      </c>
      <c r="H1392" s="42">
        <v>30</v>
      </c>
      <c r="I1392" s="66"/>
      <c r="J1392" s="65" t="str">
        <f t="shared" si="1241"/>
        <v>문자_30</v>
      </c>
      <c r="K1392" s="103"/>
      <c r="L1392" s="67"/>
      <c r="M1392" s="65" t="str">
        <f t="shared" si="1247"/>
        <v>ZFW_RISK_PORT</v>
      </c>
      <c r="N1392" s="65" t="str">
        <f t="shared" si="1245"/>
        <v>시뮬레이션_포트폴리오규제자본정보</v>
      </c>
      <c r="O1392" s="27">
        <f t="shared" si="1240"/>
        <v>5</v>
      </c>
      <c r="P1392" s="65" t="s">
        <v>131</v>
      </c>
      <c r="Q1392" s="65" t="str">
        <f t="shared" si="1248"/>
        <v>버킷</v>
      </c>
      <c r="R1392" s="65" t="str">
        <f t="shared" si="1242"/>
        <v>varchar2(30)</v>
      </c>
      <c r="S1392" s="66" t="s">
        <v>1980</v>
      </c>
      <c r="T1392" s="66"/>
      <c r="U1392" s="68">
        <f t="shared" si="1235"/>
        <v>30</v>
      </c>
      <c r="V1392" s="65"/>
      <c r="W1392" s="5" t="s">
        <v>291</v>
      </c>
      <c r="X1392" s="5" t="str">
        <f t="shared" si="1227"/>
        <v>BASE_DT,SCEN_ID,PORT_ID,RISK_CLS,BUCKET</v>
      </c>
      <c r="Y1392" s="6" t="s">
        <v>291</v>
      </c>
      <c r="Z1392" s="37" t="str">
        <f t="shared" si="1228"/>
        <v xml:space="preserve">  BUCKET varchar2(30) NOT NULL,</v>
      </c>
      <c r="AA1392" s="37" t="s">
        <v>291</v>
      </c>
      <c r="AB1392" s="5" t="str">
        <f t="shared" si="1229"/>
        <v/>
      </c>
      <c r="AC1392" s="37" t="s">
        <v>291</v>
      </c>
      <c r="AD1392" s="37" t="str">
        <f t="shared" si="1230"/>
        <v>COMMENT ON COLUMN ZFW_RISK_PORT.BUCKET IS '버킷';</v>
      </c>
      <c r="AE1392" s="37" t="s">
        <v>291</v>
      </c>
      <c r="AF1392" s="40" t="str">
        <f t="shared" si="1231"/>
        <v/>
      </c>
      <c r="AG1392" s="6" t="s">
        <v>291</v>
      </c>
      <c r="AI1392" s="114"/>
      <c r="AJ1392" s="66"/>
    </row>
    <row r="1393" spans="2:36" hidden="1">
      <c r="B1393" s="65" t="str">
        <f t="shared" si="1246"/>
        <v>바젤3표준_SIM_산출정보</v>
      </c>
      <c r="C1393" s="65" t="str">
        <f t="shared" si="1246"/>
        <v>시뮬레이션_포트폴리오규제자본정보</v>
      </c>
      <c r="D1393" s="65" t="s">
        <v>1245</v>
      </c>
      <c r="E1393" s="65">
        <f t="shared" si="1244"/>
        <v>6</v>
      </c>
      <c r="F1393" s="66" t="s">
        <v>1980</v>
      </c>
      <c r="G1393" s="66" t="s">
        <v>274</v>
      </c>
      <c r="H1393" s="42" t="s">
        <v>1159</v>
      </c>
      <c r="I1393" s="66"/>
      <c r="J1393" s="65" t="str">
        <f t="shared" si="1241"/>
        <v>문자_100</v>
      </c>
      <c r="K1393" s="103"/>
      <c r="L1393" s="67"/>
      <c r="M1393" s="65" t="str">
        <f t="shared" si="1247"/>
        <v>ZFW_RISK_PORT</v>
      </c>
      <c r="N1393" s="65" t="str">
        <f t="shared" si="1245"/>
        <v>시뮬레이션_포트폴리오규제자본정보</v>
      </c>
      <c r="O1393" s="27">
        <f t="shared" si="1240"/>
        <v>6</v>
      </c>
      <c r="P1393" s="65" t="s">
        <v>128</v>
      </c>
      <c r="Q1393" s="65" t="str">
        <f t="shared" si="1248"/>
        <v>위험요소</v>
      </c>
      <c r="R1393" s="65" t="str">
        <f t="shared" si="1242"/>
        <v>varchar2(100)</v>
      </c>
      <c r="S1393" s="66" t="s">
        <v>1980</v>
      </c>
      <c r="T1393" s="66"/>
      <c r="U1393" s="68" t="str">
        <f t="shared" si="1235"/>
        <v>100</v>
      </c>
      <c r="V1393" s="65"/>
      <c r="W1393" s="5" t="s">
        <v>291</v>
      </c>
      <c r="X1393" s="5" t="str">
        <f t="shared" ref="X1393:X1456" si="1249">IF(P1393="","",IF(P1392="",P1393,X1392&amp;IF(S1393="Y",","&amp;P1393,"")))</f>
        <v>BASE_DT,SCEN_ID,PORT_ID,RISK_CLS,BUCKET,RISK_FACT</v>
      </c>
      <c r="Y1393" s="6" t="s">
        <v>291</v>
      </c>
      <c r="Z1393" s="37" t="str">
        <f t="shared" ref="Z1393:Z1456" si="1250">IF(P1393="", "CREATE TABLE " &amp; M1393 &amp; "(", "  " &amp;P1393 &amp; " " &amp;R1393 &amp; IF(P1393="TMSTAMP", " DEFAULT CURRENT_TIMESTAMP ", "")&amp; IF(S1393="Y"," NOT NULL,", " NULL,") &amp; IF(P1394="", "CONSTRAINT PK_" &amp; M1393 &amp; " PRIMARY KEY ( " &amp; X1393 &amp; ") );", "") )</f>
        <v xml:space="preserve">  RISK_FACT varchar2(100) NOT NULL,</v>
      </c>
      <c r="AA1393" s="37" t="s">
        <v>291</v>
      </c>
      <c r="AB1393" s="5" t="str">
        <f t="shared" ref="AB1393:AB1456" si="1251">IF(P1393="","DROP TABLE "&amp;M1393&amp;";","")</f>
        <v/>
      </c>
      <c r="AC1393" s="37" t="s">
        <v>291</v>
      </c>
      <c r="AD1393" s="37" t="str">
        <f t="shared" ref="AD1393:AD1456" si="1252">IF(P1393&lt;&gt;"", "COMMENT ON COLUMN " &amp; M1393 &amp; "." &amp; P1393 &amp; " IS '" &amp; D1393 &amp; IF(K1393&lt;&gt;"", " : " &amp;K1393, "") &amp; "';", IF(N1393&lt;&gt;"","COMMENT ON TABLE " &amp;M1393&amp;" IS '"&amp;N1393&amp;"';",""))</f>
        <v>COMMENT ON COLUMN ZFW_RISK_PORT.RISK_FACT IS '위험요소';</v>
      </c>
      <c r="AE1393" s="37" t="s">
        <v>291</v>
      </c>
      <c r="AF1393" s="40" t="str">
        <f t="shared" ref="AF1393:AF1456" si="1253">IF( OR(Q1393="", S1393&lt;&gt;""), "", "ALTER TABLE " &amp; M1393 &amp; " ADD " &amp; P1393 &amp; " " &amp; R1393 &amp; " NULL;")</f>
        <v/>
      </c>
      <c r="AG1393" s="6" t="s">
        <v>291</v>
      </c>
      <c r="AI1393" s="114"/>
      <c r="AJ1393" s="66"/>
    </row>
    <row r="1394" spans="2:36" hidden="1">
      <c r="B1394" s="65" t="str">
        <f t="shared" si="1246"/>
        <v>바젤3표준_SIM_산출정보</v>
      </c>
      <c r="C1394" s="65" t="str">
        <f t="shared" si="1246"/>
        <v>시뮬레이션_포트폴리오규제자본정보</v>
      </c>
      <c r="D1394" s="65" t="s">
        <v>1175</v>
      </c>
      <c r="E1394" s="65">
        <f t="shared" si="1244"/>
        <v>7</v>
      </c>
      <c r="F1394" s="66" t="s">
        <v>1980</v>
      </c>
      <c r="G1394" s="66" t="s">
        <v>274</v>
      </c>
      <c r="H1394" s="42">
        <v>5</v>
      </c>
      <c r="I1394" s="66"/>
      <c r="J1394" s="65" t="str">
        <f t="shared" si="1241"/>
        <v>문자_5</v>
      </c>
      <c r="K1394" s="103"/>
      <c r="L1394" s="67"/>
      <c r="M1394" s="65" t="str">
        <f t="shared" si="1247"/>
        <v>ZFW_RISK_PORT</v>
      </c>
      <c r="N1394" s="65" t="str">
        <f t="shared" si="1245"/>
        <v>시뮬레이션_포트폴리오규제자본정보</v>
      </c>
      <c r="O1394" s="27">
        <f t="shared" si="1240"/>
        <v>7</v>
      </c>
      <c r="P1394" s="65" t="s">
        <v>70</v>
      </c>
      <c r="Q1394" s="65" t="str">
        <f t="shared" si="1248"/>
        <v>민감도구분</v>
      </c>
      <c r="R1394" s="65" t="str">
        <f t="shared" si="1242"/>
        <v>varchar2(5)</v>
      </c>
      <c r="S1394" s="66" t="s">
        <v>1980</v>
      </c>
      <c r="T1394" s="66"/>
      <c r="U1394" s="68">
        <f t="shared" si="1235"/>
        <v>5</v>
      </c>
      <c r="V1394" s="65"/>
      <c r="W1394" s="5" t="s">
        <v>291</v>
      </c>
      <c r="X1394" s="5" t="str">
        <f t="shared" si="1249"/>
        <v>BASE_DT,SCEN_ID,PORT_ID,RISK_CLS,BUCKET,RISK_FACT,SENT_CLS</v>
      </c>
      <c r="Y1394" s="6" t="s">
        <v>291</v>
      </c>
      <c r="Z1394" s="37" t="str">
        <f t="shared" si="1250"/>
        <v xml:space="preserve">  SENT_CLS varchar2(5) NOT NULL,</v>
      </c>
      <c r="AA1394" s="37" t="s">
        <v>291</v>
      </c>
      <c r="AB1394" s="5" t="str">
        <f t="shared" si="1251"/>
        <v/>
      </c>
      <c r="AC1394" s="37" t="s">
        <v>291</v>
      </c>
      <c r="AD1394" s="37" t="str">
        <f t="shared" si="1252"/>
        <v>COMMENT ON COLUMN ZFW_RISK_PORT.SENT_CLS IS '민감도구분';</v>
      </c>
      <c r="AE1394" s="37" t="s">
        <v>291</v>
      </c>
      <c r="AF1394" s="40" t="str">
        <f t="shared" si="1253"/>
        <v/>
      </c>
      <c r="AG1394" s="6" t="s">
        <v>291</v>
      </c>
      <c r="AI1394" s="114"/>
      <c r="AJ1394" s="66"/>
    </row>
    <row r="1395" spans="2:36" hidden="1">
      <c r="B1395" s="65" t="str">
        <f t="shared" si="1246"/>
        <v>바젤3표준_SIM_산출정보</v>
      </c>
      <c r="C1395" s="65" t="str">
        <f t="shared" si="1246"/>
        <v>시뮬레이션_포트폴리오규제자본정보</v>
      </c>
      <c r="D1395" s="65" t="s">
        <v>1153</v>
      </c>
      <c r="E1395" s="65">
        <f t="shared" si="1244"/>
        <v>8</v>
      </c>
      <c r="F1395" s="66"/>
      <c r="G1395" s="66" t="s">
        <v>274</v>
      </c>
      <c r="H1395" s="42">
        <v>20</v>
      </c>
      <c r="I1395" s="66"/>
      <c r="J1395" s="65" t="str">
        <f t="shared" si="1241"/>
        <v>문자_20</v>
      </c>
      <c r="K1395" s="103"/>
      <c r="L1395" s="67"/>
      <c r="M1395" s="65" t="str">
        <f t="shared" si="1247"/>
        <v>ZFW_RISK_PORT</v>
      </c>
      <c r="N1395" s="65" t="str">
        <f t="shared" si="1245"/>
        <v>시뮬레이션_포트폴리오규제자본정보</v>
      </c>
      <c r="O1395" s="27">
        <f t="shared" si="1240"/>
        <v>8</v>
      </c>
      <c r="P1395" s="65" t="s">
        <v>46</v>
      </c>
      <c r="Q1395" s="65" t="str">
        <f t="shared" si="1248"/>
        <v>최종작업자</v>
      </c>
      <c r="R1395" s="65" t="str">
        <f t="shared" si="1242"/>
        <v>varchar2(20)</v>
      </c>
      <c r="S1395" s="66"/>
      <c r="T1395" s="66"/>
      <c r="U1395" s="68">
        <f t="shared" si="1235"/>
        <v>20</v>
      </c>
      <c r="V1395" s="65"/>
      <c r="W1395" s="5" t="s">
        <v>291</v>
      </c>
      <c r="X1395" s="5" t="str">
        <f t="shared" si="1249"/>
        <v>BASE_DT,SCEN_ID,PORT_ID,RISK_CLS,BUCKET,RISK_FACT,SENT_CLS</v>
      </c>
      <c r="Y1395" s="6" t="s">
        <v>291</v>
      </c>
      <c r="Z1395" s="37" t="str">
        <f t="shared" si="1250"/>
        <v xml:space="preserve">  LASTID varchar2(20) NULL,</v>
      </c>
      <c r="AA1395" s="37" t="s">
        <v>291</v>
      </c>
      <c r="AB1395" s="5" t="str">
        <f t="shared" si="1251"/>
        <v/>
      </c>
      <c r="AC1395" s="37" t="s">
        <v>291</v>
      </c>
      <c r="AD1395" s="37" t="str">
        <f t="shared" si="1252"/>
        <v>COMMENT ON COLUMN ZFW_RISK_PORT.LASTID IS '최종작업자';</v>
      </c>
      <c r="AE1395" s="37" t="s">
        <v>291</v>
      </c>
      <c r="AF1395" s="40" t="str">
        <f t="shared" si="1253"/>
        <v>ALTER TABLE ZFW_RISK_PORT ADD LASTID varchar2(20) NULL;</v>
      </c>
      <c r="AG1395" s="6" t="s">
        <v>291</v>
      </c>
      <c r="AI1395" s="114"/>
      <c r="AJ1395" s="66"/>
    </row>
    <row r="1396" spans="2:36" hidden="1">
      <c r="B1396" s="65" t="str">
        <f t="shared" si="1246"/>
        <v>바젤3표준_SIM_산출정보</v>
      </c>
      <c r="C1396" s="65" t="str">
        <f t="shared" si="1246"/>
        <v>시뮬레이션_포트폴리오규제자본정보</v>
      </c>
      <c r="D1396" s="65" t="s">
        <v>286</v>
      </c>
      <c r="E1396" s="65">
        <f t="shared" si="1244"/>
        <v>9</v>
      </c>
      <c r="F1396" s="66"/>
      <c r="G1396" s="66" t="s">
        <v>1154</v>
      </c>
      <c r="H1396" s="42">
        <v>8</v>
      </c>
      <c r="I1396" s="66" t="s">
        <v>36</v>
      </c>
      <c r="J1396" s="65" t="str">
        <f t="shared" si="1241"/>
        <v>날짜</v>
      </c>
      <c r="K1396" s="103"/>
      <c r="L1396" s="67"/>
      <c r="M1396" s="65" t="str">
        <f t="shared" si="1247"/>
        <v>ZFW_RISK_PORT</v>
      </c>
      <c r="N1396" s="65" t="str">
        <f t="shared" si="1245"/>
        <v>시뮬레이션_포트폴리오규제자본정보</v>
      </c>
      <c r="O1396" s="27">
        <f t="shared" si="1240"/>
        <v>9</v>
      </c>
      <c r="P1396" s="65" t="s">
        <v>47</v>
      </c>
      <c r="Q1396" s="65" t="str">
        <f t="shared" si="1248"/>
        <v>최종작업시스템일시</v>
      </c>
      <c r="R1396" s="65" t="str">
        <f t="shared" si="1242"/>
        <v>timestamp</v>
      </c>
      <c r="S1396" s="66"/>
      <c r="T1396" s="66"/>
      <c r="U1396" s="68">
        <f t="shared" si="1235"/>
        <v>8</v>
      </c>
      <c r="V1396" s="65"/>
      <c r="W1396" s="5" t="s">
        <v>291</v>
      </c>
      <c r="X1396" s="5" t="str">
        <f t="shared" si="1249"/>
        <v>BASE_DT,SCEN_ID,PORT_ID,RISK_CLS,BUCKET,RISK_FACT,SENT_CLS</v>
      </c>
      <c r="Y1396" s="6" t="s">
        <v>291</v>
      </c>
      <c r="Z1396" s="37" t="str">
        <f t="shared" si="1250"/>
        <v xml:space="preserve">  TMSTAMP timestamp DEFAULT CURRENT_TIMESTAMP  NULL,</v>
      </c>
      <c r="AA1396" s="37" t="s">
        <v>291</v>
      </c>
      <c r="AB1396" s="5" t="str">
        <f t="shared" si="1251"/>
        <v/>
      </c>
      <c r="AC1396" s="37" t="s">
        <v>291</v>
      </c>
      <c r="AD1396" s="37" t="str">
        <f t="shared" si="1252"/>
        <v>COMMENT ON COLUMN ZFW_RISK_PORT.TMSTAMP IS '최종작업시스템일시';</v>
      </c>
      <c r="AE1396" s="37" t="s">
        <v>291</v>
      </c>
      <c r="AF1396" s="40" t="str">
        <f t="shared" si="1253"/>
        <v>ALTER TABLE ZFW_RISK_PORT ADD TMSTAMP timestamp NULL;</v>
      </c>
      <c r="AG1396" s="6" t="s">
        <v>291</v>
      </c>
      <c r="AI1396" s="114"/>
      <c r="AJ1396" s="66"/>
    </row>
    <row r="1397" spans="2:36" hidden="1">
      <c r="B1397" s="65" t="str">
        <f t="shared" si="1246"/>
        <v>바젤3표준_SIM_산출정보</v>
      </c>
      <c r="C1397" s="65" t="str">
        <f t="shared" si="1246"/>
        <v>시뮬레이션_포트폴리오규제자본정보</v>
      </c>
      <c r="D1397" s="65" t="s">
        <v>1358</v>
      </c>
      <c r="E1397" s="65">
        <f t="shared" si="1244"/>
        <v>10</v>
      </c>
      <c r="F1397" s="66"/>
      <c r="G1397" s="66" t="s">
        <v>1156</v>
      </c>
      <c r="H1397" s="42" t="s">
        <v>2000</v>
      </c>
      <c r="I1397" s="66"/>
      <c r="J1397" s="65" t="str">
        <f t="shared" si="1241"/>
        <v>숫자_19,2</v>
      </c>
      <c r="K1397" s="103"/>
      <c r="L1397" s="67"/>
      <c r="M1397" s="65" t="str">
        <f t="shared" si="1247"/>
        <v>ZFW_RISK_PORT</v>
      </c>
      <c r="N1397" s="65" t="str">
        <f t="shared" si="1245"/>
        <v>시뮬레이션_포트폴리오규제자본정보</v>
      </c>
      <c r="O1397" s="27">
        <f t="shared" si="1240"/>
        <v>10</v>
      </c>
      <c r="P1397" s="65" t="s">
        <v>38</v>
      </c>
      <c r="Q1397" s="65" t="str">
        <f t="shared" si="1248"/>
        <v>FRTB-SA위험값</v>
      </c>
      <c r="R1397" s="65" t="str">
        <f t="shared" si="1242"/>
        <v>number(19,2)</v>
      </c>
      <c r="S1397" s="66"/>
      <c r="T1397" s="66"/>
      <c r="U1397" s="68" t="str">
        <f t="shared" si="1235"/>
        <v>19,2</v>
      </c>
      <c r="V1397" s="65"/>
      <c r="W1397" s="5" t="s">
        <v>291</v>
      </c>
      <c r="X1397" s="5" t="str">
        <f t="shared" si="1249"/>
        <v>BASE_DT,SCEN_ID,PORT_ID,RISK_CLS,BUCKET,RISK_FACT,SENT_CLS</v>
      </c>
      <c r="Y1397" s="6" t="s">
        <v>291</v>
      </c>
      <c r="Z1397" s="37" t="str">
        <f t="shared" si="1250"/>
        <v xml:space="preserve">  SA number(19,2) NULL,</v>
      </c>
      <c r="AA1397" s="37" t="s">
        <v>291</v>
      </c>
      <c r="AB1397" s="5" t="str">
        <f t="shared" si="1251"/>
        <v/>
      </c>
      <c r="AC1397" s="37" t="s">
        <v>291</v>
      </c>
      <c r="AD1397" s="37" t="str">
        <f t="shared" si="1252"/>
        <v>COMMENT ON COLUMN ZFW_RISK_PORT.SA IS 'FRTB-SA위험값';</v>
      </c>
      <c r="AE1397" s="37" t="s">
        <v>291</v>
      </c>
      <c r="AF1397" s="40" t="str">
        <f t="shared" si="1253"/>
        <v>ALTER TABLE ZFW_RISK_PORT ADD SA number(19,2) NULL;</v>
      </c>
      <c r="AG1397" s="6" t="s">
        <v>291</v>
      </c>
      <c r="AI1397" s="114"/>
      <c r="AJ1397" s="66"/>
    </row>
    <row r="1398" spans="2:36" hidden="1">
      <c r="B1398" s="65" t="str">
        <f t="shared" si="1246"/>
        <v>바젤3표준_SIM_산출정보</v>
      </c>
      <c r="C1398" s="65" t="str">
        <f t="shared" si="1246"/>
        <v>시뮬레이션_포트폴리오규제자본정보</v>
      </c>
      <c r="D1398" s="65" t="s">
        <v>1359</v>
      </c>
      <c r="E1398" s="65">
        <f t="shared" si="1244"/>
        <v>11</v>
      </c>
      <c r="F1398" s="66"/>
      <c r="G1398" s="66" t="s">
        <v>1156</v>
      </c>
      <c r="H1398" s="42" t="s">
        <v>2000</v>
      </c>
      <c r="I1398" s="66"/>
      <c r="J1398" s="65" t="str">
        <f t="shared" si="1241"/>
        <v>숫자_19,2</v>
      </c>
      <c r="K1398" s="103"/>
      <c r="L1398" s="67"/>
      <c r="M1398" s="65" t="str">
        <f t="shared" si="1247"/>
        <v>ZFW_RISK_PORT</v>
      </c>
      <c r="N1398" s="65" t="str">
        <f t="shared" si="1245"/>
        <v>시뮬레이션_포트폴리오규제자본정보</v>
      </c>
      <c r="O1398" s="27">
        <f t="shared" si="1240"/>
        <v>11</v>
      </c>
      <c r="P1398" s="65" t="s">
        <v>193</v>
      </c>
      <c r="Q1398" s="65" t="str">
        <f t="shared" si="1248"/>
        <v>민감도위험값</v>
      </c>
      <c r="R1398" s="65" t="str">
        <f t="shared" si="1242"/>
        <v>number(19,2)</v>
      </c>
      <c r="S1398" s="66"/>
      <c r="T1398" s="66"/>
      <c r="U1398" s="68" t="str">
        <f t="shared" si="1235"/>
        <v>19,2</v>
      </c>
      <c r="V1398" s="65"/>
      <c r="W1398" s="5" t="s">
        <v>291</v>
      </c>
      <c r="X1398" s="5" t="str">
        <f t="shared" si="1249"/>
        <v>BASE_DT,SCEN_ID,PORT_ID,RISK_CLS,BUCKET,RISK_FACT,SENT_CLS</v>
      </c>
      <c r="Y1398" s="6" t="s">
        <v>291</v>
      </c>
      <c r="Z1398" s="37" t="str">
        <f t="shared" si="1250"/>
        <v xml:space="preserve">  SBA number(19,2) NULL,</v>
      </c>
      <c r="AA1398" s="37" t="s">
        <v>291</v>
      </c>
      <c r="AB1398" s="5" t="str">
        <f t="shared" si="1251"/>
        <v/>
      </c>
      <c r="AC1398" s="37" t="s">
        <v>291</v>
      </c>
      <c r="AD1398" s="37" t="str">
        <f t="shared" si="1252"/>
        <v>COMMENT ON COLUMN ZFW_RISK_PORT.SBA IS '민감도위험값';</v>
      </c>
      <c r="AE1398" s="37" t="s">
        <v>291</v>
      </c>
      <c r="AF1398" s="40" t="str">
        <f t="shared" si="1253"/>
        <v>ALTER TABLE ZFW_RISK_PORT ADD SBA number(19,2) NULL;</v>
      </c>
      <c r="AG1398" s="6" t="s">
        <v>291</v>
      </c>
      <c r="AI1398" s="114"/>
      <c r="AJ1398" s="66"/>
    </row>
    <row r="1399" spans="2:36" hidden="1">
      <c r="B1399" s="65" t="str">
        <f t="shared" si="1246"/>
        <v>바젤3표준_SIM_산출정보</v>
      </c>
      <c r="C1399" s="65" t="str">
        <f t="shared" si="1246"/>
        <v>시뮬레이션_포트폴리오규제자본정보</v>
      </c>
      <c r="D1399" s="65" t="s">
        <v>1360</v>
      </c>
      <c r="E1399" s="65">
        <f t="shared" si="1244"/>
        <v>12</v>
      </c>
      <c r="F1399" s="66"/>
      <c r="G1399" s="66" t="s">
        <v>1156</v>
      </c>
      <c r="H1399" s="42" t="s">
        <v>2000</v>
      </c>
      <c r="I1399" s="66"/>
      <c r="J1399" s="65" t="str">
        <f t="shared" si="1241"/>
        <v>숫자_19,2</v>
      </c>
      <c r="K1399" s="103"/>
      <c r="L1399" s="67"/>
      <c r="M1399" s="65" t="str">
        <f t="shared" si="1247"/>
        <v>ZFW_RISK_PORT</v>
      </c>
      <c r="N1399" s="65" t="str">
        <f t="shared" si="1245"/>
        <v>시뮬레이션_포트폴리오규제자본정보</v>
      </c>
      <c r="O1399" s="27">
        <f t="shared" si="1240"/>
        <v>12</v>
      </c>
      <c r="P1399" s="65" t="s">
        <v>116</v>
      </c>
      <c r="Q1399" s="65" t="str">
        <f t="shared" si="1248"/>
        <v>부도위험값</v>
      </c>
      <c r="R1399" s="65" t="str">
        <f t="shared" si="1242"/>
        <v>number(19,2)</v>
      </c>
      <c r="S1399" s="66"/>
      <c r="T1399" s="66"/>
      <c r="U1399" s="68" t="str">
        <f t="shared" si="1235"/>
        <v>19,2</v>
      </c>
      <c r="V1399" s="65"/>
      <c r="W1399" s="5" t="s">
        <v>291</v>
      </c>
      <c r="X1399" s="5" t="str">
        <f t="shared" si="1249"/>
        <v>BASE_DT,SCEN_ID,PORT_ID,RISK_CLS,BUCKET,RISK_FACT,SENT_CLS</v>
      </c>
      <c r="Y1399" s="6" t="s">
        <v>291</v>
      </c>
      <c r="Z1399" s="37" t="str">
        <f t="shared" si="1250"/>
        <v xml:space="preserve">  DRC number(19,2) NULL,</v>
      </c>
      <c r="AA1399" s="37" t="s">
        <v>291</v>
      </c>
      <c r="AB1399" s="5" t="str">
        <f t="shared" si="1251"/>
        <v/>
      </c>
      <c r="AC1399" s="37" t="s">
        <v>291</v>
      </c>
      <c r="AD1399" s="37" t="str">
        <f t="shared" si="1252"/>
        <v>COMMENT ON COLUMN ZFW_RISK_PORT.DRC IS '부도위험값';</v>
      </c>
      <c r="AE1399" s="37" t="s">
        <v>291</v>
      </c>
      <c r="AF1399" s="40" t="str">
        <f t="shared" si="1253"/>
        <v>ALTER TABLE ZFW_RISK_PORT ADD DRC number(19,2) NULL;</v>
      </c>
      <c r="AG1399" s="6" t="s">
        <v>291</v>
      </c>
      <c r="AI1399" s="114"/>
      <c r="AJ1399" s="66"/>
    </row>
    <row r="1400" spans="2:36" hidden="1">
      <c r="B1400" s="65" t="str">
        <f t="shared" si="1246"/>
        <v>바젤3표준_SIM_산출정보</v>
      </c>
      <c r="C1400" s="65" t="str">
        <f t="shared" si="1246"/>
        <v>시뮬레이션_포트폴리오규제자본정보</v>
      </c>
      <c r="D1400" s="65" t="s">
        <v>1361</v>
      </c>
      <c r="E1400" s="65">
        <f t="shared" si="1244"/>
        <v>13</v>
      </c>
      <c r="F1400" s="66"/>
      <c r="G1400" s="66" t="s">
        <v>1156</v>
      </c>
      <c r="H1400" s="42" t="s">
        <v>2000</v>
      </c>
      <c r="I1400" s="66"/>
      <c r="J1400" s="65" t="str">
        <f t="shared" si="1241"/>
        <v>숫자_19,2</v>
      </c>
      <c r="K1400" s="103"/>
      <c r="L1400" s="67"/>
      <c r="M1400" s="65" t="str">
        <f t="shared" si="1247"/>
        <v>ZFW_RISK_PORT</v>
      </c>
      <c r="N1400" s="65" t="str">
        <f t="shared" si="1245"/>
        <v>시뮬레이션_포트폴리오규제자본정보</v>
      </c>
      <c r="O1400" s="27">
        <f t="shared" si="1240"/>
        <v>13</v>
      </c>
      <c r="P1400" s="65" t="s">
        <v>194</v>
      </c>
      <c r="Q1400" s="65" t="str">
        <f t="shared" si="1248"/>
        <v>잔여위험값</v>
      </c>
      <c r="R1400" s="65" t="str">
        <f t="shared" si="1242"/>
        <v>number(19,2)</v>
      </c>
      <c r="S1400" s="66"/>
      <c r="T1400" s="66"/>
      <c r="U1400" s="68" t="str">
        <f t="shared" si="1235"/>
        <v>19,2</v>
      </c>
      <c r="V1400" s="65"/>
      <c r="W1400" s="5" t="s">
        <v>291</v>
      </c>
      <c r="X1400" s="5" t="str">
        <f t="shared" si="1249"/>
        <v>BASE_DT,SCEN_ID,PORT_ID,RISK_CLS,BUCKET,RISK_FACT,SENT_CLS</v>
      </c>
      <c r="Y1400" s="6" t="s">
        <v>291</v>
      </c>
      <c r="Z1400" s="37" t="str">
        <f t="shared" si="1250"/>
        <v xml:space="preserve">  RRAO number(19,2) NULL,</v>
      </c>
      <c r="AA1400" s="37" t="s">
        <v>291</v>
      </c>
      <c r="AB1400" s="5" t="str">
        <f t="shared" si="1251"/>
        <v/>
      </c>
      <c r="AC1400" s="37" t="s">
        <v>291</v>
      </c>
      <c r="AD1400" s="37" t="str">
        <f t="shared" si="1252"/>
        <v>COMMENT ON COLUMN ZFW_RISK_PORT.RRAO IS '잔여위험값';</v>
      </c>
      <c r="AE1400" s="37" t="s">
        <v>291</v>
      </c>
      <c r="AF1400" s="40" t="str">
        <f t="shared" si="1253"/>
        <v>ALTER TABLE ZFW_RISK_PORT ADD RRAO number(19,2) NULL;</v>
      </c>
      <c r="AG1400" s="6" t="s">
        <v>291</v>
      </c>
      <c r="AI1400" s="114"/>
      <c r="AJ1400" s="66"/>
    </row>
    <row r="1401" spans="2:36" hidden="1">
      <c r="B1401" s="65" t="str">
        <f t="shared" si="1246"/>
        <v>바젤3표준_SIM_산출정보</v>
      </c>
      <c r="C1401" s="65" t="str">
        <f t="shared" si="1246"/>
        <v>시뮬레이션_포트폴리오규제자본정보</v>
      </c>
      <c r="D1401" s="65" t="s">
        <v>1362</v>
      </c>
      <c r="E1401" s="65">
        <f t="shared" si="1244"/>
        <v>14</v>
      </c>
      <c r="F1401" s="66"/>
      <c r="G1401" s="66" t="s">
        <v>274</v>
      </c>
      <c r="H1401" s="42">
        <v>1</v>
      </c>
      <c r="I1401" s="66"/>
      <c r="J1401" s="65" t="str">
        <f t="shared" si="1241"/>
        <v>문자_1</v>
      </c>
      <c r="K1401" s="103"/>
      <c r="L1401" s="67"/>
      <c r="M1401" s="65" t="str">
        <f t="shared" si="1247"/>
        <v>ZFW_RISK_PORT</v>
      </c>
      <c r="N1401" s="65" t="str">
        <f t="shared" si="1245"/>
        <v>시뮬레이션_포트폴리오규제자본정보</v>
      </c>
      <c r="O1401" s="27">
        <f t="shared" si="1240"/>
        <v>14</v>
      </c>
      <c r="P1401" s="65" t="s">
        <v>195</v>
      </c>
      <c r="Q1401" s="65" t="str">
        <f t="shared" si="1248"/>
        <v>시나리오적용구분</v>
      </c>
      <c r="R1401" s="65" t="str">
        <f t="shared" si="1242"/>
        <v>varchar2(1)</v>
      </c>
      <c r="S1401" s="66"/>
      <c r="T1401" s="66"/>
      <c r="U1401" s="68">
        <f t="shared" si="1235"/>
        <v>1</v>
      </c>
      <c r="V1401" s="65"/>
      <c r="W1401" s="5" t="s">
        <v>291</v>
      </c>
      <c r="X1401" s="5" t="str">
        <f t="shared" si="1249"/>
        <v>BASE_DT,SCEN_ID,PORT_ID,RISK_CLS,BUCKET,RISK_FACT,SENT_CLS</v>
      </c>
      <c r="Y1401" s="6" t="s">
        <v>291</v>
      </c>
      <c r="Z1401" s="37" t="str">
        <f t="shared" si="1250"/>
        <v xml:space="preserve">  SBA_APP varchar2(1) NULL,</v>
      </c>
      <c r="AA1401" s="37" t="s">
        <v>291</v>
      </c>
      <c r="AB1401" s="5" t="str">
        <f t="shared" si="1251"/>
        <v/>
      </c>
      <c r="AC1401" s="37" t="s">
        <v>291</v>
      </c>
      <c r="AD1401" s="37" t="str">
        <f t="shared" si="1252"/>
        <v>COMMENT ON COLUMN ZFW_RISK_PORT.SBA_APP IS '시나리오적용구분';</v>
      </c>
      <c r="AE1401" s="37" t="s">
        <v>291</v>
      </c>
      <c r="AF1401" s="40" t="str">
        <f t="shared" si="1253"/>
        <v>ALTER TABLE ZFW_RISK_PORT ADD SBA_APP varchar2(1) NULL;</v>
      </c>
      <c r="AG1401" s="6" t="s">
        <v>291</v>
      </c>
      <c r="AI1401" s="114"/>
      <c r="AJ1401" s="66"/>
    </row>
    <row r="1402" spans="2:36" hidden="1">
      <c r="B1402" s="65" t="str">
        <f t="shared" si="1246"/>
        <v>바젤3표준_SIM_산출정보</v>
      </c>
      <c r="C1402" s="65" t="str">
        <f t="shared" si="1246"/>
        <v>시뮬레이션_포트폴리오규제자본정보</v>
      </c>
      <c r="D1402" s="65" t="s">
        <v>1363</v>
      </c>
      <c r="E1402" s="65">
        <f t="shared" si="1244"/>
        <v>15</v>
      </c>
      <c r="F1402" s="66"/>
      <c r="G1402" s="66" t="s">
        <v>1156</v>
      </c>
      <c r="H1402" s="42" t="s">
        <v>2000</v>
      </c>
      <c r="I1402" s="66"/>
      <c r="J1402" s="65" t="str">
        <f t="shared" si="1241"/>
        <v>숫자_19,2</v>
      </c>
      <c r="K1402" s="103"/>
      <c r="L1402" s="67"/>
      <c r="M1402" s="65" t="str">
        <f t="shared" si="1247"/>
        <v>ZFW_RISK_PORT</v>
      </c>
      <c r="N1402" s="65" t="str">
        <f t="shared" si="1245"/>
        <v>시뮬레이션_포트폴리오규제자본정보</v>
      </c>
      <c r="O1402" s="27">
        <f t="shared" si="1240"/>
        <v>15</v>
      </c>
      <c r="P1402" s="65" t="s">
        <v>196</v>
      </c>
      <c r="Q1402" s="65" t="str">
        <f t="shared" si="1248"/>
        <v>민감도위험_Normal</v>
      </c>
      <c r="R1402" s="65" t="str">
        <f t="shared" si="1242"/>
        <v>number(19,2)</v>
      </c>
      <c r="S1402" s="66"/>
      <c r="T1402" s="66"/>
      <c r="U1402" s="68" t="str">
        <f t="shared" si="1235"/>
        <v>19,2</v>
      </c>
      <c r="V1402" s="65"/>
      <c r="W1402" s="5" t="s">
        <v>291</v>
      </c>
      <c r="X1402" s="5" t="str">
        <f t="shared" si="1249"/>
        <v>BASE_DT,SCEN_ID,PORT_ID,RISK_CLS,BUCKET,RISK_FACT,SENT_CLS</v>
      </c>
      <c r="Y1402" s="6" t="s">
        <v>291</v>
      </c>
      <c r="Z1402" s="37" t="str">
        <f t="shared" si="1250"/>
        <v xml:space="preserve">  SBA_M number(19,2) NULL,</v>
      </c>
      <c r="AA1402" s="37" t="s">
        <v>291</v>
      </c>
      <c r="AB1402" s="5" t="str">
        <f t="shared" si="1251"/>
        <v/>
      </c>
      <c r="AC1402" s="37" t="s">
        <v>291</v>
      </c>
      <c r="AD1402" s="37" t="str">
        <f t="shared" si="1252"/>
        <v>COMMENT ON COLUMN ZFW_RISK_PORT.SBA_M IS '민감도위험_Normal';</v>
      </c>
      <c r="AE1402" s="37" t="s">
        <v>291</v>
      </c>
      <c r="AF1402" s="40" t="str">
        <f t="shared" si="1253"/>
        <v>ALTER TABLE ZFW_RISK_PORT ADD SBA_M number(19,2) NULL;</v>
      </c>
      <c r="AG1402" s="6" t="s">
        <v>291</v>
      </c>
      <c r="AI1402" s="114"/>
      <c r="AJ1402" s="66"/>
    </row>
    <row r="1403" spans="2:36" hidden="1">
      <c r="B1403" s="65" t="str">
        <f t="shared" si="1246"/>
        <v>바젤3표준_SIM_산출정보</v>
      </c>
      <c r="C1403" s="65" t="str">
        <f t="shared" si="1246"/>
        <v>시뮬레이션_포트폴리오규제자본정보</v>
      </c>
      <c r="D1403" s="65" t="s">
        <v>1364</v>
      </c>
      <c r="E1403" s="65">
        <f t="shared" si="1244"/>
        <v>16</v>
      </c>
      <c r="F1403" s="66"/>
      <c r="G1403" s="66" t="s">
        <v>1156</v>
      </c>
      <c r="H1403" s="42" t="s">
        <v>2000</v>
      </c>
      <c r="I1403" s="66"/>
      <c r="J1403" s="65" t="str">
        <f t="shared" si="1241"/>
        <v>숫자_19,2</v>
      </c>
      <c r="K1403" s="103"/>
      <c r="L1403" s="67"/>
      <c r="M1403" s="65" t="str">
        <f t="shared" si="1247"/>
        <v>ZFW_RISK_PORT</v>
      </c>
      <c r="N1403" s="65" t="str">
        <f t="shared" si="1245"/>
        <v>시뮬레이션_포트폴리오규제자본정보</v>
      </c>
      <c r="O1403" s="27">
        <f t="shared" si="1240"/>
        <v>16</v>
      </c>
      <c r="P1403" s="65" t="s">
        <v>197</v>
      </c>
      <c r="Q1403" s="65" t="str">
        <f t="shared" si="1248"/>
        <v>민감도위험_High</v>
      </c>
      <c r="R1403" s="65" t="str">
        <f t="shared" si="1242"/>
        <v>number(19,2)</v>
      </c>
      <c r="S1403" s="66"/>
      <c r="T1403" s="66"/>
      <c r="U1403" s="68" t="str">
        <f t="shared" si="1235"/>
        <v>19,2</v>
      </c>
      <c r="V1403" s="65"/>
      <c r="W1403" s="5" t="s">
        <v>291</v>
      </c>
      <c r="X1403" s="5" t="str">
        <f t="shared" si="1249"/>
        <v>BASE_DT,SCEN_ID,PORT_ID,RISK_CLS,BUCKET,RISK_FACT,SENT_CLS</v>
      </c>
      <c r="Y1403" s="6" t="s">
        <v>291</v>
      </c>
      <c r="Z1403" s="37" t="str">
        <f t="shared" si="1250"/>
        <v xml:space="preserve">  SBA_H number(19,2) NULL,</v>
      </c>
      <c r="AA1403" s="37" t="s">
        <v>291</v>
      </c>
      <c r="AB1403" s="5" t="str">
        <f t="shared" si="1251"/>
        <v/>
      </c>
      <c r="AC1403" s="37" t="s">
        <v>291</v>
      </c>
      <c r="AD1403" s="37" t="str">
        <f t="shared" si="1252"/>
        <v>COMMENT ON COLUMN ZFW_RISK_PORT.SBA_H IS '민감도위험_High';</v>
      </c>
      <c r="AE1403" s="37" t="s">
        <v>291</v>
      </c>
      <c r="AF1403" s="40" t="str">
        <f t="shared" si="1253"/>
        <v>ALTER TABLE ZFW_RISK_PORT ADD SBA_H number(19,2) NULL;</v>
      </c>
      <c r="AG1403" s="6" t="s">
        <v>291</v>
      </c>
      <c r="AI1403" s="114"/>
      <c r="AJ1403" s="66"/>
    </row>
    <row r="1404" spans="2:36" hidden="1">
      <c r="B1404" s="65" t="str">
        <f t="shared" ref="B1404:C1419" si="1254">B1403</f>
        <v>바젤3표준_SIM_산출정보</v>
      </c>
      <c r="C1404" s="65" t="str">
        <f t="shared" si="1254"/>
        <v>시뮬레이션_포트폴리오규제자본정보</v>
      </c>
      <c r="D1404" s="65" t="s">
        <v>1365</v>
      </c>
      <c r="E1404" s="65">
        <f t="shared" si="1244"/>
        <v>17</v>
      </c>
      <c r="F1404" s="66"/>
      <c r="G1404" s="66" t="s">
        <v>1156</v>
      </c>
      <c r="H1404" s="42" t="s">
        <v>2000</v>
      </c>
      <c r="I1404" s="66"/>
      <c r="J1404" s="65" t="str">
        <f t="shared" si="1241"/>
        <v>숫자_19,2</v>
      </c>
      <c r="K1404" s="103"/>
      <c r="L1404" s="67"/>
      <c r="M1404" s="65" t="str">
        <f t="shared" si="1247"/>
        <v>ZFW_RISK_PORT</v>
      </c>
      <c r="N1404" s="65" t="str">
        <f t="shared" si="1245"/>
        <v>시뮬레이션_포트폴리오규제자본정보</v>
      </c>
      <c r="O1404" s="27">
        <f t="shared" si="1240"/>
        <v>17</v>
      </c>
      <c r="P1404" s="65" t="s">
        <v>198</v>
      </c>
      <c r="Q1404" s="65" t="str">
        <f t="shared" si="1248"/>
        <v>민감도위험_Low</v>
      </c>
      <c r="R1404" s="65" t="str">
        <f t="shared" si="1242"/>
        <v>number(19,2)</v>
      </c>
      <c r="S1404" s="66"/>
      <c r="T1404" s="66"/>
      <c r="U1404" s="68" t="str">
        <f t="shared" si="1235"/>
        <v>19,2</v>
      </c>
      <c r="V1404" s="65"/>
      <c r="W1404" s="5" t="s">
        <v>291</v>
      </c>
      <c r="X1404" s="5" t="str">
        <f t="shared" si="1249"/>
        <v>BASE_DT,SCEN_ID,PORT_ID,RISK_CLS,BUCKET,RISK_FACT,SENT_CLS</v>
      </c>
      <c r="Y1404" s="6" t="s">
        <v>291</v>
      </c>
      <c r="Z1404" s="37" t="str">
        <f t="shared" si="1250"/>
        <v xml:space="preserve">  SBA_L number(19,2) NULL,</v>
      </c>
      <c r="AA1404" s="37" t="s">
        <v>291</v>
      </c>
      <c r="AB1404" s="5" t="str">
        <f t="shared" si="1251"/>
        <v/>
      </c>
      <c r="AC1404" s="37" t="s">
        <v>291</v>
      </c>
      <c r="AD1404" s="37" t="str">
        <f t="shared" si="1252"/>
        <v>COMMENT ON COLUMN ZFW_RISK_PORT.SBA_L IS '민감도위험_Low';</v>
      </c>
      <c r="AE1404" s="37" t="s">
        <v>291</v>
      </c>
      <c r="AF1404" s="40" t="str">
        <f t="shared" si="1253"/>
        <v>ALTER TABLE ZFW_RISK_PORT ADD SBA_L number(19,2) NULL;</v>
      </c>
      <c r="AG1404" s="6" t="s">
        <v>291</v>
      </c>
      <c r="AI1404" s="114"/>
      <c r="AJ1404" s="66"/>
    </row>
    <row r="1405" spans="2:36" hidden="1">
      <c r="B1405" s="65" t="str">
        <f t="shared" si="1254"/>
        <v>바젤3표준_SIM_산출정보</v>
      </c>
      <c r="C1405" s="65" t="str">
        <f t="shared" si="1254"/>
        <v>시뮬레이션_포트폴리오규제자본정보</v>
      </c>
      <c r="D1405" s="65" t="s">
        <v>1366</v>
      </c>
      <c r="E1405" s="65">
        <f t="shared" si="1244"/>
        <v>18</v>
      </c>
      <c r="F1405" s="66"/>
      <c r="G1405" s="66" t="s">
        <v>1156</v>
      </c>
      <c r="H1405" s="42" t="s">
        <v>2000</v>
      </c>
      <c r="I1405" s="66"/>
      <c r="J1405" s="65" t="str">
        <f t="shared" si="1241"/>
        <v>숫자_19,2</v>
      </c>
      <c r="K1405" s="103"/>
      <c r="L1405" s="67"/>
      <c r="M1405" s="65" t="str">
        <f t="shared" si="1247"/>
        <v>ZFW_RISK_PORT</v>
      </c>
      <c r="N1405" s="65" t="str">
        <f t="shared" si="1245"/>
        <v>시뮬레이션_포트폴리오규제자본정보</v>
      </c>
      <c r="O1405" s="27">
        <f t="shared" si="1240"/>
        <v>18</v>
      </c>
      <c r="P1405" s="65" t="s">
        <v>199</v>
      </c>
      <c r="Q1405" s="65" t="str">
        <f t="shared" si="1248"/>
        <v>델타위험_Normal</v>
      </c>
      <c r="R1405" s="65" t="str">
        <f t="shared" si="1242"/>
        <v>number(19,2)</v>
      </c>
      <c r="S1405" s="66"/>
      <c r="T1405" s="66"/>
      <c r="U1405" s="68" t="str">
        <f t="shared" si="1235"/>
        <v>19,2</v>
      </c>
      <c r="V1405" s="65"/>
      <c r="W1405" s="5" t="s">
        <v>291</v>
      </c>
      <c r="X1405" s="5" t="str">
        <f t="shared" si="1249"/>
        <v>BASE_DT,SCEN_ID,PORT_ID,RISK_CLS,BUCKET,RISK_FACT,SENT_CLS</v>
      </c>
      <c r="Y1405" s="6" t="s">
        <v>291</v>
      </c>
      <c r="Z1405" s="37" t="str">
        <f t="shared" si="1250"/>
        <v xml:space="preserve">  DELTA_M number(19,2) NULL,</v>
      </c>
      <c r="AA1405" s="37" t="s">
        <v>291</v>
      </c>
      <c r="AB1405" s="5" t="str">
        <f t="shared" si="1251"/>
        <v/>
      </c>
      <c r="AC1405" s="37" t="s">
        <v>291</v>
      </c>
      <c r="AD1405" s="37" t="str">
        <f t="shared" si="1252"/>
        <v>COMMENT ON COLUMN ZFW_RISK_PORT.DELTA_M IS '델타위험_Normal';</v>
      </c>
      <c r="AE1405" s="37" t="s">
        <v>291</v>
      </c>
      <c r="AF1405" s="40" t="str">
        <f t="shared" si="1253"/>
        <v>ALTER TABLE ZFW_RISK_PORT ADD DELTA_M number(19,2) NULL;</v>
      </c>
      <c r="AG1405" s="6" t="s">
        <v>291</v>
      </c>
      <c r="AI1405" s="114"/>
      <c r="AJ1405" s="66"/>
    </row>
    <row r="1406" spans="2:36" hidden="1">
      <c r="B1406" s="65" t="str">
        <f t="shared" si="1254"/>
        <v>바젤3표준_SIM_산출정보</v>
      </c>
      <c r="C1406" s="65" t="str">
        <f t="shared" si="1254"/>
        <v>시뮬레이션_포트폴리오규제자본정보</v>
      </c>
      <c r="D1406" s="65" t="s">
        <v>1367</v>
      </c>
      <c r="E1406" s="65">
        <f t="shared" si="1244"/>
        <v>19</v>
      </c>
      <c r="F1406" s="66"/>
      <c r="G1406" s="66" t="s">
        <v>1156</v>
      </c>
      <c r="H1406" s="42" t="s">
        <v>2000</v>
      </c>
      <c r="I1406" s="66"/>
      <c r="J1406" s="65" t="str">
        <f t="shared" si="1241"/>
        <v>숫자_19,2</v>
      </c>
      <c r="K1406" s="103"/>
      <c r="L1406" s="67"/>
      <c r="M1406" s="65" t="str">
        <f t="shared" si="1247"/>
        <v>ZFW_RISK_PORT</v>
      </c>
      <c r="N1406" s="65" t="str">
        <f t="shared" si="1245"/>
        <v>시뮬레이션_포트폴리오규제자본정보</v>
      </c>
      <c r="O1406" s="27">
        <f t="shared" si="1240"/>
        <v>19</v>
      </c>
      <c r="P1406" s="65" t="s">
        <v>200</v>
      </c>
      <c r="Q1406" s="65" t="str">
        <f t="shared" si="1248"/>
        <v>델타위험_High</v>
      </c>
      <c r="R1406" s="65" t="str">
        <f t="shared" si="1242"/>
        <v>number(19,2)</v>
      </c>
      <c r="S1406" s="66"/>
      <c r="T1406" s="66"/>
      <c r="U1406" s="68" t="str">
        <f t="shared" si="1235"/>
        <v>19,2</v>
      </c>
      <c r="V1406" s="65"/>
      <c r="W1406" s="5" t="s">
        <v>291</v>
      </c>
      <c r="X1406" s="5" t="str">
        <f t="shared" si="1249"/>
        <v>BASE_DT,SCEN_ID,PORT_ID,RISK_CLS,BUCKET,RISK_FACT,SENT_CLS</v>
      </c>
      <c r="Y1406" s="6" t="s">
        <v>291</v>
      </c>
      <c r="Z1406" s="37" t="str">
        <f t="shared" si="1250"/>
        <v xml:space="preserve">  DELTA_H number(19,2) NULL,</v>
      </c>
      <c r="AA1406" s="37" t="s">
        <v>291</v>
      </c>
      <c r="AB1406" s="5" t="str">
        <f t="shared" si="1251"/>
        <v/>
      </c>
      <c r="AC1406" s="37" t="s">
        <v>291</v>
      </c>
      <c r="AD1406" s="37" t="str">
        <f t="shared" si="1252"/>
        <v>COMMENT ON COLUMN ZFW_RISK_PORT.DELTA_H IS '델타위험_High';</v>
      </c>
      <c r="AE1406" s="37" t="s">
        <v>291</v>
      </c>
      <c r="AF1406" s="40" t="str">
        <f t="shared" si="1253"/>
        <v>ALTER TABLE ZFW_RISK_PORT ADD DELTA_H number(19,2) NULL;</v>
      </c>
      <c r="AG1406" s="6" t="s">
        <v>291</v>
      </c>
      <c r="AI1406" s="114"/>
      <c r="AJ1406" s="66"/>
    </row>
    <row r="1407" spans="2:36" hidden="1">
      <c r="B1407" s="65" t="str">
        <f t="shared" si="1254"/>
        <v>바젤3표준_SIM_산출정보</v>
      </c>
      <c r="C1407" s="65" t="str">
        <f t="shared" si="1254"/>
        <v>시뮬레이션_포트폴리오규제자본정보</v>
      </c>
      <c r="D1407" s="65" t="s">
        <v>1368</v>
      </c>
      <c r="E1407" s="65">
        <f t="shared" si="1244"/>
        <v>20</v>
      </c>
      <c r="F1407" s="66"/>
      <c r="G1407" s="66" t="s">
        <v>1156</v>
      </c>
      <c r="H1407" s="42" t="s">
        <v>2000</v>
      </c>
      <c r="I1407" s="66"/>
      <c r="J1407" s="65" t="str">
        <f t="shared" si="1241"/>
        <v>숫자_19,2</v>
      </c>
      <c r="K1407" s="103"/>
      <c r="L1407" s="67"/>
      <c r="M1407" s="65" t="str">
        <f t="shared" si="1247"/>
        <v>ZFW_RISK_PORT</v>
      </c>
      <c r="N1407" s="65" t="str">
        <f t="shared" si="1245"/>
        <v>시뮬레이션_포트폴리오규제자본정보</v>
      </c>
      <c r="O1407" s="27">
        <f t="shared" si="1240"/>
        <v>20</v>
      </c>
      <c r="P1407" s="65" t="s">
        <v>201</v>
      </c>
      <c r="Q1407" s="65" t="str">
        <f t="shared" si="1248"/>
        <v>델타위험_Low</v>
      </c>
      <c r="R1407" s="65" t="str">
        <f t="shared" si="1242"/>
        <v>number(19,2)</v>
      </c>
      <c r="S1407" s="66"/>
      <c r="T1407" s="66"/>
      <c r="U1407" s="68" t="str">
        <f t="shared" si="1235"/>
        <v>19,2</v>
      </c>
      <c r="V1407" s="65"/>
      <c r="W1407" s="5" t="s">
        <v>291</v>
      </c>
      <c r="X1407" s="5" t="str">
        <f t="shared" si="1249"/>
        <v>BASE_DT,SCEN_ID,PORT_ID,RISK_CLS,BUCKET,RISK_FACT,SENT_CLS</v>
      </c>
      <c r="Y1407" s="6" t="s">
        <v>291</v>
      </c>
      <c r="Z1407" s="37" t="str">
        <f t="shared" si="1250"/>
        <v xml:space="preserve">  DELTA_L number(19,2) NULL,</v>
      </c>
      <c r="AA1407" s="37" t="s">
        <v>291</v>
      </c>
      <c r="AB1407" s="5" t="str">
        <f t="shared" si="1251"/>
        <v/>
      </c>
      <c r="AC1407" s="37" t="s">
        <v>291</v>
      </c>
      <c r="AD1407" s="37" t="str">
        <f t="shared" si="1252"/>
        <v>COMMENT ON COLUMN ZFW_RISK_PORT.DELTA_L IS '델타위험_Low';</v>
      </c>
      <c r="AE1407" s="37" t="s">
        <v>291</v>
      </c>
      <c r="AF1407" s="40" t="str">
        <f t="shared" si="1253"/>
        <v>ALTER TABLE ZFW_RISK_PORT ADD DELTA_L number(19,2) NULL;</v>
      </c>
      <c r="AG1407" s="6" t="s">
        <v>291</v>
      </c>
      <c r="AI1407" s="114"/>
      <c r="AJ1407" s="66"/>
    </row>
    <row r="1408" spans="2:36" hidden="1">
      <c r="B1408" s="65" t="str">
        <f t="shared" si="1254"/>
        <v>바젤3표준_SIM_산출정보</v>
      </c>
      <c r="C1408" s="65" t="str">
        <f t="shared" si="1254"/>
        <v>시뮬레이션_포트폴리오규제자본정보</v>
      </c>
      <c r="D1408" s="65" t="s">
        <v>260</v>
      </c>
      <c r="E1408" s="65">
        <f t="shared" si="1244"/>
        <v>21</v>
      </c>
      <c r="F1408" s="66"/>
      <c r="G1408" s="66" t="s">
        <v>1156</v>
      </c>
      <c r="H1408" s="42" t="s">
        <v>2000</v>
      </c>
      <c r="I1408" s="66"/>
      <c r="J1408" s="65" t="str">
        <f t="shared" si="1241"/>
        <v>숫자_19,2</v>
      </c>
      <c r="K1408" s="103"/>
      <c r="L1408" s="67"/>
      <c r="M1408" s="65" t="str">
        <f t="shared" si="1247"/>
        <v>ZFW_RISK_PORT</v>
      </c>
      <c r="N1408" s="65" t="str">
        <f t="shared" si="1245"/>
        <v>시뮬레이션_포트폴리오규제자본정보</v>
      </c>
      <c r="O1408" s="27">
        <f t="shared" si="1240"/>
        <v>21</v>
      </c>
      <c r="P1408" s="65" t="s">
        <v>202</v>
      </c>
      <c r="Q1408" s="65" t="str">
        <f t="shared" si="1248"/>
        <v>베가위험_Normal</v>
      </c>
      <c r="R1408" s="65" t="str">
        <f t="shared" si="1242"/>
        <v>number(19,2)</v>
      </c>
      <c r="S1408" s="66"/>
      <c r="T1408" s="66"/>
      <c r="U1408" s="68" t="str">
        <f t="shared" si="1235"/>
        <v>19,2</v>
      </c>
      <c r="V1408" s="65"/>
      <c r="W1408" s="5" t="s">
        <v>291</v>
      </c>
      <c r="X1408" s="5" t="str">
        <f t="shared" si="1249"/>
        <v>BASE_DT,SCEN_ID,PORT_ID,RISK_CLS,BUCKET,RISK_FACT,SENT_CLS</v>
      </c>
      <c r="Y1408" s="6" t="s">
        <v>291</v>
      </c>
      <c r="Z1408" s="37" t="str">
        <f t="shared" si="1250"/>
        <v xml:space="preserve">  VEGA_M number(19,2) NULL,</v>
      </c>
      <c r="AA1408" s="37" t="s">
        <v>291</v>
      </c>
      <c r="AB1408" s="5" t="str">
        <f t="shared" si="1251"/>
        <v/>
      </c>
      <c r="AC1408" s="37" t="s">
        <v>291</v>
      </c>
      <c r="AD1408" s="37" t="str">
        <f t="shared" si="1252"/>
        <v>COMMENT ON COLUMN ZFW_RISK_PORT.VEGA_M IS '베가위험_Normal';</v>
      </c>
      <c r="AE1408" s="37" t="s">
        <v>291</v>
      </c>
      <c r="AF1408" s="40" t="str">
        <f t="shared" si="1253"/>
        <v>ALTER TABLE ZFW_RISK_PORT ADD VEGA_M number(19,2) NULL;</v>
      </c>
      <c r="AG1408" s="6" t="s">
        <v>291</v>
      </c>
      <c r="AI1408" s="114"/>
      <c r="AJ1408" s="66"/>
    </row>
    <row r="1409" spans="2:36" hidden="1">
      <c r="B1409" s="65" t="str">
        <f t="shared" si="1254"/>
        <v>바젤3표준_SIM_산출정보</v>
      </c>
      <c r="C1409" s="65" t="str">
        <f t="shared" si="1254"/>
        <v>시뮬레이션_포트폴리오규제자본정보</v>
      </c>
      <c r="D1409" s="65" t="s">
        <v>261</v>
      </c>
      <c r="E1409" s="65">
        <f t="shared" si="1244"/>
        <v>22</v>
      </c>
      <c r="F1409" s="66"/>
      <c r="G1409" s="66" t="s">
        <v>1156</v>
      </c>
      <c r="H1409" s="42" t="s">
        <v>2000</v>
      </c>
      <c r="I1409" s="66"/>
      <c r="J1409" s="65" t="str">
        <f t="shared" si="1241"/>
        <v>숫자_19,2</v>
      </c>
      <c r="K1409" s="103"/>
      <c r="L1409" s="67"/>
      <c r="M1409" s="65" t="str">
        <f t="shared" si="1247"/>
        <v>ZFW_RISK_PORT</v>
      </c>
      <c r="N1409" s="65" t="str">
        <f t="shared" si="1245"/>
        <v>시뮬레이션_포트폴리오규제자본정보</v>
      </c>
      <c r="O1409" s="27">
        <f t="shared" si="1240"/>
        <v>22</v>
      </c>
      <c r="P1409" s="65" t="s">
        <v>203</v>
      </c>
      <c r="Q1409" s="65" t="str">
        <f t="shared" si="1248"/>
        <v>베가위험_High</v>
      </c>
      <c r="R1409" s="65" t="str">
        <f t="shared" si="1242"/>
        <v>number(19,2)</v>
      </c>
      <c r="S1409" s="66"/>
      <c r="T1409" s="66"/>
      <c r="U1409" s="68" t="str">
        <f t="shared" si="1235"/>
        <v>19,2</v>
      </c>
      <c r="V1409" s="65"/>
      <c r="W1409" s="5" t="s">
        <v>291</v>
      </c>
      <c r="X1409" s="5" t="str">
        <f t="shared" si="1249"/>
        <v>BASE_DT,SCEN_ID,PORT_ID,RISK_CLS,BUCKET,RISK_FACT,SENT_CLS</v>
      </c>
      <c r="Y1409" s="6" t="s">
        <v>291</v>
      </c>
      <c r="Z1409" s="37" t="str">
        <f t="shared" si="1250"/>
        <v xml:space="preserve">  VEGA_H number(19,2) NULL,</v>
      </c>
      <c r="AA1409" s="37" t="s">
        <v>291</v>
      </c>
      <c r="AB1409" s="5" t="str">
        <f t="shared" si="1251"/>
        <v/>
      </c>
      <c r="AC1409" s="37" t="s">
        <v>291</v>
      </c>
      <c r="AD1409" s="37" t="str">
        <f t="shared" si="1252"/>
        <v>COMMENT ON COLUMN ZFW_RISK_PORT.VEGA_H IS '베가위험_High';</v>
      </c>
      <c r="AE1409" s="37" t="s">
        <v>291</v>
      </c>
      <c r="AF1409" s="40" t="str">
        <f t="shared" si="1253"/>
        <v>ALTER TABLE ZFW_RISK_PORT ADD VEGA_H number(19,2) NULL;</v>
      </c>
      <c r="AG1409" s="6" t="s">
        <v>291</v>
      </c>
      <c r="AI1409" s="114"/>
      <c r="AJ1409" s="66"/>
    </row>
    <row r="1410" spans="2:36" hidden="1">
      <c r="B1410" s="65" t="str">
        <f t="shared" si="1254"/>
        <v>바젤3표준_SIM_산출정보</v>
      </c>
      <c r="C1410" s="65" t="str">
        <f t="shared" si="1254"/>
        <v>시뮬레이션_포트폴리오규제자본정보</v>
      </c>
      <c r="D1410" s="65" t="s">
        <v>262</v>
      </c>
      <c r="E1410" s="65">
        <f t="shared" si="1244"/>
        <v>23</v>
      </c>
      <c r="F1410" s="66"/>
      <c r="G1410" s="66" t="s">
        <v>1156</v>
      </c>
      <c r="H1410" s="42" t="s">
        <v>2000</v>
      </c>
      <c r="I1410" s="66"/>
      <c r="J1410" s="65" t="str">
        <f t="shared" si="1241"/>
        <v>숫자_19,2</v>
      </c>
      <c r="K1410" s="103"/>
      <c r="L1410" s="67"/>
      <c r="M1410" s="65" t="str">
        <f t="shared" si="1247"/>
        <v>ZFW_RISK_PORT</v>
      </c>
      <c r="N1410" s="65" t="str">
        <f t="shared" si="1245"/>
        <v>시뮬레이션_포트폴리오규제자본정보</v>
      </c>
      <c r="O1410" s="27">
        <f t="shared" si="1240"/>
        <v>23</v>
      </c>
      <c r="P1410" s="65" t="s">
        <v>204</v>
      </c>
      <c r="Q1410" s="65" t="str">
        <f t="shared" si="1248"/>
        <v>베가위험_Low</v>
      </c>
      <c r="R1410" s="65" t="str">
        <f t="shared" si="1242"/>
        <v>number(19,2)</v>
      </c>
      <c r="S1410" s="66"/>
      <c r="T1410" s="66"/>
      <c r="U1410" s="68" t="str">
        <f t="shared" si="1235"/>
        <v>19,2</v>
      </c>
      <c r="V1410" s="65"/>
      <c r="W1410" s="5" t="s">
        <v>291</v>
      </c>
      <c r="X1410" s="5" t="str">
        <f t="shared" si="1249"/>
        <v>BASE_DT,SCEN_ID,PORT_ID,RISK_CLS,BUCKET,RISK_FACT,SENT_CLS</v>
      </c>
      <c r="Y1410" s="6" t="s">
        <v>291</v>
      </c>
      <c r="Z1410" s="37" t="str">
        <f t="shared" si="1250"/>
        <v xml:space="preserve">  VEGA_L number(19,2) NULL,</v>
      </c>
      <c r="AA1410" s="37" t="s">
        <v>291</v>
      </c>
      <c r="AB1410" s="5" t="str">
        <f t="shared" si="1251"/>
        <v/>
      </c>
      <c r="AC1410" s="37" t="s">
        <v>291</v>
      </c>
      <c r="AD1410" s="37" t="str">
        <f t="shared" si="1252"/>
        <v>COMMENT ON COLUMN ZFW_RISK_PORT.VEGA_L IS '베가위험_Low';</v>
      </c>
      <c r="AE1410" s="37" t="s">
        <v>291</v>
      </c>
      <c r="AF1410" s="40" t="str">
        <f t="shared" si="1253"/>
        <v>ALTER TABLE ZFW_RISK_PORT ADD VEGA_L number(19,2) NULL;</v>
      </c>
      <c r="AG1410" s="6" t="s">
        <v>291</v>
      </c>
      <c r="AI1410" s="114"/>
      <c r="AJ1410" s="66"/>
    </row>
    <row r="1411" spans="2:36" hidden="1">
      <c r="B1411" s="65" t="str">
        <f t="shared" si="1254"/>
        <v>바젤3표준_SIM_산출정보</v>
      </c>
      <c r="C1411" s="65" t="str">
        <f t="shared" si="1254"/>
        <v>시뮬레이션_포트폴리오규제자본정보</v>
      </c>
      <c r="D1411" s="65" t="s">
        <v>263</v>
      </c>
      <c r="E1411" s="65">
        <f t="shared" si="1244"/>
        <v>24</v>
      </c>
      <c r="F1411" s="66"/>
      <c r="G1411" s="66" t="s">
        <v>1156</v>
      </c>
      <c r="H1411" s="42" t="s">
        <v>2000</v>
      </c>
      <c r="I1411" s="66"/>
      <c r="J1411" s="65" t="str">
        <f t="shared" si="1241"/>
        <v>숫자_19,2</v>
      </c>
      <c r="K1411" s="103"/>
      <c r="L1411" s="67"/>
      <c r="M1411" s="65" t="str">
        <f t="shared" si="1247"/>
        <v>ZFW_RISK_PORT</v>
      </c>
      <c r="N1411" s="65" t="str">
        <f t="shared" si="1245"/>
        <v>시뮬레이션_포트폴리오규제자본정보</v>
      </c>
      <c r="O1411" s="27">
        <f t="shared" si="1240"/>
        <v>24</v>
      </c>
      <c r="P1411" s="65" t="s">
        <v>205</v>
      </c>
      <c r="Q1411" s="65" t="str">
        <f t="shared" si="1248"/>
        <v>커버처위험_Normal</v>
      </c>
      <c r="R1411" s="65" t="str">
        <f t="shared" si="1242"/>
        <v>number(19,2)</v>
      </c>
      <c r="S1411" s="66"/>
      <c r="T1411" s="66"/>
      <c r="U1411" s="68" t="str">
        <f t="shared" si="1235"/>
        <v>19,2</v>
      </c>
      <c r="V1411" s="65"/>
      <c r="W1411" s="5" t="s">
        <v>291</v>
      </c>
      <c r="X1411" s="5" t="str">
        <f t="shared" si="1249"/>
        <v>BASE_DT,SCEN_ID,PORT_ID,RISK_CLS,BUCKET,RISK_FACT,SENT_CLS</v>
      </c>
      <c r="Y1411" s="6" t="s">
        <v>291</v>
      </c>
      <c r="Z1411" s="37" t="str">
        <f t="shared" si="1250"/>
        <v xml:space="preserve">  CVR_M number(19,2) NULL,</v>
      </c>
      <c r="AA1411" s="37" t="s">
        <v>291</v>
      </c>
      <c r="AB1411" s="5" t="str">
        <f t="shared" si="1251"/>
        <v/>
      </c>
      <c r="AC1411" s="37" t="s">
        <v>291</v>
      </c>
      <c r="AD1411" s="37" t="str">
        <f t="shared" si="1252"/>
        <v>COMMENT ON COLUMN ZFW_RISK_PORT.CVR_M IS '커버처위험_Normal';</v>
      </c>
      <c r="AE1411" s="37" t="s">
        <v>291</v>
      </c>
      <c r="AF1411" s="40" t="str">
        <f t="shared" si="1253"/>
        <v>ALTER TABLE ZFW_RISK_PORT ADD CVR_M number(19,2) NULL;</v>
      </c>
      <c r="AG1411" s="6" t="s">
        <v>291</v>
      </c>
      <c r="AI1411" s="114"/>
      <c r="AJ1411" s="66"/>
    </row>
    <row r="1412" spans="2:36" hidden="1">
      <c r="B1412" s="65" t="str">
        <f t="shared" si="1254"/>
        <v>바젤3표준_SIM_산출정보</v>
      </c>
      <c r="C1412" s="65" t="str">
        <f t="shared" si="1254"/>
        <v>시뮬레이션_포트폴리오규제자본정보</v>
      </c>
      <c r="D1412" s="65" t="s">
        <v>264</v>
      </c>
      <c r="E1412" s="65">
        <f t="shared" si="1244"/>
        <v>25</v>
      </c>
      <c r="F1412" s="66"/>
      <c r="G1412" s="66" t="s">
        <v>1156</v>
      </c>
      <c r="H1412" s="42" t="s">
        <v>2000</v>
      </c>
      <c r="I1412" s="66"/>
      <c r="J1412" s="65" t="str">
        <f t="shared" si="1241"/>
        <v>숫자_19,2</v>
      </c>
      <c r="K1412" s="103"/>
      <c r="L1412" s="67"/>
      <c r="M1412" s="65" t="str">
        <f t="shared" si="1247"/>
        <v>ZFW_RISK_PORT</v>
      </c>
      <c r="N1412" s="65" t="str">
        <f t="shared" si="1245"/>
        <v>시뮬레이션_포트폴리오규제자본정보</v>
      </c>
      <c r="O1412" s="27">
        <f t="shared" si="1240"/>
        <v>25</v>
      </c>
      <c r="P1412" s="65" t="s">
        <v>206</v>
      </c>
      <c r="Q1412" s="65" t="str">
        <f t="shared" si="1248"/>
        <v>커버처위험_High</v>
      </c>
      <c r="R1412" s="65" t="str">
        <f t="shared" si="1242"/>
        <v>number(19,2)</v>
      </c>
      <c r="S1412" s="66"/>
      <c r="T1412" s="66"/>
      <c r="U1412" s="68" t="str">
        <f t="shared" si="1235"/>
        <v>19,2</v>
      </c>
      <c r="V1412" s="65"/>
      <c r="W1412" s="5" t="s">
        <v>291</v>
      </c>
      <c r="X1412" s="5" t="str">
        <f t="shared" si="1249"/>
        <v>BASE_DT,SCEN_ID,PORT_ID,RISK_CLS,BUCKET,RISK_FACT,SENT_CLS</v>
      </c>
      <c r="Y1412" s="6" t="s">
        <v>291</v>
      </c>
      <c r="Z1412" s="37" t="str">
        <f t="shared" si="1250"/>
        <v xml:space="preserve">  CVR_H number(19,2) NULL,</v>
      </c>
      <c r="AA1412" s="37" t="s">
        <v>291</v>
      </c>
      <c r="AB1412" s="5" t="str">
        <f t="shared" si="1251"/>
        <v/>
      </c>
      <c r="AC1412" s="37" t="s">
        <v>291</v>
      </c>
      <c r="AD1412" s="37" t="str">
        <f t="shared" si="1252"/>
        <v>COMMENT ON COLUMN ZFW_RISK_PORT.CVR_H IS '커버처위험_High';</v>
      </c>
      <c r="AE1412" s="37" t="s">
        <v>291</v>
      </c>
      <c r="AF1412" s="40" t="str">
        <f t="shared" si="1253"/>
        <v>ALTER TABLE ZFW_RISK_PORT ADD CVR_H number(19,2) NULL;</v>
      </c>
      <c r="AG1412" s="6" t="s">
        <v>291</v>
      </c>
      <c r="AI1412" s="114"/>
      <c r="AJ1412" s="66"/>
    </row>
    <row r="1413" spans="2:36" hidden="1">
      <c r="B1413" s="65" t="str">
        <f t="shared" si="1254"/>
        <v>바젤3표준_SIM_산출정보</v>
      </c>
      <c r="C1413" s="65" t="str">
        <f t="shared" si="1254"/>
        <v>시뮬레이션_포트폴리오규제자본정보</v>
      </c>
      <c r="D1413" s="65" t="s">
        <v>265</v>
      </c>
      <c r="E1413" s="65">
        <f t="shared" si="1244"/>
        <v>26</v>
      </c>
      <c r="F1413" s="66"/>
      <c r="G1413" s="66" t="s">
        <v>1156</v>
      </c>
      <c r="H1413" s="42" t="s">
        <v>2000</v>
      </c>
      <c r="I1413" s="66"/>
      <c r="J1413" s="65" t="str">
        <f t="shared" si="1241"/>
        <v>숫자_19,2</v>
      </c>
      <c r="K1413" s="103"/>
      <c r="L1413" s="67"/>
      <c r="M1413" s="65" t="str">
        <f t="shared" si="1247"/>
        <v>ZFW_RISK_PORT</v>
      </c>
      <c r="N1413" s="65" t="str">
        <f t="shared" si="1245"/>
        <v>시뮬레이션_포트폴리오규제자본정보</v>
      </c>
      <c r="O1413" s="27">
        <f t="shared" si="1240"/>
        <v>26</v>
      </c>
      <c r="P1413" s="65" t="s">
        <v>207</v>
      </c>
      <c r="Q1413" s="65" t="str">
        <f t="shared" si="1248"/>
        <v>커버처위험_Low</v>
      </c>
      <c r="R1413" s="65" t="str">
        <f t="shared" si="1242"/>
        <v>number(19,2)</v>
      </c>
      <c r="S1413" s="66"/>
      <c r="T1413" s="66"/>
      <c r="U1413" s="68" t="str">
        <f t="shared" si="1235"/>
        <v>19,2</v>
      </c>
      <c r="V1413" s="65"/>
      <c r="W1413" s="5" t="s">
        <v>291</v>
      </c>
      <c r="X1413" s="5" t="str">
        <f t="shared" si="1249"/>
        <v>BASE_DT,SCEN_ID,PORT_ID,RISK_CLS,BUCKET,RISK_FACT,SENT_CLS</v>
      </c>
      <c r="Y1413" s="6" t="s">
        <v>291</v>
      </c>
      <c r="Z1413" s="37" t="str">
        <f t="shared" si="1250"/>
        <v xml:space="preserve">  CVR_L number(19,2) NULL,</v>
      </c>
      <c r="AA1413" s="37" t="s">
        <v>291</v>
      </c>
      <c r="AB1413" s="5" t="str">
        <f t="shared" si="1251"/>
        <v/>
      </c>
      <c r="AC1413" s="37" t="s">
        <v>291</v>
      </c>
      <c r="AD1413" s="37" t="str">
        <f t="shared" si="1252"/>
        <v>COMMENT ON COLUMN ZFW_RISK_PORT.CVR_L IS '커버처위험_Low';</v>
      </c>
      <c r="AE1413" s="37" t="s">
        <v>291</v>
      </c>
      <c r="AF1413" s="40" t="str">
        <f t="shared" si="1253"/>
        <v>ALTER TABLE ZFW_RISK_PORT ADD CVR_L number(19,2) NULL;</v>
      </c>
      <c r="AG1413" s="6" t="s">
        <v>291</v>
      </c>
      <c r="AI1413" s="114"/>
      <c r="AJ1413" s="66"/>
    </row>
    <row r="1414" spans="2:36" hidden="1">
      <c r="B1414" s="65" t="str">
        <f t="shared" si="1254"/>
        <v>바젤3표준_SIM_산출정보</v>
      </c>
      <c r="C1414" s="65" t="str">
        <f t="shared" si="1254"/>
        <v>시뮬레이션_포트폴리오규제자본정보</v>
      </c>
      <c r="D1414" s="65" t="s">
        <v>266</v>
      </c>
      <c r="E1414" s="65">
        <f t="shared" si="1244"/>
        <v>27</v>
      </c>
      <c r="F1414" s="66"/>
      <c r="G1414" s="66" t="s">
        <v>1156</v>
      </c>
      <c r="H1414" s="42" t="s">
        <v>2000</v>
      </c>
      <c r="I1414" s="66"/>
      <c r="J1414" s="65" t="str">
        <f t="shared" si="1241"/>
        <v>숫자_19,2</v>
      </c>
      <c r="K1414" s="103"/>
      <c r="L1414" s="67"/>
      <c r="M1414" s="65" t="str">
        <f t="shared" si="1247"/>
        <v>ZFW_RISK_PORT</v>
      </c>
      <c r="N1414" s="65" t="str">
        <f t="shared" si="1245"/>
        <v>시뮬레이션_포트폴리오규제자본정보</v>
      </c>
      <c r="O1414" s="27">
        <f t="shared" si="1240"/>
        <v>27</v>
      </c>
      <c r="P1414" s="65" t="s">
        <v>208</v>
      </c>
      <c r="Q1414" s="65" t="str">
        <f t="shared" si="1248"/>
        <v>커버처Up위험_Normal</v>
      </c>
      <c r="R1414" s="65" t="str">
        <f t="shared" si="1242"/>
        <v>number(19,2)</v>
      </c>
      <c r="S1414" s="66"/>
      <c r="T1414" s="66"/>
      <c r="U1414" s="68" t="str">
        <f t="shared" ref="U1414:U1477" si="1255">IF(Q1414="", SUMIFS(U:U,M:M,M1414,Q:Q,"&lt;&gt;"&amp;Q1414), IF(OR(R1414="float",R1414="datetime"),8,H1414))</f>
        <v>19,2</v>
      </c>
      <c r="V1414" s="65"/>
      <c r="W1414" s="5" t="s">
        <v>291</v>
      </c>
      <c r="X1414" s="5" t="str">
        <f t="shared" si="1249"/>
        <v>BASE_DT,SCEN_ID,PORT_ID,RISK_CLS,BUCKET,RISK_FACT,SENT_CLS</v>
      </c>
      <c r="Y1414" s="6" t="s">
        <v>291</v>
      </c>
      <c r="Z1414" s="37" t="str">
        <f t="shared" si="1250"/>
        <v xml:space="preserve">  CVRUP_M number(19,2) NULL,</v>
      </c>
      <c r="AA1414" s="37" t="s">
        <v>291</v>
      </c>
      <c r="AB1414" s="5" t="str">
        <f t="shared" si="1251"/>
        <v/>
      </c>
      <c r="AC1414" s="37" t="s">
        <v>291</v>
      </c>
      <c r="AD1414" s="37" t="str">
        <f t="shared" si="1252"/>
        <v>COMMENT ON COLUMN ZFW_RISK_PORT.CVRUP_M IS '커버처Up위험_Normal';</v>
      </c>
      <c r="AE1414" s="37" t="s">
        <v>291</v>
      </c>
      <c r="AF1414" s="40" t="str">
        <f t="shared" si="1253"/>
        <v>ALTER TABLE ZFW_RISK_PORT ADD CVRUP_M number(19,2) NULL;</v>
      </c>
      <c r="AG1414" s="6" t="s">
        <v>291</v>
      </c>
      <c r="AI1414" s="114"/>
      <c r="AJ1414" s="66"/>
    </row>
    <row r="1415" spans="2:36" hidden="1">
      <c r="B1415" s="65" t="str">
        <f t="shared" si="1254"/>
        <v>바젤3표준_SIM_산출정보</v>
      </c>
      <c r="C1415" s="65" t="str">
        <f t="shared" si="1254"/>
        <v>시뮬레이션_포트폴리오규제자본정보</v>
      </c>
      <c r="D1415" s="65" t="s">
        <v>267</v>
      </c>
      <c r="E1415" s="65">
        <f t="shared" si="1244"/>
        <v>28</v>
      </c>
      <c r="F1415" s="66"/>
      <c r="G1415" s="66" t="s">
        <v>1156</v>
      </c>
      <c r="H1415" s="42" t="s">
        <v>2000</v>
      </c>
      <c r="I1415" s="66"/>
      <c r="J1415" s="65" t="str">
        <f t="shared" si="1241"/>
        <v>숫자_19,2</v>
      </c>
      <c r="K1415" s="103"/>
      <c r="L1415" s="67"/>
      <c r="M1415" s="65" t="str">
        <f t="shared" si="1247"/>
        <v>ZFW_RISK_PORT</v>
      </c>
      <c r="N1415" s="65" t="str">
        <f t="shared" si="1245"/>
        <v>시뮬레이션_포트폴리오규제자본정보</v>
      </c>
      <c r="O1415" s="27">
        <f t="shared" si="1240"/>
        <v>28</v>
      </c>
      <c r="P1415" s="65" t="s">
        <v>209</v>
      </c>
      <c r="Q1415" s="65" t="str">
        <f t="shared" si="1248"/>
        <v>커버처Up위험_High</v>
      </c>
      <c r="R1415" s="65" t="str">
        <f t="shared" si="1242"/>
        <v>number(19,2)</v>
      </c>
      <c r="S1415" s="66"/>
      <c r="T1415" s="66"/>
      <c r="U1415" s="68" t="str">
        <f t="shared" si="1255"/>
        <v>19,2</v>
      </c>
      <c r="V1415" s="65"/>
      <c r="W1415" s="5" t="s">
        <v>291</v>
      </c>
      <c r="X1415" s="5" t="str">
        <f t="shared" si="1249"/>
        <v>BASE_DT,SCEN_ID,PORT_ID,RISK_CLS,BUCKET,RISK_FACT,SENT_CLS</v>
      </c>
      <c r="Y1415" s="6" t="s">
        <v>291</v>
      </c>
      <c r="Z1415" s="37" t="str">
        <f t="shared" si="1250"/>
        <v xml:space="preserve">  CVRUP_H number(19,2) NULL,</v>
      </c>
      <c r="AA1415" s="37" t="s">
        <v>291</v>
      </c>
      <c r="AB1415" s="5" t="str">
        <f t="shared" si="1251"/>
        <v/>
      </c>
      <c r="AC1415" s="37" t="s">
        <v>291</v>
      </c>
      <c r="AD1415" s="37" t="str">
        <f t="shared" si="1252"/>
        <v>COMMENT ON COLUMN ZFW_RISK_PORT.CVRUP_H IS '커버처Up위험_High';</v>
      </c>
      <c r="AE1415" s="37" t="s">
        <v>291</v>
      </c>
      <c r="AF1415" s="40" t="str">
        <f t="shared" si="1253"/>
        <v>ALTER TABLE ZFW_RISK_PORT ADD CVRUP_H number(19,2) NULL;</v>
      </c>
      <c r="AG1415" s="6" t="s">
        <v>291</v>
      </c>
      <c r="AI1415" s="114"/>
      <c r="AJ1415" s="66"/>
    </row>
    <row r="1416" spans="2:36" hidden="1">
      <c r="B1416" s="65" t="str">
        <f t="shared" si="1254"/>
        <v>바젤3표준_SIM_산출정보</v>
      </c>
      <c r="C1416" s="65" t="str">
        <f t="shared" si="1254"/>
        <v>시뮬레이션_포트폴리오규제자본정보</v>
      </c>
      <c r="D1416" s="65" t="s">
        <v>268</v>
      </c>
      <c r="E1416" s="65">
        <f t="shared" si="1244"/>
        <v>29</v>
      </c>
      <c r="F1416" s="66"/>
      <c r="G1416" s="66" t="s">
        <v>1156</v>
      </c>
      <c r="H1416" s="42" t="s">
        <v>2000</v>
      </c>
      <c r="I1416" s="66"/>
      <c r="J1416" s="65" t="str">
        <f t="shared" si="1241"/>
        <v>숫자_19,2</v>
      </c>
      <c r="K1416" s="103"/>
      <c r="L1416" s="67"/>
      <c r="M1416" s="65" t="str">
        <f t="shared" si="1247"/>
        <v>ZFW_RISK_PORT</v>
      </c>
      <c r="N1416" s="65" t="str">
        <f t="shared" si="1245"/>
        <v>시뮬레이션_포트폴리오규제자본정보</v>
      </c>
      <c r="O1416" s="27">
        <f t="shared" si="1240"/>
        <v>29</v>
      </c>
      <c r="P1416" s="65" t="s">
        <v>210</v>
      </c>
      <c r="Q1416" s="65" t="str">
        <f t="shared" si="1248"/>
        <v>커버처Up위험_Low</v>
      </c>
      <c r="R1416" s="65" t="str">
        <f t="shared" si="1242"/>
        <v>number(19,2)</v>
      </c>
      <c r="S1416" s="66"/>
      <c r="T1416" s="66"/>
      <c r="U1416" s="68" t="str">
        <f t="shared" si="1255"/>
        <v>19,2</v>
      </c>
      <c r="V1416" s="65"/>
      <c r="W1416" s="5" t="s">
        <v>291</v>
      </c>
      <c r="X1416" s="5" t="str">
        <f t="shared" si="1249"/>
        <v>BASE_DT,SCEN_ID,PORT_ID,RISK_CLS,BUCKET,RISK_FACT,SENT_CLS</v>
      </c>
      <c r="Y1416" s="6" t="s">
        <v>291</v>
      </c>
      <c r="Z1416" s="37" t="str">
        <f t="shared" si="1250"/>
        <v xml:space="preserve">  CVRUP_L number(19,2) NULL,</v>
      </c>
      <c r="AA1416" s="37" t="s">
        <v>291</v>
      </c>
      <c r="AB1416" s="5" t="str">
        <f t="shared" si="1251"/>
        <v/>
      </c>
      <c r="AC1416" s="37" t="s">
        <v>291</v>
      </c>
      <c r="AD1416" s="37" t="str">
        <f t="shared" si="1252"/>
        <v>COMMENT ON COLUMN ZFW_RISK_PORT.CVRUP_L IS '커버처Up위험_Low';</v>
      </c>
      <c r="AE1416" s="37" t="s">
        <v>291</v>
      </c>
      <c r="AF1416" s="40" t="str">
        <f t="shared" si="1253"/>
        <v>ALTER TABLE ZFW_RISK_PORT ADD CVRUP_L number(19,2) NULL;</v>
      </c>
      <c r="AG1416" s="6" t="s">
        <v>291</v>
      </c>
      <c r="AI1416" s="114"/>
      <c r="AJ1416" s="66"/>
    </row>
    <row r="1417" spans="2:36" hidden="1">
      <c r="B1417" s="65" t="str">
        <f t="shared" si="1254"/>
        <v>바젤3표준_SIM_산출정보</v>
      </c>
      <c r="C1417" s="65" t="str">
        <f t="shared" si="1254"/>
        <v>시뮬레이션_포트폴리오규제자본정보</v>
      </c>
      <c r="D1417" s="65" t="s">
        <v>269</v>
      </c>
      <c r="E1417" s="65">
        <f t="shared" si="1244"/>
        <v>30</v>
      </c>
      <c r="F1417" s="66"/>
      <c r="G1417" s="66" t="s">
        <v>1156</v>
      </c>
      <c r="H1417" s="42" t="s">
        <v>2000</v>
      </c>
      <c r="I1417" s="66"/>
      <c r="J1417" s="65" t="str">
        <f t="shared" si="1241"/>
        <v>숫자_19,2</v>
      </c>
      <c r="K1417" s="103"/>
      <c r="L1417" s="67"/>
      <c r="M1417" s="65" t="str">
        <f t="shared" si="1247"/>
        <v>ZFW_RISK_PORT</v>
      </c>
      <c r="N1417" s="65" t="str">
        <f t="shared" si="1245"/>
        <v>시뮬레이션_포트폴리오규제자본정보</v>
      </c>
      <c r="O1417" s="27">
        <f t="shared" si="1240"/>
        <v>30</v>
      </c>
      <c r="P1417" s="65" t="s">
        <v>211</v>
      </c>
      <c r="Q1417" s="65" t="str">
        <f t="shared" si="1248"/>
        <v>커버처Dn위험_Normal</v>
      </c>
      <c r="R1417" s="65" t="str">
        <f t="shared" si="1242"/>
        <v>number(19,2)</v>
      </c>
      <c r="S1417" s="66"/>
      <c r="T1417" s="66"/>
      <c r="U1417" s="68" t="str">
        <f t="shared" si="1255"/>
        <v>19,2</v>
      </c>
      <c r="V1417" s="65"/>
      <c r="W1417" s="5" t="s">
        <v>291</v>
      </c>
      <c r="X1417" s="5" t="str">
        <f t="shared" si="1249"/>
        <v>BASE_DT,SCEN_ID,PORT_ID,RISK_CLS,BUCKET,RISK_FACT,SENT_CLS</v>
      </c>
      <c r="Y1417" s="6" t="s">
        <v>291</v>
      </c>
      <c r="Z1417" s="37" t="str">
        <f t="shared" si="1250"/>
        <v xml:space="preserve">  CVRDN_M number(19,2) NULL,</v>
      </c>
      <c r="AA1417" s="37" t="s">
        <v>291</v>
      </c>
      <c r="AB1417" s="5" t="str">
        <f t="shared" si="1251"/>
        <v/>
      </c>
      <c r="AC1417" s="37" t="s">
        <v>291</v>
      </c>
      <c r="AD1417" s="37" t="str">
        <f t="shared" si="1252"/>
        <v>COMMENT ON COLUMN ZFW_RISK_PORT.CVRDN_M IS '커버처Dn위험_Normal';</v>
      </c>
      <c r="AE1417" s="37" t="s">
        <v>291</v>
      </c>
      <c r="AF1417" s="40" t="str">
        <f t="shared" si="1253"/>
        <v>ALTER TABLE ZFW_RISK_PORT ADD CVRDN_M number(19,2) NULL;</v>
      </c>
      <c r="AG1417" s="6" t="s">
        <v>291</v>
      </c>
      <c r="AI1417" s="114"/>
      <c r="AJ1417" s="66"/>
    </row>
    <row r="1418" spans="2:36" hidden="1">
      <c r="B1418" s="65" t="str">
        <f t="shared" si="1254"/>
        <v>바젤3표준_SIM_산출정보</v>
      </c>
      <c r="C1418" s="65" t="str">
        <f t="shared" si="1254"/>
        <v>시뮬레이션_포트폴리오규제자본정보</v>
      </c>
      <c r="D1418" s="65" t="s">
        <v>270</v>
      </c>
      <c r="E1418" s="65">
        <f t="shared" si="1244"/>
        <v>31</v>
      </c>
      <c r="F1418" s="66"/>
      <c r="G1418" s="66" t="s">
        <v>1156</v>
      </c>
      <c r="H1418" s="42" t="s">
        <v>2000</v>
      </c>
      <c r="I1418" s="66"/>
      <c r="J1418" s="65" t="str">
        <f t="shared" si="1241"/>
        <v>숫자_19,2</v>
      </c>
      <c r="K1418" s="103"/>
      <c r="L1418" s="67"/>
      <c r="M1418" s="65" t="str">
        <f t="shared" si="1247"/>
        <v>ZFW_RISK_PORT</v>
      </c>
      <c r="N1418" s="65" t="str">
        <f t="shared" si="1245"/>
        <v>시뮬레이션_포트폴리오규제자본정보</v>
      </c>
      <c r="O1418" s="27">
        <f t="shared" si="1240"/>
        <v>31</v>
      </c>
      <c r="P1418" s="65" t="s">
        <v>212</v>
      </c>
      <c r="Q1418" s="65" t="str">
        <f t="shared" si="1248"/>
        <v>커버처Dn위험_High</v>
      </c>
      <c r="R1418" s="65" t="str">
        <f t="shared" si="1242"/>
        <v>number(19,2)</v>
      </c>
      <c r="S1418" s="66"/>
      <c r="T1418" s="66"/>
      <c r="U1418" s="68" t="str">
        <f t="shared" si="1255"/>
        <v>19,2</v>
      </c>
      <c r="V1418" s="65"/>
      <c r="W1418" s="5" t="s">
        <v>291</v>
      </c>
      <c r="X1418" s="5" t="str">
        <f t="shared" si="1249"/>
        <v>BASE_DT,SCEN_ID,PORT_ID,RISK_CLS,BUCKET,RISK_FACT,SENT_CLS</v>
      </c>
      <c r="Y1418" s="6" t="s">
        <v>291</v>
      </c>
      <c r="Z1418" s="37" t="str">
        <f t="shared" si="1250"/>
        <v xml:space="preserve">  CVRDN_H number(19,2) NULL,</v>
      </c>
      <c r="AA1418" s="37" t="s">
        <v>291</v>
      </c>
      <c r="AB1418" s="5" t="str">
        <f t="shared" si="1251"/>
        <v/>
      </c>
      <c r="AC1418" s="37" t="s">
        <v>291</v>
      </c>
      <c r="AD1418" s="37" t="str">
        <f t="shared" si="1252"/>
        <v>COMMENT ON COLUMN ZFW_RISK_PORT.CVRDN_H IS '커버처Dn위험_High';</v>
      </c>
      <c r="AE1418" s="37" t="s">
        <v>291</v>
      </c>
      <c r="AF1418" s="40" t="str">
        <f t="shared" si="1253"/>
        <v>ALTER TABLE ZFW_RISK_PORT ADD CVRDN_H number(19,2) NULL;</v>
      </c>
      <c r="AG1418" s="6" t="s">
        <v>291</v>
      </c>
      <c r="AI1418" s="114"/>
      <c r="AJ1418" s="66"/>
    </row>
    <row r="1419" spans="2:36" hidden="1">
      <c r="B1419" s="65" t="str">
        <f t="shared" si="1254"/>
        <v>바젤3표준_SIM_산출정보</v>
      </c>
      <c r="C1419" s="65" t="str">
        <f t="shared" si="1254"/>
        <v>시뮬레이션_포트폴리오규제자본정보</v>
      </c>
      <c r="D1419" s="65" t="s">
        <v>271</v>
      </c>
      <c r="E1419" s="65">
        <f t="shared" si="1244"/>
        <v>32</v>
      </c>
      <c r="F1419" s="66"/>
      <c r="G1419" s="66" t="s">
        <v>1156</v>
      </c>
      <c r="H1419" s="42" t="s">
        <v>2000</v>
      </c>
      <c r="I1419" s="66"/>
      <c r="J1419" s="65" t="str">
        <f t="shared" si="1241"/>
        <v>숫자_19,2</v>
      </c>
      <c r="K1419" s="103"/>
      <c r="L1419" s="67"/>
      <c r="M1419" s="65" t="str">
        <f t="shared" si="1247"/>
        <v>ZFW_RISK_PORT</v>
      </c>
      <c r="N1419" s="65" t="str">
        <f t="shared" si="1245"/>
        <v>시뮬레이션_포트폴리오규제자본정보</v>
      </c>
      <c r="O1419" s="27">
        <f t="shared" si="1240"/>
        <v>32</v>
      </c>
      <c r="P1419" s="65" t="s">
        <v>213</v>
      </c>
      <c r="Q1419" s="65" t="str">
        <f t="shared" si="1248"/>
        <v>커버처Dn위험_Low</v>
      </c>
      <c r="R1419" s="65" t="str">
        <f t="shared" si="1242"/>
        <v>number(19,2)</v>
      </c>
      <c r="S1419" s="66"/>
      <c r="T1419" s="66"/>
      <c r="U1419" s="68" t="str">
        <f t="shared" si="1255"/>
        <v>19,2</v>
      </c>
      <c r="V1419" s="65"/>
      <c r="W1419" s="5" t="s">
        <v>291</v>
      </c>
      <c r="X1419" s="5" t="str">
        <f t="shared" si="1249"/>
        <v>BASE_DT,SCEN_ID,PORT_ID,RISK_CLS,BUCKET,RISK_FACT,SENT_CLS</v>
      </c>
      <c r="Y1419" s="6" t="s">
        <v>291</v>
      </c>
      <c r="Z1419" s="37" t="str">
        <f t="shared" si="1250"/>
        <v xml:space="preserve">  CVRDN_L number(19,2) NULL,</v>
      </c>
      <c r="AA1419" s="37" t="s">
        <v>291</v>
      </c>
      <c r="AB1419" s="5" t="str">
        <f t="shared" si="1251"/>
        <v/>
      </c>
      <c r="AC1419" s="37" t="s">
        <v>291</v>
      </c>
      <c r="AD1419" s="37" t="str">
        <f t="shared" si="1252"/>
        <v>COMMENT ON COLUMN ZFW_RISK_PORT.CVRDN_L IS '커버처Dn위험_Low';</v>
      </c>
      <c r="AE1419" s="37" t="s">
        <v>291</v>
      </c>
      <c r="AF1419" s="40" t="str">
        <f t="shared" si="1253"/>
        <v>ALTER TABLE ZFW_RISK_PORT ADD CVRDN_L number(19,2) NULL;</v>
      </c>
      <c r="AG1419" s="6" t="s">
        <v>291</v>
      </c>
      <c r="AI1419" s="114"/>
      <c r="AJ1419" s="66"/>
    </row>
    <row r="1420" spans="2:36" hidden="1">
      <c r="B1420" s="65" t="str">
        <f t="shared" ref="B1420:C1435" si="1256">B1419</f>
        <v>바젤3표준_SIM_산출정보</v>
      </c>
      <c r="C1420" s="65" t="str">
        <f t="shared" si="1256"/>
        <v>시뮬레이션_포트폴리오규제자본정보</v>
      </c>
      <c r="D1420" s="65" t="s">
        <v>1344</v>
      </c>
      <c r="E1420" s="65">
        <f t="shared" si="1244"/>
        <v>33</v>
      </c>
      <c r="F1420" s="66"/>
      <c r="G1420" s="66" t="s">
        <v>1156</v>
      </c>
      <c r="H1420" s="42" t="s">
        <v>2000</v>
      </c>
      <c r="I1420" s="66"/>
      <c r="J1420" s="65" t="str">
        <f t="shared" si="1241"/>
        <v>숫자_19,2</v>
      </c>
      <c r="K1420" s="103"/>
      <c r="L1420" s="67"/>
      <c r="M1420" s="65" t="str">
        <f t="shared" si="1247"/>
        <v>ZFW_RISK_PORT</v>
      </c>
      <c r="N1420" s="65" t="str">
        <f t="shared" si="1245"/>
        <v>시뮬레이션_포트폴리오규제자본정보</v>
      </c>
      <c r="O1420" s="27">
        <f t="shared" si="1240"/>
        <v>33</v>
      </c>
      <c r="P1420" s="65" t="s">
        <v>134</v>
      </c>
      <c r="Q1420" s="65" t="str">
        <f t="shared" si="1248"/>
        <v>민감도</v>
      </c>
      <c r="R1420" s="65" t="str">
        <f t="shared" si="1242"/>
        <v>number(19,2)</v>
      </c>
      <c r="S1420" s="66"/>
      <c r="T1420" s="66"/>
      <c r="U1420" s="68" t="str">
        <f t="shared" si="1255"/>
        <v>19,2</v>
      </c>
      <c r="V1420" s="65"/>
      <c r="W1420" s="5" t="s">
        <v>291</v>
      </c>
      <c r="X1420" s="5" t="str">
        <f t="shared" si="1249"/>
        <v>BASE_DT,SCEN_ID,PORT_ID,RISK_CLS,BUCKET,RISK_FACT,SENT_CLS</v>
      </c>
      <c r="Y1420" s="6" t="s">
        <v>291</v>
      </c>
      <c r="Z1420" s="37" t="str">
        <f t="shared" si="1250"/>
        <v xml:space="preserve">  SENT_VAL number(19,2) NULL,</v>
      </c>
      <c r="AA1420" s="37" t="s">
        <v>291</v>
      </c>
      <c r="AB1420" s="5" t="str">
        <f t="shared" si="1251"/>
        <v/>
      </c>
      <c r="AC1420" s="37" t="s">
        <v>291</v>
      </c>
      <c r="AD1420" s="37" t="str">
        <f t="shared" si="1252"/>
        <v>COMMENT ON COLUMN ZFW_RISK_PORT.SENT_VAL IS '민감도';</v>
      </c>
      <c r="AE1420" s="37" t="s">
        <v>291</v>
      </c>
      <c r="AF1420" s="40" t="str">
        <f t="shared" si="1253"/>
        <v>ALTER TABLE ZFW_RISK_PORT ADD SENT_VAL number(19,2) NULL;</v>
      </c>
      <c r="AG1420" s="6" t="s">
        <v>291</v>
      </c>
      <c r="AI1420" s="114"/>
      <c r="AJ1420" s="66"/>
    </row>
    <row r="1421" spans="2:36" hidden="1">
      <c r="B1421" s="65" t="str">
        <f t="shared" si="1256"/>
        <v>바젤3표준_SIM_산출정보</v>
      </c>
      <c r="C1421" s="65" t="str">
        <f t="shared" si="1256"/>
        <v>시뮬레이션_포트폴리오규제자본정보</v>
      </c>
      <c r="D1421" s="65" t="s">
        <v>1274</v>
      </c>
      <c r="E1421" s="65">
        <f t="shared" si="1244"/>
        <v>34</v>
      </c>
      <c r="F1421" s="66"/>
      <c r="G1421" s="66" t="s">
        <v>1156</v>
      </c>
      <c r="H1421" s="42" t="s">
        <v>2000</v>
      </c>
      <c r="I1421" s="66"/>
      <c r="J1421" s="65" t="str">
        <f t="shared" si="1241"/>
        <v>숫자_19,2</v>
      </c>
      <c r="K1421" s="103"/>
      <c r="L1421" s="67"/>
      <c r="M1421" s="65" t="str">
        <f t="shared" si="1247"/>
        <v>ZFW_RISK_PORT</v>
      </c>
      <c r="N1421" s="65" t="str">
        <f t="shared" si="1245"/>
        <v>시뮬레이션_포트폴리오규제자본정보</v>
      </c>
      <c r="O1421" s="27">
        <f t="shared" si="1240"/>
        <v>34</v>
      </c>
      <c r="P1421" s="65" t="s">
        <v>42</v>
      </c>
      <c r="Q1421" s="65" t="str">
        <f t="shared" si="1248"/>
        <v>위험가중치</v>
      </c>
      <c r="R1421" s="65" t="str">
        <f t="shared" si="1242"/>
        <v>number(19,2)</v>
      </c>
      <c r="S1421" s="66"/>
      <c r="T1421" s="66"/>
      <c r="U1421" s="68" t="str">
        <f t="shared" si="1255"/>
        <v>19,2</v>
      </c>
      <c r="V1421" s="65"/>
      <c r="W1421" s="5" t="s">
        <v>291</v>
      </c>
      <c r="X1421" s="5" t="str">
        <f t="shared" si="1249"/>
        <v>BASE_DT,SCEN_ID,PORT_ID,RISK_CLS,BUCKET,RISK_FACT,SENT_CLS</v>
      </c>
      <c r="Y1421" s="6" t="s">
        <v>291</v>
      </c>
      <c r="Z1421" s="37" t="str">
        <f t="shared" si="1250"/>
        <v xml:space="preserve">  RW number(19,2) NULL,</v>
      </c>
      <c r="AA1421" s="37" t="s">
        <v>291</v>
      </c>
      <c r="AB1421" s="5" t="str">
        <f t="shared" si="1251"/>
        <v/>
      </c>
      <c r="AC1421" s="37" t="s">
        <v>291</v>
      </c>
      <c r="AD1421" s="37" t="str">
        <f t="shared" si="1252"/>
        <v>COMMENT ON COLUMN ZFW_RISK_PORT.RW IS '위험가중치';</v>
      </c>
      <c r="AE1421" s="37" t="s">
        <v>291</v>
      </c>
      <c r="AF1421" s="40" t="str">
        <f t="shared" si="1253"/>
        <v>ALTER TABLE ZFW_RISK_PORT ADD RW number(19,2) NULL;</v>
      </c>
      <c r="AG1421" s="6" t="s">
        <v>291</v>
      </c>
      <c r="AI1421" s="114"/>
      <c r="AJ1421" s="66"/>
    </row>
    <row r="1422" spans="2:36" hidden="1">
      <c r="B1422" s="65" t="str">
        <f t="shared" si="1256"/>
        <v>바젤3표준_SIM_산출정보</v>
      </c>
      <c r="C1422" s="65" t="str">
        <f t="shared" si="1256"/>
        <v>시뮬레이션_포트폴리오규제자본정보</v>
      </c>
      <c r="D1422" s="65" t="s">
        <v>1345</v>
      </c>
      <c r="E1422" s="65">
        <f t="shared" si="1244"/>
        <v>35</v>
      </c>
      <c r="F1422" s="66"/>
      <c r="G1422" s="66" t="s">
        <v>1156</v>
      </c>
      <c r="H1422" s="42" t="s">
        <v>2000</v>
      </c>
      <c r="I1422" s="66"/>
      <c r="J1422" s="65" t="str">
        <f t="shared" si="1241"/>
        <v>숫자_19,2</v>
      </c>
      <c r="K1422" s="103"/>
      <c r="L1422" s="67"/>
      <c r="M1422" s="65" t="str">
        <f t="shared" si="1247"/>
        <v>ZFW_RISK_PORT</v>
      </c>
      <c r="N1422" s="65" t="str">
        <f t="shared" si="1245"/>
        <v>시뮬레이션_포트폴리오규제자본정보</v>
      </c>
      <c r="O1422" s="27">
        <f t="shared" si="1240"/>
        <v>35</v>
      </c>
      <c r="P1422" s="65" t="s">
        <v>214</v>
      </c>
      <c r="Q1422" s="65" t="str">
        <f t="shared" si="1248"/>
        <v>위험가중자산</v>
      </c>
      <c r="R1422" s="65" t="str">
        <f t="shared" si="1242"/>
        <v>number(19,2)</v>
      </c>
      <c r="S1422" s="66"/>
      <c r="T1422" s="66"/>
      <c r="U1422" s="68" t="str">
        <f t="shared" si="1255"/>
        <v>19,2</v>
      </c>
      <c r="V1422" s="65"/>
      <c r="W1422" s="5" t="s">
        <v>291</v>
      </c>
      <c r="X1422" s="5" t="str">
        <f t="shared" si="1249"/>
        <v>BASE_DT,SCEN_ID,PORT_ID,RISK_CLS,BUCKET,RISK_FACT,SENT_CLS</v>
      </c>
      <c r="Y1422" s="6" t="s">
        <v>291</v>
      </c>
      <c r="Z1422" s="37" t="str">
        <f t="shared" si="1250"/>
        <v xml:space="preserve">  WS number(19,2) NULL,</v>
      </c>
      <c r="AA1422" s="37" t="s">
        <v>291</v>
      </c>
      <c r="AB1422" s="5" t="str">
        <f t="shared" si="1251"/>
        <v/>
      </c>
      <c r="AC1422" s="37" t="s">
        <v>291</v>
      </c>
      <c r="AD1422" s="37" t="str">
        <f t="shared" si="1252"/>
        <v>COMMENT ON COLUMN ZFW_RISK_PORT.WS IS '위험가중자산';</v>
      </c>
      <c r="AE1422" s="37" t="s">
        <v>291</v>
      </c>
      <c r="AF1422" s="40" t="str">
        <f t="shared" si="1253"/>
        <v>ALTER TABLE ZFW_RISK_PORT ADD WS number(19,2) NULL;</v>
      </c>
      <c r="AG1422" s="6" t="s">
        <v>291</v>
      </c>
      <c r="AI1422" s="114"/>
      <c r="AJ1422" s="66"/>
    </row>
    <row r="1423" spans="2:36" hidden="1">
      <c r="B1423" s="65" t="str">
        <f t="shared" si="1256"/>
        <v>바젤3표준_SIM_산출정보</v>
      </c>
      <c r="C1423" s="65" t="str">
        <f t="shared" si="1256"/>
        <v>시뮬레이션_포트폴리오규제자본정보</v>
      </c>
      <c r="D1423" s="65" t="s">
        <v>1369</v>
      </c>
      <c r="E1423" s="65">
        <f t="shared" si="1244"/>
        <v>36</v>
      </c>
      <c r="F1423" s="66"/>
      <c r="G1423" s="66" t="s">
        <v>1156</v>
      </c>
      <c r="H1423" s="42" t="s">
        <v>2000</v>
      </c>
      <c r="I1423" s="66"/>
      <c r="J1423" s="65" t="str">
        <f t="shared" si="1241"/>
        <v>숫자_19,2</v>
      </c>
      <c r="K1423" s="103"/>
      <c r="L1423" s="67"/>
      <c r="M1423" s="65" t="str">
        <f t="shared" si="1247"/>
        <v>ZFW_RISK_PORT</v>
      </c>
      <c r="N1423" s="65" t="str">
        <f t="shared" si="1245"/>
        <v>시뮬레이션_포트폴리오규제자본정보</v>
      </c>
      <c r="O1423" s="27">
        <f t="shared" si="1240"/>
        <v>36</v>
      </c>
      <c r="P1423" s="65" t="s">
        <v>174</v>
      </c>
      <c r="Q1423" s="65" t="str">
        <f t="shared" si="1248"/>
        <v>음수시SB대체값_Normal</v>
      </c>
      <c r="R1423" s="65" t="str">
        <f t="shared" si="1242"/>
        <v>number(19,2)</v>
      </c>
      <c r="S1423" s="66"/>
      <c r="T1423" s="66"/>
      <c r="U1423" s="68" t="str">
        <f t="shared" si="1255"/>
        <v>19,2</v>
      </c>
      <c r="V1423" s="65"/>
      <c r="W1423" s="5" t="s">
        <v>291</v>
      </c>
      <c r="X1423" s="5" t="str">
        <f t="shared" si="1249"/>
        <v>BASE_DT,SCEN_ID,PORT_ID,RISK_CLS,BUCKET,RISK_FACT,SENT_CLS</v>
      </c>
      <c r="Y1423" s="6" t="s">
        <v>291</v>
      </c>
      <c r="Z1423" s="37" t="str">
        <f t="shared" si="1250"/>
        <v xml:space="preserve">  SB_M number(19,2) NULL,</v>
      </c>
      <c r="AA1423" s="37" t="s">
        <v>291</v>
      </c>
      <c r="AB1423" s="5" t="str">
        <f t="shared" si="1251"/>
        <v/>
      </c>
      <c r="AC1423" s="37" t="s">
        <v>291</v>
      </c>
      <c r="AD1423" s="37" t="str">
        <f t="shared" si="1252"/>
        <v>COMMENT ON COLUMN ZFW_RISK_PORT.SB_M IS '음수시SB대체값_Normal';</v>
      </c>
      <c r="AE1423" s="37" t="s">
        <v>291</v>
      </c>
      <c r="AF1423" s="40" t="str">
        <f t="shared" si="1253"/>
        <v>ALTER TABLE ZFW_RISK_PORT ADD SB_M number(19,2) NULL;</v>
      </c>
      <c r="AG1423" s="6" t="s">
        <v>291</v>
      </c>
      <c r="AI1423" s="114"/>
      <c r="AJ1423" s="66"/>
    </row>
    <row r="1424" spans="2:36" hidden="1">
      <c r="B1424" s="65" t="str">
        <f t="shared" si="1256"/>
        <v>바젤3표준_SIM_산출정보</v>
      </c>
      <c r="C1424" s="65" t="str">
        <f t="shared" si="1256"/>
        <v>시뮬레이션_포트폴리오규제자본정보</v>
      </c>
      <c r="D1424" s="65" t="s">
        <v>1370</v>
      </c>
      <c r="E1424" s="65">
        <f t="shared" si="1244"/>
        <v>37</v>
      </c>
      <c r="F1424" s="66"/>
      <c r="G1424" s="66" t="s">
        <v>1156</v>
      </c>
      <c r="H1424" s="42" t="s">
        <v>2000</v>
      </c>
      <c r="I1424" s="66"/>
      <c r="J1424" s="65" t="str">
        <f t="shared" si="1241"/>
        <v>숫자_19,2</v>
      </c>
      <c r="K1424" s="103"/>
      <c r="L1424" s="67"/>
      <c r="M1424" s="65" t="str">
        <f t="shared" si="1247"/>
        <v>ZFW_RISK_PORT</v>
      </c>
      <c r="N1424" s="65" t="str">
        <f t="shared" si="1245"/>
        <v>시뮬레이션_포트폴리오규제자본정보</v>
      </c>
      <c r="O1424" s="27">
        <f t="shared" si="1240"/>
        <v>37</v>
      </c>
      <c r="P1424" s="65" t="s">
        <v>176</v>
      </c>
      <c r="Q1424" s="65" t="str">
        <f t="shared" si="1248"/>
        <v>음수시SB대체값_High</v>
      </c>
      <c r="R1424" s="65" t="str">
        <f t="shared" si="1242"/>
        <v>number(19,2)</v>
      </c>
      <c r="S1424" s="66"/>
      <c r="T1424" s="66"/>
      <c r="U1424" s="68" t="str">
        <f t="shared" si="1255"/>
        <v>19,2</v>
      </c>
      <c r="V1424" s="65"/>
      <c r="W1424" s="5" t="s">
        <v>291</v>
      </c>
      <c r="X1424" s="5" t="str">
        <f t="shared" si="1249"/>
        <v>BASE_DT,SCEN_ID,PORT_ID,RISK_CLS,BUCKET,RISK_FACT,SENT_CLS</v>
      </c>
      <c r="Y1424" s="6" t="s">
        <v>291</v>
      </c>
      <c r="Z1424" s="37" t="str">
        <f t="shared" si="1250"/>
        <v xml:space="preserve">  SB_H number(19,2) NULL,</v>
      </c>
      <c r="AA1424" s="37" t="s">
        <v>291</v>
      </c>
      <c r="AB1424" s="5" t="str">
        <f t="shared" si="1251"/>
        <v/>
      </c>
      <c r="AC1424" s="37" t="s">
        <v>291</v>
      </c>
      <c r="AD1424" s="37" t="str">
        <f t="shared" si="1252"/>
        <v>COMMENT ON COLUMN ZFW_RISK_PORT.SB_H IS '음수시SB대체값_High';</v>
      </c>
      <c r="AE1424" s="37" t="s">
        <v>291</v>
      </c>
      <c r="AF1424" s="40" t="str">
        <f t="shared" si="1253"/>
        <v>ALTER TABLE ZFW_RISK_PORT ADD SB_H number(19,2) NULL;</v>
      </c>
      <c r="AG1424" s="6" t="s">
        <v>291</v>
      </c>
      <c r="AI1424" s="114"/>
      <c r="AJ1424" s="66"/>
    </row>
    <row r="1425" spans="2:36" hidden="1">
      <c r="B1425" s="65" t="str">
        <f t="shared" si="1256"/>
        <v>바젤3표준_SIM_산출정보</v>
      </c>
      <c r="C1425" s="65" t="str">
        <f t="shared" si="1256"/>
        <v>시뮬레이션_포트폴리오규제자본정보</v>
      </c>
      <c r="D1425" s="65" t="s">
        <v>1371</v>
      </c>
      <c r="E1425" s="65">
        <f t="shared" si="1244"/>
        <v>38</v>
      </c>
      <c r="F1425" s="66"/>
      <c r="G1425" s="66" t="s">
        <v>1156</v>
      </c>
      <c r="H1425" s="42" t="s">
        <v>2000</v>
      </c>
      <c r="I1425" s="66"/>
      <c r="J1425" s="65" t="str">
        <f t="shared" si="1241"/>
        <v>숫자_19,2</v>
      </c>
      <c r="K1425" s="103"/>
      <c r="L1425" s="67"/>
      <c r="M1425" s="65" t="str">
        <f t="shared" si="1247"/>
        <v>ZFW_RISK_PORT</v>
      </c>
      <c r="N1425" s="65" t="str">
        <f t="shared" si="1245"/>
        <v>시뮬레이션_포트폴리오규제자본정보</v>
      </c>
      <c r="O1425" s="27">
        <f t="shared" si="1240"/>
        <v>38</v>
      </c>
      <c r="P1425" s="65" t="s">
        <v>177</v>
      </c>
      <c r="Q1425" s="65" t="str">
        <f t="shared" si="1248"/>
        <v>음수시SB대체값_Low</v>
      </c>
      <c r="R1425" s="65" t="str">
        <f t="shared" si="1242"/>
        <v>number(19,2)</v>
      </c>
      <c r="S1425" s="66"/>
      <c r="T1425" s="66"/>
      <c r="U1425" s="68" t="str">
        <f t="shared" si="1255"/>
        <v>19,2</v>
      </c>
      <c r="V1425" s="65"/>
      <c r="W1425" s="5" t="s">
        <v>291</v>
      </c>
      <c r="X1425" s="5" t="str">
        <f t="shared" si="1249"/>
        <v>BASE_DT,SCEN_ID,PORT_ID,RISK_CLS,BUCKET,RISK_FACT,SENT_CLS</v>
      </c>
      <c r="Y1425" s="6" t="s">
        <v>291</v>
      </c>
      <c r="Z1425" s="37" t="str">
        <f t="shared" si="1250"/>
        <v xml:space="preserve">  SB_L number(19,2) NULL,</v>
      </c>
      <c r="AA1425" s="37" t="s">
        <v>291</v>
      </c>
      <c r="AB1425" s="5" t="str">
        <f t="shared" si="1251"/>
        <v/>
      </c>
      <c r="AC1425" s="37" t="s">
        <v>291</v>
      </c>
      <c r="AD1425" s="37" t="str">
        <f t="shared" si="1252"/>
        <v>COMMENT ON COLUMN ZFW_RISK_PORT.SB_L IS '음수시SB대체값_Low';</v>
      </c>
      <c r="AE1425" s="37" t="s">
        <v>291</v>
      </c>
      <c r="AF1425" s="40" t="str">
        <f t="shared" si="1253"/>
        <v>ALTER TABLE ZFW_RISK_PORT ADD SB_L number(19,2) NULL;</v>
      </c>
      <c r="AG1425" s="6" t="s">
        <v>291</v>
      </c>
      <c r="AI1425" s="114"/>
      <c r="AJ1425" s="66"/>
    </row>
    <row r="1426" spans="2:36" hidden="1">
      <c r="B1426" s="65" t="str">
        <f t="shared" si="1256"/>
        <v>바젤3표준_SIM_산출정보</v>
      </c>
      <c r="C1426" s="65" t="str">
        <f t="shared" si="1256"/>
        <v>시뮬레이션_포트폴리오규제자본정보</v>
      </c>
      <c r="D1426" s="65" t="s">
        <v>1350</v>
      </c>
      <c r="E1426" s="65">
        <f t="shared" si="1244"/>
        <v>39</v>
      </c>
      <c r="F1426" s="66"/>
      <c r="G1426" s="66" t="s">
        <v>1156</v>
      </c>
      <c r="H1426" s="42" t="s">
        <v>2000</v>
      </c>
      <c r="I1426" s="66"/>
      <c r="J1426" s="65" t="str">
        <f t="shared" si="1241"/>
        <v>숫자_19,2</v>
      </c>
      <c r="K1426" s="103"/>
      <c r="L1426" s="67"/>
      <c r="M1426" s="65" t="str">
        <f t="shared" si="1247"/>
        <v>ZFW_RISK_PORT</v>
      </c>
      <c r="N1426" s="65" t="str">
        <f t="shared" si="1245"/>
        <v>시뮬레이션_포트폴리오규제자본정보</v>
      </c>
      <c r="O1426" s="27">
        <f t="shared" ref="O1426:O1489" si="1257">IF(P1426="","", IF(P1425="",1,O1425+1))</f>
        <v>39</v>
      </c>
      <c r="P1426" s="65" t="s">
        <v>215</v>
      </c>
      <c r="Q1426" s="65" t="str">
        <f t="shared" si="1248"/>
        <v>델타민감도</v>
      </c>
      <c r="R1426" s="65" t="str">
        <f t="shared" si="1242"/>
        <v>number(19,2)</v>
      </c>
      <c r="S1426" s="66"/>
      <c r="T1426" s="66"/>
      <c r="U1426" s="68" t="str">
        <f t="shared" si="1255"/>
        <v>19,2</v>
      </c>
      <c r="V1426" s="65"/>
      <c r="W1426" s="5" t="s">
        <v>291</v>
      </c>
      <c r="X1426" s="5" t="str">
        <f t="shared" si="1249"/>
        <v>BASE_DT,SCEN_ID,PORT_ID,RISK_CLS,BUCKET,RISK_FACT,SENT_CLS</v>
      </c>
      <c r="Y1426" s="6" t="s">
        <v>291</v>
      </c>
      <c r="Z1426" s="37" t="str">
        <f t="shared" si="1250"/>
        <v xml:space="preserve">  SENT_DVAL number(19,2) NULL,</v>
      </c>
      <c r="AA1426" s="37" t="s">
        <v>291</v>
      </c>
      <c r="AB1426" s="5" t="str">
        <f t="shared" si="1251"/>
        <v/>
      </c>
      <c r="AC1426" s="37" t="s">
        <v>291</v>
      </c>
      <c r="AD1426" s="37" t="str">
        <f t="shared" si="1252"/>
        <v>COMMENT ON COLUMN ZFW_RISK_PORT.SENT_DVAL IS '델타민감도';</v>
      </c>
      <c r="AE1426" s="37" t="s">
        <v>291</v>
      </c>
      <c r="AF1426" s="40" t="str">
        <f t="shared" si="1253"/>
        <v>ALTER TABLE ZFW_RISK_PORT ADD SENT_DVAL number(19,2) NULL;</v>
      </c>
      <c r="AG1426" s="6" t="s">
        <v>291</v>
      </c>
      <c r="AI1426" s="114"/>
      <c r="AJ1426" s="66"/>
    </row>
    <row r="1427" spans="2:36" hidden="1">
      <c r="B1427" s="65" t="str">
        <f t="shared" si="1256"/>
        <v>바젤3표준_SIM_산출정보</v>
      </c>
      <c r="C1427" s="65" t="str">
        <f t="shared" si="1256"/>
        <v>시뮬레이션_포트폴리오규제자본정보</v>
      </c>
      <c r="D1427" s="65" t="s">
        <v>1351</v>
      </c>
      <c r="E1427" s="65">
        <f t="shared" si="1244"/>
        <v>40</v>
      </c>
      <c r="F1427" s="66"/>
      <c r="G1427" s="66" t="s">
        <v>274</v>
      </c>
      <c r="H1427" s="42">
        <v>10</v>
      </c>
      <c r="I1427" s="66"/>
      <c r="J1427" s="65" t="str">
        <f t="shared" si="1241"/>
        <v>문자_10</v>
      </c>
      <c r="K1427" s="103"/>
      <c r="L1427" s="67"/>
      <c r="M1427" s="65" t="str">
        <f t="shared" si="1247"/>
        <v>ZFW_RISK_PORT</v>
      </c>
      <c r="N1427" s="65" t="str">
        <f t="shared" si="1245"/>
        <v>시뮬레이션_포트폴리오규제자본정보</v>
      </c>
      <c r="O1427" s="27">
        <f t="shared" si="1257"/>
        <v>40</v>
      </c>
      <c r="P1427" s="65" t="s">
        <v>216</v>
      </c>
      <c r="Q1427" s="65" t="str">
        <f t="shared" si="1248"/>
        <v>위험가중치적용구분</v>
      </c>
      <c r="R1427" s="65" t="str">
        <f t="shared" si="1242"/>
        <v>varchar2(10)</v>
      </c>
      <c r="S1427" s="66"/>
      <c r="T1427" s="66"/>
      <c r="U1427" s="68">
        <f t="shared" si="1255"/>
        <v>10</v>
      </c>
      <c r="V1427" s="65"/>
      <c r="W1427" s="5" t="s">
        <v>291</v>
      </c>
      <c r="X1427" s="5" t="str">
        <f t="shared" si="1249"/>
        <v>BASE_DT,SCEN_ID,PORT_ID,RISK_CLS,BUCKET,RISK_FACT,SENT_CLS</v>
      </c>
      <c r="Y1427" s="6" t="s">
        <v>291</v>
      </c>
      <c r="Z1427" s="37" t="str">
        <f t="shared" si="1250"/>
        <v xml:space="preserve">  RW_FLG varchar2(10) NULL,</v>
      </c>
      <c r="AA1427" s="37" t="s">
        <v>291</v>
      </c>
      <c r="AB1427" s="5" t="str">
        <f t="shared" si="1251"/>
        <v/>
      </c>
      <c r="AC1427" s="37" t="s">
        <v>291</v>
      </c>
      <c r="AD1427" s="37" t="str">
        <f t="shared" si="1252"/>
        <v>COMMENT ON COLUMN ZFW_RISK_PORT.RW_FLG IS '위험가중치적용구분';</v>
      </c>
      <c r="AE1427" s="37" t="s">
        <v>291</v>
      </c>
      <c r="AF1427" s="40" t="str">
        <f t="shared" si="1253"/>
        <v>ALTER TABLE ZFW_RISK_PORT ADD RW_FLG varchar2(10) NULL;</v>
      </c>
      <c r="AG1427" s="6" t="s">
        <v>291</v>
      </c>
      <c r="AI1427" s="114"/>
      <c r="AJ1427" s="66"/>
    </row>
    <row r="1428" spans="2:36" hidden="1">
      <c r="B1428" s="65" t="str">
        <f t="shared" si="1256"/>
        <v>바젤3표준_SIM_산출정보</v>
      </c>
      <c r="C1428" s="65" t="str">
        <f t="shared" si="1256"/>
        <v>시뮬레이션_포트폴리오규제자본정보</v>
      </c>
      <c r="D1428" s="65" t="s">
        <v>1352</v>
      </c>
      <c r="E1428" s="65">
        <f t="shared" si="1244"/>
        <v>41</v>
      </c>
      <c r="F1428" s="66"/>
      <c r="G1428" s="66" t="s">
        <v>274</v>
      </c>
      <c r="H1428" s="42">
        <v>1</v>
      </c>
      <c r="I1428" s="66"/>
      <c r="J1428" s="65" t="str">
        <f t="shared" si="1241"/>
        <v>문자_1</v>
      </c>
      <c r="K1428" s="103"/>
      <c r="L1428" s="67"/>
      <c r="M1428" s="65" t="str">
        <f t="shared" si="1247"/>
        <v>ZFW_RISK_PORT</v>
      </c>
      <c r="N1428" s="65" t="str">
        <f t="shared" si="1245"/>
        <v>시뮬레이션_포트폴리오규제자본정보</v>
      </c>
      <c r="O1428" s="27">
        <f t="shared" si="1257"/>
        <v>41</v>
      </c>
      <c r="P1428" s="65" t="s">
        <v>217</v>
      </c>
      <c r="Q1428" s="65" t="str">
        <f t="shared" si="1248"/>
        <v>유동성통화여부</v>
      </c>
      <c r="R1428" s="65" t="str">
        <f t="shared" si="1242"/>
        <v>varchar2(1)</v>
      </c>
      <c r="S1428" s="66"/>
      <c r="T1428" s="66"/>
      <c r="U1428" s="68">
        <f t="shared" si="1255"/>
        <v>1</v>
      </c>
      <c r="V1428" s="65"/>
      <c r="W1428" s="5" t="s">
        <v>291</v>
      </c>
      <c r="X1428" s="5" t="str">
        <f t="shared" si="1249"/>
        <v>BASE_DT,SCEN_ID,PORT_ID,RISK_CLS,BUCKET,RISK_FACT,SENT_CLS</v>
      </c>
      <c r="Y1428" s="6" t="s">
        <v>291</v>
      </c>
      <c r="Z1428" s="37" t="str">
        <f t="shared" si="1250"/>
        <v xml:space="preserve">  SCCY_YN varchar2(1) NULL,</v>
      </c>
      <c r="AA1428" s="37" t="s">
        <v>291</v>
      </c>
      <c r="AB1428" s="5" t="str">
        <f t="shared" si="1251"/>
        <v/>
      </c>
      <c r="AC1428" s="37" t="s">
        <v>291</v>
      </c>
      <c r="AD1428" s="37" t="str">
        <f t="shared" si="1252"/>
        <v>COMMENT ON COLUMN ZFW_RISK_PORT.SCCY_YN IS '유동성통화여부';</v>
      </c>
      <c r="AE1428" s="37" t="s">
        <v>291</v>
      </c>
      <c r="AF1428" s="40" t="str">
        <f t="shared" si="1253"/>
        <v>ALTER TABLE ZFW_RISK_PORT ADD SCCY_YN varchar2(1) NULL;</v>
      </c>
      <c r="AG1428" s="6" t="s">
        <v>291</v>
      </c>
      <c r="AI1428" s="114"/>
      <c r="AJ1428" s="66"/>
    </row>
    <row r="1429" spans="2:36" hidden="1">
      <c r="B1429" s="65" t="str">
        <f t="shared" si="1256"/>
        <v>바젤3표준_SIM_산출정보</v>
      </c>
      <c r="C1429" s="65" t="str">
        <f t="shared" si="1256"/>
        <v>시뮬레이션_포트폴리오규제자본정보</v>
      </c>
      <c r="D1429" s="65" t="s">
        <v>1372</v>
      </c>
      <c r="E1429" s="65">
        <f t="shared" si="1244"/>
        <v>42</v>
      </c>
      <c r="F1429" s="66"/>
      <c r="G1429" s="66" t="s">
        <v>1156</v>
      </c>
      <c r="H1429" s="42" t="s">
        <v>2000</v>
      </c>
      <c r="I1429" s="66"/>
      <c r="J1429" s="65" t="str">
        <f t="shared" si="1241"/>
        <v>숫자_19,2</v>
      </c>
      <c r="K1429" s="103"/>
      <c r="L1429" s="67"/>
      <c r="M1429" s="65" t="str">
        <f t="shared" si="1247"/>
        <v>ZFW_RISK_PORT</v>
      </c>
      <c r="N1429" s="65" t="str">
        <f t="shared" si="1245"/>
        <v>시뮬레이션_포트폴리오규제자본정보</v>
      </c>
      <c r="O1429" s="27">
        <f t="shared" si="1257"/>
        <v>42</v>
      </c>
      <c r="P1429" s="65" t="s">
        <v>218</v>
      </c>
      <c r="Q1429" s="65" t="str">
        <f t="shared" si="1248"/>
        <v>헤지효과비율</v>
      </c>
      <c r="R1429" s="65" t="str">
        <f t="shared" si="1242"/>
        <v>number(19,2)</v>
      </c>
      <c r="S1429" s="66"/>
      <c r="T1429" s="66"/>
      <c r="U1429" s="68" t="str">
        <f t="shared" si="1255"/>
        <v>19,2</v>
      </c>
      <c r="V1429" s="65"/>
      <c r="W1429" s="5" t="s">
        <v>291</v>
      </c>
      <c r="X1429" s="5" t="str">
        <f t="shared" si="1249"/>
        <v>BASE_DT,SCEN_ID,PORT_ID,RISK_CLS,BUCKET,RISK_FACT,SENT_CLS</v>
      </c>
      <c r="Y1429" s="6" t="s">
        <v>291</v>
      </c>
      <c r="Z1429" s="37" t="str">
        <f t="shared" si="1250"/>
        <v xml:space="preserve">  HBR number(19,2) NULL,</v>
      </c>
      <c r="AA1429" s="37" t="s">
        <v>291</v>
      </c>
      <c r="AB1429" s="5" t="str">
        <f t="shared" si="1251"/>
        <v/>
      </c>
      <c r="AC1429" s="37" t="s">
        <v>291</v>
      </c>
      <c r="AD1429" s="37" t="str">
        <f t="shared" si="1252"/>
        <v>COMMENT ON COLUMN ZFW_RISK_PORT.HBR IS '헤지효과비율';</v>
      </c>
      <c r="AE1429" s="37" t="s">
        <v>291</v>
      </c>
      <c r="AF1429" s="40" t="str">
        <f t="shared" si="1253"/>
        <v>ALTER TABLE ZFW_RISK_PORT ADD HBR number(19,2) NULL;</v>
      </c>
      <c r="AG1429" s="6" t="s">
        <v>291</v>
      </c>
      <c r="AI1429" s="114"/>
      <c r="AJ1429" s="66"/>
    </row>
    <row r="1430" spans="2:36" hidden="1">
      <c r="B1430" s="65" t="str">
        <f t="shared" si="1256"/>
        <v>바젤3표준_SIM_산출정보</v>
      </c>
      <c r="C1430" s="65" t="str">
        <f t="shared" si="1256"/>
        <v>시뮬레이션_포트폴리오규제자본정보</v>
      </c>
      <c r="D1430" s="65" t="s">
        <v>1346</v>
      </c>
      <c r="E1430" s="65">
        <f t="shared" si="1244"/>
        <v>43</v>
      </c>
      <c r="F1430" s="66"/>
      <c r="G1430" s="66" t="s">
        <v>1156</v>
      </c>
      <c r="H1430" s="42" t="s">
        <v>2000</v>
      </c>
      <c r="I1430" s="66"/>
      <c r="J1430" s="65" t="str">
        <f t="shared" si="1241"/>
        <v>숫자_19,2</v>
      </c>
      <c r="K1430" s="103"/>
      <c r="L1430" s="67"/>
      <c r="M1430" s="65" t="str">
        <f t="shared" si="1247"/>
        <v>ZFW_RISK_PORT</v>
      </c>
      <c r="N1430" s="65" t="str">
        <f t="shared" si="1245"/>
        <v>시뮬레이션_포트폴리오규제자본정보</v>
      </c>
      <c r="O1430" s="27">
        <f t="shared" si="1257"/>
        <v>43</v>
      </c>
      <c r="P1430" s="65" t="s">
        <v>219</v>
      </c>
      <c r="Q1430" s="65" t="str">
        <f t="shared" si="1248"/>
        <v>가중매입JTD</v>
      </c>
      <c r="R1430" s="65" t="str">
        <f t="shared" si="1242"/>
        <v>number(19,2)</v>
      </c>
      <c r="S1430" s="66"/>
      <c r="T1430" s="66"/>
      <c r="U1430" s="68" t="str">
        <f t="shared" si="1255"/>
        <v>19,2</v>
      </c>
      <c r="V1430" s="65"/>
      <c r="W1430" s="5" t="s">
        <v>291</v>
      </c>
      <c r="X1430" s="5" t="str">
        <f t="shared" si="1249"/>
        <v>BASE_DT,SCEN_ID,PORT_ID,RISK_CLS,BUCKET,RISK_FACT,SENT_CLS</v>
      </c>
      <c r="Y1430" s="6" t="s">
        <v>291</v>
      </c>
      <c r="Z1430" s="37" t="str">
        <f t="shared" si="1250"/>
        <v xml:space="preserve">  WJTD_L number(19,2) NULL,</v>
      </c>
      <c r="AA1430" s="37" t="s">
        <v>291</v>
      </c>
      <c r="AB1430" s="5" t="str">
        <f t="shared" si="1251"/>
        <v/>
      </c>
      <c r="AC1430" s="37" t="s">
        <v>291</v>
      </c>
      <c r="AD1430" s="37" t="str">
        <f t="shared" si="1252"/>
        <v>COMMENT ON COLUMN ZFW_RISK_PORT.WJTD_L IS '가중매입JTD';</v>
      </c>
      <c r="AE1430" s="37" t="s">
        <v>291</v>
      </c>
      <c r="AF1430" s="40" t="str">
        <f t="shared" si="1253"/>
        <v>ALTER TABLE ZFW_RISK_PORT ADD WJTD_L number(19,2) NULL;</v>
      </c>
      <c r="AG1430" s="6" t="s">
        <v>291</v>
      </c>
      <c r="AI1430" s="114"/>
      <c r="AJ1430" s="66"/>
    </row>
    <row r="1431" spans="2:36" hidden="1">
      <c r="B1431" s="65" t="str">
        <f t="shared" si="1256"/>
        <v>바젤3표준_SIM_산출정보</v>
      </c>
      <c r="C1431" s="65" t="str">
        <f t="shared" si="1256"/>
        <v>시뮬레이션_포트폴리오규제자본정보</v>
      </c>
      <c r="D1431" s="65" t="s">
        <v>1347</v>
      </c>
      <c r="E1431" s="65">
        <f t="shared" si="1244"/>
        <v>44</v>
      </c>
      <c r="F1431" s="66"/>
      <c r="G1431" s="66" t="s">
        <v>1156</v>
      </c>
      <c r="H1431" s="42" t="s">
        <v>2000</v>
      </c>
      <c r="I1431" s="66"/>
      <c r="J1431" s="65" t="str">
        <f t="shared" si="1241"/>
        <v>숫자_19,2</v>
      </c>
      <c r="K1431" s="103"/>
      <c r="L1431" s="67"/>
      <c r="M1431" s="65" t="str">
        <f t="shared" si="1247"/>
        <v>ZFW_RISK_PORT</v>
      </c>
      <c r="N1431" s="65" t="str">
        <f t="shared" si="1245"/>
        <v>시뮬레이션_포트폴리오규제자본정보</v>
      </c>
      <c r="O1431" s="27">
        <f t="shared" si="1257"/>
        <v>44</v>
      </c>
      <c r="P1431" s="65" t="s">
        <v>220</v>
      </c>
      <c r="Q1431" s="65" t="str">
        <f t="shared" si="1248"/>
        <v>가중매도JTD</v>
      </c>
      <c r="R1431" s="65" t="str">
        <f t="shared" si="1242"/>
        <v>number(19,2)</v>
      </c>
      <c r="S1431" s="66"/>
      <c r="T1431" s="66"/>
      <c r="U1431" s="68" t="str">
        <f t="shared" si="1255"/>
        <v>19,2</v>
      </c>
      <c r="V1431" s="65"/>
      <c r="W1431" s="5" t="s">
        <v>291</v>
      </c>
      <c r="X1431" s="5" t="str">
        <f t="shared" si="1249"/>
        <v>BASE_DT,SCEN_ID,PORT_ID,RISK_CLS,BUCKET,RISK_FACT,SENT_CLS</v>
      </c>
      <c r="Y1431" s="6" t="s">
        <v>291</v>
      </c>
      <c r="Z1431" s="37" t="str">
        <f t="shared" si="1250"/>
        <v xml:space="preserve">  WJTD_S number(19,2) NULL,</v>
      </c>
      <c r="AA1431" s="37" t="s">
        <v>291</v>
      </c>
      <c r="AB1431" s="5" t="str">
        <f t="shared" si="1251"/>
        <v/>
      </c>
      <c r="AC1431" s="37" t="s">
        <v>291</v>
      </c>
      <c r="AD1431" s="37" t="str">
        <f t="shared" si="1252"/>
        <v>COMMENT ON COLUMN ZFW_RISK_PORT.WJTD_S IS '가중매도JTD';</v>
      </c>
      <c r="AE1431" s="37" t="s">
        <v>291</v>
      </c>
      <c r="AF1431" s="40" t="str">
        <f t="shared" si="1253"/>
        <v>ALTER TABLE ZFW_RISK_PORT ADD WJTD_S number(19,2) NULL;</v>
      </c>
      <c r="AG1431" s="6" t="s">
        <v>291</v>
      </c>
      <c r="AI1431" s="114"/>
      <c r="AJ1431" s="66"/>
    </row>
    <row r="1432" spans="2:36" hidden="1">
      <c r="B1432" s="65" t="str">
        <f t="shared" si="1256"/>
        <v>바젤3표준_SIM_산출정보</v>
      </c>
      <c r="C1432" s="65" t="str">
        <f t="shared" si="1256"/>
        <v>시뮬레이션_포트폴리오규제자본정보</v>
      </c>
      <c r="D1432" s="65" t="s">
        <v>1348</v>
      </c>
      <c r="E1432" s="65">
        <f t="shared" si="1244"/>
        <v>45</v>
      </c>
      <c r="F1432" s="66"/>
      <c r="G1432" s="66" t="s">
        <v>1156</v>
      </c>
      <c r="H1432" s="42" t="s">
        <v>2000</v>
      </c>
      <c r="I1432" s="66"/>
      <c r="J1432" s="65" t="str">
        <f t="shared" si="1241"/>
        <v>숫자_19,2</v>
      </c>
      <c r="K1432" s="103"/>
      <c r="L1432" s="67"/>
      <c r="M1432" s="65" t="str">
        <f t="shared" si="1247"/>
        <v>ZFW_RISK_PORT</v>
      </c>
      <c r="N1432" s="65" t="str">
        <f t="shared" si="1245"/>
        <v>시뮬레이션_포트폴리오규제자본정보</v>
      </c>
      <c r="O1432" s="27">
        <f t="shared" si="1257"/>
        <v>45</v>
      </c>
      <c r="P1432" s="65" t="s">
        <v>221</v>
      </c>
      <c r="Q1432" s="65" t="str">
        <f t="shared" si="1248"/>
        <v>순매입JTD</v>
      </c>
      <c r="R1432" s="65" t="str">
        <f t="shared" si="1242"/>
        <v>number(19,2)</v>
      </c>
      <c r="S1432" s="66"/>
      <c r="T1432" s="66"/>
      <c r="U1432" s="68" t="str">
        <f t="shared" si="1255"/>
        <v>19,2</v>
      </c>
      <c r="V1432" s="65"/>
      <c r="W1432" s="5" t="s">
        <v>291</v>
      </c>
      <c r="X1432" s="5" t="str">
        <f t="shared" si="1249"/>
        <v>BASE_DT,SCEN_ID,PORT_ID,RISK_CLS,BUCKET,RISK_FACT,SENT_CLS</v>
      </c>
      <c r="Y1432" s="6" t="s">
        <v>291</v>
      </c>
      <c r="Z1432" s="37" t="str">
        <f t="shared" si="1250"/>
        <v xml:space="preserve">  NJTD_L number(19,2) NULL,</v>
      </c>
      <c r="AA1432" s="37" t="s">
        <v>291</v>
      </c>
      <c r="AB1432" s="5" t="str">
        <f t="shared" si="1251"/>
        <v/>
      </c>
      <c r="AC1432" s="37" t="s">
        <v>291</v>
      </c>
      <c r="AD1432" s="37" t="str">
        <f t="shared" si="1252"/>
        <v>COMMENT ON COLUMN ZFW_RISK_PORT.NJTD_L IS '순매입JTD';</v>
      </c>
      <c r="AE1432" s="37" t="s">
        <v>291</v>
      </c>
      <c r="AF1432" s="40" t="str">
        <f t="shared" si="1253"/>
        <v>ALTER TABLE ZFW_RISK_PORT ADD NJTD_L number(19,2) NULL;</v>
      </c>
      <c r="AG1432" s="6" t="s">
        <v>291</v>
      </c>
      <c r="AI1432" s="114"/>
      <c r="AJ1432" s="66"/>
    </row>
    <row r="1433" spans="2:36" hidden="1">
      <c r="B1433" s="65" t="str">
        <f t="shared" si="1256"/>
        <v>바젤3표준_SIM_산출정보</v>
      </c>
      <c r="C1433" s="65" t="str">
        <f t="shared" si="1256"/>
        <v>시뮬레이션_포트폴리오규제자본정보</v>
      </c>
      <c r="D1433" s="65" t="s">
        <v>1349</v>
      </c>
      <c r="E1433" s="65">
        <f t="shared" si="1244"/>
        <v>46</v>
      </c>
      <c r="F1433" s="66"/>
      <c r="G1433" s="66" t="s">
        <v>1156</v>
      </c>
      <c r="H1433" s="42" t="s">
        <v>2000</v>
      </c>
      <c r="I1433" s="66"/>
      <c r="J1433" s="65" t="str">
        <f t="shared" si="1241"/>
        <v>숫자_19,2</v>
      </c>
      <c r="K1433" s="103"/>
      <c r="L1433" s="67"/>
      <c r="M1433" s="65" t="str">
        <f t="shared" si="1247"/>
        <v>ZFW_RISK_PORT</v>
      </c>
      <c r="N1433" s="65" t="str">
        <f t="shared" si="1245"/>
        <v>시뮬레이션_포트폴리오규제자본정보</v>
      </c>
      <c r="O1433" s="27">
        <f t="shared" si="1257"/>
        <v>46</v>
      </c>
      <c r="P1433" s="65" t="s">
        <v>222</v>
      </c>
      <c r="Q1433" s="65" t="str">
        <f t="shared" si="1248"/>
        <v>순매도JTD</v>
      </c>
      <c r="R1433" s="65" t="str">
        <f t="shared" si="1242"/>
        <v>number(19,2)</v>
      </c>
      <c r="S1433" s="66"/>
      <c r="T1433" s="66"/>
      <c r="U1433" s="68" t="str">
        <f t="shared" si="1255"/>
        <v>19,2</v>
      </c>
      <c r="V1433" s="65"/>
      <c r="W1433" s="5" t="s">
        <v>291</v>
      </c>
      <c r="X1433" s="5" t="str">
        <f t="shared" si="1249"/>
        <v>BASE_DT,SCEN_ID,PORT_ID,RISK_CLS,BUCKET,RISK_FACT,SENT_CLS</v>
      </c>
      <c r="Y1433" s="6" t="s">
        <v>291</v>
      </c>
      <c r="Z1433" s="37" t="str">
        <f t="shared" si="1250"/>
        <v xml:space="preserve">  NJTD_S number(19,2) NULL,</v>
      </c>
      <c r="AA1433" s="37" t="s">
        <v>291</v>
      </c>
      <c r="AB1433" s="5" t="str">
        <f t="shared" si="1251"/>
        <v/>
      </c>
      <c r="AC1433" s="37" t="s">
        <v>291</v>
      </c>
      <c r="AD1433" s="37" t="str">
        <f t="shared" si="1252"/>
        <v>COMMENT ON COLUMN ZFW_RISK_PORT.NJTD_S IS '순매도JTD';</v>
      </c>
      <c r="AE1433" s="37" t="s">
        <v>291</v>
      </c>
      <c r="AF1433" s="40" t="str">
        <f t="shared" si="1253"/>
        <v>ALTER TABLE ZFW_RISK_PORT ADD NJTD_S number(19,2) NULL;</v>
      </c>
      <c r="AG1433" s="6" t="s">
        <v>291</v>
      </c>
      <c r="AI1433" s="114"/>
      <c r="AJ1433" s="66"/>
    </row>
    <row r="1434" spans="2:36" hidden="1">
      <c r="B1434" s="65" t="str">
        <f t="shared" si="1256"/>
        <v>바젤3표준_SIM_산출정보</v>
      </c>
      <c r="C1434" s="65" t="str">
        <f t="shared" si="1256"/>
        <v>시뮬레이션_포트폴리오규제자본정보</v>
      </c>
      <c r="D1434" s="65" t="s">
        <v>1373</v>
      </c>
      <c r="E1434" s="65">
        <f t="shared" si="1244"/>
        <v>47</v>
      </c>
      <c r="F1434" s="66"/>
      <c r="G1434" s="66" t="s">
        <v>1156</v>
      </c>
      <c r="H1434" s="42" t="s">
        <v>2000</v>
      </c>
      <c r="I1434" s="66"/>
      <c r="J1434" s="65" t="str">
        <f t="shared" si="1241"/>
        <v>숫자_19,2</v>
      </c>
      <c r="K1434" s="103"/>
      <c r="L1434" s="67"/>
      <c r="M1434" s="65" t="str">
        <f t="shared" si="1247"/>
        <v>ZFW_RISK_PORT</v>
      </c>
      <c r="N1434" s="65" t="str">
        <f t="shared" si="1245"/>
        <v>시뮬레이션_포트폴리오규제자본정보</v>
      </c>
      <c r="O1434" s="27">
        <f t="shared" si="1257"/>
        <v>47</v>
      </c>
      <c r="P1434" s="65" t="s">
        <v>223</v>
      </c>
      <c r="Q1434" s="65" t="str">
        <f t="shared" si="1248"/>
        <v>총JTD</v>
      </c>
      <c r="R1434" s="65" t="str">
        <f t="shared" si="1242"/>
        <v>number(19,2)</v>
      </c>
      <c r="S1434" s="66"/>
      <c r="T1434" s="66"/>
      <c r="U1434" s="68" t="str">
        <f t="shared" si="1255"/>
        <v>19,2</v>
      </c>
      <c r="V1434" s="65"/>
      <c r="W1434" s="5" t="s">
        <v>291</v>
      </c>
      <c r="X1434" s="5" t="str">
        <f t="shared" si="1249"/>
        <v>BASE_DT,SCEN_ID,PORT_ID,RISK_CLS,BUCKET,RISK_FACT,SENT_CLS</v>
      </c>
      <c r="Y1434" s="6" t="s">
        <v>291</v>
      </c>
      <c r="Z1434" s="37" t="str">
        <f t="shared" si="1250"/>
        <v xml:space="preserve">  TJTD number(19,2) NULL,</v>
      </c>
      <c r="AA1434" s="37" t="s">
        <v>291</v>
      </c>
      <c r="AB1434" s="5" t="str">
        <f t="shared" si="1251"/>
        <v/>
      </c>
      <c r="AC1434" s="37" t="s">
        <v>291</v>
      </c>
      <c r="AD1434" s="37" t="str">
        <f t="shared" si="1252"/>
        <v>COMMENT ON COLUMN ZFW_RISK_PORT.TJTD IS '총JTD';</v>
      </c>
      <c r="AE1434" s="37" t="s">
        <v>291</v>
      </c>
      <c r="AF1434" s="40" t="str">
        <f t="shared" si="1253"/>
        <v>ALTER TABLE ZFW_RISK_PORT ADD TJTD number(19,2) NULL;</v>
      </c>
      <c r="AG1434" s="6" t="s">
        <v>291</v>
      </c>
      <c r="AI1434" s="114"/>
      <c r="AJ1434" s="66"/>
    </row>
    <row r="1435" spans="2:36" hidden="1">
      <c r="B1435" s="65" t="str">
        <f t="shared" si="1256"/>
        <v>바젤3표준_SIM_산출정보</v>
      </c>
      <c r="C1435" s="65" t="str">
        <f t="shared" si="1256"/>
        <v>시뮬레이션_포트폴리오규제자본정보</v>
      </c>
      <c r="D1435" s="65" t="s">
        <v>34</v>
      </c>
      <c r="E1435" s="65">
        <f t="shared" si="1244"/>
        <v>48</v>
      </c>
      <c r="F1435" s="66"/>
      <c r="G1435" s="66" t="s">
        <v>1156</v>
      </c>
      <c r="H1435" s="42" t="s">
        <v>2000</v>
      </c>
      <c r="I1435" s="66"/>
      <c r="J1435" s="65" t="str">
        <f t="shared" ref="J1435:J1498" si="1258">IF(G1435="", "", G1435&amp;IF(G1435="날짜", "", "_"&amp;H1435))</f>
        <v>숫자_19,2</v>
      </c>
      <c r="K1435" s="103"/>
      <c r="L1435" s="67"/>
      <c r="M1435" s="65" t="str">
        <f t="shared" si="1247"/>
        <v>ZFW_RISK_PORT</v>
      </c>
      <c r="N1435" s="65" t="str">
        <f t="shared" si="1245"/>
        <v>시뮬레이션_포트폴리오규제자본정보</v>
      </c>
      <c r="O1435" s="27">
        <f t="shared" si="1257"/>
        <v>48</v>
      </c>
      <c r="P1435" s="65" t="s">
        <v>224</v>
      </c>
      <c r="Q1435" s="65" t="str">
        <f t="shared" si="1248"/>
        <v>액면금액</v>
      </c>
      <c r="R1435" s="65" t="str">
        <f t="shared" ref="R1435:R1498" si="1259">IF(G1435="문자", "varchar2(" &amp; H1435 &amp; ")", IF(G1435="숫자", "number(" &amp; SUBSTITUTE(H1435, ".", ",") &amp;")", IF(G1435="날짜", "timestamp", "")))</f>
        <v>number(19,2)</v>
      </c>
      <c r="S1435" s="66"/>
      <c r="T1435" s="66"/>
      <c r="U1435" s="68" t="str">
        <f t="shared" si="1255"/>
        <v>19,2</v>
      </c>
      <c r="V1435" s="65"/>
      <c r="W1435" s="5" t="s">
        <v>291</v>
      </c>
      <c r="X1435" s="5" t="str">
        <f t="shared" si="1249"/>
        <v>BASE_DT,SCEN_ID,PORT_ID,RISK_CLS,BUCKET,RISK_FACT,SENT_CLS</v>
      </c>
      <c r="Y1435" s="6" t="s">
        <v>291</v>
      </c>
      <c r="Z1435" s="37" t="str">
        <f t="shared" si="1250"/>
        <v xml:space="preserve">  NOTI number(19,2) NULL,</v>
      </c>
      <c r="AA1435" s="37" t="s">
        <v>291</v>
      </c>
      <c r="AB1435" s="5" t="str">
        <f t="shared" si="1251"/>
        <v/>
      </c>
      <c r="AC1435" s="37" t="s">
        <v>291</v>
      </c>
      <c r="AD1435" s="37" t="str">
        <f t="shared" si="1252"/>
        <v>COMMENT ON COLUMN ZFW_RISK_PORT.NOTI IS '액면금액';</v>
      </c>
      <c r="AE1435" s="37" t="s">
        <v>291</v>
      </c>
      <c r="AF1435" s="40" t="str">
        <f t="shared" si="1253"/>
        <v>ALTER TABLE ZFW_RISK_PORT ADD NOTI number(19,2) NULL;</v>
      </c>
      <c r="AG1435" s="6" t="s">
        <v>291</v>
      </c>
      <c r="AI1435" s="114"/>
      <c r="AJ1435" s="66"/>
    </row>
    <row r="1436" spans="2:36" hidden="1">
      <c r="B1436" s="65" t="str">
        <f t="shared" ref="B1436:C1451" si="1260">B1435</f>
        <v>바젤3표준_SIM_산출정보</v>
      </c>
      <c r="C1436" s="65" t="str">
        <f t="shared" si="1260"/>
        <v>시뮬레이션_포트폴리오규제자본정보</v>
      </c>
      <c r="D1436" s="65" t="s">
        <v>1374</v>
      </c>
      <c r="E1436" s="65">
        <f t="shared" si="1244"/>
        <v>49</v>
      </c>
      <c r="F1436" s="66"/>
      <c r="G1436" s="66" t="s">
        <v>1156</v>
      </c>
      <c r="H1436" s="42" t="s">
        <v>2000</v>
      </c>
      <c r="I1436" s="66"/>
      <c r="J1436" s="65" t="str">
        <f t="shared" si="1258"/>
        <v>숫자_19,2</v>
      </c>
      <c r="K1436" s="103"/>
      <c r="L1436" s="67"/>
      <c r="M1436" s="65" t="str">
        <f t="shared" si="1247"/>
        <v>ZFW_RISK_PORT</v>
      </c>
      <c r="N1436" s="65" t="str">
        <f t="shared" si="1245"/>
        <v>시뮬레이션_포트폴리오규제자본정보</v>
      </c>
      <c r="O1436" s="27">
        <f t="shared" si="1257"/>
        <v>49</v>
      </c>
      <c r="P1436" s="65" t="s">
        <v>225</v>
      </c>
      <c r="Q1436" s="65" t="str">
        <f t="shared" si="1248"/>
        <v>단순합산값</v>
      </c>
      <c r="R1436" s="65" t="str">
        <f t="shared" si="1259"/>
        <v>number(19,2)</v>
      </c>
      <c r="S1436" s="66"/>
      <c r="T1436" s="66"/>
      <c r="U1436" s="68" t="str">
        <f t="shared" si="1255"/>
        <v>19,2</v>
      </c>
      <c r="V1436" s="65"/>
      <c r="W1436" s="5" t="s">
        <v>291</v>
      </c>
      <c r="X1436" s="5" t="str">
        <f t="shared" si="1249"/>
        <v>BASE_DT,SCEN_ID,PORT_ID,RISK_CLS,BUCKET,RISK_FACT,SENT_CLS</v>
      </c>
      <c r="Y1436" s="6" t="s">
        <v>291</v>
      </c>
      <c r="Z1436" s="37" t="str">
        <f t="shared" si="1250"/>
        <v xml:space="preserve">  SSUM number(19,2) NULL,</v>
      </c>
      <c r="AA1436" s="37" t="s">
        <v>291</v>
      </c>
      <c r="AB1436" s="5" t="str">
        <f t="shared" si="1251"/>
        <v/>
      </c>
      <c r="AC1436" s="37" t="s">
        <v>291</v>
      </c>
      <c r="AD1436" s="37" t="str">
        <f t="shared" si="1252"/>
        <v>COMMENT ON COLUMN ZFW_RISK_PORT.SSUM IS '단순합산값';</v>
      </c>
      <c r="AE1436" s="37" t="s">
        <v>291</v>
      </c>
      <c r="AF1436" s="40" t="str">
        <f t="shared" si="1253"/>
        <v>ALTER TABLE ZFW_RISK_PORT ADD SSUM number(19,2) NULL;</v>
      </c>
      <c r="AG1436" s="6" t="s">
        <v>291</v>
      </c>
      <c r="AI1436" s="114"/>
      <c r="AJ1436" s="66"/>
    </row>
    <row r="1437" spans="2:36" hidden="1">
      <c r="B1437" s="65" t="str">
        <f t="shared" si="1260"/>
        <v>바젤3표준_SIM_산출정보</v>
      </c>
      <c r="C1437" s="65" t="str">
        <f t="shared" si="1260"/>
        <v>시뮬레이션_포트폴리오규제자본정보</v>
      </c>
      <c r="D1437" s="65" t="s">
        <v>1375</v>
      </c>
      <c r="E1437" s="65">
        <f t="shared" si="1244"/>
        <v>50</v>
      </c>
      <c r="F1437" s="66"/>
      <c r="G1437" s="66" t="s">
        <v>1156</v>
      </c>
      <c r="H1437" s="42" t="s">
        <v>2000</v>
      </c>
      <c r="I1437" s="66"/>
      <c r="J1437" s="65" t="str">
        <f t="shared" si="1258"/>
        <v>숫자_19,2</v>
      </c>
      <c r="K1437" s="103"/>
      <c r="L1437" s="67"/>
      <c r="M1437" s="65" t="str">
        <f t="shared" si="1247"/>
        <v>ZFW_RISK_PORT</v>
      </c>
      <c r="N1437" s="65" t="str">
        <f t="shared" si="1245"/>
        <v>시뮬레이션_포트폴리오규제자본정보</v>
      </c>
      <c r="O1437" s="27">
        <f t="shared" si="1257"/>
        <v>50</v>
      </c>
      <c r="P1437" s="65" t="s">
        <v>226</v>
      </c>
      <c r="Q1437" s="65" t="str">
        <f t="shared" si="1248"/>
        <v>위험가중자산자승</v>
      </c>
      <c r="R1437" s="65" t="str">
        <f t="shared" si="1259"/>
        <v>number(19,2)</v>
      </c>
      <c r="S1437" s="66"/>
      <c r="T1437" s="66"/>
      <c r="U1437" s="68" t="str">
        <f t="shared" si="1255"/>
        <v>19,2</v>
      </c>
      <c r="V1437" s="65"/>
      <c r="W1437" s="5" t="s">
        <v>291</v>
      </c>
      <c r="X1437" s="5" t="str">
        <f t="shared" si="1249"/>
        <v>BASE_DT,SCEN_ID,PORT_ID,RISK_CLS,BUCKET,RISK_FACT,SENT_CLS</v>
      </c>
      <c r="Y1437" s="6" t="s">
        <v>291</v>
      </c>
      <c r="Z1437" s="37" t="str">
        <f t="shared" si="1250"/>
        <v xml:space="preserve">  WS2 number(19,2) NULL,</v>
      </c>
      <c r="AA1437" s="37" t="s">
        <v>291</v>
      </c>
      <c r="AB1437" s="5" t="str">
        <f t="shared" si="1251"/>
        <v/>
      </c>
      <c r="AC1437" s="37" t="s">
        <v>291</v>
      </c>
      <c r="AD1437" s="37" t="str">
        <f t="shared" si="1252"/>
        <v>COMMENT ON COLUMN ZFW_RISK_PORT.WS2 IS '위험가중자산자승';</v>
      </c>
      <c r="AE1437" s="37" t="s">
        <v>291</v>
      </c>
      <c r="AF1437" s="40" t="str">
        <f t="shared" si="1253"/>
        <v>ALTER TABLE ZFW_RISK_PORT ADD WS2 number(19,2) NULL;</v>
      </c>
      <c r="AG1437" s="6" t="s">
        <v>291</v>
      </c>
      <c r="AI1437" s="114"/>
      <c r="AJ1437" s="66"/>
    </row>
    <row r="1438" spans="2:36" hidden="1">
      <c r="B1438" s="65" t="str">
        <f t="shared" si="1260"/>
        <v>바젤3표준_SIM_산출정보</v>
      </c>
      <c r="C1438" s="65" t="str">
        <f t="shared" si="1260"/>
        <v>시뮬레이션_포트폴리오규제자본정보</v>
      </c>
      <c r="D1438" s="65" t="s">
        <v>1342</v>
      </c>
      <c r="E1438" s="65">
        <f t="shared" si="1244"/>
        <v>51</v>
      </c>
      <c r="F1438" s="66"/>
      <c r="G1438" s="66" t="s">
        <v>274</v>
      </c>
      <c r="H1438" s="42">
        <v>50</v>
      </c>
      <c r="I1438" s="66"/>
      <c r="J1438" s="65" t="str">
        <f t="shared" si="1258"/>
        <v>문자_50</v>
      </c>
      <c r="K1438" s="103"/>
      <c r="L1438" s="67"/>
      <c r="M1438" s="65" t="str">
        <f t="shared" si="1247"/>
        <v>ZFW_RISK_PORT</v>
      </c>
      <c r="N1438" s="65" t="str">
        <f t="shared" si="1245"/>
        <v>시뮬레이션_포트폴리오규제자본정보</v>
      </c>
      <c r="O1438" s="27">
        <f t="shared" si="1257"/>
        <v>51</v>
      </c>
      <c r="P1438" s="65" t="s">
        <v>227</v>
      </c>
      <c r="Q1438" s="65" t="str">
        <f t="shared" si="1248"/>
        <v>Name위험요소</v>
      </c>
      <c r="R1438" s="65" t="str">
        <f t="shared" si="1259"/>
        <v>varchar2(50)</v>
      </c>
      <c r="S1438" s="66"/>
      <c r="T1438" s="66"/>
      <c r="U1438" s="68">
        <f t="shared" si="1255"/>
        <v>50</v>
      </c>
      <c r="V1438" s="65"/>
      <c r="W1438" s="5" t="s">
        <v>291</v>
      </c>
      <c r="X1438" s="5" t="str">
        <f t="shared" si="1249"/>
        <v>BASE_DT,SCEN_ID,PORT_ID,RISK_CLS,BUCKET,RISK_FACT,SENT_CLS</v>
      </c>
      <c r="Y1438" s="6" t="s">
        <v>291</v>
      </c>
      <c r="Z1438" s="37" t="str">
        <f t="shared" si="1250"/>
        <v xml:space="preserve">  FACT_NAME varchar2(50) NULL,</v>
      </c>
      <c r="AA1438" s="37" t="s">
        <v>291</v>
      </c>
      <c r="AB1438" s="5" t="str">
        <f t="shared" si="1251"/>
        <v/>
      </c>
      <c r="AC1438" s="37" t="s">
        <v>291</v>
      </c>
      <c r="AD1438" s="37" t="str">
        <f t="shared" si="1252"/>
        <v>COMMENT ON COLUMN ZFW_RISK_PORT.FACT_NAME IS 'Name위험요소';</v>
      </c>
      <c r="AE1438" s="37" t="s">
        <v>291</v>
      </c>
      <c r="AF1438" s="40" t="str">
        <f t="shared" si="1253"/>
        <v>ALTER TABLE ZFW_RISK_PORT ADD FACT_NAME varchar2(50) NULL;</v>
      </c>
      <c r="AG1438" s="6" t="s">
        <v>291</v>
      </c>
      <c r="AI1438" s="114"/>
      <c r="AJ1438" s="66"/>
    </row>
    <row r="1439" spans="2:36" hidden="1">
      <c r="B1439" s="65" t="str">
        <f t="shared" si="1260"/>
        <v>바젤3표준_SIM_산출정보</v>
      </c>
      <c r="C1439" s="65" t="str">
        <f t="shared" si="1260"/>
        <v>시뮬레이션_포트폴리오규제자본정보</v>
      </c>
      <c r="D1439" s="65" t="s">
        <v>272</v>
      </c>
      <c r="E1439" s="65">
        <f t="shared" si="1244"/>
        <v>52</v>
      </c>
      <c r="F1439" s="66"/>
      <c r="G1439" s="66" t="s">
        <v>274</v>
      </c>
      <c r="H1439" s="42">
        <v>30</v>
      </c>
      <c r="I1439" s="66"/>
      <c r="J1439" s="65" t="str">
        <f t="shared" si="1258"/>
        <v>문자_30</v>
      </c>
      <c r="K1439" s="103"/>
      <c r="L1439" s="67"/>
      <c r="M1439" s="65" t="str">
        <f t="shared" si="1247"/>
        <v>ZFW_RISK_PORT</v>
      </c>
      <c r="N1439" s="65" t="str">
        <f t="shared" si="1245"/>
        <v>시뮬레이션_포트폴리오규제자본정보</v>
      </c>
      <c r="O1439" s="27">
        <f t="shared" si="1257"/>
        <v>52</v>
      </c>
      <c r="P1439" s="65" t="s">
        <v>228</v>
      </c>
      <c r="Q1439" s="65" t="str">
        <f t="shared" si="1248"/>
        <v>Base위험요소</v>
      </c>
      <c r="R1439" s="65" t="str">
        <f t="shared" si="1259"/>
        <v>varchar2(30)</v>
      </c>
      <c r="S1439" s="66"/>
      <c r="T1439" s="66"/>
      <c r="U1439" s="68">
        <f t="shared" si="1255"/>
        <v>30</v>
      </c>
      <c r="V1439" s="65"/>
      <c r="W1439" s="5" t="s">
        <v>291</v>
      </c>
      <c r="X1439" s="5" t="str">
        <f t="shared" si="1249"/>
        <v>BASE_DT,SCEN_ID,PORT_ID,RISK_CLS,BUCKET,RISK_FACT,SENT_CLS</v>
      </c>
      <c r="Y1439" s="6" t="s">
        <v>291</v>
      </c>
      <c r="Z1439" s="37" t="str">
        <f t="shared" si="1250"/>
        <v xml:space="preserve">  FACT_BASE varchar2(30) NULL,</v>
      </c>
      <c r="AA1439" s="37" t="s">
        <v>291</v>
      </c>
      <c r="AB1439" s="5" t="str">
        <f t="shared" si="1251"/>
        <v/>
      </c>
      <c r="AC1439" s="37" t="s">
        <v>291</v>
      </c>
      <c r="AD1439" s="37" t="str">
        <f t="shared" si="1252"/>
        <v>COMMENT ON COLUMN ZFW_RISK_PORT.FACT_BASE IS 'Base위험요소';</v>
      </c>
      <c r="AE1439" s="37" t="s">
        <v>291</v>
      </c>
      <c r="AF1439" s="40" t="str">
        <f t="shared" si="1253"/>
        <v>ALTER TABLE ZFW_RISK_PORT ADD FACT_BASE varchar2(30) NULL;</v>
      </c>
      <c r="AG1439" s="6" t="s">
        <v>291</v>
      </c>
      <c r="AI1439" s="114"/>
      <c r="AJ1439" s="66"/>
    </row>
    <row r="1440" spans="2:36" hidden="1">
      <c r="B1440" s="65" t="str">
        <f t="shared" si="1260"/>
        <v>바젤3표준_SIM_산출정보</v>
      </c>
      <c r="C1440" s="65" t="str">
        <f t="shared" si="1260"/>
        <v>시뮬레이션_포트폴리오규제자본정보</v>
      </c>
      <c r="D1440" s="65" t="s">
        <v>1246</v>
      </c>
      <c r="E1440" s="65">
        <f t="shared" si="1244"/>
        <v>53</v>
      </c>
      <c r="F1440" s="66"/>
      <c r="G1440" s="66" t="s">
        <v>1156</v>
      </c>
      <c r="H1440" s="42" t="s">
        <v>1343</v>
      </c>
      <c r="I1440" s="66"/>
      <c r="J1440" s="65" t="str">
        <f t="shared" si="1258"/>
        <v>숫자_5,2</v>
      </c>
      <c r="K1440" s="103"/>
      <c r="L1440" s="67"/>
      <c r="M1440" s="65" t="str">
        <f t="shared" si="1247"/>
        <v>ZFW_RISK_PORT</v>
      </c>
      <c r="N1440" s="65" t="str">
        <f t="shared" si="1245"/>
        <v>시뮬레이션_포트폴리오규제자본정보</v>
      </c>
      <c r="O1440" s="27">
        <f t="shared" si="1257"/>
        <v>53</v>
      </c>
      <c r="P1440" s="65" t="s">
        <v>129</v>
      </c>
      <c r="Q1440" s="65" t="str">
        <f t="shared" si="1248"/>
        <v>구간1</v>
      </c>
      <c r="R1440" s="65" t="str">
        <f t="shared" si="1259"/>
        <v>number(5,2)</v>
      </c>
      <c r="S1440" s="66"/>
      <c r="T1440" s="66"/>
      <c r="U1440" s="68" t="str">
        <f t="shared" si="1255"/>
        <v>5,2</v>
      </c>
      <c r="V1440" s="65"/>
      <c r="W1440" s="5" t="s">
        <v>291</v>
      </c>
      <c r="X1440" s="5" t="str">
        <f t="shared" si="1249"/>
        <v>BASE_DT,SCEN_ID,PORT_ID,RISK_CLS,BUCKET,RISK_FACT,SENT_CLS</v>
      </c>
      <c r="Y1440" s="6" t="s">
        <v>291</v>
      </c>
      <c r="Z1440" s="37" t="str">
        <f t="shared" si="1250"/>
        <v xml:space="preserve">  TENOR1 number(5,2) NULL,</v>
      </c>
      <c r="AA1440" s="37" t="s">
        <v>291</v>
      </c>
      <c r="AB1440" s="5" t="str">
        <f t="shared" si="1251"/>
        <v/>
      </c>
      <c r="AC1440" s="37" t="s">
        <v>291</v>
      </c>
      <c r="AD1440" s="37" t="str">
        <f t="shared" si="1252"/>
        <v>COMMENT ON COLUMN ZFW_RISK_PORT.TENOR1 IS '구간1';</v>
      </c>
      <c r="AE1440" s="37" t="s">
        <v>291</v>
      </c>
      <c r="AF1440" s="40" t="str">
        <f t="shared" si="1253"/>
        <v>ALTER TABLE ZFW_RISK_PORT ADD TENOR1 number(5,2) NULL;</v>
      </c>
      <c r="AG1440" s="6" t="s">
        <v>291</v>
      </c>
      <c r="AI1440" s="114"/>
      <c r="AJ1440" s="66"/>
    </row>
    <row r="1441" spans="2:36" hidden="1">
      <c r="B1441" s="65" t="str">
        <f t="shared" si="1260"/>
        <v>바젤3표준_SIM_산출정보</v>
      </c>
      <c r="C1441" s="65" t="str">
        <f t="shared" si="1260"/>
        <v>시뮬레이션_포트폴리오규제자본정보</v>
      </c>
      <c r="D1441" s="65" t="s">
        <v>1247</v>
      </c>
      <c r="E1441" s="65">
        <f t="shared" si="1244"/>
        <v>54</v>
      </c>
      <c r="F1441" s="66"/>
      <c r="G1441" s="66" t="s">
        <v>1156</v>
      </c>
      <c r="H1441" s="42" t="s">
        <v>1343</v>
      </c>
      <c r="I1441" s="66"/>
      <c r="J1441" s="65" t="str">
        <f t="shared" si="1258"/>
        <v>숫자_5,2</v>
      </c>
      <c r="K1441" s="103"/>
      <c r="L1441" s="67"/>
      <c r="M1441" s="65" t="str">
        <f t="shared" si="1247"/>
        <v>ZFW_RISK_PORT</v>
      </c>
      <c r="N1441" s="65" t="str">
        <f t="shared" si="1245"/>
        <v>시뮬레이션_포트폴리오규제자본정보</v>
      </c>
      <c r="O1441" s="27">
        <f t="shared" si="1257"/>
        <v>54</v>
      </c>
      <c r="P1441" s="65" t="s">
        <v>130</v>
      </c>
      <c r="Q1441" s="65" t="str">
        <f t="shared" si="1248"/>
        <v>구간2</v>
      </c>
      <c r="R1441" s="65" t="str">
        <f t="shared" si="1259"/>
        <v>number(5,2)</v>
      </c>
      <c r="S1441" s="66"/>
      <c r="T1441" s="66"/>
      <c r="U1441" s="68" t="str">
        <f t="shared" si="1255"/>
        <v>5,2</v>
      </c>
      <c r="V1441" s="65"/>
      <c r="W1441" s="5" t="s">
        <v>291</v>
      </c>
      <c r="X1441" s="5" t="str">
        <f t="shared" si="1249"/>
        <v>BASE_DT,SCEN_ID,PORT_ID,RISK_CLS,BUCKET,RISK_FACT,SENT_CLS</v>
      </c>
      <c r="Y1441" s="6" t="s">
        <v>291</v>
      </c>
      <c r="Z1441" s="37" t="str">
        <f t="shared" si="1250"/>
        <v xml:space="preserve">  TENOR2 number(5,2) NULL,</v>
      </c>
      <c r="AA1441" s="37" t="s">
        <v>291</v>
      </c>
      <c r="AB1441" s="5" t="str">
        <f t="shared" si="1251"/>
        <v/>
      </c>
      <c r="AC1441" s="37" t="s">
        <v>291</v>
      </c>
      <c r="AD1441" s="37" t="str">
        <f t="shared" si="1252"/>
        <v>COMMENT ON COLUMN ZFW_RISK_PORT.TENOR2 IS '구간2';</v>
      </c>
      <c r="AE1441" s="37" t="s">
        <v>291</v>
      </c>
      <c r="AF1441" s="40" t="str">
        <f t="shared" si="1253"/>
        <v>ALTER TABLE ZFW_RISK_PORT ADD TENOR2 number(5,2) NULL;</v>
      </c>
      <c r="AG1441" s="6" t="s">
        <v>291</v>
      </c>
      <c r="AI1441" s="114"/>
      <c r="AJ1441" s="66"/>
    </row>
    <row r="1442" spans="2:36" hidden="1">
      <c r="B1442" s="65" t="str">
        <f t="shared" si="1260"/>
        <v>바젤3표준_SIM_산출정보</v>
      </c>
      <c r="C1442" s="65" t="str">
        <f t="shared" si="1260"/>
        <v>시뮬레이션_포트폴리오규제자본정보</v>
      </c>
      <c r="D1442" s="65" t="s">
        <v>1333</v>
      </c>
      <c r="E1442" s="65">
        <f t="shared" si="1244"/>
        <v>55</v>
      </c>
      <c r="F1442" s="66"/>
      <c r="G1442" s="66" t="s">
        <v>1156</v>
      </c>
      <c r="H1442" s="42" t="s">
        <v>2000</v>
      </c>
      <c r="I1442" s="66"/>
      <c r="J1442" s="65" t="str">
        <f t="shared" si="1258"/>
        <v>숫자_19,2</v>
      </c>
      <c r="K1442" s="103"/>
      <c r="L1442" s="67"/>
      <c r="M1442" s="65" t="str">
        <f t="shared" si="1247"/>
        <v>ZFW_RISK_PORT</v>
      </c>
      <c r="N1442" s="65" t="str">
        <f t="shared" si="1245"/>
        <v>시뮬레이션_포트폴리오규제자본정보</v>
      </c>
      <c r="O1442" s="27">
        <f t="shared" si="1257"/>
        <v>55</v>
      </c>
      <c r="P1442" s="65" t="s">
        <v>112</v>
      </c>
      <c r="Q1442" s="65" t="str">
        <f t="shared" si="1248"/>
        <v>이론가</v>
      </c>
      <c r="R1442" s="65" t="str">
        <f t="shared" si="1259"/>
        <v>number(19,2)</v>
      </c>
      <c r="S1442" s="66"/>
      <c r="T1442" s="66"/>
      <c r="U1442" s="68" t="str">
        <f t="shared" si="1255"/>
        <v>19,2</v>
      </c>
      <c r="V1442" s="65"/>
      <c r="W1442" s="5" t="s">
        <v>291</v>
      </c>
      <c r="X1442" s="5" t="str">
        <f t="shared" si="1249"/>
        <v>BASE_DT,SCEN_ID,PORT_ID,RISK_CLS,BUCKET,RISK_FACT,SENT_CLS</v>
      </c>
      <c r="Y1442" s="6" t="s">
        <v>291</v>
      </c>
      <c r="Z1442" s="37" t="str">
        <f t="shared" si="1250"/>
        <v xml:space="preserve">  THEO_VAL number(19,2) NULL,</v>
      </c>
      <c r="AA1442" s="37" t="s">
        <v>291</v>
      </c>
      <c r="AB1442" s="5" t="str">
        <f t="shared" si="1251"/>
        <v/>
      </c>
      <c r="AC1442" s="37" t="s">
        <v>291</v>
      </c>
      <c r="AD1442" s="37" t="str">
        <f t="shared" si="1252"/>
        <v>COMMENT ON COLUMN ZFW_RISK_PORT.THEO_VAL IS '이론가';</v>
      </c>
      <c r="AE1442" s="37" t="s">
        <v>291</v>
      </c>
      <c r="AF1442" s="40" t="str">
        <f t="shared" si="1253"/>
        <v>ALTER TABLE ZFW_RISK_PORT ADD THEO_VAL number(19,2) NULL;</v>
      </c>
      <c r="AG1442" s="6" t="s">
        <v>291</v>
      </c>
      <c r="AI1442" s="114"/>
      <c r="AJ1442" s="66"/>
    </row>
    <row r="1443" spans="2:36" hidden="1">
      <c r="B1443" s="65" t="str">
        <f t="shared" si="1260"/>
        <v>바젤3표준_SIM_산출정보</v>
      </c>
      <c r="C1443" s="65" t="str">
        <f t="shared" si="1260"/>
        <v>시뮬레이션_포트폴리오규제자본정보</v>
      </c>
      <c r="D1443" s="65" t="s">
        <v>1355</v>
      </c>
      <c r="E1443" s="65">
        <f t="shared" si="1244"/>
        <v>56</v>
      </c>
      <c r="F1443" s="66"/>
      <c r="G1443" s="66" t="s">
        <v>274</v>
      </c>
      <c r="H1443" s="42">
        <v>10</v>
      </c>
      <c r="I1443" s="66"/>
      <c r="J1443" s="65" t="str">
        <f t="shared" si="1258"/>
        <v>문자_10</v>
      </c>
      <c r="K1443" s="103"/>
      <c r="L1443" s="67"/>
      <c r="M1443" s="65" t="str">
        <f t="shared" si="1247"/>
        <v>ZFW_RISK_PORT</v>
      </c>
      <c r="N1443" s="65" t="str">
        <f t="shared" si="1245"/>
        <v>시뮬레이션_포트폴리오규제자본정보</v>
      </c>
      <c r="O1443" s="27">
        <f t="shared" si="1257"/>
        <v>56</v>
      </c>
      <c r="P1443" s="65" t="s">
        <v>230</v>
      </c>
      <c r="Q1443" s="65" t="str">
        <f t="shared" si="1248"/>
        <v>신용도위험요소</v>
      </c>
      <c r="R1443" s="65" t="str">
        <f t="shared" si="1259"/>
        <v>varchar2(10)</v>
      </c>
      <c r="S1443" s="66"/>
      <c r="T1443" s="66"/>
      <c r="U1443" s="68">
        <f t="shared" si="1255"/>
        <v>10</v>
      </c>
      <c r="V1443" s="65"/>
      <c r="W1443" s="5" t="s">
        <v>291</v>
      </c>
      <c r="X1443" s="5" t="str">
        <f t="shared" si="1249"/>
        <v>BASE_DT,SCEN_ID,PORT_ID,RISK_CLS,BUCKET,RISK_FACT,SENT_CLS</v>
      </c>
      <c r="Y1443" s="6" t="s">
        <v>291</v>
      </c>
      <c r="Z1443" s="37" t="str">
        <f t="shared" si="1250"/>
        <v xml:space="preserve">  FACT_GRADE varchar2(10) NULL,</v>
      </c>
      <c r="AA1443" s="37" t="s">
        <v>291</v>
      </c>
      <c r="AB1443" s="5" t="str">
        <f t="shared" si="1251"/>
        <v/>
      </c>
      <c r="AC1443" s="37" t="s">
        <v>291</v>
      </c>
      <c r="AD1443" s="37" t="str">
        <f t="shared" si="1252"/>
        <v>COMMENT ON COLUMN ZFW_RISK_PORT.FACT_GRADE IS '신용도위험요소';</v>
      </c>
      <c r="AE1443" s="37" t="s">
        <v>291</v>
      </c>
      <c r="AF1443" s="40" t="str">
        <f t="shared" si="1253"/>
        <v>ALTER TABLE ZFW_RISK_PORT ADD FACT_GRADE varchar2(10) NULL;</v>
      </c>
      <c r="AG1443" s="6" t="s">
        <v>291</v>
      </c>
      <c r="AI1443" s="114"/>
      <c r="AJ1443" s="66"/>
    </row>
    <row r="1444" spans="2:36" hidden="1">
      <c r="B1444" s="65" t="str">
        <f t="shared" si="1260"/>
        <v>바젤3표준_SIM_산출정보</v>
      </c>
      <c r="C1444" s="65" t="str">
        <f t="shared" si="1260"/>
        <v>시뮬레이션_포트폴리오규제자본정보</v>
      </c>
      <c r="D1444" s="65" t="s">
        <v>1376</v>
      </c>
      <c r="E1444" s="65">
        <f t="shared" si="1244"/>
        <v>57</v>
      </c>
      <c r="F1444" s="66"/>
      <c r="G1444" s="66" t="s">
        <v>274</v>
      </c>
      <c r="H1444" s="42">
        <v>10</v>
      </c>
      <c r="I1444" s="66"/>
      <c r="J1444" s="65" t="str">
        <f t="shared" si="1258"/>
        <v>문자_10</v>
      </c>
      <c r="K1444" s="103"/>
      <c r="L1444" s="67"/>
      <c r="M1444" s="65" t="str">
        <f t="shared" si="1247"/>
        <v>ZFW_RISK_PORT</v>
      </c>
      <c r="N1444" s="65" t="str">
        <f t="shared" si="1245"/>
        <v>시뮬레이션_포트폴리오규제자본정보</v>
      </c>
      <c r="O1444" s="27">
        <f t="shared" si="1257"/>
        <v>57</v>
      </c>
      <c r="P1444" s="65" t="s">
        <v>231</v>
      </c>
      <c r="Q1444" s="65" t="str">
        <f t="shared" si="1248"/>
        <v>커버처UpDn구분</v>
      </c>
      <c r="R1444" s="65" t="str">
        <f t="shared" si="1259"/>
        <v>varchar2(10)</v>
      </c>
      <c r="S1444" s="66"/>
      <c r="T1444" s="66"/>
      <c r="U1444" s="68">
        <f t="shared" si="1255"/>
        <v>10</v>
      </c>
      <c r="V1444" s="65"/>
      <c r="W1444" s="5" t="s">
        <v>291</v>
      </c>
      <c r="X1444" s="5" t="str">
        <f t="shared" si="1249"/>
        <v>BASE_DT,SCEN_ID,PORT_ID,RISK_CLS,BUCKET,RISK_FACT,SENT_CLS</v>
      </c>
      <c r="Y1444" s="6" t="s">
        <v>291</v>
      </c>
      <c r="Z1444" s="37" t="str">
        <f t="shared" si="1250"/>
        <v xml:space="preserve">  KB_FLG varchar2(10) NULL,CONSTRAINT PK_ZFW_RISK_PORT PRIMARY KEY ( BASE_DT,SCEN_ID,PORT_ID,RISK_CLS,BUCKET,RISK_FACT,SENT_CLS) );</v>
      </c>
      <c r="AA1444" s="37" t="s">
        <v>291</v>
      </c>
      <c r="AB1444" s="5" t="str">
        <f t="shared" si="1251"/>
        <v/>
      </c>
      <c r="AC1444" s="37" t="s">
        <v>291</v>
      </c>
      <c r="AD1444" s="37" t="str">
        <f t="shared" si="1252"/>
        <v>COMMENT ON COLUMN ZFW_RISK_PORT.KB_FLG IS '커버처UpDn구분';</v>
      </c>
      <c r="AE1444" s="37" t="s">
        <v>291</v>
      </c>
      <c r="AF1444" s="40" t="str">
        <f t="shared" si="1253"/>
        <v>ALTER TABLE ZFW_RISK_PORT ADD KB_FLG varchar2(10) NULL;</v>
      </c>
      <c r="AG1444" s="6" t="s">
        <v>291</v>
      </c>
      <c r="AI1444" s="114"/>
      <c r="AJ1444" s="66"/>
    </row>
    <row r="1445" spans="2:36" hidden="1">
      <c r="B1445" s="65" t="str">
        <f t="shared" si="1260"/>
        <v>바젤3표준_SIM_산출정보</v>
      </c>
      <c r="C1445" s="65" t="s">
        <v>1029</v>
      </c>
      <c r="D1445" s="65" t="str">
        <f>VLOOKUP(C1445,엔티티목록!C:E,3,FALSE)</f>
        <v>시뮬레이션 분석 버킷내 상관계수 적용 이력 정보</v>
      </c>
      <c r="E1445" s="65" t="str">
        <f t="shared" si="1244"/>
        <v/>
      </c>
      <c r="F1445" s="66"/>
      <c r="G1445" s="66"/>
      <c r="H1445" s="42">
        <f>SUMIFS(H:H,C:C,C1445,B:B,B1445, G:G,"&lt;&gt;"&amp;G1445)</f>
        <v>191</v>
      </c>
      <c r="I1445" s="66"/>
      <c r="J1445" s="65" t="str">
        <f t="shared" si="1258"/>
        <v/>
      </c>
      <c r="K1445" s="103"/>
      <c r="L1445" s="67"/>
      <c r="M1445" s="65" t="s">
        <v>1031</v>
      </c>
      <c r="N1445" s="65" t="str">
        <f t="shared" si="1245"/>
        <v>시뮬레이션_버킷내상관계수적용정보</v>
      </c>
      <c r="O1445" s="27" t="str">
        <f t="shared" si="1257"/>
        <v/>
      </c>
      <c r="P1445" s="65"/>
      <c r="Q1445" s="65"/>
      <c r="R1445" s="65" t="str">
        <f t="shared" si="1259"/>
        <v/>
      </c>
      <c r="S1445" s="66"/>
      <c r="T1445" s="66"/>
      <c r="U1445" s="68">
        <f t="shared" si="1255"/>
        <v>191</v>
      </c>
      <c r="V1445" s="65"/>
      <c r="W1445" s="5" t="s">
        <v>291</v>
      </c>
      <c r="X1445" s="5" t="str">
        <f t="shared" si="1249"/>
        <v/>
      </c>
      <c r="Y1445" s="6" t="s">
        <v>291</v>
      </c>
      <c r="Z1445" s="37" t="str">
        <f t="shared" si="1250"/>
        <v>CREATE TABLE ZFW_RISK_CPKL(</v>
      </c>
      <c r="AA1445" s="37" t="s">
        <v>291</v>
      </c>
      <c r="AB1445" s="5" t="str">
        <f t="shared" si="1251"/>
        <v>DROP TABLE ZFW_RISK_CPKL;</v>
      </c>
      <c r="AC1445" s="37" t="s">
        <v>291</v>
      </c>
      <c r="AD1445" s="37" t="str">
        <f t="shared" si="1252"/>
        <v>COMMENT ON TABLE ZFW_RISK_CPKL IS '시뮬레이션_버킷내상관계수적용정보';</v>
      </c>
      <c r="AE1445" s="37" t="s">
        <v>291</v>
      </c>
      <c r="AF1445" s="40" t="str">
        <f t="shared" si="1253"/>
        <v/>
      </c>
      <c r="AG1445" s="6" t="s">
        <v>291</v>
      </c>
      <c r="AI1445" s="114"/>
      <c r="AJ1445" s="66"/>
    </row>
    <row r="1446" spans="2:36" hidden="1">
      <c r="B1446" s="65" t="str">
        <f t="shared" si="1260"/>
        <v>바젤3표준_SIM_산출정보</v>
      </c>
      <c r="C1446" s="65" t="str">
        <f t="shared" si="1260"/>
        <v>시뮬레이션_버킷내상관계수적용정보</v>
      </c>
      <c r="D1446" s="65" t="s">
        <v>1169</v>
      </c>
      <c r="E1446" s="65">
        <f t="shared" si="1244"/>
        <v>1</v>
      </c>
      <c r="F1446" s="66" t="s">
        <v>1980</v>
      </c>
      <c r="G1446" s="66" t="s">
        <v>274</v>
      </c>
      <c r="H1446" s="42">
        <v>8</v>
      </c>
      <c r="I1446" s="66"/>
      <c r="J1446" s="65" t="str">
        <f t="shared" si="1258"/>
        <v>문자_8</v>
      </c>
      <c r="K1446" s="103"/>
      <c r="L1446" s="67"/>
      <c r="M1446" s="65" t="str">
        <f t="shared" ref="M1446:M1472" si="1261">M1445</f>
        <v>ZFW_RISK_CPKL</v>
      </c>
      <c r="N1446" s="65" t="str">
        <f t="shared" si="1245"/>
        <v>시뮬레이션_버킷내상관계수적용정보</v>
      </c>
      <c r="O1446" s="27">
        <f t="shared" si="1257"/>
        <v>1</v>
      </c>
      <c r="P1446" s="65" t="s">
        <v>65</v>
      </c>
      <c r="Q1446" s="65" t="str">
        <f t="shared" ref="Q1446:Q1474" si="1262">D1446</f>
        <v>기준일자</v>
      </c>
      <c r="R1446" s="65" t="str">
        <f t="shared" si="1259"/>
        <v>varchar2(8)</v>
      </c>
      <c r="S1446" s="66" t="s">
        <v>1980</v>
      </c>
      <c r="T1446" s="66"/>
      <c r="U1446" s="68">
        <f t="shared" si="1255"/>
        <v>8</v>
      </c>
      <c r="V1446" s="65"/>
      <c r="W1446" s="5" t="s">
        <v>291</v>
      </c>
      <c r="X1446" s="5" t="str">
        <f t="shared" si="1249"/>
        <v>BASE_DT</v>
      </c>
      <c r="Y1446" s="6" t="s">
        <v>291</v>
      </c>
      <c r="Z1446" s="37" t="str">
        <f t="shared" si="1250"/>
        <v xml:space="preserve">  BASE_DT varchar2(8) NOT NULL,</v>
      </c>
      <c r="AA1446" s="37" t="s">
        <v>291</v>
      </c>
      <c r="AB1446" s="5" t="str">
        <f t="shared" si="1251"/>
        <v/>
      </c>
      <c r="AC1446" s="37" t="s">
        <v>291</v>
      </c>
      <c r="AD1446" s="37" t="str">
        <f t="shared" si="1252"/>
        <v>COMMENT ON COLUMN ZFW_RISK_CPKL.BASE_DT IS '기준일자';</v>
      </c>
      <c r="AE1446" s="37" t="s">
        <v>291</v>
      </c>
      <c r="AF1446" s="40" t="str">
        <f t="shared" si="1253"/>
        <v/>
      </c>
      <c r="AG1446" s="6" t="s">
        <v>291</v>
      </c>
      <c r="AI1446" s="114"/>
      <c r="AJ1446" s="66"/>
    </row>
    <row r="1447" spans="2:36" hidden="1">
      <c r="B1447" s="65" t="str">
        <f t="shared" si="1260"/>
        <v>바젤3표준_SIM_산출정보</v>
      </c>
      <c r="C1447" s="65" t="str">
        <f t="shared" si="1260"/>
        <v>시뮬레이션_버킷내상관계수적용정보</v>
      </c>
      <c r="D1447" s="65" t="s">
        <v>1212</v>
      </c>
      <c r="E1447" s="65">
        <f t="shared" si="1244"/>
        <v>2</v>
      </c>
      <c r="F1447" s="66" t="s">
        <v>1980</v>
      </c>
      <c r="G1447" s="66" t="s">
        <v>274</v>
      </c>
      <c r="H1447" s="42">
        <v>30</v>
      </c>
      <c r="I1447" s="66"/>
      <c r="J1447" s="65" t="str">
        <f t="shared" si="1258"/>
        <v>문자_30</v>
      </c>
      <c r="K1447" s="103"/>
      <c r="L1447" s="67"/>
      <c r="M1447" s="65" t="str">
        <f t="shared" si="1261"/>
        <v>ZFW_RISK_CPKL</v>
      </c>
      <c r="N1447" s="65" t="str">
        <f t="shared" si="1245"/>
        <v>시뮬레이션_버킷내상관계수적용정보</v>
      </c>
      <c r="O1447" s="27">
        <f t="shared" si="1257"/>
        <v>2</v>
      </c>
      <c r="P1447" s="65" t="s">
        <v>106</v>
      </c>
      <c r="Q1447" s="65" t="str">
        <f t="shared" si="1262"/>
        <v>시나리오ID</v>
      </c>
      <c r="R1447" s="65" t="str">
        <f t="shared" si="1259"/>
        <v>varchar2(30)</v>
      </c>
      <c r="S1447" s="66" t="s">
        <v>1980</v>
      </c>
      <c r="T1447" s="66"/>
      <c r="U1447" s="68">
        <f t="shared" si="1255"/>
        <v>30</v>
      </c>
      <c r="V1447" s="65"/>
      <c r="W1447" s="5" t="s">
        <v>291</v>
      </c>
      <c r="X1447" s="5" t="str">
        <f t="shared" si="1249"/>
        <v>BASE_DT,SCEN_ID</v>
      </c>
      <c r="Y1447" s="6" t="s">
        <v>291</v>
      </c>
      <c r="Z1447" s="37" t="str">
        <f t="shared" si="1250"/>
        <v xml:space="preserve">  SCEN_ID varchar2(30) NOT NULL,</v>
      </c>
      <c r="AA1447" s="37" t="s">
        <v>291</v>
      </c>
      <c r="AB1447" s="5" t="str">
        <f t="shared" si="1251"/>
        <v/>
      </c>
      <c r="AC1447" s="37" t="s">
        <v>291</v>
      </c>
      <c r="AD1447" s="37" t="str">
        <f t="shared" si="1252"/>
        <v>COMMENT ON COLUMN ZFW_RISK_CPKL.SCEN_ID IS '시나리오ID';</v>
      </c>
      <c r="AE1447" s="37" t="s">
        <v>291</v>
      </c>
      <c r="AF1447" s="40" t="str">
        <f t="shared" si="1253"/>
        <v/>
      </c>
      <c r="AG1447" s="6" t="s">
        <v>291</v>
      </c>
      <c r="AI1447" s="114"/>
      <c r="AJ1447" s="66"/>
    </row>
    <row r="1448" spans="2:36" hidden="1">
      <c r="B1448" s="65" t="str">
        <f t="shared" si="1260"/>
        <v>바젤3표준_SIM_산출정보</v>
      </c>
      <c r="C1448" s="65" t="str">
        <f t="shared" si="1260"/>
        <v>시뮬레이션_버킷내상관계수적용정보</v>
      </c>
      <c r="D1448" s="65" t="s">
        <v>1208</v>
      </c>
      <c r="E1448" s="65">
        <f t="shared" si="1244"/>
        <v>3</v>
      </c>
      <c r="F1448" s="66" t="s">
        <v>1980</v>
      </c>
      <c r="G1448" s="66" t="s">
        <v>274</v>
      </c>
      <c r="H1448" s="42" t="s">
        <v>1159</v>
      </c>
      <c r="I1448" s="66"/>
      <c r="J1448" s="65" t="str">
        <f t="shared" si="1258"/>
        <v>문자_100</v>
      </c>
      <c r="K1448" s="103"/>
      <c r="L1448" s="67"/>
      <c r="M1448" s="65" t="str">
        <f t="shared" si="1261"/>
        <v>ZFW_RISK_CPKL</v>
      </c>
      <c r="N1448" s="65" t="str">
        <f t="shared" si="1245"/>
        <v>시뮬레이션_버킷내상관계수적용정보</v>
      </c>
      <c r="O1448" s="27">
        <f t="shared" si="1257"/>
        <v>3</v>
      </c>
      <c r="P1448" s="65" t="s">
        <v>81</v>
      </c>
      <c r="Q1448" s="65" t="str">
        <f t="shared" si="1262"/>
        <v>포트폴리오ID</v>
      </c>
      <c r="R1448" s="65" t="str">
        <f t="shared" si="1259"/>
        <v>varchar2(100)</v>
      </c>
      <c r="S1448" s="66" t="s">
        <v>1980</v>
      </c>
      <c r="T1448" s="66"/>
      <c r="U1448" s="68" t="str">
        <f t="shared" si="1255"/>
        <v>100</v>
      </c>
      <c r="V1448" s="65"/>
      <c r="W1448" s="5" t="s">
        <v>291</v>
      </c>
      <c r="X1448" s="5" t="str">
        <f t="shared" si="1249"/>
        <v>BASE_DT,SCEN_ID,PORT_ID</v>
      </c>
      <c r="Y1448" s="6" t="s">
        <v>291</v>
      </c>
      <c r="Z1448" s="37" t="str">
        <f t="shared" si="1250"/>
        <v xml:space="preserve">  PORT_ID varchar2(100) NOT NULL,</v>
      </c>
      <c r="AA1448" s="37" t="s">
        <v>291</v>
      </c>
      <c r="AB1448" s="5" t="str">
        <f t="shared" si="1251"/>
        <v/>
      </c>
      <c r="AC1448" s="37" t="s">
        <v>291</v>
      </c>
      <c r="AD1448" s="37" t="str">
        <f t="shared" si="1252"/>
        <v>COMMENT ON COLUMN ZFW_RISK_CPKL.PORT_ID IS '포트폴리오ID';</v>
      </c>
      <c r="AE1448" s="37" t="s">
        <v>291</v>
      </c>
      <c r="AF1448" s="40" t="str">
        <f t="shared" si="1253"/>
        <v/>
      </c>
      <c r="AG1448" s="6" t="s">
        <v>291</v>
      </c>
      <c r="AI1448" s="114"/>
      <c r="AJ1448" s="66"/>
    </row>
    <row r="1449" spans="2:36" hidden="1">
      <c r="B1449" s="65" t="str">
        <f t="shared" si="1260"/>
        <v>바젤3표준_SIM_산출정보</v>
      </c>
      <c r="C1449" s="65" t="str">
        <f t="shared" si="1260"/>
        <v>시뮬레이션_버킷내상관계수적용정보</v>
      </c>
      <c r="D1449" s="65" t="s">
        <v>1173</v>
      </c>
      <c r="E1449" s="65">
        <f t="shared" ref="E1449:E1512" si="1263">IF(G1449="","",IF(G1448="",1,E1448+1))</f>
        <v>4</v>
      </c>
      <c r="F1449" s="66" t="s">
        <v>1980</v>
      </c>
      <c r="G1449" s="66" t="s">
        <v>274</v>
      </c>
      <c r="H1449" s="42">
        <v>10</v>
      </c>
      <c r="I1449" s="66"/>
      <c r="J1449" s="65" t="str">
        <f t="shared" si="1258"/>
        <v>문자_10</v>
      </c>
      <c r="K1449" s="103"/>
      <c r="L1449" s="67"/>
      <c r="M1449" s="65" t="str">
        <f t="shared" si="1261"/>
        <v>ZFW_RISK_CPKL</v>
      </c>
      <c r="N1449" s="65" t="str">
        <f t="shared" si="1245"/>
        <v>시뮬레이션_버킷내상관계수적용정보</v>
      </c>
      <c r="O1449" s="27">
        <f t="shared" si="1257"/>
        <v>4</v>
      </c>
      <c r="P1449" s="65" t="s">
        <v>69</v>
      </c>
      <c r="Q1449" s="65" t="str">
        <f t="shared" si="1262"/>
        <v>위험군</v>
      </c>
      <c r="R1449" s="65" t="str">
        <f t="shared" si="1259"/>
        <v>varchar2(10)</v>
      </c>
      <c r="S1449" s="66" t="s">
        <v>1980</v>
      </c>
      <c r="T1449" s="66"/>
      <c r="U1449" s="68">
        <f t="shared" si="1255"/>
        <v>10</v>
      </c>
      <c r="V1449" s="65"/>
      <c r="W1449" s="5" t="s">
        <v>291</v>
      </c>
      <c r="X1449" s="5" t="str">
        <f t="shared" si="1249"/>
        <v>BASE_DT,SCEN_ID,PORT_ID,RISK_CLS</v>
      </c>
      <c r="Y1449" s="6" t="s">
        <v>291</v>
      </c>
      <c r="Z1449" s="37" t="str">
        <f t="shared" si="1250"/>
        <v xml:space="preserve">  RISK_CLS varchar2(10) NOT NULL,</v>
      </c>
      <c r="AA1449" s="37" t="s">
        <v>291</v>
      </c>
      <c r="AB1449" s="5" t="str">
        <f t="shared" si="1251"/>
        <v/>
      </c>
      <c r="AC1449" s="37" t="s">
        <v>291</v>
      </c>
      <c r="AD1449" s="37" t="str">
        <f t="shared" si="1252"/>
        <v>COMMENT ON COLUMN ZFW_RISK_CPKL.RISK_CLS IS '위험군';</v>
      </c>
      <c r="AE1449" s="37" t="s">
        <v>291</v>
      </c>
      <c r="AF1449" s="40" t="str">
        <f t="shared" si="1253"/>
        <v/>
      </c>
      <c r="AG1449" s="6" t="s">
        <v>291</v>
      </c>
      <c r="AI1449" s="114"/>
      <c r="AJ1449" s="66"/>
    </row>
    <row r="1450" spans="2:36" hidden="1">
      <c r="B1450" s="65" t="str">
        <f t="shared" si="1260"/>
        <v>바젤3표준_SIM_산출정보</v>
      </c>
      <c r="C1450" s="65" t="str">
        <f t="shared" si="1260"/>
        <v>시뮬레이션_버킷내상관계수적용정보</v>
      </c>
      <c r="D1450" s="65" t="s">
        <v>1175</v>
      </c>
      <c r="E1450" s="65">
        <f t="shared" si="1263"/>
        <v>5</v>
      </c>
      <c r="F1450" s="66" t="s">
        <v>1980</v>
      </c>
      <c r="G1450" s="66" t="s">
        <v>274</v>
      </c>
      <c r="H1450" s="42">
        <v>5</v>
      </c>
      <c r="I1450" s="66"/>
      <c r="J1450" s="65" t="str">
        <f t="shared" si="1258"/>
        <v>문자_5</v>
      </c>
      <c r="K1450" s="103"/>
      <c r="L1450" s="67"/>
      <c r="M1450" s="65" t="str">
        <f t="shared" si="1261"/>
        <v>ZFW_RISK_CPKL</v>
      </c>
      <c r="N1450" s="65" t="str">
        <f t="shared" si="1245"/>
        <v>시뮬레이션_버킷내상관계수적용정보</v>
      </c>
      <c r="O1450" s="27">
        <f t="shared" si="1257"/>
        <v>5</v>
      </c>
      <c r="P1450" s="65" t="s">
        <v>70</v>
      </c>
      <c r="Q1450" s="65" t="str">
        <f t="shared" si="1262"/>
        <v>민감도구분</v>
      </c>
      <c r="R1450" s="65" t="str">
        <f t="shared" si="1259"/>
        <v>varchar2(5)</v>
      </c>
      <c r="S1450" s="66" t="s">
        <v>1980</v>
      </c>
      <c r="T1450" s="66"/>
      <c r="U1450" s="68">
        <f t="shared" si="1255"/>
        <v>5</v>
      </c>
      <c r="V1450" s="65"/>
      <c r="W1450" s="5" t="s">
        <v>291</v>
      </c>
      <c r="X1450" s="5" t="str">
        <f t="shared" si="1249"/>
        <v>BASE_DT,SCEN_ID,PORT_ID,RISK_CLS,SENT_CLS</v>
      </c>
      <c r="Y1450" s="6" t="s">
        <v>291</v>
      </c>
      <c r="Z1450" s="37" t="str">
        <f t="shared" si="1250"/>
        <v xml:space="preserve">  SENT_CLS varchar2(5) NOT NULL,</v>
      </c>
      <c r="AA1450" s="37" t="s">
        <v>291</v>
      </c>
      <c r="AB1450" s="5" t="str">
        <f t="shared" si="1251"/>
        <v/>
      </c>
      <c r="AC1450" s="37" t="s">
        <v>291</v>
      </c>
      <c r="AD1450" s="37" t="str">
        <f t="shared" si="1252"/>
        <v>COMMENT ON COLUMN ZFW_RISK_CPKL.SENT_CLS IS '민감도구분';</v>
      </c>
      <c r="AE1450" s="37" t="s">
        <v>291</v>
      </c>
      <c r="AF1450" s="40" t="str">
        <f t="shared" si="1253"/>
        <v/>
      </c>
      <c r="AG1450" s="6" t="s">
        <v>291</v>
      </c>
      <c r="AI1450" s="114"/>
      <c r="AJ1450" s="66"/>
    </row>
    <row r="1451" spans="2:36" hidden="1">
      <c r="B1451" s="65" t="str">
        <f t="shared" si="1260"/>
        <v>바젤3표준_SIM_산출정보</v>
      </c>
      <c r="C1451" s="65" t="str">
        <f t="shared" si="1260"/>
        <v>시뮬레이션_버킷내상관계수적용정보</v>
      </c>
      <c r="D1451" s="65" t="s">
        <v>1248</v>
      </c>
      <c r="E1451" s="65">
        <f t="shared" si="1263"/>
        <v>6</v>
      </c>
      <c r="F1451" s="66" t="s">
        <v>1980</v>
      </c>
      <c r="G1451" s="66" t="s">
        <v>274</v>
      </c>
      <c r="H1451" s="42">
        <v>30</v>
      </c>
      <c r="I1451" s="66"/>
      <c r="J1451" s="65" t="str">
        <f t="shared" si="1258"/>
        <v>문자_30</v>
      </c>
      <c r="K1451" s="103"/>
      <c r="L1451" s="67"/>
      <c r="M1451" s="65" t="str">
        <f t="shared" si="1261"/>
        <v>ZFW_RISK_CPKL</v>
      </c>
      <c r="N1451" s="65" t="str">
        <f t="shared" ref="N1451:N1516" si="1264">C1451</f>
        <v>시뮬레이션_버킷내상관계수적용정보</v>
      </c>
      <c r="O1451" s="27">
        <f t="shared" si="1257"/>
        <v>6</v>
      </c>
      <c r="P1451" s="65" t="s">
        <v>131</v>
      </c>
      <c r="Q1451" s="65" t="str">
        <f t="shared" si="1262"/>
        <v>버킷</v>
      </c>
      <c r="R1451" s="65" t="str">
        <f t="shared" si="1259"/>
        <v>varchar2(30)</v>
      </c>
      <c r="S1451" s="66" t="s">
        <v>1980</v>
      </c>
      <c r="T1451" s="66"/>
      <c r="U1451" s="68">
        <f t="shared" si="1255"/>
        <v>30</v>
      </c>
      <c r="V1451" s="65"/>
      <c r="W1451" s="5" t="s">
        <v>291</v>
      </c>
      <c r="X1451" s="5" t="str">
        <f t="shared" si="1249"/>
        <v>BASE_DT,SCEN_ID,PORT_ID,RISK_CLS,SENT_CLS,BUCKET</v>
      </c>
      <c r="Y1451" s="6" t="s">
        <v>291</v>
      </c>
      <c r="Z1451" s="37" t="str">
        <f t="shared" si="1250"/>
        <v xml:space="preserve">  BUCKET varchar2(30) NOT NULL,</v>
      </c>
      <c r="AA1451" s="37" t="s">
        <v>291</v>
      </c>
      <c r="AB1451" s="5" t="str">
        <f t="shared" si="1251"/>
        <v/>
      </c>
      <c r="AC1451" s="37" t="s">
        <v>291</v>
      </c>
      <c r="AD1451" s="37" t="str">
        <f t="shared" si="1252"/>
        <v>COMMENT ON COLUMN ZFW_RISK_CPKL.BUCKET IS '버킷';</v>
      </c>
      <c r="AE1451" s="37" t="s">
        <v>291</v>
      </c>
      <c r="AF1451" s="40" t="str">
        <f t="shared" si="1253"/>
        <v/>
      </c>
      <c r="AG1451" s="6" t="s">
        <v>291</v>
      </c>
      <c r="AI1451" s="114"/>
      <c r="AJ1451" s="66"/>
    </row>
    <row r="1452" spans="2:36" hidden="1">
      <c r="B1452" s="65" t="str">
        <f t="shared" ref="B1452:C1467" si="1265">B1451</f>
        <v>바젤3표준_SIM_산출정보</v>
      </c>
      <c r="C1452" s="65" t="str">
        <f t="shared" si="1265"/>
        <v>시뮬레이션_버킷내상관계수적용정보</v>
      </c>
      <c r="D1452" s="65" t="s">
        <v>1377</v>
      </c>
      <c r="E1452" s="65">
        <f t="shared" si="1263"/>
        <v>7</v>
      </c>
      <c r="F1452" s="66" t="s">
        <v>1980</v>
      </c>
      <c r="G1452" s="66" t="s">
        <v>274</v>
      </c>
      <c r="H1452" s="42" t="s">
        <v>1159</v>
      </c>
      <c r="I1452" s="66"/>
      <c r="J1452" s="65" t="str">
        <f t="shared" si="1258"/>
        <v>문자_100</v>
      </c>
      <c r="K1452" s="103"/>
      <c r="L1452" s="67"/>
      <c r="M1452" s="65" t="str">
        <f t="shared" si="1261"/>
        <v>ZFW_RISK_CPKL</v>
      </c>
      <c r="N1452" s="65" t="str">
        <f t="shared" si="1264"/>
        <v>시뮬레이션_버킷내상관계수적용정보</v>
      </c>
      <c r="O1452" s="27">
        <f t="shared" si="1257"/>
        <v>7</v>
      </c>
      <c r="P1452" s="65" t="s">
        <v>144</v>
      </c>
      <c r="Q1452" s="65" t="str">
        <f t="shared" si="1262"/>
        <v>기준위험요소</v>
      </c>
      <c r="R1452" s="65" t="str">
        <f t="shared" si="1259"/>
        <v>varchar2(100)</v>
      </c>
      <c r="S1452" s="66" t="s">
        <v>1980</v>
      </c>
      <c r="T1452" s="66"/>
      <c r="U1452" s="68" t="str">
        <f t="shared" si="1255"/>
        <v>100</v>
      </c>
      <c r="V1452" s="65"/>
      <c r="W1452" s="5" t="s">
        <v>291</v>
      </c>
      <c r="X1452" s="5" t="str">
        <f t="shared" si="1249"/>
        <v>BASE_DT,SCEN_ID,PORT_ID,RISK_CLS,SENT_CLS,BUCKET,RISK_FACTK</v>
      </c>
      <c r="Y1452" s="6" t="s">
        <v>291</v>
      </c>
      <c r="Z1452" s="37" t="str">
        <f t="shared" si="1250"/>
        <v xml:space="preserve">  RISK_FACTK varchar2(100) NOT NULL,</v>
      </c>
      <c r="AA1452" s="37" t="s">
        <v>291</v>
      </c>
      <c r="AB1452" s="5" t="str">
        <f t="shared" si="1251"/>
        <v/>
      </c>
      <c r="AC1452" s="37" t="s">
        <v>291</v>
      </c>
      <c r="AD1452" s="37" t="str">
        <f t="shared" si="1252"/>
        <v>COMMENT ON COLUMN ZFW_RISK_CPKL.RISK_FACTK IS '기준위험요소';</v>
      </c>
      <c r="AE1452" s="37" t="s">
        <v>291</v>
      </c>
      <c r="AF1452" s="40" t="str">
        <f t="shared" si="1253"/>
        <v/>
      </c>
      <c r="AG1452" s="6" t="s">
        <v>291</v>
      </c>
      <c r="AI1452" s="114"/>
      <c r="AJ1452" s="66"/>
    </row>
    <row r="1453" spans="2:36" hidden="1">
      <c r="B1453" s="65" t="str">
        <f t="shared" si="1265"/>
        <v>바젤3표준_SIM_산출정보</v>
      </c>
      <c r="C1453" s="65" t="str">
        <f t="shared" si="1265"/>
        <v>시뮬레이션_버킷내상관계수적용정보</v>
      </c>
      <c r="D1453" s="65" t="s">
        <v>1378</v>
      </c>
      <c r="E1453" s="65">
        <f t="shared" si="1263"/>
        <v>8</v>
      </c>
      <c r="F1453" s="66" t="s">
        <v>1980</v>
      </c>
      <c r="G1453" s="66" t="s">
        <v>274</v>
      </c>
      <c r="H1453" s="42" t="s">
        <v>1159</v>
      </c>
      <c r="I1453" s="66"/>
      <c r="J1453" s="65" t="str">
        <f t="shared" si="1258"/>
        <v>문자_100</v>
      </c>
      <c r="K1453" s="103"/>
      <c r="L1453" s="67"/>
      <c r="M1453" s="65" t="str">
        <f t="shared" si="1261"/>
        <v>ZFW_RISK_CPKL</v>
      </c>
      <c r="N1453" s="65" t="str">
        <f t="shared" si="1264"/>
        <v>시뮬레이션_버킷내상관계수적용정보</v>
      </c>
      <c r="O1453" s="27">
        <f t="shared" si="1257"/>
        <v>8</v>
      </c>
      <c r="P1453" s="65" t="s">
        <v>145</v>
      </c>
      <c r="Q1453" s="65" t="str">
        <f t="shared" si="1262"/>
        <v>상대위험요소</v>
      </c>
      <c r="R1453" s="65" t="str">
        <f t="shared" si="1259"/>
        <v>varchar2(100)</v>
      </c>
      <c r="S1453" s="66" t="s">
        <v>1980</v>
      </c>
      <c r="T1453" s="66"/>
      <c r="U1453" s="68" t="str">
        <f t="shared" si="1255"/>
        <v>100</v>
      </c>
      <c r="V1453" s="65"/>
      <c r="W1453" s="5" t="s">
        <v>291</v>
      </c>
      <c r="X1453" s="5" t="str">
        <f t="shared" si="1249"/>
        <v>BASE_DT,SCEN_ID,PORT_ID,RISK_CLS,SENT_CLS,BUCKET,RISK_FACTK,RISK_FACTL</v>
      </c>
      <c r="Y1453" s="6" t="s">
        <v>291</v>
      </c>
      <c r="Z1453" s="37" t="str">
        <f t="shared" si="1250"/>
        <v xml:space="preserve">  RISK_FACTL varchar2(100) NOT NULL,</v>
      </c>
      <c r="AA1453" s="37" t="s">
        <v>291</v>
      </c>
      <c r="AB1453" s="5" t="str">
        <f t="shared" si="1251"/>
        <v/>
      </c>
      <c r="AC1453" s="37" t="s">
        <v>291</v>
      </c>
      <c r="AD1453" s="37" t="str">
        <f t="shared" si="1252"/>
        <v>COMMENT ON COLUMN ZFW_RISK_CPKL.RISK_FACTL IS '상대위험요소';</v>
      </c>
      <c r="AE1453" s="37" t="s">
        <v>291</v>
      </c>
      <c r="AF1453" s="40" t="str">
        <f t="shared" si="1253"/>
        <v/>
      </c>
      <c r="AG1453" s="6" t="s">
        <v>291</v>
      </c>
      <c r="AI1453" s="114"/>
      <c r="AJ1453" s="66"/>
    </row>
    <row r="1454" spans="2:36" hidden="1">
      <c r="B1454" s="65" t="str">
        <f t="shared" si="1265"/>
        <v>바젤3표준_SIM_산출정보</v>
      </c>
      <c r="C1454" s="65" t="str">
        <f t="shared" si="1265"/>
        <v>시뮬레이션_버킷내상관계수적용정보</v>
      </c>
      <c r="D1454" s="65" t="s">
        <v>1153</v>
      </c>
      <c r="E1454" s="65">
        <f t="shared" si="1263"/>
        <v>9</v>
      </c>
      <c r="F1454" s="66"/>
      <c r="G1454" s="66" t="s">
        <v>274</v>
      </c>
      <c r="H1454" s="42">
        <v>20</v>
      </c>
      <c r="I1454" s="66"/>
      <c r="J1454" s="65" t="str">
        <f t="shared" si="1258"/>
        <v>문자_20</v>
      </c>
      <c r="K1454" s="103"/>
      <c r="L1454" s="67"/>
      <c r="M1454" s="65" t="str">
        <f t="shared" si="1261"/>
        <v>ZFW_RISK_CPKL</v>
      </c>
      <c r="N1454" s="65" t="str">
        <f t="shared" si="1264"/>
        <v>시뮬레이션_버킷내상관계수적용정보</v>
      </c>
      <c r="O1454" s="27">
        <f t="shared" si="1257"/>
        <v>9</v>
      </c>
      <c r="P1454" s="65" t="s">
        <v>46</v>
      </c>
      <c r="Q1454" s="65" t="str">
        <f t="shared" si="1262"/>
        <v>최종작업자</v>
      </c>
      <c r="R1454" s="65" t="str">
        <f t="shared" si="1259"/>
        <v>varchar2(20)</v>
      </c>
      <c r="S1454" s="66"/>
      <c r="T1454" s="66"/>
      <c r="U1454" s="68">
        <f t="shared" si="1255"/>
        <v>20</v>
      </c>
      <c r="V1454" s="65"/>
      <c r="W1454" s="5" t="s">
        <v>291</v>
      </c>
      <c r="X1454" s="5" t="str">
        <f t="shared" si="1249"/>
        <v>BASE_DT,SCEN_ID,PORT_ID,RISK_CLS,SENT_CLS,BUCKET,RISK_FACTK,RISK_FACTL</v>
      </c>
      <c r="Y1454" s="6" t="s">
        <v>291</v>
      </c>
      <c r="Z1454" s="37" t="str">
        <f t="shared" si="1250"/>
        <v xml:space="preserve">  LASTID varchar2(20) NULL,</v>
      </c>
      <c r="AA1454" s="37" t="s">
        <v>291</v>
      </c>
      <c r="AB1454" s="5" t="str">
        <f t="shared" si="1251"/>
        <v/>
      </c>
      <c r="AC1454" s="37" t="s">
        <v>291</v>
      </c>
      <c r="AD1454" s="37" t="str">
        <f t="shared" si="1252"/>
        <v>COMMENT ON COLUMN ZFW_RISK_CPKL.LASTID IS '최종작업자';</v>
      </c>
      <c r="AE1454" s="37" t="s">
        <v>291</v>
      </c>
      <c r="AF1454" s="40" t="str">
        <f t="shared" si="1253"/>
        <v>ALTER TABLE ZFW_RISK_CPKL ADD LASTID varchar2(20) NULL;</v>
      </c>
      <c r="AG1454" s="6" t="s">
        <v>291</v>
      </c>
      <c r="AI1454" s="114"/>
      <c r="AJ1454" s="66"/>
    </row>
    <row r="1455" spans="2:36" hidden="1">
      <c r="B1455" s="65" t="str">
        <f t="shared" si="1265"/>
        <v>바젤3표준_SIM_산출정보</v>
      </c>
      <c r="C1455" s="65" t="str">
        <f t="shared" si="1265"/>
        <v>시뮬레이션_버킷내상관계수적용정보</v>
      </c>
      <c r="D1455" s="65" t="s">
        <v>286</v>
      </c>
      <c r="E1455" s="65">
        <f t="shared" si="1263"/>
        <v>10</v>
      </c>
      <c r="F1455" s="66"/>
      <c r="G1455" s="66" t="s">
        <v>1154</v>
      </c>
      <c r="H1455" s="42">
        <v>8</v>
      </c>
      <c r="I1455" s="66" t="s">
        <v>36</v>
      </c>
      <c r="J1455" s="65" t="str">
        <f t="shared" si="1258"/>
        <v>날짜</v>
      </c>
      <c r="K1455" s="103"/>
      <c r="L1455" s="67"/>
      <c r="M1455" s="65" t="str">
        <f t="shared" si="1261"/>
        <v>ZFW_RISK_CPKL</v>
      </c>
      <c r="N1455" s="65" t="str">
        <f t="shared" si="1264"/>
        <v>시뮬레이션_버킷내상관계수적용정보</v>
      </c>
      <c r="O1455" s="27">
        <f t="shared" si="1257"/>
        <v>10</v>
      </c>
      <c r="P1455" s="65" t="s">
        <v>47</v>
      </c>
      <c r="Q1455" s="65" t="str">
        <f t="shared" si="1262"/>
        <v>최종작업시스템일시</v>
      </c>
      <c r="R1455" s="65" t="str">
        <f t="shared" si="1259"/>
        <v>timestamp</v>
      </c>
      <c r="S1455" s="66"/>
      <c r="T1455" s="66"/>
      <c r="U1455" s="68">
        <f t="shared" si="1255"/>
        <v>8</v>
      </c>
      <c r="V1455" s="65"/>
      <c r="W1455" s="5" t="s">
        <v>291</v>
      </c>
      <c r="X1455" s="5" t="str">
        <f t="shared" si="1249"/>
        <v>BASE_DT,SCEN_ID,PORT_ID,RISK_CLS,SENT_CLS,BUCKET,RISK_FACTK,RISK_FACTL</v>
      </c>
      <c r="Y1455" s="6" t="s">
        <v>291</v>
      </c>
      <c r="Z1455" s="37" t="str">
        <f t="shared" si="1250"/>
        <v xml:space="preserve">  TMSTAMP timestamp DEFAULT CURRENT_TIMESTAMP  NULL,</v>
      </c>
      <c r="AA1455" s="37" t="s">
        <v>291</v>
      </c>
      <c r="AB1455" s="5" t="str">
        <f t="shared" si="1251"/>
        <v/>
      </c>
      <c r="AC1455" s="37" t="s">
        <v>291</v>
      </c>
      <c r="AD1455" s="37" t="str">
        <f t="shared" si="1252"/>
        <v>COMMENT ON COLUMN ZFW_RISK_CPKL.TMSTAMP IS '최종작업시스템일시';</v>
      </c>
      <c r="AE1455" s="37" t="s">
        <v>291</v>
      </c>
      <c r="AF1455" s="40" t="str">
        <f t="shared" si="1253"/>
        <v>ALTER TABLE ZFW_RISK_CPKL ADD TMSTAMP timestamp NULL;</v>
      </c>
      <c r="AG1455" s="6" t="s">
        <v>291</v>
      </c>
      <c r="AI1455" s="114"/>
      <c r="AJ1455" s="66"/>
    </row>
    <row r="1456" spans="2:36" hidden="1">
      <c r="B1456" s="65" t="str">
        <f t="shared" si="1265"/>
        <v>바젤3표준_SIM_산출정보</v>
      </c>
      <c r="C1456" s="65" t="str">
        <f t="shared" si="1265"/>
        <v>시뮬레이션_버킷내상관계수적용정보</v>
      </c>
      <c r="D1456" s="65" t="s">
        <v>1379</v>
      </c>
      <c r="E1456" s="65">
        <f t="shared" si="1263"/>
        <v>11</v>
      </c>
      <c r="F1456" s="66"/>
      <c r="G1456" s="66" t="s">
        <v>1156</v>
      </c>
      <c r="H1456" s="42" t="s">
        <v>2000</v>
      </c>
      <c r="I1456" s="66"/>
      <c r="J1456" s="65" t="str">
        <f t="shared" si="1258"/>
        <v>숫자_19,2</v>
      </c>
      <c r="K1456" s="103"/>
      <c r="L1456" s="67"/>
      <c r="M1456" s="65" t="str">
        <f t="shared" si="1261"/>
        <v>ZFW_RISK_CPKL</v>
      </c>
      <c r="N1456" s="65" t="str">
        <f t="shared" si="1264"/>
        <v>시뮬레이션_버킷내상관계수적용정보</v>
      </c>
      <c r="O1456" s="27">
        <f t="shared" si="1257"/>
        <v>11</v>
      </c>
      <c r="P1456" s="65" t="s">
        <v>146</v>
      </c>
      <c r="Q1456" s="65" t="str">
        <f t="shared" si="1262"/>
        <v>기준요소위험가중자산</v>
      </c>
      <c r="R1456" s="65" t="str">
        <f t="shared" si="1259"/>
        <v>number(19,2)</v>
      </c>
      <c r="S1456" s="66"/>
      <c r="T1456" s="66"/>
      <c r="U1456" s="68" t="str">
        <f t="shared" si="1255"/>
        <v>19,2</v>
      </c>
      <c r="V1456" s="65"/>
      <c r="W1456" s="5" t="s">
        <v>291</v>
      </c>
      <c r="X1456" s="5" t="str">
        <f t="shared" si="1249"/>
        <v>BASE_DT,SCEN_ID,PORT_ID,RISK_CLS,SENT_CLS,BUCKET,RISK_FACTK,RISK_FACTL</v>
      </c>
      <c r="Y1456" s="6" t="s">
        <v>291</v>
      </c>
      <c r="Z1456" s="37" t="str">
        <f t="shared" si="1250"/>
        <v xml:space="preserve">  WSK number(19,2) NULL,</v>
      </c>
      <c r="AA1456" s="37" t="s">
        <v>291</v>
      </c>
      <c r="AB1456" s="5" t="str">
        <f t="shared" si="1251"/>
        <v/>
      </c>
      <c r="AC1456" s="37" t="s">
        <v>291</v>
      </c>
      <c r="AD1456" s="37" t="str">
        <f t="shared" si="1252"/>
        <v>COMMENT ON COLUMN ZFW_RISK_CPKL.WSK IS '기준요소위험가중자산';</v>
      </c>
      <c r="AE1456" s="37" t="s">
        <v>291</v>
      </c>
      <c r="AF1456" s="40" t="str">
        <f t="shared" si="1253"/>
        <v>ALTER TABLE ZFW_RISK_CPKL ADD WSK number(19,2) NULL;</v>
      </c>
      <c r="AG1456" s="6" t="s">
        <v>291</v>
      </c>
      <c r="AI1456" s="114"/>
      <c r="AJ1456" s="66"/>
    </row>
    <row r="1457" spans="2:36" hidden="1">
      <c r="B1457" s="65" t="str">
        <f t="shared" si="1265"/>
        <v>바젤3표준_SIM_산출정보</v>
      </c>
      <c r="C1457" s="65" t="str">
        <f t="shared" si="1265"/>
        <v>시뮬레이션_버킷내상관계수적용정보</v>
      </c>
      <c r="D1457" s="65" t="s">
        <v>1380</v>
      </c>
      <c r="E1457" s="65">
        <f t="shared" si="1263"/>
        <v>12</v>
      </c>
      <c r="F1457" s="66"/>
      <c r="G1457" s="66" t="s">
        <v>1156</v>
      </c>
      <c r="H1457" s="42" t="s">
        <v>2000</v>
      </c>
      <c r="I1457" s="66"/>
      <c r="J1457" s="65" t="str">
        <f t="shared" si="1258"/>
        <v>숫자_19,2</v>
      </c>
      <c r="K1457" s="103"/>
      <c r="L1457" s="67"/>
      <c r="M1457" s="65" t="str">
        <f t="shared" si="1261"/>
        <v>ZFW_RISK_CPKL</v>
      </c>
      <c r="N1457" s="65" t="str">
        <f t="shared" si="1264"/>
        <v>시뮬레이션_버킷내상관계수적용정보</v>
      </c>
      <c r="O1457" s="27">
        <f t="shared" si="1257"/>
        <v>12</v>
      </c>
      <c r="P1457" s="65" t="s">
        <v>147</v>
      </c>
      <c r="Q1457" s="65" t="str">
        <f t="shared" si="1262"/>
        <v>상대요소위험가중자산</v>
      </c>
      <c r="R1457" s="65" t="str">
        <f t="shared" si="1259"/>
        <v>number(19,2)</v>
      </c>
      <c r="S1457" s="66"/>
      <c r="T1457" s="66"/>
      <c r="U1457" s="68" t="str">
        <f t="shared" si="1255"/>
        <v>19,2</v>
      </c>
      <c r="V1457" s="65"/>
      <c r="W1457" s="5" t="s">
        <v>291</v>
      </c>
      <c r="X1457" s="5" t="str">
        <f t="shared" ref="X1457:X1520" si="1266">IF(P1457="","",IF(P1456="",P1457,X1456&amp;IF(S1457="Y",","&amp;P1457,"")))</f>
        <v>BASE_DT,SCEN_ID,PORT_ID,RISK_CLS,SENT_CLS,BUCKET,RISK_FACTK,RISK_FACTL</v>
      </c>
      <c r="Y1457" s="6" t="s">
        <v>291</v>
      </c>
      <c r="Z1457" s="37" t="str">
        <f t="shared" ref="Z1457:Z1520" si="1267">IF(P1457="", "CREATE TABLE " &amp; M1457 &amp; "(", "  " &amp;P1457 &amp; " " &amp;R1457 &amp; IF(P1457="TMSTAMP", " DEFAULT CURRENT_TIMESTAMP ", "")&amp; IF(S1457="Y"," NOT NULL,", " NULL,") &amp; IF(P1458="", "CONSTRAINT PK_" &amp; M1457 &amp; " PRIMARY KEY ( " &amp; X1457 &amp; ") );", "") )</f>
        <v xml:space="preserve">  WSL number(19,2) NULL,</v>
      </c>
      <c r="AA1457" s="37" t="s">
        <v>291</v>
      </c>
      <c r="AB1457" s="5" t="str">
        <f t="shared" ref="AB1457:AB1520" si="1268">IF(P1457="","DROP TABLE "&amp;M1457&amp;";","")</f>
        <v/>
      </c>
      <c r="AC1457" s="37" t="s">
        <v>291</v>
      </c>
      <c r="AD1457" s="37" t="str">
        <f t="shared" ref="AD1457:AD1520" si="1269">IF(P1457&lt;&gt;"", "COMMENT ON COLUMN " &amp; M1457 &amp; "." &amp; P1457 &amp; " IS '" &amp; D1457 &amp; IF(K1457&lt;&gt;"", " : " &amp;K1457, "") &amp; "';", IF(N1457&lt;&gt;"","COMMENT ON TABLE " &amp;M1457&amp;" IS '"&amp;N1457&amp;"';",""))</f>
        <v>COMMENT ON COLUMN ZFW_RISK_CPKL.WSL IS '상대요소위험가중자산';</v>
      </c>
      <c r="AE1457" s="37" t="s">
        <v>291</v>
      </c>
      <c r="AF1457" s="40" t="str">
        <f t="shared" ref="AF1457:AF1520" si="1270">IF( OR(Q1457="", S1457&lt;&gt;""), "", "ALTER TABLE " &amp; M1457 &amp; " ADD " &amp; P1457 &amp; " " &amp; R1457 &amp; " NULL;")</f>
        <v>ALTER TABLE ZFW_RISK_CPKL ADD WSL number(19,2) NULL;</v>
      </c>
      <c r="AG1457" s="6" t="s">
        <v>291</v>
      </c>
      <c r="AI1457" s="114"/>
      <c r="AJ1457" s="66"/>
    </row>
    <row r="1458" spans="2:36" hidden="1">
      <c r="B1458" s="65" t="str">
        <f t="shared" si="1265"/>
        <v>바젤3표준_SIM_산출정보</v>
      </c>
      <c r="C1458" s="65" t="str">
        <f t="shared" si="1265"/>
        <v>시뮬레이션_버킷내상관계수적용정보</v>
      </c>
      <c r="D1458" s="65" t="s">
        <v>1381</v>
      </c>
      <c r="E1458" s="65">
        <f t="shared" si="1263"/>
        <v>13</v>
      </c>
      <c r="F1458" s="66"/>
      <c r="G1458" s="66" t="s">
        <v>1156</v>
      </c>
      <c r="H1458" s="42" t="s">
        <v>2000</v>
      </c>
      <c r="I1458" s="66"/>
      <c r="J1458" s="65" t="str">
        <f t="shared" si="1258"/>
        <v>숫자_19,2</v>
      </c>
      <c r="K1458" s="103"/>
      <c r="L1458" s="67"/>
      <c r="M1458" s="65" t="str">
        <f t="shared" si="1261"/>
        <v>ZFW_RISK_CPKL</v>
      </c>
      <c r="N1458" s="65" t="str">
        <f t="shared" si="1264"/>
        <v>시뮬레이션_버킷내상관계수적용정보</v>
      </c>
      <c r="O1458" s="27">
        <f t="shared" si="1257"/>
        <v>13</v>
      </c>
      <c r="P1458" s="65" t="s">
        <v>148</v>
      </c>
      <c r="Q1458" s="65" t="str">
        <f t="shared" si="1262"/>
        <v>상관계수적용값_Normal</v>
      </c>
      <c r="R1458" s="65" t="str">
        <f t="shared" si="1259"/>
        <v>number(19,2)</v>
      </c>
      <c r="S1458" s="66"/>
      <c r="T1458" s="66"/>
      <c r="U1458" s="68" t="str">
        <f t="shared" si="1255"/>
        <v>19,2</v>
      </c>
      <c r="V1458" s="65"/>
      <c r="W1458" s="5" t="s">
        <v>291</v>
      </c>
      <c r="X1458" s="5" t="str">
        <f t="shared" si="1266"/>
        <v>BASE_DT,SCEN_ID,PORT_ID,RISK_CLS,SENT_CLS,BUCKET,RISK_FACTK,RISK_FACTL</v>
      </c>
      <c r="Y1458" s="6" t="s">
        <v>291</v>
      </c>
      <c r="Z1458" s="37" t="str">
        <f t="shared" si="1267"/>
        <v xml:space="preserve">  WSPKL_M number(19,2) NULL,</v>
      </c>
      <c r="AA1458" s="37" t="s">
        <v>291</v>
      </c>
      <c r="AB1458" s="5" t="str">
        <f t="shared" si="1268"/>
        <v/>
      </c>
      <c r="AC1458" s="37" t="s">
        <v>291</v>
      </c>
      <c r="AD1458" s="37" t="str">
        <f t="shared" si="1269"/>
        <v>COMMENT ON COLUMN ZFW_RISK_CPKL.WSPKL_M IS '상관계수적용값_Normal';</v>
      </c>
      <c r="AE1458" s="37" t="s">
        <v>291</v>
      </c>
      <c r="AF1458" s="40" t="str">
        <f t="shared" si="1270"/>
        <v>ALTER TABLE ZFW_RISK_CPKL ADD WSPKL_M number(19,2) NULL;</v>
      </c>
      <c r="AG1458" s="6" t="s">
        <v>291</v>
      </c>
      <c r="AI1458" s="114"/>
      <c r="AJ1458" s="66"/>
    </row>
    <row r="1459" spans="2:36" hidden="1">
      <c r="B1459" s="65" t="str">
        <f t="shared" si="1265"/>
        <v>바젤3표준_SIM_산출정보</v>
      </c>
      <c r="C1459" s="65" t="str">
        <f t="shared" si="1265"/>
        <v>시뮬레이션_버킷내상관계수적용정보</v>
      </c>
      <c r="D1459" s="65" t="s">
        <v>1382</v>
      </c>
      <c r="E1459" s="65">
        <f t="shared" si="1263"/>
        <v>14</v>
      </c>
      <c r="F1459" s="66"/>
      <c r="G1459" s="66" t="s">
        <v>1156</v>
      </c>
      <c r="H1459" s="42" t="s">
        <v>2000</v>
      </c>
      <c r="I1459" s="66"/>
      <c r="J1459" s="65" t="str">
        <f t="shared" si="1258"/>
        <v>숫자_19,2</v>
      </c>
      <c r="K1459" s="103"/>
      <c r="L1459" s="67"/>
      <c r="M1459" s="65" t="str">
        <f t="shared" si="1261"/>
        <v>ZFW_RISK_CPKL</v>
      </c>
      <c r="N1459" s="65" t="str">
        <f t="shared" si="1264"/>
        <v>시뮬레이션_버킷내상관계수적용정보</v>
      </c>
      <c r="O1459" s="27">
        <f t="shared" si="1257"/>
        <v>14</v>
      </c>
      <c r="P1459" s="65" t="s">
        <v>149</v>
      </c>
      <c r="Q1459" s="65" t="str">
        <f t="shared" si="1262"/>
        <v>상관계수적용값_High</v>
      </c>
      <c r="R1459" s="65" t="str">
        <f t="shared" si="1259"/>
        <v>number(19,2)</v>
      </c>
      <c r="S1459" s="66"/>
      <c r="T1459" s="66"/>
      <c r="U1459" s="68" t="str">
        <f t="shared" si="1255"/>
        <v>19,2</v>
      </c>
      <c r="V1459" s="65"/>
      <c r="W1459" s="5" t="s">
        <v>291</v>
      </c>
      <c r="X1459" s="5" t="str">
        <f t="shared" si="1266"/>
        <v>BASE_DT,SCEN_ID,PORT_ID,RISK_CLS,SENT_CLS,BUCKET,RISK_FACTK,RISK_FACTL</v>
      </c>
      <c r="Y1459" s="6" t="s">
        <v>291</v>
      </c>
      <c r="Z1459" s="37" t="str">
        <f t="shared" si="1267"/>
        <v xml:space="preserve">  WSPKL_H number(19,2) NULL,</v>
      </c>
      <c r="AA1459" s="37" t="s">
        <v>291</v>
      </c>
      <c r="AB1459" s="5" t="str">
        <f t="shared" si="1268"/>
        <v/>
      </c>
      <c r="AC1459" s="37" t="s">
        <v>291</v>
      </c>
      <c r="AD1459" s="37" t="str">
        <f t="shared" si="1269"/>
        <v>COMMENT ON COLUMN ZFW_RISK_CPKL.WSPKL_H IS '상관계수적용값_High';</v>
      </c>
      <c r="AE1459" s="37" t="s">
        <v>291</v>
      </c>
      <c r="AF1459" s="40" t="str">
        <f t="shared" si="1270"/>
        <v>ALTER TABLE ZFW_RISK_CPKL ADD WSPKL_H number(19,2) NULL;</v>
      </c>
      <c r="AG1459" s="6" t="s">
        <v>291</v>
      </c>
      <c r="AI1459" s="114"/>
      <c r="AJ1459" s="66"/>
    </row>
    <row r="1460" spans="2:36" hidden="1">
      <c r="B1460" s="65" t="str">
        <f t="shared" si="1265"/>
        <v>바젤3표준_SIM_산출정보</v>
      </c>
      <c r="C1460" s="65" t="str">
        <f t="shared" si="1265"/>
        <v>시뮬레이션_버킷내상관계수적용정보</v>
      </c>
      <c r="D1460" s="65" t="s">
        <v>1383</v>
      </c>
      <c r="E1460" s="65">
        <f t="shared" si="1263"/>
        <v>15</v>
      </c>
      <c r="F1460" s="66"/>
      <c r="G1460" s="66" t="s">
        <v>1156</v>
      </c>
      <c r="H1460" s="42" t="s">
        <v>2000</v>
      </c>
      <c r="I1460" s="66"/>
      <c r="J1460" s="65" t="str">
        <f t="shared" si="1258"/>
        <v>숫자_19,2</v>
      </c>
      <c r="K1460" s="103"/>
      <c r="L1460" s="67"/>
      <c r="M1460" s="65" t="str">
        <f t="shared" si="1261"/>
        <v>ZFW_RISK_CPKL</v>
      </c>
      <c r="N1460" s="65" t="str">
        <f t="shared" si="1264"/>
        <v>시뮬레이션_버킷내상관계수적용정보</v>
      </c>
      <c r="O1460" s="27">
        <f t="shared" si="1257"/>
        <v>15</v>
      </c>
      <c r="P1460" s="65" t="s">
        <v>150</v>
      </c>
      <c r="Q1460" s="65" t="str">
        <f t="shared" si="1262"/>
        <v>상관계수적용값_Low</v>
      </c>
      <c r="R1460" s="65" t="str">
        <f t="shared" si="1259"/>
        <v>number(19,2)</v>
      </c>
      <c r="S1460" s="66"/>
      <c r="T1460" s="66"/>
      <c r="U1460" s="68" t="str">
        <f t="shared" si="1255"/>
        <v>19,2</v>
      </c>
      <c r="V1460" s="65"/>
      <c r="W1460" s="5" t="s">
        <v>291</v>
      </c>
      <c r="X1460" s="5" t="str">
        <f t="shared" si="1266"/>
        <v>BASE_DT,SCEN_ID,PORT_ID,RISK_CLS,SENT_CLS,BUCKET,RISK_FACTK,RISK_FACTL</v>
      </c>
      <c r="Y1460" s="6" t="s">
        <v>291</v>
      </c>
      <c r="Z1460" s="37" t="str">
        <f t="shared" si="1267"/>
        <v xml:space="preserve">  WSPKL_L number(19,2) NULL,</v>
      </c>
      <c r="AA1460" s="37" t="s">
        <v>291</v>
      </c>
      <c r="AB1460" s="5" t="str">
        <f t="shared" si="1268"/>
        <v/>
      </c>
      <c r="AC1460" s="37" t="s">
        <v>291</v>
      </c>
      <c r="AD1460" s="37" t="str">
        <f t="shared" si="1269"/>
        <v>COMMENT ON COLUMN ZFW_RISK_CPKL.WSPKL_L IS '상관계수적용값_Low';</v>
      </c>
      <c r="AE1460" s="37" t="s">
        <v>291</v>
      </c>
      <c r="AF1460" s="40" t="str">
        <f t="shared" si="1270"/>
        <v>ALTER TABLE ZFW_RISK_CPKL ADD WSPKL_L number(19,2) NULL;</v>
      </c>
      <c r="AG1460" s="6" t="s">
        <v>291</v>
      </c>
      <c r="AI1460" s="114"/>
      <c r="AJ1460" s="66"/>
    </row>
    <row r="1461" spans="2:36" hidden="1">
      <c r="B1461" s="65" t="str">
        <f t="shared" si="1265"/>
        <v>바젤3표준_SIM_산출정보</v>
      </c>
      <c r="C1461" s="65" t="str">
        <f t="shared" si="1265"/>
        <v>시뮬레이션_버킷내상관계수적용정보</v>
      </c>
      <c r="D1461" s="65" t="s">
        <v>1384</v>
      </c>
      <c r="E1461" s="65">
        <f t="shared" si="1263"/>
        <v>16</v>
      </c>
      <c r="F1461" s="66"/>
      <c r="G1461" s="66" t="s">
        <v>1156</v>
      </c>
      <c r="H1461" s="42" t="s">
        <v>2000</v>
      </c>
      <c r="I1461" s="66"/>
      <c r="J1461" s="65" t="str">
        <f t="shared" si="1258"/>
        <v>숫자_19,2</v>
      </c>
      <c r="K1461" s="103"/>
      <c r="L1461" s="67"/>
      <c r="M1461" s="65" t="str">
        <f t="shared" si="1261"/>
        <v>ZFW_RISK_CPKL</v>
      </c>
      <c r="N1461" s="65" t="str">
        <f t="shared" si="1264"/>
        <v>시뮬레이션_버킷내상관계수적용정보</v>
      </c>
      <c r="O1461" s="27">
        <f t="shared" si="1257"/>
        <v>16</v>
      </c>
      <c r="P1461" s="65" t="s">
        <v>151</v>
      </c>
      <c r="Q1461" s="65" t="str">
        <f t="shared" si="1262"/>
        <v>적용상관계수_Normal</v>
      </c>
      <c r="R1461" s="65" t="str">
        <f t="shared" si="1259"/>
        <v>number(19,2)</v>
      </c>
      <c r="S1461" s="66"/>
      <c r="T1461" s="66"/>
      <c r="U1461" s="68" t="str">
        <f t="shared" si="1255"/>
        <v>19,2</v>
      </c>
      <c r="V1461" s="65"/>
      <c r="W1461" s="5" t="s">
        <v>291</v>
      </c>
      <c r="X1461" s="5" t="str">
        <f t="shared" si="1266"/>
        <v>BASE_DT,SCEN_ID,PORT_ID,RISK_CLS,SENT_CLS,BUCKET,RISK_FACTK,RISK_FACTL</v>
      </c>
      <c r="Y1461" s="6" t="s">
        <v>291</v>
      </c>
      <c r="Z1461" s="37" t="str">
        <f t="shared" si="1267"/>
        <v xml:space="preserve">  PKL_M number(19,2) NULL,</v>
      </c>
      <c r="AA1461" s="37" t="s">
        <v>291</v>
      </c>
      <c r="AB1461" s="5" t="str">
        <f t="shared" si="1268"/>
        <v/>
      </c>
      <c r="AC1461" s="37" t="s">
        <v>291</v>
      </c>
      <c r="AD1461" s="37" t="str">
        <f t="shared" si="1269"/>
        <v>COMMENT ON COLUMN ZFW_RISK_CPKL.PKL_M IS '적용상관계수_Normal';</v>
      </c>
      <c r="AE1461" s="37" t="s">
        <v>291</v>
      </c>
      <c r="AF1461" s="40" t="str">
        <f t="shared" si="1270"/>
        <v>ALTER TABLE ZFW_RISK_CPKL ADD PKL_M number(19,2) NULL;</v>
      </c>
      <c r="AG1461" s="6" t="s">
        <v>291</v>
      </c>
      <c r="AI1461" s="114"/>
      <c r="AJ1461" s="66"/>
    </row>
    <row r="1462" spans="2:36" hidden="1">
      <c r="B1462" s="65" t="str">
        <f t="shared" si="1265"/>
        <v>바젤3표준_SIM_산출정보</v>
      </c>
      <c r="C1462" s="65" t="str">
        <f t="shared" si="1265"/>
        <v>시뮬레이션_버킷내상관계수적용정보</v>
      </c>
      <c r="D1462" s="65" t="s">
        <v>1385</v>
      </c>
      <c r="E1462" s="65">
        <f t="shared" si="1263"/>
        <v>17</v>
      </c>
      <c r="F1462" s="66"/>
      <c r="G1462" s="66" t="s">
        <v>1156</v>
      </c>
      <c r="H1462" s="42" t="s">
        <v>2000</v>
      </c>
      <c r="I1462" s="66"/>
      <c r="J1462" s="65" t="str">
        <f t="shared" si="1258"/>
        <v>숫자_19,2</v>
      </c>
      <c r="K1462" s="103"/>
      <c r="L1462" s="67"/>
      <c r="M1462" s="65" t="str">
        <f t="shared" si="1261"/>
        <v>ZFW_RISK_CPKL</v>
      </c>
      <c r="N1462" s="65" t="str">
        <f t="shared" si="1264"/>
        <v>시뮬레이션_버킷내상관계수적용정보</v>
      </c>
      <c r="O1462" s="27">
        <f t="shared" si="1257"/>
        <v>17</v>
      </c>
      <c r="P1462" s="65" t="s">
        <v>152</v>
      </c>
      <c r="Q1462" s="65" t="str">
        <f t="shared" si="1262"/>
        <v>적용상관계수_High</v>
      </c>
      <c r="R1462" s="65" t="str">
        <f t="shared" si="1259"/>
        <v>number(19,2)</v>
      </c>
      <c r="S1462" s="66"/>
      <c r="T1462" s="66"/>
      <c r="U1462" s="68" t="str">
        <f t="shared" si="1255"/>
        <v>19,2</v>
      </c>
      <c r="V1462" s="65"/>
      <c r="W1462" s="5" t="s">
        <v>291</v>
      </c>
      <c r="X1462" s="5" t="str">
        <f t="shared" si="1266"/>
        <v>BASE_DT,SCEN_ID,PORT_ID,RISK_CLS,SENT_CLS,BUCKET,RISK_FACTK,RISK_FACTL</v>
      </c>
      <c r="Y1462" s="6" t="s">
        <v>291</v>
      </c>
      <c r="Z1462" s="37" t="str">
        <f t="shared" si="1267"/>
        <v xml:space="preserve">  PKL_H number(19,2) NULL,</v>
      </c>
      <c r="AA1462" s="37" t="s">
        <v>291</v>
      </c>
      <c r="AB1462" s="5" t="str">
        <f t="shared" si="1268"/>
        <v/>
      </c>
      <c r="AC1462" s="37" t="s">
        <v>291</v>
      </c>
      <c r="AD1462" s="37" t="str">
        <f t="shared" si="1269"/>
        <v>COMMENT ON COLUMN ZFW_RISK_CPKL.PKL_H IS '적용상관계수_High';</v>
      </c>
      <c r="AE1462" s="37" t="s">
        <v>291</v>
      </c>
      <c r="AF1462" s="40" t="str">
        <f t="shared" si="1270"/>
        <v>ALTER TABLE ZFW_RISK_CPKL ADD PKL_H number(19,2) NULL;</v>
      </c>
      <c r="AG1462" s="6" t="s">
        <v>291</v>
      </c>
      <c r="AI1462" s="114"/>
      <c r="AJ1462" s="66"/>
    </row>
    <row r="1463" spans="2:36" hidden="1">
      <c r="B1463" s="65" t="str">
        <f t="shared" si="1265"/>
        <v>바젤3표준_SIM_산출정보</v>
      </c>
      <c r="C1463" s="65" t="str">
        <f t="shared" si="1265"/>
        <v>시뮬레이션_버킷내상관계수적용정보</v>
      </c>
      <c r="D1463" s="65" t="s">
        <v>1386</v>
      </c>
      <c r="E1463" s="65">
        <f t="shared" si="1263"/>
        <v>18</v>
      </c>
      <c r="F1463" s="66"/>
      <c r="G1463" s="66" t="s">
        <v>1156</v>
      </c>
      <c r="H1463" s="42" t="s">
        <v>2000</v>
      </c>
      <c r="I1463" s="66"/>
      <c r="J1463" s="65" t="str">
        <f t="shared" si="1258"/>
        <v>숫자_19,2</v>
      </c>
      <c r="K1463" s="103"/>
      <c r="L1463" s="67"/>
      <c r="M1463" s="65" t="str">
        <f t="shared" si="1261"/>
        <v>ZFW_RISK_CPKL</v>
      </c>
      <c r="N1463" s="65" t="str">
        <f t="shared" si="1264"/>
        <v>시뮬레이션_버킷내상관계수적용정보</v>
      </c>
      <c r="O1463" s="27">
        <f t="shared" si="1257"/>
        <v>18</v>
      </c>
      <c r="P1463" s="65" t="s">
        <v>153</v>
      </c>
      <c r="Q1463" s="65" t="str">
        <f t="shared" si="1262"/>
        <v>적용상관계수_Low</v>
      </c>
      <c r="R1463" s="65" t="str">
        <f t="shared" si="1259"/>
        <v>number(19,2)</v>
      </c>
      <c r="S1463" s="66"/>
      <c r="T1463" s="66"/>
      <c r="U1463" s="68" t="str">
        <f t="shared" si="1255"/>
        <v>19,2</v>
      </c>
      <c r="V1463" s="65"/>
      <c r="W1463" s="5" t="s">
        <v>291</v>
      </c>
      <c r="X1463" s="5" t="str">
        <f t="shared" si="1266"/>
        <v>BASE_DT,SCEN_ID,PORT_ID,RISK_CLS,SENT_CLS,BUCKET,RISK_FACTK,RISK_FACTL</v>
      </c>
      <c r="Y1463" s="6" t="s">
        <v>291</v>
      </c>
      <c r="Z1463" s="37" t="str">
        <f t="shared" si="1267"/>
        <v xml:space="preserve">  PKL_L number(19,2) NULL,</v>
      </c>
      <c r="AA1463" s="37" t="s">
        <v>291</v>
      </c>
      <c r="AB1463" s="5" t="str">
        <f t="shared" si="1268"/>
        <v/>
      </c>
      <c r="AC1463" s="37" t="s">
        <v>291</v>
      </c>
      <c r="AD1463" s="37" t="str">
        <f t="shared" si="1269"/>
        <v>COMMENT ON COLUMN ZFW_RISK_CPKL.PKL_L IS '적용상관계수_Low';</v>
      </c>
      <c r="AE1463" s="37" t="s">
        <v>291</v>
      </c>
      <c r="AF1463" s="40" t="str">
        <f t="shared" si="1270"/>
        <v>ALTER TABLE ZFW_RISK_CPKL ADD PKL_L number(19,2) NULL;</v>
      </c>
      <c r="AG1463" s="6" t="s">
        <v>291</v>
      </c>
      <c r="AI1463" s="114"/>
      <c r="AJ1463" s="66"/>
    </row>
    <row r="1464" spans="2:36" hidden="1">
      <c r="B1464" s="65" t="str">
        <f t="shared" si="1265"/>
        <v>바젤3표준_SIM_산출정보</v>
      </c>
      <c r="C1464" s="65" t="str">
        <f t="shared" si="1265"/>
        <v>시뮬레이션_버킷내상관계수적용정보</v>
      </c>
      <c r="D1464" s="65" t="s">
        <v>1387</v>
      </c>
      <c r="E1464" s="65">
        <f t="shared" si="1263"/>
        <v>19</v>
      </c>
      <c r="F1464" s="66"/>
      <c r="G1464" s="66" t="s">
        <v>1156</v>
      </c>
      <c r="H1464" s="42" t="s">
        <v>1999</v>
      </c>
      <c r="I1464" s="66"/>
      <c r="J1464" s="65" t="str">
        <f t="shared" si="1258"/>
        <v>숫자_10,6</v>
      </c>
      <c r="K1464" s="103"/>
      <c r="L1464" s="67"/>
      <c r="M1464" s="65" t="str">
        <f t="shared" si="1261"/>
        <v>ZFW_RISK_CPKL</v>
      </c>
      <c r="N1464" s="65" t="str">
        <f t="shared" si="1264"/>
        <v>시뮬레이션_버킷내상관계수적용정보</v>
      </c>
      <c r="O1464" s="27">
        <f t="shared" si="1257"/>
        <v>19</v>
      </c>
      <c r="P1464" s="65" t="s">
        <v>1388</v>
      </c>
      <c r="Q1464" s="65" t="str">
        <f t="shared" si="1262"/>
        <v>예외상관계수</v>
      </c>
      <c r="R1464" s="65" t="str">
        <f t="shared" si="1259"/>
        <v>number(10,6)</v>
      </c>
      <c r="S1464" s="66"/>
      <c r="T1464" s="66"/>
      <c r="U1464" s="68" t="str">
        <f t="shared" si="1255"/>
        <v>10,6</v>
      </c>
      <c r="V1464" s="65"/>
      <c r="W1464" s="5" t="s">
        <v>291</v>
      </c>
      <c r="X1464" s="5" t="str">
        <f t="shared" si="1266"/>
        <v>BASE_DT,SCEN_ID,PORT_ID,RISK_CLS,SENT_CLS,BUCKET,RISK_FACTK,RISK_FACTL</v>
      </c>
      <c r="Y1464" s="6" t="s">
        <v>291</v>
      </c>
      <c r="Z1464" s="37" t="str">
        <f t="shared" si="1267"/>
        <v xml:space="preserve">  ECORR number(10,6) NULL,</v>
      </c>
      <c r="AA1464" s="37" t="s">
        <v>291</v>
      </c>
      <c r="AB1464" s="5" t="str">
        <f t="shared" si="1268"/>
        <v/>
      </c>
      <c r="AC1464" s="37" t="s">
        <v>291</v>
      </c>
      <c r="AD1464" s="37" t="str">
        <f t="shared" si="1269"/>
        <v>COMMENT ON COLUMN ZFW_RISK_CPKL.ECORR IS '예외상관계수';</v>
      </c>
      <c r="AE1464" s="37" t="s">
        <v>291</v>
      </c>
      <c r="AF1464" s="40" t="str">
        <f t="shared" si="1270"/>
        <v>ALTER TABLE ZFW_RISK_CPKL ADD ECORR number(10,6) NULL;</v>
      </c>
      <c r="AG1464" s="6" t="s">
        <v>291</v>
      </c>
      <c r="AI1464" s="114"/>
      <c r="AJ1464" s="66"/>
    </row>
    <row r="1465" spans="2:36" hidden="1">
      <c r="B1465" s="65" t="str">
        <f t="shared" si="1265"/>
        <v>바젤3표준_SIM_산출정보</v>
      </c>
      <c r="C1465" s="65" t="str">
        <f t="shared" si="1265"/>
        <v>시뮬레이션_버킷내상관계수적용정보</v>
      </c>
      <c r="D1465" s="65" t="s">
        <v>1389</v>
      </c>
      <c r="E1465" s="65">
        <f t="shared" si="1263"/>
        <v>20</v>
      </c>
      <c r="F1465" s="66"/>
      <c r="G1465" s="66" t="s">
        <v>1156</v>
      </c>
      <c r="H1465" s="42" t="s">
        <v>1999</v>
      </c>
      <c r="I1465" s="66"/>
      <c r="J1465" s="65" t="str">
        <f t="shared" si="1258"/>
        <v>숫자_10,6</v>
      </c>
      <c r="K1465" s="103"/>
      <c r="L1465" s="67"/>
      <c r="M1465" s="65" t="str">
        <f t="shared" si="1261"/>
        <v>ZFW_RISK_CPKL</v>
      </c>
      <c r="N1465" s="65" t="str">
        <f t="shared" si="1264"/>
        <v>시뮬레이션_버킷내상관계수적용정보</v>
      </c>
      <c r="O1465" s="27">
        <f t="shared" si="1257"/>
        <v>20</v>
      </c>
      <c r="P1465" s="65" t="s">
        <v>1390</v>
      </c>
      <c r="Q1465" s="65" t="str">
        <f t="shared" si="1262"/>
        <v>Name상관계수</v>
      </c>
      <c r="R1465" s="65" t="str">
        <f t="shared" si="1259"/>
        <v>number(10,6)</v>
      </c>
      <c r="S1465" s="66"/>
      <c r="T1465" s="66"/>
      <c r="U1465" s="68" t="str">
        <f t="shared" si="1255"/>
        <v>10,6</v>
      </c>
      <c r="V1465" s="65"/>
      <c r="W1465" s="5" t="s">
        <v>291</v>
      </c>
      <c r="X1465" s="5" t="str">
        <f t="shared" si="1266"/>
        <v>BASE_DT,SCEN_ID,PORT_ID,RISK_CLS,SENT_CLS,BUCKET,RISK_FACTK,RISK_FACTL</v>
      </c>
      <c r="Y1465" s="6" t="s">
        <v>291</v>
      </c>
      <c r="Z1465" s="37" t="str">
        <f t="shared" si="1267"/>
        <v xml:space="preserve">  NCORR number(10,6) NULL,</v>
      </c>
      <c r="AA1465" s="37" t="s">
        <v>291</v>
      </c>
      <c r="AB1465" s="5" t="str">
        <f t="shared" si="1268"/>
        <v/>
      </c>
      <c r="AC1465" s="37" t="s">
        <v>291</v>
      </c>
      <c r="AD1465" s="37" t="str">
        <f t="shared" si="1269"/>
        <v>COMMENT ON COLUMN ZFW_RISK_CPKL.NCORR IS 'Name상관계수';</v>
      </c>
      <c r="AE1465" s="37" t="s">
        <v>291</v>
      </c>
      <c r="AF1465" s="40" t="str">
        <f t="shared" si="1270"/>
        <v>ALTER TABLE ZFW_RISK_CPKL ADD NCORR number(10,6) NULL;</v>
      </c>
      <c r="AG1465" s="6" t="s">
        <v>291</v>
      </c>
      <c r="AI1465" s="114"/>
      <c r="AJ1465" s="66"/>
    </row>
    <row r="1466" spans="2:36" hidden="1">
      <c r="B1466" s="65" t="str">
        <f t="shared" si="1265"/>
        <v>바젤3표준_SIM_산출정보</v>
      </c>
      <c r="C1466" s="65" t="str">
        <f t="shared" si="1265"/>
        <v>시뮬레이션_버킷내상관계수적용정보</v>
      </c>
      <c r="D1466" s="65" t="s">
        <v>1391</v>
      </c>
      <c r="E1466" s="65">
        <f t="shared" si="1263"/>
        <v>21</v>
      </c>
      <c r="F1466" s="66"/>
      <c r="G1466" s="66" t="s">
        <v>1156</v>
      </c>
      <c r="H1466" s="42" t="s">
        <v>1999</v>
      </c>
      <c r="I1466" s="66"/>
      <c r="J1466" s="65" t="str">
        <f t="shared" si="1258"/>
        <v>숫자_10,6</v>
      </c>
      <c r="K1466" s="103"/>
      <c r="L1466" s="67"/>
      <c r="M1466" s="65" t="str">
        <f t="shared" si="1261"/>
        <v>ZFW_RISK_CPKL</v>
      </c>
      <c r="N1466" s="65" t="str">
        <f t="shared" si="1264"/>
        <v>시뮬레이션_버킷내상관계수적용정보</v>
      </c>
      <c r="O1466" s="27">
        <f t="shared" si="1257"/>
        <v>21</v>
      </c>
      <c r="P1466" s="65" t="s">
        <v>1392</v>
      </c>
      <c r="Q1466" s="65" t="str">
        <f t="shared" si="1262"/>
        <v>Basis상관계수</v>
      </c>
      <c r="R1466" s="65" t="str">
        <f t="shared" si="1259"/>
        <v>number(10,6)</v>
      </c>
      <c r="S1466" s="66"/>
      <c r="T1466" s="66"/>
      <c r="U1466" s="68" t="str">
        <f t="shared" si="1255"/>
        <v>10,6</v>
      </c>
      <c r="V1466" s="65"/>
      <c r="W1466" s="5" t="s">
        <v>291</v>
      </c>
      <c r="X1466" s="5" t="str">
        <f t="shared" si="1266"/>
        <v>BASE_DT,SCEN_ID,PORT_ID,RISK_CLS,SENT_CLS,BUCKET,RISK_FACTK,RISK_FACTL</v>
      </c>
      <c r="Y1466" s="6" t="s">
        <v>291</v>
      </c>
      <c r="Z1466" s="37" t="str">
        <f t="shared" si="1267"/>
        <v xml:space="preserve">  BCORR number(10,6) NULL,</v>
      </c>
      <c r="AA1466" s="37" t="s">
        <v>291</v>
      </c>
      <c r="AB1466" s="5" t="str">
        <f t="shared" si="1268"/>
        <v/>
      </c>
      <c r="AC1466" s="37" t="s">
        <v>291</v>
      </c>
      <c r="AD1466" s="37" t="str">
        <f t="shared" si="1269"/>
        <v>COMMENT ON COLUMN ZFW_RISK_CPKL.BCORR IS 'Basis상관계수';</v>
      </c>
      <c r="AE1466" s="37" t="s">
        <v>291</v>
      </c>
      <c r="AF1466" s="40" t="str">
        <f t="shared" si="1270"/>
        <v>ALTER TABLE ZFW_RISK_CPKL ADD BCORR number(10,6) NULL;</v>
      </c>
      <c r="AG1466" s="6" t="s">
        <v>291</v>
      </c>
      <c r="AI1466" s="114"/>
      <c r="AJ1466" s="66"/>
    </row>
    <row r="1467" spans="2:36" hidden="1">
      <c r="B1467" s="65" t="str">
        <f t="shared" si="1265"/>
        <v>바젤3표준_SIM_산출정보</v>
      </c>
      <c r="C1467" s="65" t="str">
        <f t="shared" si="1265"/>
        <v>시뮬레이션_버킷내상관계수적용정보</v>
      </c>
      <c r="D1467" s="65" t="s">
        <v>1393</v>
      </c>
      <c r="E1467" s="65">
        <f t="shared" si="1263"/>
        <v>22</v>
      </c>
      <c r="F1467" s="66"/>
      <c r="G1467" s="66" t="s">
        <v>1156</v>
      </c>
      <c r="H1467" s="42" t="s">
        <v>1999</v>
      </c>
      <c r="I1467" s="66"/>
      <c r="J1467" s="65" t="str">
        <f t="shared" si="1258"/>
        <v>숫자_10,6</v>
      </c>
      <c r="K1467" s="103"/>
      <c r="L1467" s="67"/>
      <c r="M1467" s="65" t="str">
        <f t="shared" si="1261"/>
        <v>ZFW_RISK_CPKL</v>
      </c>
      <c r="N1467" s="65" t="str">
        <f t="shared" si="1264"/>
        <v>시뮬레이션_버킷내상관계수적용정보</v>
      </c>
      <c r="O1467" s="27">
        <f t="shared" si="1257"/>
        <v>22</v>
      </c>
      <c r="P1467" s="65" t="s">
        <v>1394</v>
      </c>
      <c r="Q1467" s="65" t="str">
        <f t="shared" si="1262"/>
        <v>Tenor상관계수</v>
      </c>
      <c r="R1467" s="65" t="str">
        <f t="shared" si="1259"/>
        <v>number(10,6)</v>
      </c>
      <c r="S1467" s="66"/>
      <c r="T1467" s="66"/>
      <c r="U1467" s="68" t="str">
        <f t="shared" si="1255"/>
        <v>10,6</v>
      </c>
      <c r="V1467" s="65"/>
      <c r="W1467" s="5" t="s">
        <v>291</v>
      </c>
      <c r="X1467" s="5" t="str">
        <f t="shared" si="1266"/>
        <v>BASE_DT,SCEN_ID,PORT_ID,RISK_CLS,SENT_CLS,BUCKET,RISK_FACTK,RISK_FACTL</v>
      </c>
      <c r="Y1467" s="6" t="s">
        <v>291</v>
      </c>
      <c r="Z1467" s="37" t="str">
        <f t="shared" si="1267"/>
        <v xml:space="preserve">  TCORR number(10,6) NULL,</v>
      </c>
      <c r="AA1467" s="37" t="s">
        <v>291</v>
      </c>
      <c r="AB1467" s="5" t="str">
        <f t="shared" si="1268"/>
        <v/>
      </c>
      <c r="AC1467" s="37" t="s">
        <v>291</v>
      </c>
      <c r="AD1467" s="37" t="str">
        <f t="shared" si="1269"/>
        <v>COMMENT ON COLUMN ZFW_RISK_CPKL.TCORR IS 'Tenor상관계수';</v>
      </c>
      <c r="AE1467" s="37" t="s">
        <v>291</v>
      </c>
      <c r="AF1467" s="40" t="str">
        <f t="shared" si="1270"/>
        <v>ALTER TABLE ZFW_RISK_CPKL ADD TCORR number(10,6) NULL;</v>
      </c>
      <c r="AG1467" s="6" t="s">
        <v>291</v>
      </c>
      <c r="AI1467" s="114"/>
      <c r="AJ1467" s="66"/>
    </row>
    <row r="1468" spans="2:36" hidden="1">
      <c r="B1468" s="65" t="str">
        <f t="shared" ref="B1468:C1472" si="1271">B1467</f>
        <v>바젤3표준_SIM_산출정보</v>
      </c>
      <c r="C1468" s="65" t="str">
        <f t="shared" si="1271"/>
        <v>시뮬레이션_버킷내상관계수적용정보</v>
      </c>
      <c r="D1468" s="65" t="s">
        <v>1395</v>
      </c>
      <c r="E1468" s="65">
        <f t="shared" si="1263"/>
        <v>23</v>
      </c>
      <c r="F1468" s="66"/>
      <c r="G1468" s="66" t="s">
        <v>1156</v>
      </c>
      <c r="H1468" s="42" t="s">
        <v>1999</v>
      </c>
      <c r="I1468" s="66"/>
      <c r="J1468" s="65" t="str">
        <f t="shared" si="1258"/>
        <v>숫자_10,6</v>
      </c>
      <c r="K1468" s="103"/>
      <c r="L1468" s="67"/>
      <c r="M1468" s="65" t="str">
        <f t="shared" si="1261"/>
        <v>ZFW_RISK_CPKL</v>
      </c>
      <c r="N1468" s="65" t="str">
        <f t="shared" si="1264"/>
        <v>시뮬레이션_버킷내상관계수적용정보</v>
      </c>
      <c r="O1468" s="27">
        <f t="shared" si="1257"/>
        <v>23</v>
      </c>
      <c r="P1468" s="65" t="s">
        <v>1396</v>
      </c>
      <c r="Q1468" s="65" t="str">
        <f t="shared" si="1262"/>
        <v>Vega상관계수</v>
      </c>
      <c r="R1468" s="65" t="str">
        <f t="shared" si="1259"/>
        <v>number(10,6)</v>
      </c>
      <c r="S1468" s="66"/>
      <c r="T1468" s="66"/>
      <c r="U1468" s="68" t="str">
        <f t="shared" si="1255"/>
        <v>10,6</v>
      </c>
      <c r="V1468" s="65"/>
      <c r="W1468" s="5" t="s">
        <v>291</v>
      </c>
      <c r="X1468" s="5" t="str">
        <f t="shared" si="1266"/>
        <v>BASE_DT,SCEN_ID,PORT_ID,RISK_CLS,SENT_CLS,BUCKET,RISK_FACTK,RISK_FACTL</v>
      </c>
      <c r="Y1468" s="6" t="s">
        <v>291</v>
      </c>
      <c r="Z1468" s="37" t="str">
        <f t="shared" si="1267"/>
        <v xml:space="preserve">  VCORR number(10,6) NULL,</v>
      </c>
      <c r="AA1468" s="37" t="s">
        <v>291</v>
      </c>
      <c r="AB1468" s="5" t="str">
        <f t="shared" si="1268"/>
        <v/>
      </c>
      <c r="AC1468" s="37" t="s">
        <v>291</v>
      </c>
      <c r="AD1468" s="37" t="str">
        <f t="shared" si="1269"/>
        <v>COMMENT ON COLUMN ZFW_RISK_CPKL.VCORR IS 'Vega상관계수';</v>
      </c>
      <c r="AE1468" s="37" t="s">
        <v>291</v>
      </c>
      <c r="AF1468" s="40" t="str">
        <f t="shared" si="1270"/>
        <v>ALTER TABLE ZFW_RISK_CPKL ADD VCORR number(10,6) NULL;</v>
      </c>
      <c r="AG1468" s="6" t="s">
        <v>291</v>
      </c>
      <c r="AI1468" s="114"/>
      <c r="AJ1468" s="66"/>
    </row>
    <row r="1469" spans="2:36" hidden="1">
      <c r="B1469" s="65" t="str">
        <f t="shared" si="1271"/>
        <v>바젤3표준_SIM_산출정보</v>
      </c>
      <c r="C1469" s="65" t="str">
        <f t="shared" si="1271"/>
        <v>시뮬레이션_버킷내상관계수적용정보</v>
      </c>
      <c r="D1469" s="65" t="s">
        <v>1397</v>
      </c>
      <c r="E1469" s="65">
        <f t="shared" si="1263"/>
        <v>24</v>
      </c>
      <c r="F1469" s="66"/>
      <c r="G1469" s="66" t="s">
        <v>274</v>
      </c>
      <c r="H1469" s="42">
        <v>20</v>
      </c>
      <c r="I1469" s="66"/>
      <c r="J1469" s="65" t="str">
        <f t="shared" si="1258"/>
        <v>문자_20</v>
      </c>
      <c r="K1469" s="103"/>
      <c r="L1469" s="67"/>
      <c r="M1469" s="65" t="str">
        <f t="shared" si="1261"/>
        <v>ZFW_RISK_CPKL</v>
      </c>
      <c r="N1469" s="65" t="str">
        <f t="shared" si="1264"/>
        <v>시뮬레이션_버킷내상관계수적용정보</v>
      </c>
      <c r="O1469" s="27">
        <f t="shared" si="1257"/>
        <v>24</v>
      </c>
      <c r="P1469" s="65" t="s">
        <v>1398</v>
      </c>
      <c r="Q1469" s="65" t="str">
        <f t="shared" si="1262"/>
        <v>예외상관계수적용기준</v>
      </c>
      <c r="R1469" s="65" t="str">
        <f t="shared" si="1259"/>
        <v>varchar2(20)</v>
      </c>
      <c r="S1469" s="66"/>
      <c r="T1469" s="66"/>
      <c r="U1469" s="68">
        <f t="shared" si="1255"/>
        <v>20</v>
      </c>
      <c r="V1469" s="65"/>
      <c r="W1469" s="5" t="s">
        <v>291</v>
      </c>
      <c r="X1469" s="5" t="str">
        <f t="shared" si="1266"/>
        <v>BASE_DT,SCEN_ID,PORT_ID,RISK_CLS,SENT_CLS,BUCKET,RISK_FACTK,RISK_FACTL</v>
      </c>
      <c r="Y1469" s="6" t="s">
        <v>291</v>
      </c>
      <c r="Z1469" s="37" t="str">
        <f t="shared" si="1267"/>
        <v xml:space="preserve">  ECONN varchar2(20) NULL,</v>
      </c>
      <c r="AA1469" s="37" t="s">
        <v>291</v>
      </c>
      <c r="AB1469" s="5" t="str">
        <f t="shared" si="1268"/>
        <v/>
      </c>
      <c r="AC1469" s="37" t="s">
        <v>291</v>
      </c>
      <c r="AD1469" s="37" t="str">
        <f t="shared" si="1269"/>
        <v>COMMENT ON COLUMN ZFW_RISK_CPKL.ECONN IS '예외상관계수적용기준';</v>
      </c>
      <c r="AE1469" s="37" t="s">
        <v>291</v>
      </c>
      <c r="AF1469" s="40" t="str">
        <f t="shared" si="1270"/>
        <v>ALTER TABLE ZFW_RISK_CPKL ADD ECONN varchar2(20) NULL;</v>
      </c>
      <c r="AG1469" s="6" t="s">
        <v>291</v>
      </c>
      <c r="AI1469" s="114"/>
      <c r="AJ1469" s="66"/>
    </row>
    <row r="1470" spans="2:36" hidden="1">
      <c r="B1470" s="65" t="str">
        <f t="shared" si="1271"/>
        <v>바젤3표준_SIM_산출정보</v>
      </c>
      <c r="C1470" s="65" t="str">
        <f t="shared" si="1271"/>
        <v>시뮬레이션_버킷내상관계수적용정보</v>
      </c>
      <c r="D1470" s="65" t="s">
        <v>1399</v>
      </c>
      <c r="E1470" s="65">
        <f t="shared" si="1263"/>
        <v>25</v>
      </c>
      <c r="F1470" s="66"/>
      <c r="G1470" s="66" t="s">
        <v>274</v>
      </c>
      <c r="H1470" s="42">
        <v>20</v>
      </c>
      <c r="I1470" s="66"/>
      <c r="J1470" s="65" t="str">
        <f t="shared" si="1258"/>
        <v>문자_20</v>
      </c>
      <c r="K1470" s="103"/>
      <c r="L1470" s="67"/>
      <c r="M1470" s="65" t="str">
        <f t="shared" si="1261"/>
        <v>ZFW_RISK_CPKL</v>
      </c>
      <c r="N1470" s="65" t="str">
        <f t="shared" si="1264"/>
        <v>시뮬레이션_버킷내상관계수적용정보</v>
      </c>
      <c r="O1470" s="27">
        <f t="shared" si="1257"/>
        <v>25</v>
      </c>
      <c r="P1470" s="65" t="s">
        <v>1400</v>
      </c>
      <c r="Q1470" s="65" t="str">
        <f t="shared" si="1262"/>
        <v>Name상관계수적용기준</v>
      </c>
      <c r="R1470" s="65" t="str">
        <f t="shared" si="1259"/>
        <v>varchar2(20)</v>
      </c>
      <c r="S1470" s="66"/>
      <c r="T1470" s="66"/>
      <c r="U1470" s="68">
        <f t="shared" si="1255"/>
        <v>20</v>
      </c>
      <c r="V1470" s="65"/>
      <c r="W1470" s="5" t="s">
        <v>291</v>
      </c>
      <c r="X1470" s="5" t="str">
        <f t="shared" si="1266"/>
        <v>BASE_DT,SCEN_ID,PORT_ID,RISK_CLS,SENT_CLS,BUCKET,RISK_FACTK,RISK_FACTL</v>
      </c>
      <c r="Y1470" s="6" t="s">
        <v>291</v>
      </c>
      <c r="Z1470" s="37" t="str">
        <f t="shared" si="1267"/>
        <v xml:space="preserve">  NCONN varchar2(20) NULL,</v>
      </c>
      <c r="AA1470" s="37" t="s">
        <v>291</v>
      </c>
      <c r="AB1470" s="5" t="str">
        <f t="shared" si="1268"/>
        <v/>
      </c>
      <c r="AC1470" s="37" t="s">
        <v>291</v>
      </c>
      <c r="AD1470" s="37" t="str">
        <f t="shared" si="1269"/>
        <v>COMMENT ON COLUMN ZFW_RISK_CPKL.NCONN IS 'Name상관계수적용기준';</v>
      </c>
      <c r="AE1470" s="37" t="s">
        <v>291</v>
      </c>
      <c r="AF1470" s="40" t="str">
        <f t="shared" si="1270"/>
        <v>ALTER TABLE ZFW_RISK_CPKL ADD NCONN varchar2(20) NULL;</v>
      </c>
      <c r="AG1470" s="6" t="s">
        <v>291</v>
      </c>
      <c r="AI1470" s="114"/>
      <c r="AJ1470" s="66"/>
    </row>
    <row r="1471" spans="2:36" hidden="1">
      <c r="B1471" s="65" t="str">
        <f t="shared" si="1271"/>
        <v>바젤3표준_SIM_산출정보</v>
      </c>
      <c r="C1471" s="65" t="str">
        <f>C1469</f>
        <v>시뮬레이션_버킷내상관계수적용정보</v>
      </c>
      <c r="D1471" s="65" t="s">
        <v>1401</v>
      </c>
      <c r="E1471" s="65">
        <f t="shared" si="1263"/>
        <v>26</v>
      </c>
      <c r="F1471" s="66"/>
      <c r="G1471" s="66" t="s">
        <v>274</v>
      </c>
      <c r="H1471" s="42">
        <v>20</v>
      </c>
      <c r="I1471" s="66"/>
      <c r="J1471" s="65" t="str">
        <f t="shared" si="1258"/>
        <v>문자_20</v>
      </c>
      <c r="K1471" s="103"/>
      <c r="L1471" s="67"/>
      <c r="M1471" s="65" t="str">
        <f t="shared" si="1261"/>
        <v>ZFW_RISK_CPKL</v>
      </c>
      <c r="N1471" s="65" t="str">
        <f t="shared" si="1264"/>
        <v>시뮬레이션_버킷내상관계수적용정보</v>
      </c>
      <c r="O1471" s="27">
        <f t="shared" si="1257"/>
        <v>26</v>
      </c>
      <c r="P1471" s="65" t="s">
        <v>1402</v>
      </c>
      <c r="Q1471" s="65" t="str">
        <f t="shared" si="1262"/>
        <v>Basis상관계수적용기준</v>
      </c>
      <c r="R1471" s="65" t="str">
        <f t="shared" si="1259"/>
        <v>varchar2(20)</v>
      </c>
      <c r="S1471" s="66"/>
      <c r="T1471" s="66"/>
      <c r="U1471" s="68">
        <f t="shared" si="1255"/>
        <v>20</v>
      </c>
      <c r="V1471" s="65"/>
      <c r="W1471" s="5" t="s">
        <v>291</v>
      </c>
      <c r="X1471" s="5" t="str">
        <f t="shared" si="1266"/>
        <v>BASE_DT,SCEN_ID,PORT_ID,RISK_CLS,SENT_CLS,BUCKET,RISK_FACTK,RISK_FACTL</v>
      </c>
      <c r="Y1471" s="6" t="s">
        <v>291</v>
      </c>
      <c r="Z1471" s="37" t="str">
        <f t="shared" si="1267"/>
        <v xml:space="preserve">  BCONN varchar2(20) NULL,</v>
      </c>
      <c r="AA1471" s="37" t="s">
        <v>291</v>
      </c>
      <c r="AB1471" s="5" t="str">
        <f t="shared" si="1268"/>
        <v/>
      </c>
      <c r="AC1471" s="37" t="s">
        <v>291</v>
      </c>
      <c r="AD1471" s="37" t="str">
        <f t="shared" si="1269"/>
        <v>COMMENT ON COLUMN ZFW_RISK_CPKL.BCONN IS 'Basis상관계수적용기준';</v>
      </c>
      <c r="AE1471" s="37" t="s">
        <v>291</v>
      </c>
      <c r="AF1471" s="40" t="str">
        <f t="shared" si="1270"/>
        <v>ALTER TABLE ZFW_RISK_CPKL ADD BCONN varchar2(20) NULL;</v>
      </c>
      <c r="AG1471" s="6" t="s">
        <v>291</v>
      </c>
      <c r="AI1471" s="114"/>
      <c r="AJ1471" s="66"/>
    </row>
    <row r="1472" spans="2:36" hidden="1">
      <c r="B1472" s="65" t="str">
        <f t="shared" si="1271"/>
        <v>바젤3표준_SIM_산출정보</v>
      </c>
      <c r="C1472" s="65" t="str">
        <f>C1470</f>
        <v>시뮬레이션_버킷내상관계수적용정보</v>
      </c>
      <c r="D1472" s="65" t="s">
        <v>1403</v>
      </c>
      <c r="E1472" s="65">
        <f t="shared" si="1263"/>
        <v>27</v>
      </c>
      <c r="F1472" s="66"/>
      <c r="G1472" s="66" t="s">
        <v>274</v>
      </c>
      <c r="H1472" s="42">
        <v>20</v>
      </c>
      <c r="I1472" s="66"/>
      <c r="J1472" s="65" t="str">
        <f t="shared" si="1258"/>
        <v>문자_20</v>
      </c>
      <c r="K1472" s="103"/>
      <c r="L1472" s="67"/>
      <c r="M1472" s="65" t="str">
        <f t="shared" si="1261"/>
        <v>ZFW_RISK_CPKL</v>
      </c>
      <c r="N1472" s="65" t="str">
        <f t="shared" si="1264"/>
        <v>시뮬레이션_버킷내상관계수적용정보</v>
      </c>
      <c r="O1472" s="27">
        <f t="shared" si="1257"/>
        <v>27</v>
      </c>
      <c r="P1472" s="65" t="s">
        <v>1404</v>
      </c>
      <c r="Q1472" s="65" t="str">
        <f t="shared" si="1262"/>
        <v>Tenor상관계수적용기준</v>
      </c>
      <c r="R1472" s="65" t="str">
        <f t="shared" si="1259"/>
        <v>varchar2(20)</v>
      </c>
      <c r="S1472" s="66"/>
      <c r="T1472" s="66"/>
      <c r="U1472" s="68">
        <f t="shared" si="1255"/>
        <v>20</v>
      </c>
      <c r="V1472" s="65"/>
      <c r="W1472" s="5" t="s">
        <v>291</v>
      </c>
      <c r="X1472" s="5" t="str">
        <f t="shared" si="1266"/>
        <v>BASE_DT,SCEN_ID,PORT_ID,RISK_CLS,SENT_CLS,BUCKET,RISK_FACTK,RISK_FACTL</v>
      </c>
      <c r="Y1472" s="6" t="s">
        <v>291</v>
      </c>
      <c r="Z1472" s="37" t="str">
        <f t="shared" si="1267"/>
        <v xml:space="preserve">  TCONN varchar2(20) NULL,</v>
      </c>
      <c r="AA1472" s="37" t="s">
        <v>291</v>
      </c>
      <c r="AB1472" s="5" t="str">
        <f t="shared" si="1268"/>
        <v/>
      </c>
      <c r="AC1472" s="37" t="s">
        <v>291</v>
      </c>
      <c r="AD1472" s="37" t="str">
        <f t="shared" si="1269"/>
        <v>COMMENT ON COLUMN ZFW_RISK_CPKL.TCONN IS 'Tenor상관계수적용기준';</v>
      </c>
      <c r="AE1472" s="37" t="s">
        <v>291</v>
      </c>
      <c r="AF1472" s="40" t="str">
        <f t="shared" si="1270"/>
        <v>ALTER TABLE ZFW_RISK_CPKL ADD TCONN varchar2(20) NULL;</v>
      </c>
      <c r="AG1472" s="6" t="s">
        <v>291</v>
      </c>
      <c r="AI1472" s="114"/>
      <c r="AJ1472" s="66"/>
    </row>
    <row r="1473" spans="2:36" hidden="1">
      <c r="B1473" s="65" t="str">
        <f>B1471</f>
        <v>바젤3표준_SIM_산출정보</v>
      </c>
      <c r="C1473" s="65" t="str">
        <f>C1470</f>
        <v>시뮬레이션_버킷내상관계수적용정보</v>
      </c>
      <c r="D1473" s="65" t="s">
        <v>1246</v>
      </c>
      <c r="E1473" s="65">
        <f t="shared" si="1263"/>
        <v>28</v>
      </c>
      <c r="F1473" s="66"/>
      <c r="G1473" s="66" t="s">
        <v>1156</v>
      </c>
      <c r="H1473" s="42" t="s">
        <v>1343</v>
      </c>
      <c r="I1473" s="66"/>
      <c r="J1473" s="65" t="str">
        <f t="shared" si="1258"/>
        <v>숫자_5,2</v>
      </c>
      <c r="K1473" s="103"/>
      <c r="L1473" s="67"/>
      <c r="M1473" s="65" t="str">
        <f>M1471</f>
        <v>ZFW_RISK_CPKL</v>
      </c>
      <c r="N1473" s="65" t="str">
        <f t="shared" si="1264"/>
        <v>시뮬레이션_버킷내상관계수적용정보</v>
      </c>
      <c r="O1473" s="27">
        <f t="shared" si="1257"/>
        <v>28</v>
      </c>
      <c r="P1473" s="65" t="s">
        <v>129</v>
      </c>
      <c r="Q1473" s="65" t="str">
        <f t="shared" si="1262"/>
        <v>구간1</v>
      </c>
      <c r="R1473" s="65" t="str">
        <f t="shared" si="1259"/>
        <v>number(5,2)</v>
      </c>
      <c r="S1473" s="66"/>
      <c r="T1473" s="66"/>
      <c r="U1473" s="68" t="str">
        <f t="shared" si="1255"/>
        <v>5,2</v>
      </c>
      <c r="V1473" s="65"/>
      <c r="W1473" s="5" t="s">
        <v>291</v>
      </c>
      <c r="X1473" s="5" t="str">
        <f t="shared" si="1266"/>
        <v>BASE_DT,SCEN_ID,PORT_ID,RISK_CLS,SENT_CLS,BUCKET,RISK_FACTK,RISK_FACTL</v>
      </c>
      <c r="Y1473" s="6" t="s">
        <v>291</v>
      </c>
      <c r="Z1473" s="37" t="str">
        <f t="shared" si="1267"/>
        <v xml:space="preserve">  TENOR1 number(5,2) NULL,</v>
      </c>
      <c r="AA1473" s="37" t="s">
        <v>291</v>
      </c>
      <c r="AB1473" s="5" t="str">
        <f t="shared" si="1268"/>
        <v/>
      </c>
      <c r="AC1473" s="37" t="s">
        <v>291</v>
      </c>
      <c r="AD1473" s="37" t="str">
        <f t="shared" si="1269"/>
        <v>COMMENT ON COLUMN ZFW_RISK_CPKL.TENOR1 IS '구간1';</v>
      </c>
      <c r="AE1473" s="37" t="s">
        <v>291</v>
      </c>
      <c r="AF1473" s="40" t="str">
        <f t="shared" si="1270"/>
        <v>ALTER TABLE ZFW_RISK_CPKL ADD TENOR1 number(5,2) NULL;</v>
      </c>
      <c r="AG1473" s="6" t="s">
        <v>291</v>
      </c>
      <c r="AI1473" s="114"/>
      <c r="AJ1473" s="66"/>
    </row>
    <row r="1474" spans="2:36" hidden="1">
      <c r="B1474" s="65" t="str">
        <f>B1472</f>
        <v>바젤3표준_SIM_산출정보</v>
      </c>
      <c r="C1474" s="65" t="str">
        <f>C1473</f>
        <v>시뮬레이션_버킷내상관계수적용정보</v>
      </c>
      <c r="D1474" s="65" t="s">
        <v>1247</v>
      </c>
      <c r="E1474" s="65">
        <f t="shared" si="1263"/>
        <v>29</v>
      </c>
      <c r="F1474" s="66"/>
      <c r="G1474" s="66" t="s">
        <v>1156</v>
      </c>
      <c r="H1474" s="42" t="s">
        <v>1343</v>
      </c>
      <c r="I1474" s="66"/>
      <c r="J1474" s="65" t="str">
        <f t="shared" si="1258"/>
        <v>숫자_5,2</v>
      </c>
      <c r="K1474" s="103"/>
      <c r="L1474" s="67"/>
      <c r="M1474" s="65" t="str">
        <f>M1472</f>
        <v>ZFW_RISK_CPKL</v>
      </c>
      <c r="N1474" s="65" t="str">
        <f>C1474</f>
        <v>시뮬레이션_버킷내상관계수적용정보</v>
      </c>
      <c r="O1474" s="27">
        <f t="shared" si="1257"/>
        <v>29</v>
      </c>
      <c r="P1474" s="65" t="s">
        <v>130</v>
      </c>
      <c r="Q1474" s="65" t="str">
        <f t="shared" si="1262"/>
        <v>구간2</v>
      </c>
      <c r="R1474" s="65" t="str">
        <f t="shared" si="1259"/>
        <v>number(5,2)</v>
      </c>
      <c r="S1474" s="66"/>
      <c r="T1474" s="66"/>
      <c r="U1474" s="68" t="str">
        <f t="shared" si="1255"/>
        <v>5,2</v>
      </c>
      <c r="V1474" s="65"/>
      <c r="W1474" s="5" t="s">
        <v>291</v>
      </c>
      <c r="X1474" s="5" t="str">
        <f t="shared" si="1266"/>
        <v>BASE_DT,SCEN_ID,PORT_ID,RISK_CLS,SENT_CLS,BUCKET,RISK_FACTK,RISK_FACTL</v>
      </c>
      <c r="Y1474" s="6" t="s">
        <v>291</v>
      </c>
      <c r="Z1474" s="37" t="str">
        <f t="shared" si="1267"/>
        <v xml:space="preserve">  TENOR2 number(5,2) NULL,CONSTRAINT PK_ZFW_RISK_CPKL PRIMARY KEY ( BASE_DT,SCEN_ID,PORT_ID,RISK_CLS,SENT_CLS,BUCKET,RISK_FACTK,RISK_FACTL) );</v>
      </c>
      <c r="AA1474" s="37" t="s">
        <v>291</v>
      </c>
      <c r="AB1474" s="5" t="str">
        <f t="shared" si="1268"/>
        <v/>
      </c>
      <c r="AC1474" s="37" t="s">
        <v>291</v>
      </c>
      <c r="AD1474" s="37" t="str">
        <f t="shared" si="1269"/>
        <v>COMMENT ON COLUMN ZFW_RISK_CPKL.TENOR2 IS '구간2';</v>
      </c>
      <c r="AE1474" s="37" t="s">
        <v>291</v>
      </c>
      <c r="AF1474" s="40" t="str">
        <f t="shared" si="1270"/>
        <v>ALTER TABLE ZFW_RISK_CPKL ADD TENOR2 number(5,2) NULL;</v>
      </c>
      <c r="AG1474" s="6" t="s">
        <v>291</v>
      </c>
      <c r="AI1474" s="114"/>
      <c r="AJ1474" s="66"/>
    </row>
    <row r="1475" spans="2:36" hidden="1">
      <c r="B1475" s="65" t="str">
        <f>B1472</f>
        <v>바젤3표준_SIM_산출정보</v>
      </c>
      <c r="C1475" s="65" t="s">
        <v>1032</v>
      </c>
      <c r="D1475" s="65" t="str">
        <f>VLOOKUP(C1475,엔티티목록!C:E,3,FALSE)</f>
        <v>시뮬레이션 분석 버킷간 상관계수 적용 이력 정보</v>
      </c>
      <c r="E1475" s="65" t="str">
        <f t="shared" si="1263"/>
        <v/>
      </c>
      <c r="F1475" s="66"/>
      <c r="G1475" s="66"/>
      <c r="H1475" s="42">
        <f>SUMIFS(H:H,C:C,C1475,B:B,B1475, G:G,"&lt;&gt;"&amp;G1475)</f>
        <v>181</v>
      </c>
      <c r="I1475" s="66"/>
      <c r="J1475" s="65" t="str">
        <f t="shared" si="1258"/>
        <v/>
      </c>
      <c r="K1475" s="103"/>
      <c r="L1475" s="67"/>
      <c r="M1475" s="65" t="s">
        <v>1034</v>
      </c>
      <c r="N1475" s="65" t="str">
        <f t="shared" si="1264"/>
        <v>시뮬레이션_버킷간상관계수적용정보</v>
      </c>
      <c r="O1475" s="27" t="str">
        <f t="shared" si="1257"/>
        <v/>
      </c>
      <c r="P1475" s="65"/>
      <c r="Q1475" s="65"/>
      <c r="R1475" s="65" t="str">
        <f t="shared" si="1259"/>
        <v/>
      </c>
      <c r="S1475" s="66"/>
      <c r="T1475" s="66"/>
      <c r="U1475" s="68">
        <f t="shared" si="1255"/>
        <v>181</v>
      </c>
      <c r="V1475" s="65"/>
      <c r="W1475" s="5" t="s">
        <v>291</v>
      </c>
      <c r="X1475" s="5" t="str">
        <f t="shared" si="1266"/>
        <v/>
      </c>
      <c r="Y1475" s="6" t="s">
        <v>291</v>
      </c>
      <c r="Z1475" s="37" t="str">
        <f t="shared" si="1267"/>
        <v>CREATE TABLE ZFW_RISK_CYBC(</v>
      </c>
      <c r="AA1475" s="37" t="s">
        <v>291</v>
      </c>
      <c r="AB1475" s="5" t="str">
        <f t="shared" si="1268"/>
        <v>DROP TABLE ZFW_RISK_CYBC;</v>
      </c>
      <c r="AC1475" s="37" t="s">
        <v>291</v>
      </c>
      <c r="AD1475" s="37" t="str">
        <f t="shared" si="1269"/>
        <v>COMMENT ON TABLE ZFW_RISK_CYBC IS '시뮬레이션_버킷간상관계수적용정보';</v>
      </c>
      <c r="AE1475" s="37" t="s">
        <v>291</v>
      </c>
      <c r="AF1475" s="40" t="str">
        <f t="shared" si="1270"/>
        <v/>
      </c>
      <c r="AG1475" s="6" t="s">
        <v>291</v>
      </c>
      <c r="AI1475" s="114"/>
      <c r="AJ1475" s="66"/>
    </row>
    <row r="1476" spans="2:36" hidden="1">
      <c r="B1476" s="65" t="str">
        <f t="shared" ref="B1476:C1491" si="1272">B1475</f>
        <v>바젤3표준_SIM_산출정보</v>
      </c>
      <c r="C1476" s="65" t="str">
        <f t="shared" si="1272"/>
        <v>시뮬레이션_버킷간상관계수적용정보</v>
      </c>
      <c r="D1476" s="65" t="s">
        <v>1169</v>
      </c>
      <c r="E1476" s="65">
        <f t="shared" si="1263"/>
        <v>1</v>
      </c>
      <c r="F1476" s="66" t="s">
        <v>1980</v>
      </c>
      <c r="G1476" s="66" t="s">
        <v>274</v>
      </c>
      <c r="H1476" s="42">
        <v>8</v>
      </c>
      <c r="I1476" s="66"/>
      <c r="J1476" s="65" t="str">
        <f t="shared" si="1258"/>
        <v>문자_8</v>
      </c>
      <c r="K1476" s="103"/>
      <c r="L1476" s="67"/>
      <c r="M1476" s="65" t="str">
        <f t="shared" ref="M1476:M1505" si="1273">M1475</f>
        <v>ZFW_RISK_CYBC</v>
      </c>
      <c r="N1476" s="65" t="str">
        <f t="shared" si="1264"/>
        <v>시뮬레이션_버킷간상관계수적용정보</v>
      </c>
      <c r="O1476" s="27">
        <f t="shared" si="1257"/>
        <v>1</v>
      </c>
      <c r="P1476" s="65" t="s">
        <v>65</v>
      </c>
      <c r="Q1476" s="65" t="str">
        <f t="shared" ref="Q1476:Q1505" si="1274">D1476</f>
        <v>기준일자</v>
      </c>
      <c r="R1476" s="65" t="str">
        <f t="shared" si="1259"/>
        <v>varchar2(8)</v>
      </c>
      <c r="S1476" s="66" t="s">
        <v>1980</v>
      </c>
      <c r="T1476" s="66"/>
      <c r="U1476" s="68">
        <f t="shared" si="1255"/>
        <v>8</v>
      </c>
      <c r="V1476" s="65"/>
      <c r="W1476" s="5" t="s">
        <v>291</v>
      </c>
      <c r="X1476" s="5" t="str">
        <f t="shared" si="1266"/>
        <v>BASE_DT</v>
      </c>
      <c r="Y1476" s="6" t="s">
        <v>291</v>
      </c>
      <c r="Z1476" s="37" t="str">
        <f t="shared" si="1267"/>
        <v xml:space="preserve">  BASE_DT varchar2(8) NOT NULL,</v>
      </c>
      <c r="AA1476" s="37" t="s">
        <v>291</v>
      </c>
      <c r="AB1476" s="5" t="str">
        <f t="shared" si="1268"/>
        <v/>
      </c>
      <c r="AC1476" s="37" t="s">
        <v>291</v>
      </c>
      <c r="AD1476" s="37" t="str">
        <f t="shared" si="1269"/>
        <v>COMMENT ON COLUMN ZFW_RISK_CYBC.BASE_DT IS '기준일자';</v>
      </c>
      <c r="AE1476" s="37" t="s">
        <v>291</v>
      </c>
      <c r="AF1476" s="40" t="str">
        <f t="shared" si="1270"/>
        <v/>
      </c>
      <c r="AG1476" s="6" t="s">
        <v>291</v>
      </c>
      <c r="AI1476" s="114"/>
      <c r="AJ1476" s="66"/>
    </row>
    <row r="1477" spans="2:36" hidden="1">
      <c r="B1477" s="65" t="str">
        <f t="shared" si="1272"/>
        <v>바젤3표준_SIM_산출정보</v>
      </c>
      <c r="C1477" s="65" t="str">
        <f t="shared" si="1272"/>
        <v>시뮬레이션_버킷간상관계수적용정보</v>
      </c>
      <c r="D1477" s="65" t="s">
        <v>1212</v>
      </c>
      <c r="E1477" s="65">
        <f t="shared" si="1263"/>
        <v>2</v>
      </c>
      <c r="F1477" s="66" t="s">
        <v>1980</v>
      </c>
      <c r="G1477" s="66" t="s">
        <v>274</v>
      </c>
      <c r="H1477" s="42">
        <v>30</v>
      </c>
      <c r="I1477" s="66"/>
      <c r="J1477" s="65" t="str">
        <f t="shared" si="1258"/>
        <v>문자_30</v>
      </c>
      <c r="K1477" s="103"/>
      <c r="L1477" s="67"/>
      <c r="M1477" s="65" t="str">
        <f t="shared" si="1273"/>
        <v>ZFW_RISK_CYBC</v>
      </c>
      <c r="N1477" s="65" t="str">
        <f t="shared" si="1264"/>
        <v>시뮬레이션_버킷간상관계수적용정보</v>
      </c>
      <c r="O1477" s="27">
        <f t="shared" si="1257"/>
        <v>2</v>
      </c>
      <c r="P1477" s="65" t="s">
        <v>106</v>
      </c>
      <c r="Q1477" s="65" t="str">
        <f t="shared" si="1274"/>
        <v>시나리오ID</v>
      </c>
      <c r="R1477" s="65" t="str">
        <f t="shared" si="1259"/>
        <v>varchar2(30)</v>
      </c>
      <c r="S1477" s="66" t="s">
        <v>1980</v>
      </c>
      <c r="T1477" s="66"/>
      <c r="U1477" s="68">
        <f t="shared" si="1255"/>
        <v>30</v>
      </c>
      <c r="V1477" s="65"/>
      <c r="W1477" s="5" t="s">
        <v>291</v>
      </c>
      <c r="X1477" s="5" t="str">
        <f t="shared" si="1266"/>
        <v>BASE_DT,SCEN_ID</v>
      </c>
      <c r="Y1477" s="6" t="s">
        <v>291</v>
      </c>
      <c r="Z1477" s="37" t="str">
        <f t="shared" si="1267"/>
        <v xml:space="preserve">  SCEN_ID varchar2(30) NOT NULL,</v>
      </c>
      <c r="AA1477" s="37" t="s">
        <v>291</v>
      </c>
      <c r="AB1477" s="5" t="str">
        <f t="shared" si="1268"/>
        <v/>
      </c>
      <c r="AC1477" s="37" t="s">
        <v>291</v>
      </c>
      <c r="AD1477" s="37" t="str">
        <f t="shared" si="1269"/>
        <v>COMMENT ON COLUMN ZFW_RISK_CYBC.SCEN_ID IS '시나리오ID';</v>
      </c>
      <c r="AE1477" s="37" t="s">
        <v>291</v>
      </c>
      <c r="AF1477" s="40" t="str">
        <f t="shared" si="1270"/>
        <v/>
      </c>
      <c r="AG1477" s="6" t="s">
        <v>291</v>
      </c>
      <c r="AI1477" s="114"/>
      <c r="AJ1477" s="66"/>
    </row>
    <row r="1478" spans="2:36" hidden="1">
      <c r="B1478" s="65" t="str">
        <f t="shared" si="1272"/>
        <v>바젤3표준_SIM_산출정보</v>
      </c>
      <c r="C1478" s="65" t="str">
        <f t="shared" si="1272"/>
        <v>시뮬레이션_버킷간상관계수적용정보</v>
      </c>
      <c r="D1478" s="65" t="s">
        <v>1208</v>
      </c>
      <c r="E1478" s="65">
        <f t="shared" si="1263"/>
        <v>3</v>
      </c>
      <c r="F1478" s="66" t="s">
        <v>1980</v>
      </c>
      <c r="G1478" s="66" t="s">
        <v>274</v>
      </c>
      <c r="H1478" s="42" t="s">
        <v>1159</v>
      </c>
      <c r="I1478" s="66"/>
      <c r="J1478" s="65" t="str">
        <f t="shared" si="1258"/>
        <v>문자_100</v>
      </c>
      <c r="K1478" s="103"/>
      <c r="L1478" s="67"/>
      <c r="M1478" s="65" t="str">
        <f t="shared" si="1273"/>
        <v>ZFW_RISK_CYBC</v>
      </c>
      <c r="N1478" s="65" t="str">
        <f t="shared" si="1264"/>
        <v>시뮬레이션_버킷간상관계수적용정보</v>
      </c>
      <c r="O1478" s="27">
        <f t="shared" si="1257"/>
        <v>3</v>
      </c>
      <c r="P1478" s="65" t="s">
        <v>81</v>
      </c>
      <c r="Q1478" s="65" t="str">
        <f t="shared" si="1274"/>
        <v>포트폴리오ID</v>
      </c>
      <c r="R1478" s="65" t="str">
        <f t="shared" si="1259"/>
        <v>varchar2(100)</v>
      </c>
      <c r="S1478" s="66" t="s">
        <v>1980</v>
      </c>
      <c r="T1478" s="66"/>
      <c r="U1478" s="68" t="str">
        <f t="shared" ref="U1478:U1541" si="1275">IF(Q1478="", SUMIFS(U:U,M:M,M1478,Q:Q,"&lt;&gt;"&amp;Q1478), IF(OR(R1478="float",R1478="datetime"),8,H1478))</f>
        <v>100</v>
      </c>
      <c r="V1478" s="65"/>
      <c r="W1478" s="5" t="s">
        <v>291</v>
      </c>
      <c r="X1478" s="5" t="str">
        <f t="shared" si="1266"/>
        <v>BASE_DT,SCEN_ID,PORT_ID</v>
      </c>
      <c r="Y1478" s="6" t="s">
        <v>291</v>
      </c>
      <c r="Z1478" s="37" t="str">
        <f t="shared" si="1267"/>
        <v xml:space="preserve">  PORT_ID varchar2(100) NOT NULL,</v>
      </c>
      <c r="AA1478" s="37" t="s">
        <v>291</v>
      </c>
      <c r="AB1478" s="5" t="str">
        <f t="shared" si="1268"/>
        <v/>
      </c>
      <c r="AC1478" s="37" t="s">
        <v>291</v>
      </c>
      <c r="AD1478" s="37" t="str">
        <f t="shared" si="1269"/>
        <v>COMMENT ON COLUMN ZFW_RISK_CYBC.PORT_ID IS '포트폴리오ID';</v>
      </c>
      <c r="AE1478" s="37" t="s">
        <v>291</v>
      </c>
      <c r="AF1478" s="40" t="str">
        <f t="shared" si="1270"/>
        <v/>
      </c>
      <c r="AG1478" s="6" t="s">
        <v>291</v>
      </c>
      <c r="AI1478" s="114"/>
      <c r="AJ1478" s="66"/>
    </row>
    <row r="1479" spans="2:36" hidden="1">
      <c r="B1479" s="65" t="str">
        <f t="shared" si="1272"/>
        <v>바젤3표준_SIM_산출정보</v>
      </c>
      <c r="C1479" s="65" t="str">
        <f t="shared" si="1272"/>
        <v>시뮬레이션_버킷간상관계수적용정보</v>
      </c>
      <c r="D1479" s="65" t="s">
        <v>1173</v>
      </c>
      <c r="E1479" s="65">
        <f t="shared" si="1263"/>
        <v>4</v>
      </c>
      <c r="F1479" s="66" t="s">
        <v>1980</v>
      </c>
      <c r="G1479" s="66" t="s">
        <v>274</v>
      </c>
      <c r="H1479" s="42">
        <v>10</v>
      </c>
      <c r="I1479" s="66"/>
      <c r="J1479" s="65" t="str">
        <f t="shared" si="1258"/>
        <v>문자_10</v>
      </c>
      <c r="K1479" s="103"/>
      <c r="L1479" s="67"/>
      <c r="M1479" s="65" t="str">
        <f t="shared" si="1273"/>
        <v>ZFW_RISK_CYBC</v>
      </c>
      <c r="N1479" s="65" t="str">
        <f t="shared" si="1264"/>
        <v>시뮬레이션_버킷간상관계수적용정보</v>
      </c>
      <c r="O1479" s="27">
        <f t="shared" si="1257"/>
        <v>4</v>
      </c>
      <c r="P1479" s="65" t="s">
        <v>69</v>
      </c>
      <c r="Q1479" s="65" t="str">
        <f t="shared" si="1274"/>
        <v>위험군</v>
      </c>
      <c r="R1479" s="65" t="str">
        <f t="shared" si="1259"/>
        <v>varchar2(10)</v>
      </c>
      <c r="S1479" s="66" t="s">
        <v>1980</v>
      </c>
      <c r="T1479" s="66"/>
      <c r="U1479" s="68">
        <f t="shared" si="1275"/>
        <v>10</v>
      </c>
      <c r="V1479" s="65"/>
      <c r="W1479" s="5" t="s">
        <v>291</v>
      </c>
      <c r="X1479" s="5" t="str">
        <f t="shared" si="1266"/>
        <v>BASE_DT,SCEN_ID,PORT_ID,RISK_CLS</v>
      </c>
      <c r="Y1479" s="6" t="s">
        <v>291</v>
      </c>
      <c r="Z1479" s="37" t="str">
        <f t="shared" si="1267"/>
        <v xml:space="preserve">  RISK_CLS varchar2(10) NOT NULL,</v>
      </c>
      <c r="AA1479" s="37" t="s">
        <v>291</v>
      </c>
      <c r="AB1479" s="5" t="str">
        <f t="shared" si="1268"/>
        <v/>
      </c>
      <c r="AC1479" s="37" t="s">
        <v>291</v>
      </c>
      <c r="AD1479" s="37" t="str">
        <f t="shared" si="1269"/>
        <v>COMMENT ON COLUMN ZFW_RISK_CYBC.RISK_CLS IS '위험군';</v>
      </c>
      <c r="AE1479" s="37" t="s">
        <v>291</v>
      </c>
      <c r="AF1479" s="40" t="str">
        <f t="shared" si="1270"/>
        <v/>
      </c>
      <c r="AG1479" s="6" t="s">
        <v>291</v>
      </c>
      <c r="AI1479" s="114"/>
      <c r="AJ1479" s="66"/>
    </row>
    <row r="1480" spans="2:36" hidden="1">
      <c r="B1480" s="65" t="str">
        <f t="shared" si="1272"/>
        <v>바젤3표준_SIM_산출정보</v>
      </c>
      <c r="C1480" s="65" t="str">
        <f t="shared" si="1272"/>
        <v>시뮬레이션_버킷간상관계수적용정보</v>
      </c>
      <c r="D1480" s="65" t="s">
        <v>1175</v>
      </c>
      <c r="E1480" s="65">
        <f t="shared" si="1263"/>
        <v>5</v>
      </c>
      <c r="F1480" s="66" t="s">
        <v>1980</v>
      </c>
      <c r="G1480" s="66" t="s">
        <v>274</v>
      </c>
      <c r="H1480" s="42">
        <v>5</v>
      </c>
      <c r="I1480" s="66"/>
      <c r="J1480" s="65" t="str">
        <f t="shared" si="1258"/>
        <v>문자_5</v>
      </c>
      <c r="K1480" s="103"/>
      <c r="L1480" s="67"/>
      <c r="M1480" s="65" t="str">
        <f t="shared" si="1273"/>
        <v>ZFW_RISK_CYBC</v>
      </c>
      <c r="N1480" s="65" t="str">
        <f t="shared" si="1264"/>
        <v>시뮬레이션_버킷간상관계수적용정보</v>
      </c>
      <c r="O1480" s="27">
        <f t="shared" si="1257"/>
        <v>5</v>
      </c>
      <c r="P1480" s="65" t="s">
        <v>70</v>
      </c>
      <c r="Q1480" s="65" t="str">
        <f t="shared" si="1274"/>
        <v>민감도구분</v>
      </c>
      <c r="R1480" s="65" t="str">
        <f t="shared" si="1259"/>
        <v>varchar2(5)</v>
      </c>
      <c r="S1480" s="66" t="s">
        <v>1980</v>
      </c>
      <c r="T1480" s="66"/>
      <c r="U1480" s="68">
        <f t="shared" si="1275"/>
        <v>5</v>
      </c>
      <c r="V1480" s="65"/>
      <c r="W1480" s="5" t="s">
        <v>291</v>
      </c>
      <c r="X1480" s="5" t="str">
        <f t="shared" si="1266"/>
        <v>BASE_DT,SCEN_ID,PORT_ID,RISK_CLS,SENT_CLS</v>
      </c>
      <c r="Y1480" s="6" t="s">
        <v>291</v>
      </c>
      <c r="Z1480" s="37" t="str">
        <f t="shared" si="1267"/>
        <v xml:space="preserve">  SENT_CLS varchar2(5) NOT NULL,</v>
      </c>
      <c r="AA1480" s="37" t="s">
        <v>291</v>
      </c>
      <c r="AB1480" s="5" t="str">
        <f t="shared" si="1268"/>
        <v/>
      </c>
      <c r="AC1480" s="37" t="s">
        <v>291</v>
      </c>
      <c r="AD1480" s="37" t="str">
        <f t="shared" si="1269"/>
        <v>COMMENT ON COLUMN ZFW_RISK_CYBC.SENT_CLS IS '민감도구분';</v>
      </c>
      <c r="AE1480" s="37" t="s">
        <v>291</v>
      </c>
      <c r="AF1480" s="40" t="str">
        <f t="shared" si="1270"/>
        <v/>
      </c>
      <c r="AG1480" s="6" t="s">
        <v>291</v>
      </c>
      <c r="AI1480" s="114"/>
      <c r="AJ1480" s="66"/>
    </row>
    <row r="1481" spans="2:36" hidden="1">
      <c r="B1481" s="65" t="str">
        <f t="shared" si="1272"/>
        <v>바젤3표준_SIM_산출정보</v>
      </c>
      <c r="C1481" s="65" t="str">
        <f t="shared" si="1272"/>
        <v>시뮬레이션_버킷간상관계수적용정보</v>
      </c>
      <c r="D1481" s="65" t="s">
        <v>1405</v>
      </c>
      <c r="E1481" s="65">
        <f t="shared" si="1263"/>
        <v>6</v>
      </c>
      <c r="F1481" s="66" t="s">
        <v>1980</v>
      </c>
      <c r="G1481" s="66" t="s">
        <v>274</v>
      </c>
      <c r="H1481" s="42">
        <v>30</v>
      </c>
      <c r="I1481" s="66"/>
      <c r="J1481" s="65" t="str">
        <f t="shared" si="1258"/>
        <v>문자_30</v>
      </c>
      <c r="K1481" s="103"/>
      <c r="L1481" s="67"/>
      <c r="M1481" s="65" t="str">
        <f t="shared" si="1273"/>
        <v>ZFW_RISK_CYBC</v>
      </c>
      <c r="N1481" s="65" t="str">
        <f t="shared" si="1264"/>
        <v>시뮬레이션_버킷간상관계수적용정보</v>
      </c>
      <c r="O1481" s="27">
        <f t="shared" si="1257"/>
        <v>6</v>
      </c>
      <c r="P1481" s="65" t="s">
        <v>164</v>
      </c>
      <c r="Q1481" s="65" t="str">
        <f t="shared" si="1274"/>
        <v>기준버킷</v>
      </c>
      <c r="R1481" s="65" t="str">
        <f t="shared" si="1259"/>
        <v>varchar2(30)</v>
      </c>
      <c r="S1481" s="66" t="s">
        <v>1980</v>
      </c>
      <c r="T1481" s="66"/>
      <c r="U1481" s="68">
        <f t="shared" si="1275"/>
        <v>30</v>
      </c>
      <c r="V1481" s="65"/>
      <c r="W1481" s="5" t="s">
        <v>291</v>
      </c>
      <c r="X1481" s="5" t="str">
        <f t="shared" si="1266"/>
        <v>BASE_DT,SCEN_ID,PORT_ID,RISK_CLS,SENT_CLS,BUCKETB</v>
      </c>
      <c r="Y1481" s="6" t="s">
        <v>291</v>
      </c>
      <c r="Z1481" s="37" t="str">
        <f t="shared" si="1267"/>
        <v xml:space="preserve">  BUCKETB varchar2(30) NOT NULL,</v>
      </c>
      <c r="AA1481" s="37" t="s">
        <v>291</v>
      </c>
      <c r="AB1481" s="5" t="str">
        <f t="shared" si="1268"/>
        <v/>
      </c>
      <c r="AC1481" s="37" t="s">
        <v>291</v>
      </c>
      <c r="AD1481" s="37" t="str">
        <f t="shared" si="1269"/>
        <v>COMMENT ON COLUMN ZFW_RISK_CYBC.BUCKETB IS '기준버킷';</v>
      </c>
      <c r="AE1481" s="37" t="s">
        <v>291</v>
      </c>
      <c r="AF1481" s="40" t="str">
        <f t="shared" si="1270"/>
        <v/>
      </c>
      <c r="AG1481" s="6" t="s">
        <v>291</v>
      </c>
      <c r="AI1481" s="114"/>
      <c r="AJ1481" s="66"/>
    </row>
    <row r="1482" spans="2:36" hidden="1">
      <c r="B1482" s="65" t="str">
        <f t="shared" si="1272"/>
        <v>바젤3표준_SIM_산출정보</v>
      </c>
      <c r="C1482" s="65" t="str">
        <f t="shared" si="1272"/>
        <v>시뮬레이션_버킷간상관계수적용정보</v>
      </c>
      <c r="D1482" s="65" t="s">
        <v>1406</v>
      </c>
      <c r="E1482" s="65">
        <f t="shared" si="1263"/>
        <v>7</v>
      </c>
      <c r="F1482" s="66" t="s">
        <v>1980</v>
      </c>
      <c r="G1482" s="66" t="s">
        <v>274</v>
      </c>
      <c r="H1482" s="42">
        <v>30</v>
      </c>
      <c r="I1482" s="66"/>
      <c r="J1482" s="65" t="str">
        <f t="shared" si="1258"/>
        <v>문자_30</v>
      </c>
      <c r="K1482" s="103"/>
      <c r="L1482" s="67"/>
      <c r="M1482" s="65" t="str">
        <f t="shared" si="1273"/>
        <v>ZFW_RISK_CYBC</v>
      </c>
      <c r="N1482" s="65" t="str">
        <f t="shared" si="1264"/>
        <v>시뮬레이션_버킷간상관계수적용정보</v>
      </c>
      <c r="O1482" s="27">
        <f t="shared" si="1257"/>
        <v>7</v>
      </c>
      <c r="P1482" s="65" t="s">
        <v>165</v>
      </c>
      <c r="Q1482" s="65" t="str">
        <f t="shared" si="1274"/>
        <v>상대버킷</v>
      </c>
      <c r="R1482" s="65" t="str">
        <f t="shared" si="1259"/>
        <v>varchar2(30)</v>
      </c>
      <c r="S1482" s="66" t="s">
        <v>1980</v>
      </c>
      <c r="T1482" s="66"/>
      <c r="U1482" s="68">
        <f t="shared" si="1275"/>
        <v>30</v>
      </c>
      <c r="V1482" s="65"/>
      <c r="W1482" s="5" t="s">
        <v>291</v>
      </c>
      <c r="X1482" s="5" t="str">
        <f t="shared" si="1266"/>
        <v>BASE_DT,SCEN_ID,PORT_ID,RISK_CLS,SENT_CLS,BUCKETB,BUCKETC</v>
      </c>
      <c r="Y1482" s="6" t="s">
        <v>291</v>
      </c>
      <c r="Z1482" s="37" t="str">
        <f t="shared" si="1267"/>
        <v xml:space="preserve">  BUCKETC varchar2(30) NOT NULL,</v>
      </c>
      <c r="AA1482" s="37" t="s">
        <v>291</v>
      </c>
      <c r="AB1482" s="5" t="str">
        <f t="shared" si="1268"/>
        <v/>
      </c>
      <c r="AC1482" s="37" t="s">
        <v>291</v>
      </c>
      <c r="AD1482" s="37" t="str">
        <f t="shared" si="1269"/>
        <v>COMMENT ON COLUMN ZFW_RISK_CYBC.BUCKETC IS '상대버킷';</v>
      </c>
      <c r="AE1482" s="37" t="s">
        <v>291</v>
      </c>
      <c r="AF1482" s="40" t="str">
        <f t="shared" si="1270"/>
        <v/>
      </c>
      <c r="AG1482" s="6" t="s">
        <v>291</v>
      </c>
      <c r="AI1482" s="114"/>
      <c r="AJ1482" s="66"/>
    </row>
    <row r="1483" spans="2:36" hidden="1">
      <c r="B1483" s="65" t="str">
        <f t="shared" si="1272"/>
        <v>바젤3표준_SIM_산출정보</v>
      </c>
      <c r="C1483" s="65" t="str">
        <f t="shared" si="1272"/>
        <v>시뮬레이션_버킷간상관계수적용정보</v>
      </c>
      <c r="D1483" s="65" t="s">
        <v>1153</v>
      </c>
      <c r="E1483" s="65">
        <f t="shared" si="1263"/>
        <v>8</v>
      </c>
      <c r="F1483" s="66"/>
      <c r="G1483" s="66" t="s">
        <v>274</v>
      </c>
      <c r="H1483" s="42">
        <v>20</v>
      </c>
      <c r="I1483" s="66"/>
      <c r="J1483" s="65" t="str">
        <f t="shared" si="1258"/>
        <v>문자_20</v>
      </c>
      <c r="K1483" s="103"/>
      <c r="L1483" s="67"/>
      <c r="M1483" s="65" t="str">
        <f t="shared" si="1273"/>
        <v>ZFW_RISK_CYBC</v>
      </c>
      <c r="N1483" s="65" t="str">
        <f t="shared" si="1264"/>
        <v>시뮬레이션_버킷간상관계수적용정보</v>
      </c>
      <c r="O1483" s="27">
        <f t="shared" si="1257"/>
        <v>8</v>
      </c>
      <c r="P1483" s="65" t="s">
        <v>46</v>
      </c>
      <c r="Q1483" s="65" t="str">
        <f t="shared" si="1274"/>
        <v>최종작업자</v>
      </c>
      <c r="R1483" s="65" t="str">
        <f t="shared" si="1259"/>
        <v>varchar2(20)</v>
      </c>
      <c r="S1483" s="66"/>
      <c r="T1483" s="66"/>
      <c r="U1483" s="68">
        <f t="shared" si="1275"/>
        <v>20</v>
      </c>
      <c r="V1483" s="65"/>
      <c r="W1483" s="5" t="s">
        <v>291</v>
      </c>
      <c r="X1483" s="5" t="str">
        <f t="shared" si="1266"/>
        <v>BASE_DT,SCEN_ID,PORT_ID,RISK_CLS,SENT_CLS,BUCKETB,BUCKETC</v>
      </c>
      <c r="Y1483" s="6" t="s">
        <v>291</v>
      </c>
      <c r="Z1483" s="37" t="str">
        <f t="shared" si="1267"/>
        <v xml:space="preserve">  LASTID varchar2(20) NULL,</v>
      </c>
      <c r="AA1483" s="37" t="s">
        <v>291</v>
      </c>
      <c r="AB1483" s="5" t="str">
        <f t="shared" si="1268"/>
        <v/>
      </c>
      <c r="AC1483" s="37" t="s">
        <v>291</v>
      </c>
      <c r="AD1483" s="37" t="str">
        <f t="shared" si="1269"/>
        <v>COMMENT ON COLUMN ZFW_RISK_CYBC.LASTID IS '최종작업자';</v>
      </c>
      <c r="AE1483" s="37" t="s">
        <v>291</v>
      </c>
      <c r="AF1483" s="40" t="str">
        <f t="shared" si="1270"/>
        <v>ALTER TABLE ZFW_RISK_CYBC ADD LASTID varchar2(20) NULL;</v>
      </c>
      <c r="AG1483" s="6" t="s">
        <v>291</v>
      </c>
      <c r="AI1483" s="114"/>
      <c r="AJ1483" s="66"/>
    </row>
    <row r="1484" spans="2:36" hidden="1">
      <c r="B1484" s="65" t="str">
        <f t="shared" si="1272"/>
        <v>바젤3표준_SIM_산출정보</v>
      </c>
      <c r="C1484" s="65" t="str">
        <f t="shared" si="1272"/>
        <v>시뮬레이션_버킷간상관계수적용정보</v>
      </c>
      <c r="D1484" s="65" t="s">
        <v>286</v>
      </c>
      <c r="E1484" s="65">
        <f t="shared" si="1263"/>
        <v>9</v>
      </c>
      <c r="F1484" s="66"/>
      <c r="G1484" s="66" t="s">
        <v>1154</v>
      </c>
      <c r="H1484" s="42">
        <v>8</v>
      </c>
      <c r="I1484" s="66" t="s">
        <v>36</v>
      </c>
      <c r="J1484" s="65" t="str">
        <f t="shared" si="1258"/>
        <v>날짜</v>
      </c>
      <c r="K1484" s="103"/>
      <c r="L1484" s="67"/>
      <c r="M1484" s="65" t="str">
        <f t="shared" si="1273"/>
        <v>ZFW_RISK_CYBC</v>
      </c>
      <c r="N1484" s="65" t="str">
        <f t="shared" si="1264"/>
        <v>시뮬레이션_버킷간상관계수적용정보</v>
      </c>
      <c r="O1484" s="27">
        <f t="shared" si="1257"/>
        <v>9</v>
      </c>
      <c r="P1484" s="65" t="s">
        <v>47</v>
      </c>
      <c r="Q1484" s="65" t="str">
        <f t="shared" si="1274"/>
        <v>최종작업시스템일시</v>
      </c>
      <c r="R1484" s="65" t="str">
        <f t="shared" si="1259"/>
        <v>timestamp</v>
      </c>
      <c r="S1484" s="66"/>
      <c r="T1484" s="66"/>
      <c r="U1484" s="68">
        <f t="shared" si="1275"/>
        <v>8</v>
      </c>
      <c r="V1484" s="65"/>
      <c r="W1484" s="5" t="s">
        <v>291</v>
      </c>
      <c r="X1484" s="5" t="str">
        <f t="shared" si="1266"/>
        <v>BASE_DT,SCEN_ID,PORT_ID,RISK_CLS,SENT_CLS,BUCKETB,BUCKETC</v>
      </c>
      <c r="Y1484" s="6" t="s">
        <v>291</v>
      </c>
      <c r="Z1484" s="37" t="str">
        <f t="shared" si="1267"/>
        <v xml:space="preserve">  TMSTAMP timestamp DEFAULT CURRENT_TIMESTAMP  NULL,</v>
      </c>
      <c r="AA1484" s="37" t="s">
        <v>291</v>
      </c>
      <c r="AB1484" s="5" t="str">
        <f t="shared" si="1268"/>
        <v/>
      </c>
      <c r="AC1484" s="37" t="s">
        <v>291</v>
      </c>
      <c r="AD1484" s="37" t="str">
        <f t="shared" si="1269"/>
        <v>COMMENT ON COLUMN ZFW_RISK_CYBC.TMSTAMP IS '최종작업시스템일시';</v>
      </c>
      <c r="AE1484" s="37" t="s">
        <v>291</v>
      </c>
      <c r="AF1484" s="40" t="str">
        <f t="shared" si="1270"/>
        <v>ALTER TABLE ZFW_RISK_CYBC ADD TMSTAMP timestamp NULL;</v>
      </c>
      <c r="AG1484" s="6" t="s">
        <v>291</v>
      </c>
      <c r="AI1484" s="114"/>
      <c r="AJ1484" s="66"/>
    </row>
    <row r="1485" spans="2:36" hidden="1">
      <c r="B1485" s="65" t="str">
        <f t="shared" si="1272"/>
        <v>바젤3표준_SIM_산출정보</v>
      </c>
      <c r="C1485" s="65" t="str">
        <f t="shared" si="1272"/>
        <v>시뮬레이션_버킷간상관계수적용정보</v>
      </c>
      <c r="D1485" s="65" t="s">
        <v>1407</v>
      </c>
      <c r="E1485" s="65">
        <f t="shared" si="1263"/>
        <v>10</v>
      </c>
      <c r="F1485" s="66"/>
      <c r="G1485" s="66" t="s">
        <v>1156</v>
      </c>
      <c r="H1485" s="42" t="s">
        <v>2000</v>
      </c>
      <c r="I1485" s="66"/>
      <c r="J1485" s="65" t="str">
        <f t="shared" si="1258"/>
        <v>숫자_19,2</v>
      </c>
      <c r="K1485" s="103"/>
      <c r="L1485" s="67"/>
      <c r="M1485" s="65" t="str">
        <f t="shared" si="1273"/>
        <v>ZFW_RISK_CYBC</v>
      </c>
      <c r="N1485" s="65" t="str">
        <f t="shared" si="1264"/>
        <v>시뮬레이션_버킷간상관계수적용정보</v>
      </c>
      <c r="O1485" s="27">
        <f t="shared" si="1257"/>
        <v>10</v>
      </c>
      <c r="P1485" s="65" t="s">
        <v>166</v>
      </c>
      <c r="Q1485" s="65" t="str">
        <f t="shared" si="1274"/>
        <v>기준버킷위험가중자산</v>
      </c>
      <c r="R1485" s="65" t="str">
        <f t="shared" si="1259"/>
        <v>number(19,2)</v>
      </c>
      <c r="S1485" s="66"/>
      <c r="T1485" s="66"/>
      <c r="U1485" s="68" t="str">
        <f t="shared" si="1275"/>
        <v>19,2</v>
      </c>
      <c r="V1485" s="65"/>
      <c r="W1485" s="5" t="s">
        <v>291</v>
      </c>
      <c r="X1485" s="5" t="str">
        <f t="shared" si="1266"/>
        <v>BASE_DT,SCEN_ID,PORT_ID,RISK_CLS,SENT_CLS,BUCKETB,BUCKETC</v>
      </c>
      <c r="Y1485" s="6" t="s">
        <v>291</v>
      </c>
      <c r="Z1485" s="37" t="str">
        <f t="shared" si="1267"/>
        <v xml:space="preserve">  SB number(19,2) NULL,</v>
      </c>
      <c r="AA1485" s="37" t="s">
        <v>291</v>
      </c>
      <c r="AB1485" s="5" t="str">
        <f t="shared" si="1268"/>
        <v/>
      </c>
      <c r="AC1485" s="37" t="s">
        <v>291</v>
      </c>
      <c r="AD1485" s="37" t="str">
        <f t="shared" si="1269"/>
        <v>COMMENT ON COLUMN ZFW_RISK_CYBC.SB IS '기준버킷위험가중자산';</v>
      </c>
      <c r="AE1485" s="37" t="s">
        <v>291</v>
      </c>
      <c r="AF1485" s="40" t="str">
        <f t="shared" si="1270"/>
        <v>ALTER TABLE ZFW_RISK_CYBC ADD SB number(19,2) NULL;</v>
      </c>
      <c r="AG1485" s="6" t="s">
        <v>291</v>
      </c>
      <c r="AI1485" s="114"/>
      <c r="AJ1485" s="66"/>
    </row>
    <row r="1486" spans="2:36" hidden="1">
      <c r="B1486" s="65" t="str">
        <f t="shared" si="1272"/>
        <v>바젤3표준_SIM_산출정보</v>
      </c>
      <c r="C1486" s="65" t="str">
        <f t="shared" si="1272"/>
        <v>시뮬레이션_버킷간상관계수적용정보</v>
      </c>
      <c r="D1486" s="65" t="s">
        <v>1408</v>
      </c>
      <c r="E1486" s="65">
        <f t="shared" si="1263"/>
        <v>11</v>
      </c>
      <c r="F1486" s="66"/>
      <c r="G1486" s="66" t="s">
        <v>1156</v>
      </c>
      <c r="H1486" s="42" t="s">
        <v>2000</v>
      </c>
      <c r="I1486" s="66"/>
      <c r="J1486" s="65" t="str">
        <f t="shared" si="1258"/>
        <v>숫자_19,2</v>
      </c>
      <c r="K1486" s="103"/>
      <c r="L1486" s="67"/>
      <c r="M1486" s="65" t="str">
        <f t="shared" si="1273"/>
        <v>ZFW_RISK_CYBC</v>
      </c>
      <c r="N1486" s="65" t="str">
        <f t="shared" si="1264"/>
        <v>시뮬레이션_버킷간상관계수적용정보</v>
      </c>
      <c r="O1486" s="27">
        <f t="shared" si="1257"/>
        <v>11</v>
      </c>
      <c r="P1486" s="65" t="s">
        <v>167</v>
      </c>
      <c r="Q1486" s="65" t="str">
        <f t="shared" si="1274"/>
        <v>상대버킷위험가중자산</v>
      </c>
      <c r="R1486" s="65" t="str">
        <f t="shared" si="1259"/>
        <v>number(19,2)</v>
      </c>
      <c r="S1486" s="66"/>
      <c r="T1486" s="66"/>
      <c r="U1486" s="68" t="str">
        <f t="shared" si="1275"/>
        <v>19,2</v>
      </c>
      <c r="V1486" s="65"/>
      <c r="W1486" s="5" t="s">
        <v>291</v>
      </c>
      <c r="X1486" s="5" t="str">
        <f t="shared" si="1266"/>
        <v>BASE_DT,SCEN_ID,PORT_ID,RISK_CLS,SENT_CLS,BUCKETB,BUCKETC</v>
      </c>
      <c r="Y1486" s="6" t="s">
        <v>291</v>
      </c>
      <c r="Z1486" s="37" t="str">
        <f t="shared" si="1267"/>
        <v xml:space="preserve">  SC number(19,2) NULL,</v>
      </c>
      <c r="AA1486" s="37" t="s">
        <v>291</v>
      </c>
      <c r="AB1486" s="5" t="str">
        <f t="shared" si="1268"/>
        <v/>
      </c>
      <c r="AC1486" s="37" t="s">
        <v>291</v>
      </c>
      <c r="AD1486" s="37" t="str">
        <f t="shared" si="1269"/>
        <v>COMMENT ON COLUMN ZFW_RISK_CYBC.SC IS '상대버킷위험가중자산';</v>
      </c>
      <c r="AE1486" s="37" t="s">
        <v>291</v>
      </c>
      <c r="AF1486" s="40" t="str">
        <f t="shared" si="1270"/>
        <v>ALTER TABLE ZFW_RISK_CYBC ADD SC number(19,2) NULL;</v>
      </c>
      <c r="AG1486" s="6" t="s">
        <v>291</v>
      </c>
      <c r="AI1486" s="114"/>
      <c r="AJ1486" s="66"/>
    </row>
    <row r="1487" spans="2:36" hidden="1">
      <c r="B1487" s="65" t="str">
        <f t="shared" si="1272"/>
        <v>바젤3표준_SIM_산출정보</v>
      </c>
      <c r="C1487" s="65" t="str">
        <f t="shared" si="1272"/>
        <v>시뮬레이션_버킷간상관계수적용정보</v>
      </c>
      <c r="D1487" s="65" t="s">
        <v>1381</v>
      </c>
      <c r="E1487" s="65">
        <f t="shared" si="1263"/>
        <v>12</v>
      </c>
      <c r="F1487" s="66"/>
      <c r="G1487" s="66" t="s">
        <v>1156</v>
      </c>
      <c r="H1487" s="42" t="s">
        <v>2000</v>
      </c>
      <c r="I1487" s="66"/>
      <c r="J1487" s="65" t="str">
        <f t="shared" si="1258"/>
        <v>숫자_19,2</v>
      </c>
      <c r="K1487" s="103"/>
      <c r="L1487" s="67"/>
      <c r="M1487" s="65" t="str">
        <f t="shared" si="1273"/>
        <v>ZFW_RISK_CYBC</v>
      </c>
      <c r="N1487" s="65" t="str">
        <f t="shared" si="1264"/>
        <v>시뮬레이션_버킷간상관계수적용정보</v>
      </c>
      <c r="O1487" s="27">
        <f t="shared" si="1257"/>
        <v>12</v>
      </c>
      <c r="P1487" s="65" t="s">
        <v>168</v>
      </c>
      <c r="Q1487" s="65" t="str">
        <f t="shared" si="1274"/>
        <v>상관계수적용값_Normal</v>
      </c>
      <c r="R1487" s="65" t="str">
        <f t="shared" si="1259"/>
        <v>number(19,2)</v>
      </c>
      <c r="S1487" s="66"/>
      <c r="T1487" s="66"/>
      <c r="U1487" s="68" t="str">
        <f t="shared" si="1275"/>
        <v>19,2</v>
      </c>
      <c r="V1487" s="65"/>
      <c r="W1487" s="5" t="s">
        <v>291</v>
      </c>
      <c r="X1487" s="5" t="str">
        <f t="shared" si="1266"/>
        <v>BASE_DT,SCEN_ID,PORT_ID,RISK_CLS,SENT_CLS,BUCKETB,BUCKETC</v>
      </c>
      <c r="Y1487" s="6" t="s">
        <v>291</v>
      </c>
      <c r="Z1487" s="37" t="str">
        <f t="shared" si="1267"/>
        <v xml:space="preserve">  SYBC_M number(19,2) NULL,</v>
      </c>
      <c r="AA1487" s="37" t="s">
        <v>291</v>
      </c>
      <c r="AB1487" s="5" t="str">
        <f t="shared" si="1268"/>
        <v/>
      </c>
      <c r="AC1487" s="37" t="s">
        <v>291</v>
      </c>
      <c r="AD1487" s="37" t="str">
        <f t="shared" si="1269"/>
        <v>COMMENT ON COLUMN ZFW_RISK_CYBC.SYBC_M IS '상관계수적용값_Normal';</v>
      </c>
      <c r="AE1487" s="37" t="s">
        <v>291</v>
      </c>
      <c r="AF1487" s="40" t="str">
        <f t="shared" si="1270"/>
        <v>ALTER TABLE ZFW_RISK_CYBC ADD SYBC_M number(19,2) NULL;</v>
      </c>
      <c r="AG1487" s="6" t="s">
        <v>291</v>
      </c>
      <c r="AI1487" s="114"/>
      <c r="AJ1487" s="66"/>
    </row>
    <row r="1488" spans="2:36" hidden="1">
      <c r="B1488" s="65" t="str">
        <f t="shared" si="1272"/>
        <v>바젤3표준_SIM_산출정보</v>
      </c>
      <c r="C1488" s="65" t="str">
        <f t="shared" si="1272"/>
        <v>시뮬레이션_버킷간상관계수적용정보</v>
      </c>
      <c r="D1488" s="65" t="s">
        <v>1382</v>
      </c>
      <c r="E1488" s="65">
        <f t="shared" si="1263"/>
        <v>13</v>
      </c>
      <c r="F1488" s="66"/>
      <c r="G1488" s="66" t="s">
        <v>1156</v>
      </c>
      <c r="H1488" s="42" t="s">
        <v>2000</v>
      </c>
      <c r="I1488" s="66"/>
      <c r="J1488" s="65" t="str">
        <f t="shared" si="1258"/>
        <v>숫자_19,2</v>
      </c>
      <c r="K1488" s="103"/>
      <c r="L1488" s="67"/>
      <c r="M1488" s="65" t="str">
        <f t="shared" si="1273"/>
        <v>ZFW_RISK_CYBC</v>
      </c>
      <c r="N1488" s="65" t="str">
        <f t="shared" si="1264"/>
        <v>시뮬레이션_버킷간상관계수적용정보</v>
      </c>
      <c r="O1488" s="27">
        <f t="shared" si="1257"/>
        <v>13</v>
      </c>
      <c r="P1488" s="65" t="s">
        <v>169</v>
      </c>
      <c r="Q1488" s="65" t="str">
        <f t="shared" si="1274"/>
        <v>상관계수적용값_High</v>
      </c>
      <c r="R1488" s="65" t="str">
        <f t="shared" si="1259"/>
        <v>number(19,2)</v>
      </c>
      <c r="S1488" s="66"/>
      <c r="T1488" s="66"/>
      <c r="U1488" s="68" t="str">
        <f t="shared" si="1275"/>
        <v>19,2</v>
      </c>
      <c r="V1488" s="65"/>
      <c r="W1488" s="5" t="s">
        <v>291</v>
      </c>
      <c r="X1488" s="5" t="str">
        <f t="shared" si="1266"/>
        <v>BASE_DT,SCEN_ID,PORT_ID,RISK_CLS,SENT_CLS,BUCKETB,BUCKETC</v>
      </c>
      <c r="Y1488" s="6" t="s">
        <v>291</v>
      </c>
      <c r="Z1488" s="37" t="str">
        <f t="shared" si="1267"/>
        <v xml:space="preserve">  SYBC_H number(19,2) NULL,</v>
      </c>
      <c r="AA1488" s="37" t="s">
        <v>291</v>
      </c>
      <c r="AB1488" s="5" t="str">
        <f t="shared" si="1268"/>
        <v/>
      </c>
      <c r="AC1488" s="37" t="s">
        <v>291</v>
      </c>
      <c r="AD1488" s="37" t="str">
        <f t="shared" si="1269"/>
        <v>COMMENT ON COLUMN ZFW_RISK_CYBC.SYBC_H IS '상관계수적용값_High';</v>
      </c>
      <c r="AE1488" s="37" t="s">
        <v>291</v>
      </c>
      <c r="AF1488" s="40" t="str">
        <f t="shared" si="1270"/>
        <v>ALTER TABLE ZFW_RISK_CYBC ADD SYBC_H number(19,2) NULL;</v>
      </c>
      <c r="AG1488" s="6" t="s">
        <v>291</v>
      </c>
      <c r="AI1488" s="114"/>
      <c r="AJ1488" s="66"/>
    </row>
    <row r="1489" spans="2:36" hidden="1">
      <c r="B1489" s="65" t="str">
        <f t="shared" si="1272"/>
        <v>바젤3표준_SIM_산출정보</v>
      </c>
      <c r="C1489" s="65" t="str">
        <f t="shared" si="1272"/>
        <v>시뮬레이션_버킷간상관계수적용정보</v>
      </c>
      <c r="D1489" s="65" t="s">
        <v>1383</v>
      </c>
      <c r="E1489" s="65">
        <f t="shared" si="1263"/>
        <v>14</v>
      </c>
      <c r="F1489" s="66"/>
      <c r="G1489" s="66" t="s">
        <v>1156</v>
      </c>
      <c r="H1489" s="42" t="s">
        <v>2000</v>
      </c>
      <c r="I1489" s="66"/>
      <c r="J1489" s="65" t="str">
        <f t="shared" si="1258"/>
        <v>숫자_19,2</v>
      </c>
      <c r="K1489" s="103"/>
      <c r="L1489" s="67"/>
      <c r="M1489" s="65" t="str">
        <f t="shared" si="1273"/>
        <v>ZFW_RISK_CYBC</v>
      </c>
      <c r="N1489" s="65" t="str">
        <f t="shared" si="1264"/>
        <v>시뮬레이션_버킷간상관계수적용정보</v>
      </c>
      <c r="O1489" s="27">
        <f t="shared" si="1257"/>
        <v>14</v>
      </c>
      <c r="P1489" s="65" t="s">
        <v>170</v>
      </c>
      <c r="Q1489" s="65" t="str">
        <f t="shared" si="1274"/>
        <v>상관계수적용값_Low</v>
      </c>
      <c r="R1489" s="65" t="str">
        <f t="shared" si="1259"/>
        <v>number(19,2)</v>
      </c>
      <c r="S1489" s="66"/>
      <c r="T1489" s="66"/>
      <c r="U1489" s="68" t="str">
        <f t="shared" si="1275"/>
        <v>19,2</v>
      </c>
      <c r="V1489" s="65"/>
      <c r="W1489" s="5" t="s">
        <v>291</v>
      </c>
      <c r="X1489" s="5" t="str">
        <f t="shared" si="1266"/>
        <v>BASE_DT,SCEN_ID,PORT_ID,RISK_CLS,SENT_CLS,BUCKETB,BUCKETC</v>
      </c>
      <c r="Y1489" s="6" t="s">
        <v>291</v>
      </c>
      <c r="Z1489" s="37" t="str">
        <f t="shared" si="1267"/>
        <v xml:space="preserve">  SYBC_L number(19,2) NULL,</v>
      </c>
      <c r="AA1489" s="37" t="s">
        <v>291</v>
      </c>
      <c r="AB1489" s="5" t="str">
        <f t="shared" si="1268"/>
        <v/>
      </c>
      <c r="AC1489" s="37" t="s">
        <v>291</v>
      </c>
      <c r="AD1489" s="37" t="str">
        <f t="shared" si="1269"/>
        <v>COMMENT ON COLUMN ZFW_RISK_CYBC.SYBC_L IS '상관계수적용값_Low';</v>
      </c>
      <c r="AE1489" s="37" t="s">
        <v>291</v>
      </c>
      <c r="AF1489" s="40" t="str">
        <f t="shared" si="1270"/>
        <v>ALTER TABLE ZFW_RISK_CYBC ADD SYBC_L number(19,2) NULL;</v>
      </c>
      <c r="AG1489" s="6" t="s">
        <v>291</v>
      </c>
      <c r="AI1489" s="114"/>
      <c r="AJ1489" s="66"/>
    </row>
    <row r="1490" spans="2:36" hidden="1">
      <c r="B1490" s="65" t="str">
        <f t="shared" si="1272"/>
        <v>바젤3표준_SIM_산출정보</v>
      </c>
      <c r="C1490" s="65" t="str">
        <f t="shared" si="1272"/>
        <v>시뮬레이션_버킷간상관계수적용정보</v>
      </c>
      <c r="D1490" s="65" t="s">
        <v>1384</v>
      </c>
      <c r="E1490" s="65">
        <f t="shared" si="1263"/>
        <v>15</v>
      </c>
      <c r="F1490" s="66"/>
      <c r="G1490" s="66" t="s">
        <v>1156</v>
      </c>
      <c r="H1490" s="42" t="s">
        <v>2000</v>
      </c>
      <c r="I1490" s="66"/>
      <c r="J1490" s="65" t="str">
        <f t="shared" si="1258"/>
        <v>숫자_19,2</v>
      </c>
      <c r="K1490" s="103"/>
      <c r="L1490" s="67"/>
      <c r="M1490" s="65" t="str">
        <f t="shared" si="1273"/>
        <v>ZFW_RISK_CYBC</v>
      </c>
      <c r="N1490" s="65" t="str">
        <f t="shared" si="1264"/>
        <v>시뮬레이션_버킷간상관계수적용정보</v>
      </c>
      <c r="O1490" s="27">
        <f t="shared" ref="O1490:O1553" si="1276">IF(P1490="","", IF(P1489="",1,O1489+1))</f>
        <v>15</v>
      </c>
      <c r="P1490" s="65" t="s">
        <v>171</v>
      </c>
      <c r="Q1490" s="65" t="str">
        <f t="shared" si="1274"/>
        <v>적용상관계수_Normal</v>
      </c>
      <c r="R1490" s="65" t="str">
        <f t="shared" si="1259"/>
        <v>number(19,2)</v>
      </c>
      <c r="S1490" s="66"/>
      <c r="T1490" s="66"/>
      <c r="U1490" s="68" t="str">
        <f t="shared" si="1275"/>
        <v>19,2</v>
      </c>
      <c r="V1490" s="65"/>
      <c r="W1490" s="5" t="s">
        <v>291</v>
      </c>
      <c r="X1490" s="5" t="str">
        <f t="shared" si="1266"/>
        <v>BASE_DT,SCEN_ID,PORT_ID,RISK_CLS,SENT_CLS,BUCKETB,BUCKETC</v>
      </c>
      <c r="Y1490" s="6" t="s">
        <v>291</v>
      </c>
      <c r="Z1490" s="37" t="str">
        <f t="shared" si="1267"/>
        <v xml:space="preserve">  YBC_M number(19,2) NULL,</v>
      </c>
      <c r="AA1490" s="37" t="s">
        <v>291</v>
      </c>
      <c r="AB1490" s="5" t="str">
        <f t="shared" si="1268"/>
        <v/>
      </c>
      <c r="AC1490" s="37" t="s">
        <v>291</v>
      </c>
      <c r="AD1490" s="37" t="str">
        <f t="shared" si="1269"/>
        <v>COMMENT ON COLUMN ZFW_RISK_CYBC.YBC_M IS '적용상관계수_Normal';</v>
      </c>
      <c r="AE1490" s="37" t="s">
        <v>291</v>
      </c>
      <c r="AF1490" s="40" t="str">
        <f t="shared" si="1270"/>
        <v>ALTER TABLE ZFW_RISK_CYBC ADD YBC_M number(19,2) NULL;</v>
      </c>
      <c r="AG1490" s="6" t="s">
        <v>291</v>
      </c>
      <c r="AI1490" s="114"/>
      <c r="AJ1490" s="66"/>
    </row>
    <row r="1491" spans="2:36" hidden="1">
      <c r="B1491" s="65" t="str">
        <f t="shared" si="1272"/>
        <v>바젤3표준_SIM_산출정보</v>
      </c>
      <c r="C1491" s="65" t="str">
        <f t="shared" si="1272"/>
        <v>시뮬레이션_버킷간상관계수적용정보</v>
      </c>
      <c r="D1491" s="65" t="s">
        <v>1385</v>
      </c>
      <c r="E1491" s="65">
        <f t="shared" si="1263"/>
        <v>16</v>
      </c>
      <c r="F1491" s="66"/>
      <c r="G1491" s="66" t="s">
        <v>1156</v>
      </c>
      <c r="H1491" s="42" t="s">
        <v>2000</v>
      </c>
      <c r="I1491" s="66"/>
      <c r="J1491" s="65" t="str">
        <f t="shared" si="1258"/>
        <v>숫자_19,2</v>
      </c>
      <c r="K1491" s="103"/>
      <c r="L1491" s="67"/>
      <c r="M1491" s="65" t="str">
        <f t="shared" si="1273"/>
        <v>ZFW_RISK_CYBC</v>
      </c>
      <c r="N1491" s="65" t="str">
        <f t="shared" si="1264"/>
        <v>시뮬레이션_버킷간상관계수적용정보</v>
      </c>
      <c r="O1491" s="27">
        <f t="shared" si="1276"/>
        <v>16</v>
      </c>
      <c r="P1491" s="65" t="s">
        <v>172</v>
      </c>
      <c r="Q1491" s="65" t="str">
        <f t="shared" si="1274"/>
        <v>적용상관계수_High</v>
      </c>
      <c r="R1491" s="65" t="str">
        <f t="shared" si="1259"/>
        <v>number(19,2)</v>
      </c>
      <c r="S1491" s="66"/>
      <c r="T1491" s="66"/>
      <c r="U1491" s="68" t="str">
        <f t="shared" si="1275"/>
        <v>19,2</v>
      </c>
      <c r="V1491" s="65"/>
      <c r="W1491" s="5" t="s">
        <v>291</v>
      </c>
      <c r="X1491" s="5" t="str">
        <f t="shared" si="1266"/>
        <v>BASE_DT,SCEN_ID,PORT_ID,RISK_CLS,SENT_CLS,BUCKETB,BUCKETC</v>
      </c>
      <c r="Y1491" s="6" t="s">
        <v>291</v>
      </c>
      <c r="Z1491" s="37" t="str">
        <f t="shared" si="1267"/>
        <v xml:space="preserve">  YBC_H number(19,2) NULL,</v>
      </c>
      <c r="AA1491" s="37" t="s">
        <v>291</v>
      </c>
      <c r="AB1491" s="5" t="str">
        <f t="shared" si="1268"/>
        <v/>
      </c>
      <c r="AC1491" s="37" t="s">
        <v>291</v>
      </c>
      <c r="AD1491" s="37" t="str">
        <f t="shared" si="1269"/>
        <v>COMMENT ON COLUMN ZFW_RISK_CYBC.YBC_H IS '적용상관계수_High';</v>
      </c>
      <c r="AE1491" s="37" t="s">
        <v>291</v>
      </c>
      <c r="AF1491" s="40" t="str">
        <f t="shared" si="1270"/>
        <v>ALTER TABLE ZFW_RISK_CYBC ADD YBC_H number(19,2) NULL;</v>
      </c>
      <c r="AG1491" s="6" t="s">
        <v>291</v>
      </c>
      <c r="AI1491" s="114"/>
      <c r="AJ1491" s="66"/>
    </row>
    <row r="1492" spans="2:36" hidden="1">
      <c r="B1492" s="65" t="str">
        <f t="shared" ref="B1492:C1507" si="1277">B1491</f>
        <v>바젤3표준_SIM_산출정보</v>
      </c>
      <c r="C1492" s="65" t="str">
        <f t="shared" si="1277"/>
        <v>시뮬레이션_버킷간상관계수적용정보</v>
      </c>
      <c r="D1492" s="65" t="s">
        <v>1386</v>
      </c>
      <c r="E1492" s="65">
        <f t="shared" si="1263"/>
        <v>17</v>
      </c>
      <c r="F1492" s="66"/>
      <c r="G1492" s="66" t="s">
        <v>1156</v>
      </c>
      <c r="H1492" s="42" t="s">
        <v>2000</v>
      </c>
      <c r="I1492" s="66"/>
      <c r="J1492" s="65" t="str">
        <f t="shared" si="1258"/>
        <v>숫자_19,2</v>
      </c>
      <c r="K1492" s="103"/>
      <c r="L1492" s="67"/>
      <c r="M1492" s="65" t="str">
        <f t="shared" si="1273"/>
        <v>ZFW_RISK_CYBC</v>
      </c>
      <c r="N1492" s="65" t="str">
        <f t="shared" si="1264"/>
        <v>시뮬레이션_버킷간상관계수적용정보</v>
      </c>
      <c r="O1492" s="27">
        <f t="shared" si="1276"/>
        <v>17</v>
      </c>
      <c r="P1492" s="65" t="s">
        <v>173</v>
      </c>
      <c r="Q1492" s="65" t="str">
        <f t="shared" si="1274"/>
        <v>적용상관계수_Low</v>
      </c>
      <c r="R1492" s="65" t="str">
        <f t="shared" si="1259"/>
        <v>number(19,2)</v>
      </c>
      <c r="S1492" s="66"/>
      <c r="T1492" s="66"/>
      <c r="U1492" s="68" t="str">
        <f t="shared" si="1275"/>
        <v>19,2</v>
      </c>
      <c r="V1492" s="65"/>
      <c r="W1492" s="5" t="s">
        <v>291</v>
      </c>
      <c r="X1492" s="5" t="str">
        <f t="shared" si="1266"/>
        <v>BASE_DT,SCEN_ID,PORT_ID,RISK_CLS,SENT_CLS,BUCKETB,BUCKETC</v>
      </c>
      <c r="Y1492" s="6" t="s">
        <v>291</v>
      </c>
      <c r="Z1492" s="37" t="str">
        <f t="shared" si="1267"/>
        <v xml:space="preserve">  YBC_L number(19,2) NULL,</v>
      </c>
      <c r="AA1492" s="37" t="s">
        <v>291</v>
      </c>
      <c r="AB1492" s="5" t="str">
        <f t="shared" si="1268"/>
        <v/>
      </c>
      <c r="AC1492" s="37" t="s">
        <v>291</v>
      </c>
      <c r="AD1492" s="37" t="str">
        <f t="shared" si="1269"/>
        <v>COMMENT ON COLUMN ZFW_RISK_CYBC.YBC_L IS '적용상관계수_Low';</v>
      </c>
      <c r="AE1492" s="37" t="s">
        <v>291</v>
      </c>
      <c r="AF1492" s="40" t="str">
        <f t="shared" si="1270"/>
        <v>ALTER TABLE ZFW_RISK_CYBC ADD YBC_L number(19,2) NULL;</v>
      </c>
      <c r="AG1492" s="6" t="s">
        <v>291</v>
      </c>
      <c r="AI1492" s="114"/>
      <c r="AJ1492" s="66"/>
    </row>
    <row r="1493" spans="2:36" hidden="1">
      <c r="B1493" s="65" t="str">
        <f t="shared" si="1277"/>
        <v>바젤3표준_SIM_산출정보</v>
      </c>
      <c r="C1493" s="65" t="str">
        <f t="shared" si="1277"/>
        <v>시뮬레이션_버킷간상관계수적용정보</v>
      </c>
      <c r="D1493" s="65" t="s">
        <v>1369</v>
      </c>
      <c r="E1493" s="65">
        <f t="shared" si="1263"/>
        <v>18</v>
      </c>
      <c r="F1493" s="66"/>
      <c r="G1493" s="66" t="s">
        <v>1156</v>
      </c>
      <c r="H1493" s="42" t="s">
        <v>2000</v>
      </c>
      <c r="I1493" s="66"/>
      <c r="J1493" s="65" t="str">
        <f t="shared" si="1258"/>
        <v>숫자_19,2</v>
      </c>
      <c r="K1493" s="103"/>
      <c r="L1493" s="67"/>
      <c r="M1493" s="65" t="str">
        <f t="shared" si="1273"/>
        <v>ZFW_RISK_CYBC</v>
      </c>
      <c r="N1493" s="65" t="str">
        <f t="shared" si="1264"/>
        <v>시뮬레이션_버킷간상관계수적용정보</v>
      </c>
      <c r="O1493" s="27">
        <f t="shared" si="1276"/>
        <v>18</v>
      </c>
      <c r="P1493" s="65" t="s">
        <v>174</v>
      </c>
      <c r="Q1493" s="65" t="str">
        <f t="shared" si="1274"/>
        <v>음수시SB대체값_Normal</v>
      </c>
      <c r="R1493" s="65" t="str">
        <f t="shared" si="1259"/>
        <v>number(19,2)</v>
      </c>
      <c r="S1493" s="66"/>
      <c r="T1493" s="66"/>
      <c r="U1493" s="68" t="str">
        <f t="shared" si="1275"/>
        <v>19,2</v>
      </c>
      <c r="V1493" s="65"/>
      <c r="W1493" s="5" t="s">
        <v>291</v>
      </c>
      <c r="X1493" s="5" t="str">
        <f t="shared" si="1266"/>
        <v>BASE_DT,SCEN_ID,PORT_ID,RISK_CLS,SENT_CLS,BUCKETB,BUCKETC</v>
      </c>
      <c r="Y1493" s="6" t="s">
        <v>291</v>
      </c>
      <c r="Z1493" s="37" t="str">
        <f t="shared" si="1267"/>
        <v xml:space="preserve">  SB_M number(19,2) NULL,</v>
      </c>
      <c r="AA1493" s="37" t="s">
        <v>291</v>
      </c>
      <c r="AB1493" s="5" t="str">
        <f t="shared" si="1268"/>
        <v/>
      </c>
      <c r="AC1493" s="37" t="s">
        <v>291</v>
      </c>
      <c r="AD1493" s="37" t="str">
        <f t="shared" si="1269"/>
        <v>COMMENT ON COLUMN ZFW_RISK_CYBC.SB_M IS '음수시SB대체값_Normal';</v>
      </c>
      <c r="AE1493" s="37" t="s">
        <v>291</v>
      </c>
      <c r="AF1493" s="40" t="str">
        <f t="shared" si="1270"/>
        <v>ALTER TABLE ZFW_RISK_CYBC ADD SB_M number(19,2) NULL;</v>
      </c>
      <c r="AG1493" s="6" t="s">
        <v>291</v>
      </c>
      <c r="AI1493" s="114"/>
      <c r="AJ1493" s="66"/>
    </row>
    <row r="1494" spans="2:36" hidden="1">
      <c r="B1494" s="65" t="str">
        <f t="shared" si="1277"/>
        <v>바젤3표준_SIM_산출정보</v>
      </c>
      <c r="C1494" s="65" t="str">
        <f t="shared" si="1277"/>
        <v>시뮬레이션_버킷간상관계수적용정보</v>
      </c>
      <c r="D1494" s="65" t="s">
        <v>1409</v>
      </c>
      <c r="E1494" s="65">
        <f t="shared" si="1263"/>
        <v>19</v>
      </c>
      <c r="F1494" s="66"/>
      <c r="G1494" s="66" t="s">
        <v>1156</v>
      </c>
      <c r="H1494" s="42" t="s">
        <v>2000</v>
      </c>
      <c r="I1494" s="66"/>
      <c r="J1494" s="65" t="str">
        <f t="shared" si="1258"/>
        <v>숫자_19,2</v>
      </c>
      <c r="K1494" s="103"/>
      <c r="L1494" s="67"/>
      <c r="M1494" s="65" t="str">
        <f t="shared" si="1273"/>
        <v>ZFW_RISK_CYBC</v>
      </c>
      <c r="N1494" s="65" t="str">
        <f t="shared" si="1264"/>
        <v>시뮬레이션_버킷간상관계수적용정보</v>
      </c>
      <c r="O1494" s="27">
        <f t="shared" si="1276"/>
        <v>19</v>
      </c>
      <c r="P1494" s="65" t="s">
        <v>175</v>
      </c>
      <c r="Q1494" s="65" t="str">
        <f t="shared" si="1274"/>
        <v>음수시SC대체값_Normal</v>
      </c>
      <c r="R1494" s="65" t="str">
        <f t="shared" si="1259"/>
        <v>number(19,2)</v>
      </c>
      <c r="S1494" s="66"/>
      <c r="T1494" s="66"/>
      <c r="U1494" s="68" t="str">
        <f t="shared" si="1275"/>
        <v>19,2</v>
      </c>
      <c r="V1494" s="65"/>
      <c r="W1494" s="5" t="s">
        <v>291</v>
      </c>
      <c r="X1494" s="5" t="str">
        <f t="shared" si="1266"/>
        <v>BASE_DT,SCEN_ID,PORT_ID,RISK_CLS,SENT_CLS,BUCKETB,BUCKETC</v>
      </c>
      <c r="Y1494" s="6" t="s">
        <v>291</v>
      </c>
      <c r="Z1494" s="37" t="str">
        <f t="shared" si="1267"/>
        <v xml:space="preserve">  SC_M number(19,2) NULL,</v>
      </c>
      <c r="AA1494" s="37" t="s">
        <v>291</v>
      </c>
      <c r="AB1494" s="5" t="str">
        <f t="shared" si="1268"/>
        <v/>
      </c>
      <c r="AC1494" s="37" t="s">
        <v>291</v>
      </c>
      <c r="AD1494" s="37" t="str">
        <f t="shared" si="1269"/>
        <v>COMMENT ON COLUMN ZFW_RISK_CYBC.SC_M IS '음수시SC대체값_Normal';</v>
      </c>
      <c r="AE1494" s="37" t="s">
        <v>291</v>
      </c>
      <c r="AF1494" s="40" t="str">
        <f t="shared" si="1270"/>
        <v>ALTER TABLE ZFW_RISK_CYBC ADD SC_M number(19,2) NULL;</v>
      </c>
      <c r="AG1494" s="6" t="s">
        <v>291</v>
      </c>
      <c r="AI1494" s="114"/>
      <c r="AJ1494" s="66"/>
    </row>
    <row r="1495" spans="2:36" hidden="1">
      <c r="B1495" s="65" t="str">
        <f t="shared" si="1277"/>
        <v>바젤3표준_SIM_산출정보</v>
      </c>
      <c r="C1495" s="65" t="str">
        <f t="shared" si="1277"/>
        <v>시뮬레이션_버킷간상관계수적용정보</v>
      </c>
      <c r="D1495" s="65" t="s">
        <v>1370</v>
      </c>
      <c r="E1495" s="65">
        <f t="shared" si="1263"/>
        <v>20</v>
      </c>
      <c r="F1495" s="66"/>
      <c r="G1495" s="66" t="s">
        <v>1156</v>
      </c>
      <c r="H1495" s="42" t="s">
        <v>2000</v>
      </c>
      <c r="I1495" s="66"/>
      <c r="J1495" s="65" t="str">
        <f t="shared" si="1258"/>
        <v>숫자_19,2</v>
      </c>
      <c r="K1495" s="103"/>
      <c r="L1495" s="67"/>
      <c r="M1495" s="65" t="str">
        <f t="shared" si="1273"/>
        <v>ZFW_RISK_CYBC</v>
      </c>
      <c r="N1495" s="65" t="str">
        <f t="shared" si="1264"/>
        <v>시뮬레이션_버킷간상관계수적용정보</v>
      </c>
      <c r="O1495" s="27">
        <f t="shared" si="1276"/>
        <v>20</v>
      </c>
      <c r="P1495" s="65" t="s">
        <v>176</v>
      </c>
      <c r="Q1495" s="65" t="str">
        <f t="shared" si="1274"/>
        <v>음수시SB대체값_High</v>
      </c>
      <c r="R1495" s="65" t="str">
        <f t="shared" si="1259"/>
        <v>number(19,2)</v>
      </c>
      <c r="S1495" s="66"/>
      <c r="T1495" s="66"/>
      <c r="U1495" s="68" t="str">
        <f t="shared" si="1275"/>
        <v>19,2</v>
      </c>
      <c r="V1495" s="65"/>
      <c r="W1495" s="5" t="s">
        <v>291</v>
      </c>
      <c r="X1495" s="5" t="str">
        <f t="shared" si="1266"/>
        <v>BASE_DT,SCEN_ID,PORT_ID,RISK_CLS,SENT_CLS,BUCKETB,BUCKETC</v>
      </c>
      <c r="Y1495" s="6" t="s">
        <v>291</v>
      </c>
      <c r="Z1495" s="37" t="str">
        <f t="shared" si="1267"/>
        <v xml:space="preserve">  SB_H number(19,2) NULL,</v>
      </c>
      <c r="AA1495" s="37" t="s">
        <v>291</v>
      </c>
      <c r="AB1495" s="5" t="str">
        <f t="shared" si="1268"/>
        <v/>
      </c>
      <c r="AC1495" s="37" t="s">
        <v>291</v>
      </c>
      <c r="AD1495" s="37" t="str">
        <f t="shared" si="1269"/>
        <v>COMMENT ON COLUMN ZFW_RISK_CYBC.SB_H IS '음수시SB대체값_High';</v>
      </c>
      <c r="AE1495" s="37" t="s">
        <v>291</v>
      </c>
      <c r="AF1495" s="40" t="str">
        <f t="shared" si="1270"/>
        <v>ALTER TABLE ZFW_RISK_CYBC ADD SB_H number(19,2) NULL;</v>
      </c>
      <c r="AG1495" s="6" t="s">
        <v>291</v>
      </c>
      <c r="AI1495" s="114"/>
      <c r="AJ1495" s="66"/>
    </row>
    <row r="1496" spans="2:36" hidden="1">
      <c r="B1496" s="65" t="str">
        <f t="shared" si="1277"/>
        <v>바젤3표준_SIM_산출정보</v>
      </c>
      <c r="C1496" s="65" t="str">
        <f t="shared" si="1277"/>
        <v>시뮬레이션_버킷간상관계수적용정보</v>
      </c>
      <c r="D1496" s="65" t="s">
        <v>1410</v>
      </c>
      <c r="E1496" s="65">
        <f t="shared" si="1263"/>
        <v>21</v>
      </c>
      <c r="F1496" s="66"/>
      <c r="G1496" s="66" t="s">
        <v>1156</v>
      </c>
      <c r="H1496" s="42" t="s">
        <v>2000</v>
      </c>
      <c r="I1496" s="66"/>
      <c r="J1496" s="65" t="str">
        <f t="shared" si="1258"/>
        <v>숫자_19,2</v>
      </c>
      <c r="K1496" s="103"/>
      <c r="L1496" s="67"/>
      <c r="M1496" s="65" t="str">
        <f t="shared" si="1273"/>
        <v>ZFW_RISK_CYBC</v>
      </c>
      <c r="N1496" s="65" t="str">
        <f t="shared" si="1264"/>
        <v>시뮬레이션_버킷간상관계수적용정보</v>
      </c>
      <c r="O1496" s="27">
        <f t="shared" si="1276"/>
        <v>21</v>
      </c>
      <c r="P1496" s="65" t="s">
        <v>178</v>
      </c>
      <c r="Q1496" s="65" t="str">
        <f t="shared" si="1274"/>
        <v>음수시SC대체값_High</v>
      </c>
      <c r="R1496" s="65" t="str">
        <f t="shared" si="1259"/>
        <v>number(19,2)</v>
      </c>
      <c r="S1496" s="66"/>
      <c r="T1496" s="66"/>
      <c r="U1496" s="68" t="str">
        <f t="shared" si="1275"/>
        <v>19,2</v>
      </c>
      <c r="V1496" s="65"/>
      <c r="W1496" s="5" t="s">
        <v>291</v>
      </c>
      <c r="X1496" s="5" t="str">
        <f t="shared" si="1266"/>
        <v>BASE_DT,SCEN_ID,PORT_ID,RISK_CLS,SENT_CLS,BUCKETB,BUCKETC</v>
      </c>
      <c r="Y1496" s="6" t="s">
        <v>291</v>
      </c>
      <c r="Z1496" s="37" t="str">
        <f t="shared" si="1267"/>
        <v xml:space="preserve">  SC_H number(19,2) NULL,</v>
      </c>
      <c r="AA1496" s="37" t="s">
        <v>291</v>
      </c>
      <c r="AB1496" s="5" t="str">
        <f t="shared" si="1268"/>
        <v/>
      </c>
      <c r="AC1496" s="37" t="s">
        <v>291</v>
      </c>
      <c r="AD1496" s="37" t="str">
        <f t="shared" si="1269"/>
        <v>COMMENT ON COLUMN ZFW_RISK_CYBC.SC_H IS '음수시SC대체값_High';</v>
      </c>
      <c r="AE1496" s="37" t="s">
        <v>291</v>
      </c>
      <c r="AF1496" s="40" t="str">
        <f t="shared" si="1270"/>
        <v>ALTER TABLE ZFW_RISK_CYBC ADD SC_H number(19,2) NULL;</v>
      </c>
      <c r="AG1496" s="6" t="s">
        <v>291</v>
      </c>
      <c r="AI1496" s="114"/>
      <c r="AJ1496" s="66"/>
    </row>
    <row r="1497" spans="2:36" hidden="1">
      <c r="B1497" s="65" t="str">
        <f t="shared" si="1277"/>
        <v>바젤3표준_SIM_산출정보</v>
      </c>
      <c r="C1497" s="65" t="str">
        <f t="shared" si="1277"/>
        <v>시뮬레이션_버킷간상관계수적용정보</v>
      </c>
      <c r="D1497" s="65" t="s">
        <v>1371</v>
      </c>
      <c r="E1497" s="65">
        <f t="shared" si="1263"/>
        <v>22</v>
      </c>
      <c r="F1497" s="66"/>
      <c r="G1497" s="66" t="s">
        <v>1156</v>
      </c>
      <c r="H1497" s="42" t="s">
        <v>2000</v>
      </c>
      <c r="I1497" s="66"/>
      <c r="J1497" s="65" t="str">
        <f t="shared" si="1258"/>
        <v>숫자_19,2</v>
      </c>
      <c r="K1497" s="103"/>
      <c r="L1497" s="67"/>
      <c r="M1497" s="65" t="str">
        <f t="shared" si="1273"/>
        <v>ZFW_RISK_CYBC</v>
      </c>
      <c r="N1497" s="65" t="str">
        <f t="shared" si="1264"/>
        <v>시뮬레이션_버킷간상관계수적용정보</v>
      </c>
      <c r="O1497" s="27">
        <f t="shared" si="1276"/>
        <v>22</v>
      </c>
      <c r="P1497" s="65" t="s">
        <v>177</v>
      </c>
      <c r="Q1497" s="65" t="str">
        <f t="shared" si="1274"/>
        <v>음수시SB대체값_Low</v>
      </c>
      <c r="R1497" s="65" t="str">
        <f t="shared" si="1259"/>
        <v>number(19,2)</v>
      </c>
      <c r="S1497" s="66"/>
      <c r="T1497" s="66"/>
      <c r="U1497" s="68" t="str">
        <f t="shared" si="1275"/>
        <v>19,2</v>
      </c>
      <c r="V1497" s="65"/>
      <c r="W1497" s="5" t="s">
        <v>291</v>
      </c>
      <c r="X1497" s="5" t="str">
        <f t="shared" si="1266"/>
        <v>BASE_DT,SCEN_ID,PORT_ID,RISK_CLS,SENT_CLS,BUCKETB,BUCKETC</v>
      </c>
      <c r="Y1497" s="6" t="s">
        <v>291</v>
      </c>
      <c r="Z1497" s="37" t="str">
        <f t="shared" si="1267"/>
        <v xml:space="preserve">  SB_L number(19,2) NULL,</v>
      </c>
      <c r="AA1497" s="37" t="s">
        <v>291</v>
      </c>
      <c r="AB1497" s="5" t="str">
        <f t="shared" si="1268"/>
        <v/>
      </c>
      <c r="AC1497" s="37" t="s">
        <v>291</v>
      </c>
      <c r="AD1497" s="37" t="str">
        <f t="shared" si="1269"/>
        <v>COMMENT ON COLUMN ZFW_RISK_CYBC.SB_L IS '음수시SB대체값_Low';</v>
      </c>
      <c r="AE1497" s="37" t="s">
        <v>291</v>
      </c>
      <c r="AF1497" s="40" t="str">
        <f t="shared" si="1270"/>
        <v>ALTER TABLE ZFW_RISK_CYBC ADD SB_L number(19,2) NULL;</v>
      </c>
      <c r="AG1497" s="6" t="s">
        <v>291</v>
      </c>
      <c r="AI1497" s="114"/>
      <c r="AJ1497" s="66"/>
    </row>
    <row r="1498" spans="2:36" hidden="1">
      <c r="B1498" s="65" t="str">
        <f t="shared" si="1277"/>
        <v>바젤3표준_SIM_산출정보</v>
      </c>
      <c r="C1498" s="65" t="str">
        <f t="shared" si="1277"/>
        <v>시뮬레이션_버킷간상관계수적용정보</v>
      </c>
      <c r="D1498" s="65" t="s">
        <v>1411</v>
      </c>
      <c r="E1498" s="65">
        <f t="shared" si="1263"/>
        <v>23</v>
      </c>
      <c r="F1498" s="66"/>
      <c r="G1498" s="66" t="s">
        <v>1156</v>
      </c>
      <c r="H1498" s="42" t="s">
        <v>2000</v>
      </c>
      <c r="I1498" s="66"/>
      <c r="J1498" s="65" t="str">
        <f t="shared" si="1258"/>
        <v>숫자_19,2</v>
      </c>
      <c r="K1498" s="103"/>
      <c r="L1498" s="67"/>
      <c r="M1498" s="65" t="str">
        <f t="shared" si="1273"/>
        <v>ZFW_RISK_CYBC</v>
      </c>
      <c r="N1498" s="65" t="str">
        <f t="shared" si="1264"/>
        <v>시뮬레이션_버킷간상관계수적용정보</v>
      </c>
      <c r="O1498" s="27">
        <f t="shared" si="1276"/>
        <v>23</v>
      </c>
      <c r="P1498" s="65" t="s">
        <v>179</v>
      </c>
      <c r="Q1498" s="65" t="str">
        <f t="shared" si="1274"/>
        <v>음수시SC대체값_Low</v>
      </c>
      <c r="R1498" s="65" t="str">
        <f t="shared" si="1259"/>
        <v>number(19,2)</v>
      </c>
      <c r="S1498" s="66"/>
      <c r="T1498" s="66"/>
      <c r="U1498" s="68" t="str">
        <f t="shared" si="1275"/>
        <v>19,2</v>
      </c>
      <c r="V1498" s="65"/>
      <c r="W1498" s="5" t="s">
        <v>291</v>
      </c>
      <c r="X1498" s="5" t="str">
        <f t="shared" si="1266"/>
        <v>BASE_DT,SCEN_ID,PORT_ID,RISK_CLS,SENT_CLS,BUCKETB,BUCKETC</v>
      </c>
      <c r="Y1498" s="6" t="s">
        <v>291</v>
      </c>
      <c r="Z1498" s="37" t="str">
        <f t="shared" si="1267"/>
        <v xml:space="preserve">  SC_L number(19,2) NULL,</v>
      </c>
      <c r="AA1498" s="37" t="s">
        <v>291</v>
      </c>
      <c r="AB1498" s="5" t="str">
        <f t="shared" si="1268"/>
        <v/>
      </c>
      <c r="AC1498" s="37" t="s">
        <v>291</v>
      </c>
      <c r="AD1498" s="37" t="str">
        <f t="shared" si="1269"/>
        <v>COMMENT ON COLUMN ZFW_RISK_CYBC.SC_L IS '음수시SC대체값_Low';</v>
      </c>
      <c r="AE1498" s="37" t="s">
        <v>291</v>
      </c>
      <c r="AF1498" s="40" t="str">
        <f t="shared" si="1270"/>
        <v>ALTER TABLE ZFW_RISK_CYBC ADD SC_L number(19,2) NULL;</v>
      </c>
      <c r="AG1498" s="6" t="s">
        <v>291</v>
      </c>
      <c r="AI1498" s="114"/>
      <c r="AJ1498" s="66"/>
    </row>
    <row r="1499" spans="2:36" hidden="1">
      <c r="B1499" s="65" t="str">
        <f t="shared" si="1277"/>
        <v>바젤3표준_SIM_산출정보</v>
      </c>
      <c r="C1499" s="65" t="str">
        <f t="shared" si="1277"/>
        <v>시뮬레이션_버킷간상관계수적용정보</v>
      </c>
      <c r="D1499" s="65" t="s">
        <v>1412</v>
      </c>
      <c r="E1499" s="65">
        <f t="shared" si="1263"/>
        <v>24</v>
      </c>
      <c r="F1499" s="66"/>
      <c r="G1499" s="66" t="s">
        <v>274</v>
      </c>
      <c r="H1499" s="42">
        <v>20</v>
      </c>
      <c r="I1499" s="66"/>
      <c r="J1499" s="65" t="str">
        <f t="shared" ref="J1499:J1562" si="1278">IF(G1499="", "", G1499&amp;IF(G1499="날짜", "", "_"&amp;H1499))</f>
        <v>문자_20</v>
      </c>
      <c r="K1499" s="103"/>
      <c r="L1499" s="67"/>
      <c r="M1499" s="65" t="str">
        <f t="shared" si="1273"/>
        <v>ZFW_RISK_CYBC</v>
      </c>
      <c r="N1499" s="65" t="str">
        <f t="shared" si="1264"/>
        <v>시뮬레이션_버킷간상관계수적용정보</v>
      </c>
      <c r="O1499" s="27">
        <f t="shared" si="1276"/>
        <v>24</v>
      </c>
      <c r="P1499" s="65" t="s">
        <v>1413</v>
      </c>
      <c r="Q1499" s="65" t="str">
        <f t="shared" si="1274"/>
        <v>신용도상관계수적용기준</v>
      </c>
      <c r="R1499" s="65" t="str">
        <f t="shared" ref="R1499:R1562" si="1279">IF(G1499="문자", "varchar2(" &amp; H1499 &amp; ")", IF(G1499="숫자", "number(" &amp; SUBSTITUTE(H1499, ".", ",") &amp;")", IF(G1499="날짜", "timestamp", "")))</f>
        <v>varchar2(20)</v>
      </c>
      <c r="S1499" s="66"/>
      <c r="T1499" s="66"/>
      <c r="U1499" s="68">
        <f t="shared" si="1275"/>
        <v>20</v>
      </c>
      <c r="V1499" s="65"/>
      <c r="W1499" s="5" t="s">
        <v>291</v>
      </c>
      <c r="X1499" s="5" t="str">
        <f t="shared" si="1266"/>
        <v>BASE_DT,SCEN_ID,PORT_ID,RISK_CLS,SENT_CLS,BUCKETB,BUCKETC</v>
      </c>
      <c r="Y1499" s="6" t="s">
        <v>291</v>
      </c>
      <c r="Z1499" s="37" t="str">
        <f t="shared" si="1267"/>
        <v xml:space="preserve">  RCONN varchar2(20) NULL,</v>
      </c>
      <c r="AA1499" s="37" t="s">
        <v>291</v>
      </c>
      <c r="AB1499" s="5" t="str">
        <f t="shared" si="1268"/>
        <v/>
      </c>
      <c r="AC1499" s="37" t="s">
        <v>291</v>
      </c>
      <c r="AD1499" s="37" t="str">
        <f t="shared" si="1269"/>
        <v>COMMENT ON COLUMN ZFW_RISK_CYBC.RCONN IS '신용도상관계수적용기준';</v>
      </c>
      <c r="AE1499" s="37" t="s">
        <v>291</v>
      </c>
      <c r="AF1499" s="40" t="str">
        <f t="shared" si="1270"/>
        <v>ALTER TABLE ZFW_RISK_CYBC ADD RCONN varchar2(20) NULL;</v>
      </c>
      <c r="AG1499" s="6" t="s">
        <v>291</v>
      </c>
      <c r="AI1499" s="114"/>
      <c r="AJ1499" s="66"/>
    </row>
    <row r="1500" spans="2:36" hidden="1">
      <c r="B1500" s="65" t="str">
        <f t="shared" si="1277"/>
        <v>바젤3표준_SIM_산출정보</v>
      </c>
      <c r="C1500" s="65" t="str">
        <f t="shared" si="1277"/>
        <v>시뮬레이션_버킷간상관계수적용정보</v>
      </c>
      <c r="D1500" s="65" t="s">
        <v>1414</v>
      </c>
      <c r="E1500" s="65">
        <f t="shared" si="1263"/>
        <v>25</v>
      </c>
      <c r="F1500" s="66"/>
      <c r="G1500" s="66" t="s">
        <v>1156</v>
      </c>
      <c r="H1500" s="42" t="s">
        <v>1999</v>
      </c>
      <c r="I1500" s="66"/>
      <c r="J1500" s="65" t="str">
        <f t="shared" si="1278"/>
        <v>숫자_10,6</v>
      </c>
      <c r="K1500" s="103"/>
      <c r="L1500" s="67"/>
      <c r="M1500" s="65" t="str">
        <f t="shared" si="1273"/>
        <v>ZFW_RISK_CYBC</v>
      </c>
      <c r="N1500" s="65" t="str">
        <f t="shared" si="1264"/>
        <v>시뮬레이션_버킷간상관계수적용정보</v>
      </c>
      <c r="O1500" s="27">
        <f t="shared" si="1276"/>
        <v>25</v>
      </c>
      <c r="P1500" s="65" t="s">
        <v>1415</v>
      </c>
      <c r="Q1500" s="65" t="str">
        <f t="shared" si="1274"/>
        <v>신용도상관계수</v>
      </c>
      <c r="R1500" s="65" t="str">
        <f t="shared" si="1279"/>
        <v>number(10,6)</v>
      </c>
      <c r="S1500" s="66"/>
      <c r="T1500" s="66"/>
      <c r="U1500" s="68" t="str">
        <f t="shared" si="1275"/>
        <v>10,6</v>
      </c>
      <c r="V1500" s="65"/>
      <c r="W1500" s="5" t="s">
        <v>291</v>
      </c>
      <c r="X1500" s="5" t="str">
        <f t="shared" si="1266"/>
        <v>BASE_DT,SCEN_ID,PORT_ID,RISK_CLS,SENT_CLS,BUCKETB,BUCKETC</v>
      </c>
      <c r="Y1500" s="6" t="s">
        <v>291</v>
      </c>
      <c r="Z1500" s="37" t="str">
        <f t="shared" si="1267"/>
        <v xml:space="preserve">  RCORR number(10,6) NULL,</v>
      </c>
      <c r="AA1500" s="37" t="s">
        <v>291</v>
      </c>
      <c r="AB1500" s="5" t="str">
        <f t="shared" si="1268"/>
        <v/>
      </c>
      <c r="AC1500" s="37" t="s">
        <v>291</v>
      </c>
      <c r="AD1500" s="37" t="str">
        <f t="shared" si="1269"/>
        <v>COMMENT ON COLUMN ZFW_RISK_CYBC.RCORR IS '신용도상관계수';</v>
      </c>
      <c r="AE1500" s="37" t="s">
        <v>291</v>
      </c>
      <c r="AF1500" s="40" t="str">
        <f t="shared" si="1270"/>
        <v>ALTER TABLE ZFW_RISK_CYBC ADD RCORR number(10,6) NULL;</v>
      </c>
      <c r="AG1500" s="6" t="s">
        <v>291</v>
      </c>
      <c r="AI1500" s="114"/>
      <c r="AJ1500" s="66"/>
    </row>
    <row r="1501" spans="2:36" hidden="1">
      <c r="B1501" s="65" t="str">
        <f t="shared" si="1277"/>
        <v>바젤3표준_SIM_산출정보</v>
      </c>
      <c r="C1501" s="65" t="str">
        <f t="shared" si="1277"/>
        <v>시뮬레이션_버킷간상관계수적용정보</v>
      </c>
      <c r="D1501" s="65" t="s">
        <v>1416</v>
      </c>
      <c r="E1501" s="65">
        <f t="shared" si="1263"/>
        <v>26</v>
      </c>
      <c r="F1501" s="66"/>
      <c r="G1501" s="66" t="s">
        <v>274</v>
      </c>
      <c r="H1501" s="42">
        <v>20</v>
      </c>
      <c r="I1501" s="66"/>
      <c r="J1501" s="65" t="str">
        <f t="shared" si="1278"/>
        <v>문자_20</v>
      </c>
      <c r="K1501" s="103"/>
      <c r="L1501" s="67"/>
      <c r="M1501" s="65" t="str">
        <f t="shared" si="1273"/>
        <v>ZFW_RISK_CYBC</v>
      </c>
      <c r="N1501" s="65" t="str">
        <f t="shared" si="1264"/>
        <v>시뮬레이션_버킷간상관계수적용정보</v>
      </c>
      <c r="O1501" s="27">
        <f t="shared" si="1276"/>
        <v>26</v>
      </c>
      <c r="P1501" s="65" t="s">
        <v>1402</v>
      </c>
      <c r="Q1501" s="65" t="str">
        <f t="shared" si="1274"/>
        <v>버킷상관계수적용기준</v>
      </c>
      <c r="R1501" s="65" t="str">
        <f t="shared" si="1279"/>
        <v>varchar2(20)</v>
      </c>
      <c r="S1501" s="66"/>
      <c r="T1501" s="66"/>
      <c r="U1501" s="68">
        <f t="shared" si="1275"/>
        <v>20</v>
      </c>
      <c r="V1501" s="65"/>
      <c r="W1501" s="5" t="s">
        <v>291</v>
      </c>
      <c r="X1501" s="5" t="str">
        <f t="shared" si="1266"/>
        <v>BASE_DT,SCEN_ID,PORT_ID,RISK_CLS,SENT_CLS,BUCKETB,BUCKETC</v>
      </c>
      <c r="Y1501" s="6" t="s">
        <v>291</v>
      </c>
      <c r="Z1501" s="37" t="str">
        <f t="shared" si="1267"/>
        <v xml:space="preserve">  BCONN varchar2(20) NULL,</v>
      </c>
      <c r="AA1501" s="37" t="s">
        <v>291</v>
      </c>
      <c r="AB1501" s="5" t="str">
        <f t="shared" si="1268"/>
        <v/>
      </c>
      <c r="AC1501" s="37" t="s">
        <v>291</v>
      </c>
      <c r="AD1501" s="37" t="str">
        <f t="shared" si="1269"/>
        <v>COMMENT ON COLUMN ZFW_RISK_CYBC.BCONN IS '버킷상관계수적용기준';</v>
      </c>
      <c r="AE1501" s="37" t="s">
        <v>291</v>
      </c>
      <c r="AF1501" s="40" t="str">
        <f t="shared" si="1270"/>
        <v>ALTER TABLE ZFW_RISK_CYBC ADD BCONN varchar2(20) NULL;</v>
      </c>
      <c r="AG1501" s="6" t="s">
        <v>291</v>
      </c>
      <c r="AI1501" s="114"/>
      <c r="AJ1501" s="66"/>
    </row>
    <row r="1502" spans="2:36" hidden="1">
      <c r="B1502" s="65" t="str">
        <f t="shared" si="1277"/>
        <v>바젤3표준_SIM_산출정보</v>
      </c>
      <c r="C1502" s="65" t="str">
        <f t="shared" si="1277"/>
        <v>시뮬레이션_버킷간상관계수적용정보</v>
      </c>
      <c r="D1502" s="65" t="s">
        <v>1417</v>
      </c>
      <c r="E1502" s="65">
        <f t="shared" si="1263"/>
        <v>27</v>
      </c>
      <c r="F1502" s="66"/>
      <c r="G1502" s="66" t="s">
        <v>1156</v>
      </c>
      <c r="H1502" s="42" t="s">
        <v>1999</v>
      </c>
      <c r="I1502" s="66"/>
      <c r="J1502" s="65" t="str">
        <f t="shared" si="1278"/>
        <v>숫자_10,6</v>
      </c>
      <c r="K1502" s="103"/>
      <c r="L1502" s="67"/>
      <c r="M1502" s="65" t="str">
        <f t="shared" si="1273"/>
        <v>ZFW_RISK_CYBC</v>
      </c>
      <c r="N1502" s="65" t="str">
        <f t="shared" si="1264"/>
        <v>시뮬레이션_버킷간상관계수적용정보</v>
      </c>
      <c r="O1502" s="27">
        <f t="shared" si="1276"/>
        <v>27</v>
      </c>
      <c r="P1502" s="65" t="s">
        <v>1392</v>
      </c>
      <c r="Q1502" s="65" t="str">
        <f t="shared" si="1274"/>
        <v>버킷상관계수</v>
      </c>
      <c r="R1502" s="65" t="str">
        <f t="shared" si="1279"/>
        <v>number(10,6)</v>
      </c>
      <c r="S1502" s="66"/>
      <c r="T1502" s="66"/>
      <c r="U1502" s="68" t="str">
        <f t="shared" si="1275"/>
        <v>10,6</v>
      </c>
      <c r="V1502" s="65"/>
      <c r="W1502" s="5" t="s">
        <v>291</v>
      </c>
      <c r="X1502" s="5" t="str">
        <f t="shared" si="1266"/>
        <v>BASE_DT,SCEN_ID,PORT_ID,RISK_CLS,SENT_CLS,BUCKETB,BUCKETC</v>
      </c>
      <c r="Y1502" s="6" t="s">
        <v>291</v>
      </c>
      <c r="Z1502" s="37" t="str">
        <f t="shared" si="1267"/>
        <v xml:space="preserve">  BCORR number(10,6) NULL,</v>
      </c>
      <c r="AA1502" s="37" t="s">
        <v>291</v>
      </c>
      <c r="AB1502" s="5" t="str">
        <f t="shared" si="1268"/>
        <v/>
      </c>
      <c r="AC1502" s="37" t="s">
        <v>291</v>
      </c>
      <c r="AD1502" s="37" t="str">
        <f t="shared" si="1269"/>
        <v>COMMENT ON COLUMN ZFW_RISK_CYBC.BCORR IS '버킷상관계수';</v>
      </c>
      <c r="AE1502" s="37" t="s">
        <v>291</v>
      </c>
      <c r="AF1502" s="40" t="str">
        <f t="shared" si="1270"/>
        <v>ALTER TABLE ZFW_RISK_CYBC ADD BCORR number(10,6) NULL;</v>
      </c>
      <c r="AG1502" s="6" t="s">
        <v>291</v>
      </c>
      <c r="AI1502" s="114"/>
      <c r="AJ1502" s="66"/>
    </row>
    <row r="1503" spans="2:36" hidden="1">
      <c r="B1503" s="65" t="str">
        <f t="shared" si="1277"/>
        <v>바젤3표준_SIM_산출정보</v>
      </c>
      <c r="C1503" s="65" t="str">
        <f t="shared" si="1277"/>
        <v>시뮬레이션_버킷간상관계수적용정보</v>
      </c>
      <c r="D1503" s="65" t="s">
        <v>1418</v>
      </c>
      <c r="E1503" s="65">
        <f t="shared" si="1263"/>
        <v>28</v>
      </c>
      <c r="F1503" s="66"/>
      <c r="G1503" s="66" t="s">
        <v>1156</v>
      </c>
      <c r="H1503" s="42" t="s">
        <v>2000</v>
      </c>
      <c r="I1503" s="66"/>
      <c r="J1503" s="65" t="str">
        <f t="shared" si="1278"/>
        <v>숫자_19,2</v>
      </c>
      <c r="K1503" s="103"/>
      <c r="L1503" s="67"/>
      <c r="M1503" s="65" t="str">
        <f t="shared" si="1273"/>
        <v>ZFW_RISK_CYBC</v>
      </c>
      <c r="N1503" s="65" t="str">
        <f t="shared" si="1264"/>
        <v>시뮬레이션_버킷간상관계수적용정보</v>
      </c>
      <c r="O1503" s="27">
        <f t="shared" si="1276"/>
        <v>28</v>
      </c>
      <c r="P1503" s="65" t="s">
        <v>182</v>
      </c>
      <c r="Q1503" s="65" t="str">
        <f t="shared" si="1274"/>
        <v>음수시상관계수적용값_Normal</v>
      </c>
      <c r="R1503" s="65" t="str">
        <f t="shared" si="1279"/>
        <v>number(19,2)</v>
      </c>
      <c r="S1503" s="66"/>
      <c r="T1503" s="66"/>
      <c r="U1503" s="68" t="str">
        <f t="shared" si="1275"/>
        <v>19,2</v>
      </c>
      <c r="V1503" s="65"/>
      <c r="W1503" s="5" t="s">
        <v>291</v>
      </c>
      <c r="X1503" s="5" t="str">
        <f t="shared" si="1266"/>
        <v>BASE_DT,SCEN_ID,PORT_ID,RISK_CLS,SENT_CLS,BUCKETB,BUCKETC</v>
      </c>
      <c r="Y1503" s="6" t="s">
        <v>291</v>
      </c>
      <c r="Z1503" s="37" t="str">
        <f t="shared" si="1267"/>
        <v xml:space="preserve">  SNYBC_M number(19,2) NULL,</v>
      </c>
      <c r="AA1503" s="37" t="s">
        <v>291</v>
      </c>
      <c r="AB1503" s="5" t="str">
        <f t="shared" si="1268"/>
        <v/>
      </c>
      <c r="AC1503" s="37" t="s">
        <v>291</v>
      </c>
      <c r="AD1503" s="37" t="str">
        <f t="shared" si="1269"/>
        <v>COMMENT ON COLUMN ZFW_RISK_CYBC.SNYBC_M IS '음수시상관계수적용값_Normal';</v>
      </c>
      <c r="AE1503" s="37" t="s">
        <v>291</v>
      </c>
      <c r="AF1503" s="40" t="str">
        <f t="shared" si="1270"/>
        <v>ALTER TABLE ZFW_RISK_CYBC ADD SNYBC_M number(19,2) NULL;</v>
      </c>
      <c r="AG1503" s="6" t="s">
        <v>291</v>
      </c>
      <c r="AI1503" s="114"/>
      <c r="AJ1503" s="66"/>
    </row>
    <row r="1504" spans="2:36" hidden="1">
      <c r="B1504" s="65" t="str">
        <f t="shared" si="1277"/>
        <v>바젤3표준_SIM_산출정보</v>
      </c>
      <c r="C1504" s="65" t="str">
        <f t="shared" si="1277"/>
        <v>시뮬레이션_버킷간상관계수적용정보</v>
      </c>
      <c r="D1504" s="65" t="s">
        <v>1419</v>
      </c>
      <c r="E1504" s="65">
        <f t="shared" si="1263"/>
        <v>29</v>
      </c>
      <c r="F1504" s="66"/>
      <c r="G1504" s="66" t="s">
        <v>1156</v>
      </c>
      <c r="H1504" s="42" t="s">
        <v>2000</v>
      </c>
      <c r="I1504" s="66"/>
      <c r="J1504" s="65" t="str">
        <f t="shared" si="1278"/>
        <v>숫자_19,2</v>
      </c>
      <c r="K1504" s="103"/>
      <c r="L1504" s="67"/>
      <c r="M1504" s="65" t="str">
        <f t="shared" si="1273"/>
        <v>ZFW_RISK_CYBC</v>
      </c>
      <c r="N1504" s="65" t="str">
        <f t="shared" si="1264"/>
        <v>시뮬레이션_버킷간상관계수적용정보</v>
      </c>
      <c r="O1504" s="27">
        <f t="shared" si="1276"/>
        <v>29</v>
      </c>
      <c r="P1504" s="65" t="s">
        <v>183</v>
      </c>
      <c r="Q1504" s="65" t="str">
        <f t="shared" si="1274"/>
        <v>음수시상관계수적용값_High</v>
      </c>
      <c r="R1504" s="65" t="str">
        <f t="shared" si="1279"/>
        <v>number(19,2)</v>
      </c>
      <c r="S1504" s="66"/>
      <c r="T1504" s="66"/>
      <c r="U1504" s="68" t="str">
        <f t="shared" si="1275"/>
        <v>19,2</v>
      </c>
      <c r="V1504" s="65"/>
      <c r="W1504" s="5" t="s">
        <v>291</v>
      </c>
      <c r="X1504" s="5" t="str">
        <f t="shared" si="1266"/>
        <v>BASE_DT,SCEN_ID,PORT_ID,RISK_CLS,SENT_CLS,BUCKETB,BUCKETC</v>
      </c>
      <c r="Y1504" s="6" t="s">
        <v>291</v>
      </c>
      <c r="Z1504" s="37" t="str">
        <f t="shared" si="1267"/>
        <v xml:space="preserve">  SNYBC_H number(19,2) NULL,</v>
      </c>
      <c r="AA1504" s="37" t="s">
        <v>291</v>
      </c>
      <c r="AB1504" s="5" t="str">
        <f t="shared" si="1268"/>
        <v/>
      </c>
      <c r="AC1504" s="37" t="s">
        <v>291</v>
      </c>
      <c r="AD1504" s="37" t="str">
        <f t="shared" si="1269"/>
        <v>COMMENT ON COLUMN ZFW_RISK_CYBC.SNYBC_H IS '음수시상관계수적용값_High';</v>
      </c>
      <c r="AE1504" s="37" t="s">
        <v>291</v>
      </c>
      <c r="AF1504" s="40" t="str">
        <f t="shared" si="1270"/>
        <v>ALTER TABLE ZFW_RISK_CYBC ADD SNYBC_H number(19,2) NULL;</v>
      </c>
      <c r="AG1504" s="6" t="s">
        <v>291</v>
      </c>
      <c r="AI1504" s="114"/>
      <c r="AJ1504" s="66"/>
    </row>
    <row r="1505" spans="2:36" hidden="1">
      <c r="B1505" s="65" t="str">
        <f t="shared" si="1277"/>
        <v>바젤3표준_SIM_산출정보</v>
      </c>
      <c r="C1505" s="65" t="str">
        <f t="shared" si="1277"/>
        <v>시뮬레이션_버킷간상관계수적용정보</v>
      </c>
      <c r="D1505" s="65" t="s">
        <v>1420</v>
      </c>
      <c r="E1505" s="65">
        <f t="shared" si="1263"/>
        <v>30</v>
      </c>
      <c r="F1505" s="66"/>
      <c r="G1505" s="66" t="s">
        <v>1156</v>
      </c>
      <c r="H1505" s="42" t="s">
        <v>2000</v>
      </c>
      <c r="I1505" s="66"/>
      <c r="J1505" s="65" t="str">
        <f t="shared" si="1278"/>
        <v>숫자_19,2</v>
      </c>
      <c r="K1505" s="103"/>
      <c r="L1505" s="67"/>
      <c r="M1505" s="65" t="str">
        <f t="shared" si="1273"/>
        <v>ZFW_RISK_CYBC</v>
      </c>
      <c r="N1505" s="65" t="str">
        <f t="shared" si="1264"/>
        <v>시뮬레이션_버킷간상관계수적용정보</v>
      </c>
      <c r="O1505" s="27">
        <f t="shared" si="1276"/>
        <v>30</v>
      </c>
      <c r="P1505" s="65" t="s">
        <v>184</v>
      </c>
      <c r="Q1505" s="65" t="str">
        <f t="shared" si="1274"/>
        <v>음수시상관계수적용값_Low</v>
      </c>
      <c r="R1505" s="65" t="str">
        <f t="shared" si="1279"/>
        <v>number(19,2)</v>
      </c>
      <c r="S1505" s="66"/>
      <c r="T1505" s="66"/>
      <c r="U1505" s="68" t="str">
        <f t="shared" si="1275"/>
        <v>19,2</v>
      </c>
      <c r="V1505" s="65"/>
      <c r="W1505" s="5" t="s">
        <v>291</v>
      </c>
      <c r="X1505" s="5" t="str">
        <f t="shared" si="1266"/>
        <v>BASE_DT,SCEN_ID,PORT_ID,RISK_CLS,SENT_CLS,BUCKETB,BUCKETC</v>
      </c>
      <c r="Y1505" s="6" t="s">
        <v>291</v>
      </c>
      <c r="Z1505" s="37" t="str">
        <f t="shared" si="1267"/>
        <v xml:space="preserve">  SNYBC_L number(19,2) NULL,CONSTRAINT PK_ZFW_RISK_CYBC PRIMARY KEY ( BASE_DT,SCEN_ID,PORT_ID,RISK_CLS,SENT_CLS,BUCKETB,BUCKETC) );</v>
      </c>
      <c r="AA1505" s="37" t="s">
        <v>291</v>
      </c>
      <c r="AB1505" s="5" t="str">
        <f t="shared" si="1268"/>
        <v/>
      </c>
      <c r="AC1505" s="37" t="s">
        <v>291</v>
      </c>
      <c r="AD1505" s="37" t="str">
        <f t="shared" si="1269"/>
        <v>COMMENT ON COLUMN ZFW_RISK_CYBC.SNYBC_L IS '음수시상관계수적용값_Low';</v>
      </c>
      <c r="AE1505" s="37" t="s">
        <v>291</v>
      </c>
      <c r="AF1505" s="40" t="str">
        <f t="shared" si="1270"/>
        <v>ALTER TABLE ZFW_RISK_CYBC ADD SNYBC_L number(19,2) NULL;</v>
      </c>
      <c r="AG1505" s="6" t="s">
        <v>291</v>
      </c>
      <c r="AI1505" s="114"/>
      <c r="AJ1505" s="66"/>
    </row>
    <row r="1506" spans="2:36" hidden="1">
      <c r="B1506" s="65" t="str">
        <f t="shared" si="1277"/>
        <v>바젤3표준_SIM_산출정보</v>
      </c>
      <c r="C1506" s="65" t="s">
        <v>1035</v>
      </c>
      <c r="D1506" s="65" t="str">
        <f>VLOOKUP(C1506,엔티티목록!C:E,3,FALSE)</f>
        <v>시뮬레이션 분석 부도비유동화 JTD상계 이력 정보</v>
      </c>
      <c r="E1506" s="65" t="str">
        <f t="shared" si="1263"/>
        <v/>
      </c>
      <c r="F1506" s="66"/>
      <c r="G1506" s="66"/>
      <c r="H1506" s="42">
        <f>SUMIFS(H:H,C:C,C1506,B:B,B1506, G:G,"&lt;&gt;"&amp;G1506)</f>
        <v>307</v>
      </c>
      <c r="I1506" s="66"/>
      <c r="J1506" s="65" t="str">
        <f t="shared" si="1278"/>
        <v/>
      </c>
      <c r="K1506" s="103"/>
      <c r="L1506" s="67"/>
      <c r="M1506" s="65" t="s">
        <v>1037</v>
      </c>
      <c r="N1506" s="65" t="str">
        <f t="shared" si="1264"/>
        <v>시뮬레이션_부도상계처리내역</v>
      </c>
      <c r="O1506" s="27" t="str">
        <f t="shared" si="1276"/>
        <v/>
      </c>
      <c r="P1506" s="65"/>
      <c r="Q1506" s="65"/>
      <c r="R1506" s="65" t="str">
        <f t="shared" si="1279"/>
        <v/>
      </c>
      <c r="S1506" s="66"/>
      <c r="T1506" s="66"/>
      <c r="U1506" s="68">
        <f t="shared" si="1275"/>
        <v>307</v>
      </c>
      <c r="V1506" s="65"/>
      <c r="W1506" s="5" t="s">
        <v>291</v>
      </c>
      <c r="X1506" s="5" t="str">
        <f t="shared" si="1266"/>
        <v/>
      </c>
      <c r="Y1506" s="6" t="s">
        <v>291</v>
      </c>
      <c r="Z1506" s="37" t="str">
        <f t="shared" si="1267"/>
        <v>CREATE TABLE ZFW_RISK_OFFS(</v>
      </c>
      <c r="AA1506" s="37" t="s">
        <v>291</v>
      </c>
      <c r="AB1506" s="5" t="str">
        <f t="shared" si="1268"/>
        <v>DROP TABLE ZFW_RISK_OFFS;</v>
      </c>
      <c r="AC1506" s="37" t="s">
        <v>291</v>
      </c>
      <c r="AD1506" s="37" t="str">
        <f t="shared" si="1269"/>
        <v>COMMENT ON TABLE ZFW_RISK_OFFS IS '시뮬레이션_부도상계처리내역';</v>
      </c>
      <c r="AE1506" s="37" t="s">
        <v>291</v>
      </c>
      <c r="AF1506" s="40" t="str">
        <f t="shared" si="1270"/>
        <v/>
      </c>
      <c r="AG1506" s="6" t="s">
        <v>291</v>
      </c>
      <c r="AI1506" s="114"/>
      <c r="AJ1506" s="66"/>
    </row>
    <row r="1507" spans="2:36" hidden="1">
      <c r="B1507" s="65" t="str">
        <f t="shared" si="1277"/>
        <v>바젤3표준_SIM_산출정보</v>
      </c>
      <c r="C1507" s="65" t="str">
        <f t="shared" si="1277"/>
        <v>시뮬레이션_부도상계처리내역</v>
      </c>
      <c r="D1507" s="65" t="s">
        <v>1169</v>
      </c>
      <c r="E1507" s="65">
        <f t="shared" si="1263"/>
        <v>1</v>
      </c>
      <c r="F1507" s="66" t="s">
        <v>1980</v>
      </c>
      <c r="G1507" s="66" t="s">
        <v>274</v>
      </c>
      <c r="H1507" s="42">
        <v>8</v>
      </c>
      <c r="I1507" s="66"/>
      <c r="J1507" s="65" t="str">
        <f t="shared" si="1278"/>
        <v>문자_8</v>
      </c>
      <c r="K1507" s="103"/>
      <c r="L1507" s="67"/>
      <c r="M1507" s="65" t="str">
        <f t="shared" ref="M1507:M1520" si="1280">M1506</f>
        <v>ZFW_RISK_OFFS</v>
      </c>
      <c r="N1507" s="65" t="str">
        <f t="shared" si="1264"/>
        <v>시뮬레이션_부도상계처리내역</v>
      </c>
      <c r="O1507" s="27">
        <f t="shared" si="1276"/>
        <v>1</v>
      </c>
      <c r="P1507" s="65" t="s">
        <v>65</v>
      </c>
      <c r="Q1507" s="65" t="str">
        <f t="shared" ref="Q1507:Q1522" si="1281">D1507</f>
        <v>기준일자</v>
      </c>
      <c r="R1507" s="65" t="str">
        <f t="shared" si="1279"/>
        <v>varchar2(8)</v>
      </c>
      <c r="S1507" s="66" t="s">
        <v>1980</v>
      </c>
      <c r="T1507" s="66"/>
      <c r="U1507" s="68">
        <f t="shared" si="1275"/>
        <v>8</v>
      </c>
      <c r="V1507" s="65"/>
      <c r="W1507" s="5" t="s">
        <v>291</v>
      </c>
      <c r="X1507" s="5" t="str">
        <f t="shared" si="1266"/>
        <v>BASE_DT</v>
      </c>
      <c r="Y1507" s="6" t="s">
        <v>291</v>
      </c>
      <c r="Z1507" s="37" t="str">
        <f t="shared" si="1267"/>
        <v xml:space="preserve">  BASE_DT varchar2(8) NOT NULL,</v>
      </c>
      <c r="AA1507" s="37" t="s">
        <v>291</v>
      </c>
      <c r="AB1507" s="5" t="str">
        <f t="shared" si="1268"/>
        <v/>
      </c>
      <c r="AC1507" s="37" t="s">
        <v>291</v>
      </c>
      <c r="AD1507" s="37" t="str">
        <f t="shared" si="1269"/>
        <v>COMMENT ON COLUMN ZFW_RISK_OFFS.BASE_DT IS '기준일자';</v>
      </c>
      <c r="AE1507" s="37" t="s">
        <v>291</v>
      </c>
      <c r="AF1507" s="40" t="str">
        <f t="shared" si="1270"/>
        <v/>
      </c>
      <c r="AG1507" s="6" t="s">
        <v>291</v>
      </c>
      <c r="AI1507" s="114"/>
      <c r="AJ1507" s="66"/>
    </row>
    <row r="1508" spans="2:36" hidden="1">
      <c r="B1508" s="65" t="str">
        <f t="shared" ref="B1508:C1520" si="1282">B1507</f>
        <v>바젤3표준_SIM_산출정보</v>
      </c>
      <c r="C1508" s="65" t="str">
        <f t="shared" si="1282"/>
        <v>시뮬레이션_부도상계처리내역</v>
      </c>
      <c r="D1508" s="65" t="s">
        <v>1212</v>
      </c>
      <c r="E1508" s="65">
        <f t="shared" si="1263"/>
        <v>2</v>
      </c>
      <c r="F1508" s="66" t="s">
        <v>1980</v>
      </c>
      <c r="G1508" s="66" t="s">
        <v>274</v>
      </c>
      <c r="H1508" s="42">
        <v>30</v>
      </c>
      <c r="I1508" s="66"/>
      <c r="J1508" s="65" t="str">
        <f t="shared" si="1278"/>
        <v>문자_30</v>
      </c>
      <c r="K1508" s="103"/>
      <c r="L1508" s="67"/>
      <c r="M1508" s="65" t="str">
        <f t="shared" si="1280"/>
        <v>ZFW_RISK_OFFS</v>
      </c>
      <c r="N1508" s="65" t="str">
        <f t="shared" si="1264"/>
        <v>시뮬레이션_부도상계처리내역</v>
      </c>
      <c r="O1508" s="27">
        <f t="shared" si="1276"/>
        <v>2</v>
      </c>
      <c r="P1508" s="65" t="s">
        <v>106</v>
      </c>
      <c r="Q1508" s="65" t="str">
        <f t="shared" si="1281"/>
        <v>시나리오ID</v>
      </c>
      <c r="R1508" s="65" t="str">
        <f t="shared" si="1279"/>
        <v>varchar2(30)</v>
      </c>
      <c r="S1508" s="66" t="s">
        <v>1980</v>
      </c>
      <c r="T1508" s="66"/>
      <c r="U1508" s="68">
        <f t="shared" si="1275"/>
        <v>30</v>
      </c>
      <c r="V1508" s="65"/>
      <c r="W1508" s="5" t="s">
        <v>291</v>
      </c>
      <c r="X1508" s="5" t="str">
        <f t="shared" si="1266"/>
        <v>BASE_DT,SCEN_ID</v>
      </c>
      <c r="Y1508" s="6" t="s">
        <v>291</v>
      </c>
      <c r="Z1508" s="37" t="str">
        <f t="shared" si="1267"/>
        <v xml:space="preserve">  SCEN_ID varchar2(30) NOT NULL,</v>
      </c>
      <c r="AA1508" s="37" t="s">
        <v>291</v>
      </c>
      <c r="AB1508" s="5" t="str">
        <f t="shared" si="1268"/>
        <v/>
      </c>
      <c r="AC1508" s="37" t="s">
        <v>291</v>
      </c>
      <c r="AD1508" s="37" t="str">
        <f t="shared" si="1269"/>
        <v>COMMENT ON COLUMN ZFW_RISK_OFFS.SCEN_ID IS '시나리오ID';</v>
      </c>
      <c r="AE1508" s="37" t="s">
        <v>291</v>
      </c>
      <c r="AF1508" s="40" t="str">
        <f t="shared" si="1270"/>
        <v/>
      </c>
      <c r="AG1508" s="6" t="s">
        <v>291</v>
      </c>
      <c r="AI1508" s="114"/>
      <c r="AJ1508" s="66"/>
    </row>
    <row r="1509" spans="2:36" hidden="1">
      <c r="B1509" s="65" t="str">
        <f t="shared" si="1282"/>
        <v>바젤3표준_SIM_산출정보</v>
      </c>
      <c r="C1509" s="65" t="str">
        <f t="shared" si="1282"/>
        <v>시뮬레이션_부도상계처리내역</v>
      </c>
      <c r="D1509" s="65" t="s">
        <v>1208</v>
      </c>
      <c r="E1509" s="65">
        <f t="shared" si="1263"/>
        <v>3</v>
      </c>
      <c r="F1509" s="66" t="s">
        <v>1980</v>
      </c>
      <c r="G1509" s="66" t="s">
        <v>274</v>
      </c>
      <c r="H1509" s="42">
        <v>100</v>
      </c>
      <c r="I1509" s="66"/>
      <c r="J1509" s="65" t="str">
        <f t="shared" si="1278"/>
        <v>문자_100</v>
      </c>
      <c r="K1509" s="103"/>
      <c r="L1509" s="67"/>
      <c r="M1509" s="65" t="str">
        <f t="shared" si="1280"/>
        <v>ZFW_RISK_OFFS</v>
      </c>
      <c r="N1509" s="65" t="str">
        <f t="shared" si="1264"/>
        <v>시뮬레이션_부도상계처리내역</v>
      </c>
      <c r="O1509" s="27">
        <f t="shared" si="1276"/>
        <v>3</v>
      </c>
      <c r="P1509" s="65" t="s">
        <v>81</v>
      </c>
      <c r="Q1509" s="65" t="str">
        <f t="shared" si="1281"/>
        <v>포트폴리오ID</v>
      </c>
      <c r="R1509" s="65" t="str">
        <f t="shared" si="1279"/>
        <v>varchar2(100)</v>
      </c>
      <c r="S1509" s="66" t="s">
        <v>1980</v>
      </c>
      <c r="T1509" s="66"/>
      <c r="U1509" s="68">
        <f t="shared" si="1275"/>
        <v>100</v>
      </c>
      <c r="V1509" s="65"/>
      <c r="W1509" s="5" t="s">
        <v>291</v>
      </c>
      <c r="X1509" s="5" t="str">
        <f t="shared" si="1266"/>
        <v>BASE_DT,SCEN_ID,PORT_ID</v>
      </c>
      <c r="Y1509" s="6" t="s">
        <v>291</v>
      </c>
      <c r="Z1509" s="37" t="str">
        <f t="shared" si="1267"/>
        <v xml:space="preserve">  PORT_ID varchar2(100) NOT NULL,</v>
      </c>
      <c r="AA1509" s="37" t="s">
        <v>291</v>
      </c>
      <c r="AB1509" s="5" t="str">
        <f t="shared" si="1268"/>
        <v/>
      </c>
      <c r="AC1509" s="37" t="s">
        <v>291</v>
      </c>
      <c r="AD1509" s="37" t="str">
        <f t="shared" si="1269"/>
        <v>COMMENT ON COLUMN ZFW_RISK_OFFS.PORT_ID IS '포트폴리오ID';</v>
      </c>
      <c r="AE1509" s="37" t="s">
        <v>291</v>
      </c>
      <c r="AF1509" s="40" t="str">
        <f t="shared" si="1270"/>
        <v/>
      </c>
      <c r="AG1509" s="6" t="s">
        <v>291</v>
      </c>
      <c r="AI1509" s="114"/>
      <c r="AJ1509" s="66"/>
    </row>
    <row r="1510" spans="2:36" hidden="1">
      <c r="B1510" s="65" t="str">
        <f t="shared" si="1282"/>
        <v>바젤3표준_SIM_산출정보</v>
      </c>
      <c r="C1510" s="65" t="str">
        <f t="shared" si="1282"/>
        <v>시뮬레이션_부도상계처리내역</v>
      </c>
      <c r="D1510" s="65" t="s">
        <v>1248</v>
      </c>
      <c r="E1510" s="65">
        <f t="shared" si="1263"/>
        <v>4</v>
      </c>
      <c r="F1510" s="66" t="s">
        <v>1980</v>
      </c>
      <c r="G1510" s="66" t="s">
        <v>274</v>
      </c>
      <c r="H1510" s="42">
        <v>30</v>
      </c>
      <c r="I1510" s="66"/>
      <c r="J1510" s="65" t="str">
        <f t="shared" si="1278"/>
        <v>문자_30</v>
      </c>
      <c r="K1510" s="103"/>
      <c r="L1510" s="67"/>
      <c r="M1510" s="65" t="str">
        <f t="shared" si="1280"/>
        <v>ZFW_RISK_OFFS</v>
      </c>
      <c r="N1510" s="65" t="str">
        <f t="shared" si="1264"/>
        <v>시뮬레이션_부도상계처리내역</v>
      </c>
      <c r="O1510" s="27">
        <f t="shared" si="1276"/>
        <v>4</v>
      </c>
      <c r="P1510" s="65" t="s">
        <v>131</v>
      </c>
      <c r="Q1510" s="65" t="str">
        <f t="shared" si="1281"/>
        <v>버킷</v>
      </c>
      <c r="R1510" s="65" t="str">
        <f t="shared" si="1279"/>
        <v>varchar2(30)</v>
      </c>
      <c r="S1510" s="66" t="s">
        <v>1980</v>
      </c>
      <c r="T1510" s="66"/>
      <c r="U1510" s="68">
        <f t="shared" si="1275"/>
        <v>30</v>
      </c>
      <c r="V1510" s="65"/>
      <c r="W1510" s="5" t="s">
        <v>291</v>
      </c>
      <c r="X1510" s="5" t="str">
        <f t="shared" si="1266"/>
        <v>BASE_DT,SCEN_ID,PORT_ID,BUCKET</v>
      </c>
      <c r="Y1510" s="6" t="s">
        <v>291</v>
      </c>
      <c r="Z1510" s="37" t="str">
        <f t="shared" si="1267"/>
        <v xml:space="preserve">  BUCKET varchar2(30) NOT NULL,</v>
      </c>
      <c r="AA1510" s="37" t="s">
        <v>291</v>
      </c>
      <c r="AB1510" s="5" t="str">
        <f t="shared" si="1268"/>
        <v/>
      </c>
      <c r="AC1510" s="37" t="s">
        <v>291</v>
      </c>
      <c r="AD1510" s="37" t="str">
        <f t="shared" si="1269"/>
        <v>COMMENT ON COLUMN ZFW_RISK_OFFS.BUCKET IS '버킷';</v>
      </c>
      <c r="AE1510" s="37" t="s">
        <v>291</v>
      </c>
      <c r="AF1510" s="40" t="str">
        <f t="shared" si="1270"/>
        <v/>
      </c>
      <c r="AG1510" s="6" t="s">
        <v>291</v>
      </c>
      <c r="AI1510" s="114"/>
      <c r="AJ1510" s="66"/>
    </row>
    <row r="1511" spans="2:36" hidden="1">
      <c r="B1511" s="65" t="str">
        <f t="shared" si="1282"/>
        <v>바젤3표준_SIM_산출정보</v>
      </c>
      <c r="C1511" s="65" t="str">
        <f t="shared" si="1282"/>
        <v>시뮬레이션_부도상계처리내역</v>
      </c>
      <c r="D1511" s="65" t="s">
        <v>1245</v>
      </c>
      <c r="E1511" s="65">
        <f t="shared" si="1263"/>
        <v>5</v>
      </c>
      <c r="F1511" s="66" t="s">
        <v>1980</v>
      </c>
      <c r="G1511" s="66" t="s">
        <v>274</v>
      </c>
      <c r="H1511" s="42">
        <v>100</v>
      </c>
      <c r="I1511" s="66"/>
      <c r="J1511" s="65" t="str">
        <f t="shared" si="1278"/>
        <v>문자_100</v>
      </c>
      <c r="K1511" s="103"/>
      <c r="L1511" s="67"/>
      <c r="M1511" s="65" t="str">
        <f t="shared" si="1280"/>
        <v>ZFW_RISK_OFFS</v>
      </c>
      <c r="N1511" s="65" t="str">
        <f t="shared" si="1264"/>
        <v>시뮬레이션_부도상계처리내역</v>
      </c>
      <c r="O1511" s="27">
        <f t="shared" si="1276"/>
        <v>5</v>
      </c>
      <c r="P1511" s="65" t="s">
        <v>128</v>
      </c>
      <c r="Q1511" s="65" t="str">
        <f t="shared" si="1281"/>
        <v>위험요소</v>
      </c>
      <c r="R1511" s="65" t="str">
        <f t="shared" si="1279"/>
        <v>varchar2(100)</v>
      </c>
      <c r="S1511" s="66" t="s">
        <v>1980</v>
      </c>
      <c r="T1511" s="66"/>
      <c r="U1511" s="68">
        <f t="shared" si="1275"/>
        <v>100</v>
      </c>
      <c r="V1511" s="65"/>
      <c r="W1511" s="5" t="s">
        <v>291</v>
      </c>
      <c r="X1511" s="5" t="str">
        <f t="shared" si="1266"/>
        <v>BASE_DT,SCEN_ID,PORT_ID,BUCKET,RISK_FACT</v>
      </c>
      <c r="Y1511" s="6" t="s">
        <v>291</v>
      </c>
      <c r="Z1511" s="37" t="str">
        <f t="shared" si="1267"/>
        <v xml:space="preserve">  RISK_FACT varchar2(100) NOT NULL,</v>
      </c>
      <c r="AA1511" s="37" t="s">
        <v>291</v>
      </c>
      <c r="AB1511" s="5" t="str">
        <f t="shared" si="1268"/>
        <v/>
      </c>
      <c r="AC1511" s="37" t="s">
        <v>291</v>
      </c>
      <c r="AD1511" s="37" t="str">
        <f t="shared" si="1269"/>
        <v>COMMENT ON COLUMN ZFW_RISK_OFFS.RISK_FACT IS '위험요소';</v>
      </c>
      <c r="AE1511" s="37" t="s">
        <v>291</v>
      </c>
      <c r="AF1511" s="40" t="str">
        <f t="shared" si="1270"/>
        <v/>
      </c>
      <c r="AG1511" s="6" t="s">
        <v>291</v>
      </c>
      <c r="AI1511" s="114"/>
      <c r="AJ1511" s="66"/>
    </row>
    <row r="1512" spans="2:36" hidden="1">
      <c r="B1512" s="65" t="str">
        <f t="shared" si="1282"/>
        <v>바젤3표준_SIM_산출정보</v>
      </c>
      <c r="C1512" s="65" t="str">
        <f t="shared" si="1282"/>
        <v>시뮬레이션_부도상계처리내역</v>
      </c>
      <c r="D1512" s="65" t="s">
        <v>1353</v>
      </c>
      <c r="E1512" s="65">
        <f t="shared" si="1263"/>
        <v>6</v>
      </c>
      <c r="F1512" s="66" t="s">
        <v>1980</v>
      </c>
      <c r="G1512" s="66" t="s">
        <v>12</v>
      </c>
      <c r="H1512" s="42">
        <v>1</v>
      </c>
      <c r="I1512" s="66"/>
      <c r="J1512" s="65" t="str">
        <f t="shared" si="1278"/>
        <v>문자_1</v>
      </c>
      <c r="K1512" s="103"/>
      <c r="L1512" s="67"/>
      <c r="M1512" s="65" t="str">
        <f t="shared" si="1280"/>
        <v>ZFW_RISK_OFFS</v>
      </c>
      <c r="N1512" s="65" t="str">
        <f t="shared" si="1264"/>
        <v>시뮬레이션_부도상계처리내역</v>
      </c>
      <c r="O1512" s="27">
        <f t="shared" si="1276"/>
        <v>6</v>
      </c>
      <c r="P1512" s="65" t="s">
        <v>115</v>
      </c>
      <c r="Q1512" s="65" t="str">
        <f t="shared" si="1281"/>
        <v>상환순위</v>
      </c>
      <c r="R1512" s="65" t="str">
        <f t="shared" si="1279"/>
        <v>varchar2(1)</v>
      </c>
      <c r="S1512" s="66" t="s">
        <v>1980</v>
      </c>
      <c r="T1512" s="66"/>
      <c r="U1512" s="68">
        <f t="shared" si="1275"/>
        <v>1</v>
      </c>
      <c r="V1512" s="65"/>
      <c r="W1512" s="5" t="s">
        <v>291</v>
      </c>
      <c r="X1512" s="5" t="str">
        <f t="shared" si="1266"/>
        <v>BASE_DT,SCEN_ID,PORT_ID,BUCKET,RISK_FACT,SENIORITY</v>
      </c>
      <c r="Y1512" s="6" t="s">
        <v>291</v>
      </c>
      <c r="Z1512" s="37" t="str">
        <f t="shared" si="1267"/>
        <v xml:space="preserve">  SENIORITY varchar2(1) NOT NULL,</v>
      </c>
      <c r="AA1512" s="37" t="s">
        <v>291</v>
      </c>
      <c r="AB1512" s="5" t="str">
        <f t="shared" si="1268"/>
        <v/>
      </c>
      <c r="AC1512" s="37" t="s">
        <v>291</v>
      </c>
      <c r="AD1512" s="37" t="str">
        <f t="shared" si="1269"/>
        <v>COMMENT ON COLUMN ZFW_RISK_OFFS.SENIORITY IS '상환순위';</v>
      </c>
      <c r="AE1512" s="37" t="s">
        <v>291</v>
      </c>
      <c r="AF1512" s="40" t="str">
        <f t="shared" si="1270"/>
        <v/>
      </c>
      <c r="AG1512" s="6" t="s">
        <v>291</v>
      </c>
      <c r="AI1512" s="114"/>
      <c r="AJ1512" s="66"/>
    </row>
    <row r="1513" spans="2:36" hidden="1">
      <c r="B1513" s="65" t="str">
        <f t="shared" si="1282"/>
        <v>바젤3표준_SIM_산출정보</v>
      </c>
      <c r="C1513" s="65" t="str">
        <f t="shared" si="1282"/>
        <v>시뮬레이션_부도상계처리내역</v>
      </c>
      <c r="D1513" s="65" t="s">
        <v>1153</v>
      </c>
      <c r="E1513" s="65">
        <f t="shared" ref="E1513:E1576" si="1283">IF(G1513="","",IF(G1512="",1,E1512+1))</f>
        <v>7</v>
      </c>
      <c r="F1513" s="66"/>
      <c r="G1513" s="66" t="s">
        <v>274</v>
      </c>
      <c r="H1513" s="42">
        <v>20</v>
      </c>
      <c r="I1513" s="66"/>
      <c r="J1513" s="65" t="str">
        <f t="shared" si="1278"/>
        <v>문자_20</v>
      </c>
      <c r="K1513" s="103"/>
      <c r="L1513" s="67"/>
      <c r="M1513" s="65" t="str">
        <f t="shared" si="1280"/>
        <v>ZFW_RISK_OFFS</v>
      </c>
      <c r="N1513" s="65" t="str">
        <f t="shared" si="1264"/>
        <v>시뮬레이션_부도상계처리내역</v>
      </c>
      <c r="O1513" s="27">
        <f t="shared" si="1276"/>
        <v>7</v>
      </c>
      <c r="P1513" s="65" t="s">
        <v>46</v>
      </c>
      <c r="Q1513" s="65" t="str">
        <f t="shared" si="1281"/>
        <v>최종작업자</v>
      </c>
      <c r="R1513" s="65" t="str">
        <f t="shared" si="1279"/>
        <v>varchar2(20)</v>
      </c>
      <c r="S1513" s="66"/>
      <c r="T1513" s="66"/>
      <c r="U1513" s="68">
        <f t="shared" si="1275"/>
        <v>20</v>
      </c>
      <c r="V1513" s="65"/>
      <c r="W1513" s="5" t="s">
        <v>291</v>
      </c>
      <c r="X1513" s="5" t="str">
        <f t="shared" si="1266"/>
        <v>BASE_DT,SCEN_ID,PORT_ID,BUCKET,RISK_FACT,SENIORITY</v>
      </c>
      <c r="Y1513" s="6" t="s">
        <v>291</v>
      </c>
      <c r="Z1513" s="37" t="str">
        <f t="shared" si="1267"/>
        <v xml:space="preserve">  LASTID varchar2(20) NULL,</v>
      </c>
      <c r="AA1513" s="37" t="s">
        <v>291</v>
      </c>
      <c r="AB1513" s="5" t="str">
        <f t="shared" si="1268"/>
        <v/>
      </c>
      <c r="AC1513" s="37" t="s">
        <v>291</v>
      </c>
      <c r="AD1513" s="37" t="str">
        <f t="shared" si="1269"/>
        <v>COMMENT ON COLUMN ZFW_RISK_OFFS.LASTID IS '최종작업자';</v>
      </c>
      <c r="AE1513" s="37" t="s">
        <v>291</v>
      </c>
      <c r="AF1513" s="40" t="str">
        <f t="shared" si="1270"/>
        <v>ALTER TABLE ZFW_RISK_OFFS ADD LASTID varchar2(20) NULL;</v>
      </c>
      <c r="AG1513" s="6" t="s">
        <v>291</v>
      </c>
      <c r="AI1513" s="114"/>
      <c r="AJ1513" s="66"/>
    </row>
    <row r="1514" spans="2:36" hidden="1">
      <c r="B1514" s="65" t="str">
        <f t="shared" si="1282"/>
        <v>바젤3표준_SIM_산출정보</v>
      </c>
      <c r="C1514" s="65" t="str">
        <f t="shared" si="1282"/>
        <v>시뮬레이션_부도상계처리내역</v>
      </c>
      <c r="D1514" s="65" t="s">
        <v>286</v>
      </c>
      <c r="E1514" s="65">
        <f t="shared" si="1283"/>
        <v>8</v>
      </c>
      <c r="F1514" s="66"/>
      <c r="G1514" s="66" t="s">
        <v>1154</v>
      </c>
      <c r="H1514" s="42">
        <v>8</v>
      </c>
      <c r="I1514" s="66" t="s">
        <v>36</v>
      </c>
      <c r="J1514" s="65" t="str">
        <f t="shared" si="1278"/>
        <v>날짜</v>
      </c>
      <c r="K1514" s="103"/>
      <c r="L1514" s="67"/>
      <c r="M1514" s="65" t="str">
        <f t="shared" si="1280"/>
        <v>ZFW_RISK_OFFS</v>
      </c>
      <c r="N1514" s="65" t="str">
        <f t="shared" si="1264"/>
        <v>시뮬레이션_부도상계처리내역</v>
      </c>
      <c r="O1514" s="27">
        <f t="shared" si="1276"/>
        <v>8</v>
      </c>
      <c r="P1514" s="65" t="s">
        <v>47</v>
      </c>
      <c r="Q1514" s="65" t="str">
        <f t="shared" si="1281"/>
        <v>최종작업시스템일시</v>
      </c>
      <c r="R1514" s="65" t="str">
        <f t="shared" si="1279"/>
        <v>timestamp</v>
      </c>
      <c r="S1514" s="66"/>
      <c r="T1514" s="66"/>
      <c r="U1514" s="68">
        <f t="shared" si="1275"/>
        <v>8</v>
      </c>
      <c r="V1514" s="65"/>
      <c r="W1514" s="5" t="s">
        <v>291</v>
      </c>
      <c r="X1514" s="5" t="str">
        <f t="shared" si="1266"/>
        <v>BASE_DT,SCEN_ID,PORT_ID,BUCKET,RISK_FACT,SENIORITY</v>
      </c>
      <c r="Y1514" s="6" t="s">
        <v>291</v>
      </c>
      <c r="Z1514" s="37" t="str">
        <f t="shared" si="1267"/>
        <v xml:space="preserve">  TMSTAMP timestamp DEFAULT CURRENT_TIMESTAMP  NULL,</v>
      </c>
      <c r="AA1514" s="37" t="s">
        <v>291</v>
      </c>
      <c r="AB1514" s="5" t="str">
        <f t="shared" si="1268"/>
        <v/>
      </c>
      <c r="AC1514" s="37" t="s">
        <v>291</v>
      </c>
      <c r="AD1514" s="37" t="str">
        <f t="shared" si="1269"/>
        <v>COMMENT ON COLUMN ZFW_RISK_OFFS.TMSTAMP IS '최종작업시스템일시';</v>
      </c>
      <c r="AE1514" s="37" t="s">
        <v>291</v>
      </c>
      <c r="AF1514" s="40" t="str">
        <f t="shared" si="1270"/>
        <v>ALTER TABLE ZFW_RISK_OFFS ADD TMSTAMP timestamp NULL;</v>
      </c>
      <c r="AG1514" s="6" t="s">
        <v>291</v>
      </c>
      <c r="AI1514" s="114"/>
      <c r="AJ1514" s="66"/>
    </row>
    <row r="1515" spans="2:36" hidden="1">
      <c r="B1515" s="65" t="str">
        <f t="shared" si="1282"/>
        <v>바젤3표준_SIM_산출정보</v>
      </c>
      <c r="C1515" s="65" t="str">
        <f t="shared" si="1282"/>
        <v>시뮬레이션_부도상계처리내역</v>
      </c>
      <c r="D1515" s="65" t="s">
        <v>1421</v>
      </c>
      <c r="E1515" s="65">
        <f t="shared" si="1283"/>
        <v>9</v>
      </c>
      <c r="F1515" s="66"/>
      <c r="G1515" s="66" t="s">
        <v>1156</v>
      </c>
      <c r="H1515" s="42" t="s">
        <v>2000</v>
      </c>
      <c r="I1515" s="66"/>
      <c r="J1515" s="65" t="str">
        <f t="shared" si="1278"/>
        <v>숫자_19,2</v>
      </c>
      <c r="K1515" s="103"/>
      <c r="L1515" s="67"/>
      <c r="M1515" s="65" t="str">
        <f t="shared" si="1280"/>
        <v>ZFW_RISK_OFFS</v>
      </c>
      <c r="N1515" s="65" t="str">
        <f t="shared" si="1264"/>
        <v>시뮬레이션_부도상계처리내역</v>
      </c>
      <c r="O1515" s="27">
        <f t="shared" si="1276"/>
        <v>9</v>
      </c>
      <c r="P1515" s="65" t="s">
        <v>186</v>
      </c>
      <c r="Q1515" s="65" t="str">
        <f t="shared" si="1281"/>
        <v>매입JTD</v>
      </c>
      <c r="R1515" s="65" t="str">
        <f t="shared" si="1279"/>
        <v>number(19,2)</v>
      </c>
      <c r="S1515" s="66"/>
      <c r="T1515" s="66"/>
      <c r="U1515" s="68" t="str">
        <f t="shared" si="1275"/>
        <v>19,2</v>
      </c>
      <c r="V1515" s="65"/>
      <c r="W1515" s="5" t="s">
        <v>291</v>
      </c>
      <c r="X1515" s="5" t="str">
        <f t="shared" si="1266"/>
        <v>BASE_DT,SCEN_ID,PORT_ID,BUCKET,RISK_FACT,SENIORITY</v>
      </c>
      <c r="Y1515" s="6" t="s">
        <v>291</v>
      </c>
      <c r="Z1515" s="37" t="str">
        <f t="shared" si="1267"/>
        <v xml:space="preserve">  JTDL number(19,2) NULL,</v>
      </c>
      <c r="AA1515" s="37" t="s">
        <v>291</v>
      </c>
      <c r="AB1515" s="5" t="str">
        <f t="shared" si="1268"/>
        <v/>
      </c>
      <c r="AC1515" s="37" t="s">
        <v>291</v>
      </c>
      <c r="AD1515" s="37" t="str">
        <f t="shared" si="1269"/>
        <v>COMMENT ON COLUMN ZFW_RISK_OFFS.JTDL IS '매입JTD';</v>
      </c>
      <c r="AE1515" s="37" t="s">
        <v>291</v>
      </c>
      <c r="AF1515" s="40" t="str">
        <f t="shared" si="1270"/>
        <v>ALTER TABLE ZFW_RISK_OFFS ADD JTDL number(19,2) NULL;</v>
      </c>
      <c r="AG1515" s="6" t="s">
        <v>291</v>
      </c>
      <c r="AI1515" s="114"/>
      <c r="AJ1515" s="66"/>
    </row>
    <row r="1516" spans="2:36" hidden="1">
      <c r="B1516" s="65" t="str">
        <f t="shared" si="1282"/>
        <v>바젤3표준_SIM_산출정보</v>
      </c>
      <c r="C1516" s="65" t="str">
        <f t="shared" si="1282"/>
        <v>시뮬레이션_부도상계처리내역</v>
      </c>
      <c r="D1516" s="65" t="s">
        <v>1422</v>
      </c>
      <c r="E1516" s="65">
        <f t="shared" si="1283"/>
        <v>10</v>
      </c>
      <c r="F1516" s="66"/>
      <c r="G1516" s="66" t="s">
        <v>1156</v>
      </c>
      <c r="H1516" s="42" t="s">
        <v>2000</v>
      </c>
      <c r="I1516" s="66"/>
      <c r="J1516" s="65" t="str">
        <f t="shared" si="1278"/>
        <v>숫자_19,2</v>
      </c>
      <c r="K1516" s="103"/>
      <c r="L1516" s="67"/>
      <c r="M1516" s="65" t="str">
        <f t="shared" si="1280"/>
        <v>ZFW_RISK_OFFS</v>
      </c>
      <c r="N1516" s="65" t="str">
        <f t="shared" si="1264"/>
        <v>시뮬레이션_부도상계처리내역</v>
      </c>
      <c r="O1516" s="27">
        <f t="shared" si="1276"/>
        <v>10</v>
      </c>
      <c r="P1516" s="65" t="s">
        <v>187</v>
      </c>
      <c r="Q1516" s="65" t="str">
        <f t="shared" si="1281"/>
        <v>매도JTD</v>
      </c>
      <c r="R1516" s="65" t="str">
        <f t="shared" si="1279"/>
        <v>number(19,2)</v>
      </c>
      <c r="S1516" s="66"/>
      <c r="T1516" s="66"/>
      <c r="U1516" s="68" t="str">
        <f t="shared" si="1275"/>
        <v>19,2</v>
      </c>
      <c r="V1516" s="65"/>
      <c r="W1516" s="5" t="s">
        <v>291</v>
      </c>
      <c r="X1516" s="5" t="str">
        <f t="shared" si="1266"/>
        <v>BASE_DT,SCEN_ID,PORT_ID,BUCKET,RISK_FACT,SENIORITY</v>
      </c>
      <c r="Y1516" s="6" t="s">
        <v>291</v>
      </c>
      <c r="Z1516" s="37" t="str">
        <f t="shared" si="1267"/>
        <v xml:space="preserve">  JTDS number(19,2) NULL,</v>
      </c>
      <c r="AA1516" s="37" t="s">
        <v>291</v>
      </c>
      <c r="AB1516" s="5" t="str">
        <f t="shared" si="1268"/>
        <v/>
      </c>
      <c r="AC1516" s="37" t="s">
        <v>291</v>
      </c>
      <c r="AD1516" s="37" t="str">
        <f t="shared" si="1269"/>
        <v>COMMENT ON COLUMN ZFW_RISK_OFFS.JTDS IS '매도JTD';</v>
      </c>
      <c r="AE1516" s="37" t="s">
        <v>291</v>
      </c>
      <c r="AF1516" s="40" t="str">
        <f t="shared" si="1270"/>
        <v>ALTER TABLE ZFW_RISK_OFFS ADD JTDS number(19,2) NULL;</v>
      </c>
      <c r="AG1516" s="6" t="s">
        <v>291</v>
      </c>
      <c r="AI1516" s="114"/>
      <c r="AJ1516" s="66"/>
    </row>
    <row r="1517" spans="2:36" hidden="1">
      <c r="B1517" s="65" t="str">
        <f t="shared" si="1282"/>
        <v>바젤3표준_SIM_산출정보</v>
      </c>
      <c r="C1517" s="65" t="str">
        <f t="shared" si="1282"/>
        <v>시뮬레이션_부도상계처리내역</v>
      </c>
      <c r="D1517" s="65" t="s">
        <v>1423</v>
      </c>
      <c r="E1517" s="65">
        <f t="shared" si="1283"/>
        <v>11</v>
      </c>
      <c r="F1517" s="66"/>
      <c r="G1517" s="66" t="s">
        <v>1156</v>
      </c>
      <c r="H1517" s="42" t="s">
        <v>2000</v>
      </c>
      <c r="I1517" s="66"/>
      <c r="J1517" s="65" t="str">
        <f t="shared" si="1278"/>
        <v>숫자_19,2</v>
      </c>
      <c r="K1517" s="103"/>
      <c r="L1517" s="67"/>
      <c r="M1517" s="65" t="str">
        <f t="shared" si="1280"/>
        <v>ZFW_RISK_OFFS</v>
      </c>
      <c r="N1517" s="65" t="str">
        <f t="shared" ref="N1517:N1571" si="1284">C1517</f>
        <v>시뮬레이션_부도상계처리내역</v>
      </c>
      <c r="O1517" s="27">
        <f t="shared" si="1276"/>
        <v>11</v>
      </c>
      <c r="P1517" s="65" t="s">
        <v>188</v>
      </c>
      <c r="Q1517" s="65" t="str">
        <f t="shared" si="1281"/>
        <v>상계후매입JTD</v>
      </c>
      <c r="R1517" s="65" t="str">
        <f t="shared" si="1279"/>
        <v>number(19,2)</v>
      </c>
      <c r="S1517" s="66"/>
      <c r="T1517" s="66"/>
      <c r="U1517" s="68" t="str">
        <f t="shared" si="1275"/>
        <v>19,2</v>
      </c>
      <c r="V1517" s="65"/>
      <c r="W1517" s="5" t="s">
        <v>291</v>
      </c>
      <c r="X1517" s="5" t="str">
        <f t="shared" si="1266"/>
        <v>BASE_DT,SCEN_ID,PORT_ID,BUCKET,RISK_FACT,SENIORITY</v>
      </c>
      <c r="Y1517" s="6" t="s">
        <v>291</v>
      </c>
      <c r="Z1517" s="37" t="str">
        <f t="shared" si="1267"/>
        <v xml:space="preserve">  JTDL_OFF number(19,2) NULL,</v>
      </c>
      <c r="AA1517" s="37" t="s">
        <v>291</v>
      </c>
      <c r="AB1517" s="5" t="str">
        <f t="shared" si="1268"/>
        <v/>
      </c>
      <c r="AC1517" s="37" t="s">
        <v>291</v>
      </c>
      <c r="AD1517" s="37" t="str">
        <f t="shared" si="1269"/>
        <v>COMMENT ON COLUMN ZFW_RISK_OFFS.JTDL_OFF IS '상계후매입JTD';</v>
      </c>
      <c r="AE1517" s="37" t="s">
        <v>291</v>
      </c>
      <c r="AF1517" s="40" t="str">
        <f t="shared" si="1270"/>
        <v>ALTER TABLE ZFW_RISK_OFFS ADD JTDL_OFF number(19,2) NULL;</v>
      </c>
      <c r="AG1517" s="6" t="s">
        <v>291</v>
      </c>
      <c r="AI1517" s="114"/>
      <c r="AJ1517" s="66"/>
    </row>
    <row r="1518" spans="2:36" hidden="1">
      <c r="B1518" s="65" t="str">
        <f t="shared" si="1282"/>
        <v>바젤3표준_SIM_산출정보</v>
      </c>
      <c r="C1518" s="65" t="str">
        <f t="shared" si="1282"/>
        <v>시뮬레이션_부도상계처리내역</v>
      </c>
      <c r="D1518" s="65" t="s">
        <v>1424</v>
      </c>
      <c r="E1518" s="65">
        <f t="shared" si="1283"/>
        <v>12</v>
      </c>
      <c r="F1518" s="66"/>
      <c r="G1518" s="66" t="s">
        <v>1156</v>
      </c>
      <c r="H1518" s="42" t="s">
        <v>2000</v>
      </c>
      <c r="I1518" s="66"/>
      <c r="J1518" s="65" t="str">
        <f t="shared" si="1278"/>
        <v>숫자_19,2</v>
      </c>
      <c r="K1518" s="103"/>
      <c r="L1518" s="67"/>
      <c r="M1518" s="65" t="str">
        <f t="shared" si="1280"/>
        <v>ZFW_RISK_OFFS</v>
      </c>
      <c r="N1518" s="65" t="str">
        <f t="shared" si="1284"/>
        <v>시뮬레이션_부도상계처리내역</v>
      </c>
      <c r="O1518" s="27">
        <f t="shared" si="1276"/>
        <v>12</v>
      </c>
      <c r="P1518" s="65" t="s">
        <v>189</v>
      </c>
      <c r="Q1518" s="65" t="str">
        <f t="shared" si="1281"/>
        <v>상계후매도JTD</v>
      </c>
      <c r="R1518" s="65" t="str">
        <f t="shared" si="1279"/>
        <v>number(19,2)</v>
      </c>
      <c r="S1518" s="66"/>
      <c r="T1518" s="66"/>
      <c r="U1518" s="68" t="str">
        <f t="shared" si="1275"/>
        <v>19,2</v>
      </c>
      <c r="V1518" s="65"/>
      <c r="W1518" s="5" t="s">
        <v>291</v>
      </c>
      <c r="X1518" s="5" t="str">
        <f t="shared" si="1266"/>
        <v>BASE_DT,SCEN_ID,PORT_ID,BUCKET,RISK_FACT,SENIORITY</v>
      </c>
      <c r="Y1518" s="6" t="s">
        <v>291</v>
      </c>
      <c r="Z1518" s="37" t="str">
        <f t="shared" si="1267"/>
        <v xml:space="preserve">  JTDS_OFF number(19,2) NULL,</v>
      </c>
      <c r="AA1518" s="37" t="s">
        <v>291</v>
      </c>
      <c r="AB1518" s="5" t="str">
        <f t="shared" si="1268"/>
        <v/>
      </c>
      <c r="AC1518" s="37" t="s">
        <v>291</v>
      </c>
      <c r="AD1518" s="37" t="str">
        <f t="shared" si="1269"/>
        <v>COMMENT ON COLUMN ZFW_RISK_OFFS.JTDS_OFF IS '상계후매도JTD';</v>
      </c>
      <c r="AE1518" s="37" t="s">
        <v>291</v>
      </c>
      <c r="AF1518" s="40" t="str">
        <f t="shared" si="1270"/>
        <v>ALTER TABLE ZFW_RISK_OFFS ADD JTDS_OFF number(19,2) NULL;</v>
      </c>
      <c r="AG1518" s="6" t="s">
        <v>291</v>
      </c>
      <c r="AI1518" s="114"/>
      <c r="AJ1518" s="66"/>
    </row>
    <row r="1519" spans="2:36" hidden="1">
      <c r="B1519" s="65" t="str">
        <f t="shared" si="1282"/>
        <v>바젤3표준_SIM_산출정보</v>
      </c>
      <c r="C1519" s="65" t="str">
        <f t="shared" si="1282"/>
        <v>시뮬레이션_부도상계처리내역</v>
      </c>
      <c r="D1519" s="65" t="s">
        <v>1425</v>
      </c>
      <c r="E1519" s="65">
        <f t="shared" si="1283"/>
        <v>13</v>
      </c>
      <c r="F1519" s="66"/>
      <c r="G1519" s="66" t="s">
        <v>1156</v>
      </c>
      <c r="H1519" s="42" t="s">
        <v>2000</v>
      </c>
      <c r="I1519" s="66"/>
      <c r="J1519" s="65" t="str">
        <f t="shared" si="1278"/>
        <v>숫자_19,2</v>
      </c>
      <c r="K1519" s="103"/>
      <c r="L1519" s="67"/>
      <c r="M1519" s="65" t="str">
        <f t="shared" si="1280"/>
        <v>ZFW_RISK_OFFS</v>
      </c>
      <c r="N1519" s="65" t="str">
        <f t="shared" si="1284"/>
        <v>시뮬레이션_부도상계처리내역</v>
      </c>
      <c r="O1519" s="27">
        <f t="shared" si="1276"/>
        <v>13</v>
      </c>
      <c r="P1519" s="65" t="s">
        <v>190</v>
      </c>
      <c r="Q1519" s="65" t="str">
        <f t="shared" si="1281"/>
        <v>상계중간값1</v>
      </c>
      <c r="R1519" s="65" t="str">
        <f t="shared" si="1279"/>
        <v>number(19,2)</v>
      </c>
      <c r="S1519" s="66"/>
      <c r="T1519" s="66"/>
      <c r="U1519" s="68" t="str">
        <f t="shared" si="1275"/>
        <v>19,2</v>
      </c>
      <c r="V1519" s="65"/>
      <c r="W1519" s="5" t="s">
        <v>291</v>
      </c>
      <c r="X1519" s="5" t="str">
        <f t="shared" si="1266"/>
        <v>BASE_DT,SCEN_ID,PORT_ID,BUCKET,RISK_FACT,SENIORITY</v>
      </c>
      <c r="Y1519" s="6" t="s">
        <v>291</v>
      </c>
      <c r="Z1519" s="37" t="str">
        <f t="shared" si="1267"/>
        <v xml:space="preserve">  OFFAMT1 number(19,2) NULL,</v>
      </c>
      <c r="AA1519" s="37" t="s">
        <v>291</v>
      </c>
      <c r="AB1519" s="5" t="str">
        <f t="shared" si="1268"/>
        <v/>
      </c>
      <c r="AC1519" s="37" t="s">
        <v>291</v>
      </c>
      <c r="AD1519" s="37" t="str">
        <f t="shared" si="1269"/>
        <v>COMMENT ON COLUMN ZFW_RISK_OFFS.OFFAMT1 IS '상계중간값1';</v>
      </c>
      <c r="AE1519" s="37" t="s">
        <v>291</v>
      </c>
      <c r="AF1519" s="40" t="str">
        <f t="shared" si="1270"/>
        <v>ALTER TABLE ZFW_RISK_OFFS ADD OFFAMT1 number(19,2) NULL;</v>
      </c>
      <c r="AG1519" s="6" t="s">
        <v>291</v>
      </c>
      <c r="AI1519" s="114"/>
      <c r="AJ1519" s="66"/>
    </row>
    <row r="1520" spans="2:36" hidden="1">
      <c r="B1520" s="65" t="str">
        <f t="shared" si="1282"/>
        <v>바젤3표준_SIM_산출정보</v>
      </c>
      <c r="C1520" s="65" t="str">
        <f t="shared" si="1282"/>
        <v>시뮬레이션_부도상계처리내역</v>
      </c>
      <c r="D1520" s="65" t="s">
        <v>1426</v>
      </c>
      <c r="E1520" s="65">
        <f t="shared" si="1283"/>
        <v>14</v>
      </c>
      <c r="F1520" s="66"/>
      <c r="G1520" s="66" t="s">
        <v>1156</v>
      </c>
      <c r="H1520" s="42" t="s">
        <v>2000</v>
      </c>
      <c r="I1520" s="66"/>
      <c r="J1520" s="65" t="str">
        <f t="shared" si="1278"/>
        <v>숫자_19,2</v>
      </c>
      <c r="K1520" s="103"/>
      <c r="L1520" s="67"/>
      <c r="M1520" s="65" t="str">
        <f t="shared" si="1280"/>
        <v>ZFW_RISK_OFFS</v>
      </c>
      <c r="N1520" s="65" t="str">
        <f t="shared" si="1284"/>
        <v>시뮬레이션_부도상계처리내역</v>
      </c>
      <c r="O1520" s="27">
        <f t="shared" si="1276"/>
        <v>14</v>
      </c>
      <c r="P1520" s="65" t="s">
        <v>191</v>
      </c>
      <c r="Q1520" s="65" t="str">
        <f t="shared" si="1281"/>
        <v>상계중간값2</v>
      </c>
      <c r="R1520" s="65" t="str">
        <f t="shared" si="1279"/>
        <v>number(19,2)</v>
      </c>
      <c r="S1520" s="66"/>
      <c r="T1520" s="66"/>
      <c r="U1520" s="68" t="str">
        <f t="shared" si="1275"/>
        <v>19,2</v>
      </c>
      <c r="V1520" s="65"/>
      <c r="W1520" s="5" t="s">
        <v>291</v>
      </c>
      <c r="X1520" s="5" t="str">
        <f t="shared" si="1266"/>
        <v>BASE_DT,SCEN_ID,PORT_ID,BUCKET,RISK_FACT,SENIORITY</v>
      </c>
      <c r="Y1520" s="6" t="s">
        <v>291</v>
      </c>
      <c r="Z1520" s="37" t="str">
        <f t="shared" si="1267"/>
        <v xml:space="preserve">  OFFAMT2 number(19,2) NULL,</v>
      </c>
      <c r="AA1520" s="37" t="s">
        <v>291</v>
      </c>
      <c r="AB1520" s="5" t="str">
        <f t="shared" si="1268"/>
        <v/>
      </c>
      <c r="AC1520" s="37" t="s">
        <v>291</v>
      </c>
      <c r="AD1520" s="37" t="str">
        <f t="shared" si="1269"/>
        <v>COMMENT ON COLUMN ZFW_RISK_OFFS.OFFAMT2 IS '상계중간값2';</v>
      </c>
      <c r="AE1520" s="37" t="s">
        <v>291</v>
      </c>
      <c r="AF1520" s="40" t="str">
        <f t="shared" si="1270"/>
        <v>ALTER TABLE ZFW_RISK_OFFS ADD OFFAMT2 number(19,2) NULL;</v>
      </c>
      <c r="AG1520" s="6" t="s">
        <v>291</v>
      </c>
      <c r="AI1520" s="114"/>
      <c r="AJ1520" s="66"/>
    </row>
    <row r="1521" spans="2:36" hidden="1">
      <c r="B1521" s="65" t="str">
        <f>B1519</f>
        <v>바젤3표준_SIM_산출정보</v>
      </c>
      <c r="C1521" s="65" t="str">
        <f>C1519</f>
        <v>시뮬레이션_부도상계처리내역</v>
      </c>
      <c r="D1521" s="65" t="s">
        <v>1274</v>
      </c>
      <c r="E1521" s="65">
        <f t="shared" si="1283"/>
        <v>15</v>
      </c>
      <c r="F1521" s="66"/>
      <c r="G1521" s="66" t="s">
        <v>1156</v>
      </c>
      <c r="H1521" s="42" t="s">
        <v>1999</v>
      </c>
      <c r="I1521" s="66"/>
      <c r="J1521" s="65" t="str">
        <f t="shared" si="1278"/>
        <v>숫자_10,6</v>
      </c>
      <c r="K1521" s="103"/>
      <c r="L1521" s="67"/>
      <c r="M1521" s="65" t="str">
        <f>M1519</f>
        <v>ZFW_RISK_OFFS</v>
      </c>
      <c r="N1521" s="65" t="str">
        <f t="shared" si="1284"/>
        <v>시뮬레이션_부도상계처리내역</v>
      </c>
      <c r="O1521" s="27">
        <f t="shared" si="1276"/>
        <v>15</v>
      </c>
      <c r="P1521" s="65" t="s">
        <v>1427</v>
      </c>
      <c r="Q1521" s="65" t="str">
        <f t="shared" si="1281"/>
        <v>위험가중치</v>
      </c>
      <c r="R1521" s="65" t="str">
        <f t="shared" si="1279"/>
        <v>number(10,6)</v>
      </c>
      <c r="S1521" s="66"/>
      <c r="T1521" s="66"/>
      <c r="U1521" s="68" t="str">
        <f t="shared" si="1275"/>
        <v>10,6</v>
      </c>
      <c r="V1521" s="65"/>
      <c r="W1521" s="5" t="s">
        <v>291</v>
      </c>
      <c r="X1521" s="5" t="str">
        <f t="shared" ref="X1521:X1584" si="1285">IF(P1521="","",IF(P1520="",P1521,X1520&amp;IF(S1521="Y",","&amp;P1521,"")))</f>
        <v>BASE_DT,SCEN_ID,PORT_ID,BUCKET,RISK_FACT,SENIORITY</v>
      </c>
      <c r="Y1521" s="6" t="s">
        <v>291</v>
      </c>
      <c r="Z1521" s="37" t="str">
        <f t="shared" ref="Z1521:Z1584" si="1286">IF(P1521="", "CREATE TABLE " &amp; M1521 &amp; "(", "  " &amp;P1521 &amp; " " &amp;R1521 &amp; IF(P1521="TMSTAMP", " DEFAULT CURRENT_TIMESTAMP ", "")&amp; IF(S1521="Y"," NOT NULL,", " NULL,") &amp; IF(P1522="", "CONSTRAINT PK_" &amp; M1521 &amp; " PRIMARY KEY ( " &amp; X1521 &amp; ") );", "") )</f>
        <v xml:space="preserve">  RW number(10,6) NULL,</v>
      </c>
      <c r="AA1521" s="37" t="s">
        <v>291</v>
      </c>
      <c r="AB1521" s="5" t="str">
        <f t="shared" ref="AB1521:AB1584" si="1287">IF(P1521="","DROP TABLE "&amp;M1521&amp;";","")</f>
        <v/>
      </c>
      <c r="AC1521" s="37" t="s">
        <v>291</v>
      </c>
      <c r="AD1521" s="37" t="str">
        <f t="shared" ref="AD1521:AD1584" si="1288">IF(P1521&lt;&gt;"", "COMMENT ON COLUMN " &amp; M1521 &amp; "." &amp; P1521 &amp; " IS '" &amp; D1521 &amp; IF(K1521&lt;&gt;"", " : " &amp;K1521, "") &amp; "';", IF(N1521&lt;&gt;"","COMMENT ON TABLE " &amp;M1521&amp;" IS '"&amp;N1521&amp;"';",""))</f>
        <v>COMMENT ON COLUMN ZFW_RISK_OFFS.RW IS '위험가중치';</v>
      </c>
      <c r="AE1521" s="37" t="s">
        <v>291</v>
      </c>
      <c r="AF1521" s="40" t="str">
        <f t="shared" ref="AF1521:AF1584" si="1289">IF( OR(Q1521="", S1521&lt;&gt;""), "", "ALTER TABLE " &amp; M1521 &amp; " ADD " &amp; P1521 &amp; " " &amp; R1521 &amp; " NULL;")</f>
        <v>ALTER TABLE ZFW_RISK_OFFS ADD RW number(10,6) NULL;</v>
      </c>
      <c r="AG1521" s="6" t="s">
        <v>291</v>
      </c>
      <c r="AI1521" s="114"/>
      <c r="AJ1521" s="66"/>
    </row>
    <row r="1522" spans="2:36" hidden="1">
      <c r="B1522" s="65" t="str">
        <f>B1520</f>
        <v>바젤3표준_SIM_산출정보</v>
      </c>
      <c r="C1522" s="65" t="str">
        <f>C1520</f>
        <v>시뮬레이션_부도상계처리내역</v>
      </c>
      <c r="D1522" s="65" t="s">
        <v>1428</v>
      </c>
      <c r="E1522" s="65">
        <f t="shared" si="1283"/>
        <v>16</v>
      </c>
      <c r="F1522" s="66"/>
      <c r="G1522" s="66" t="s">
        <v>12</v>
      </c>
      <c r="H1522" s="42">
        <v>10</v>
      </c>
      <c r="I1522" s="66"/>
      <c r="J1522" s="65" t="str">
        <f t="shared" si="1278"/>
        <v>문자_10</v>
      </c>
      <c r="K1522" s="103"/>
      <c r="L1522" s="67"/>
      <c r="M1522" s="65" t="str">
        <f>M1520</f>
        <v>ZFW_RISK_OFFS</v>
      </c>
      <c r="N1522" s="65" t="str">
        <f t="shared" si="1284"/>
        <v>시뮬레이션_부도상계처리내역</v>
      </c>
      <c r="O1522" s="27">
        <f t="shared" si="1276"/>
        <v>16</v>
      </c>
      <c r="P1522" s="65" t="s">
        <v>1429</v>
      </c>
      <c r="Q1522" s="65" t="str">
        <f t="shared" si="1281"/>
        <v>위험가중치구분</v>
      </c>
      <c r="R1522" s="65" t="str">
        <f t="shared" si="1279"/>
        <v>varchar2(10)</v>
      </c>
      <c r="S1522" s="66"/>
      <c r="T1522" s="66"/>
      <c r="U1522" s="68">
        <f t="shared" si="1275"/>
        <v>10</v>
      </c>
      <c r="V1522" s="65"/>
      <c r="W1522" s="5" t="s">
        <v>291</v>
      </c>
      <c r="X1522" s="5" t="str">
        <f t="shared" si="1285"/>
        <v>BASE_DT,SCEN_ID,PORT_ID,BUCKET,RISK_FACT,SENIORITY</v>
      </c>
      <c r="Y1522" s="6" t="s">
        <v>291</v>
      </c>
      <c r="Z1522" s="37" t="str">
        <f t="shared" si="1286"/>
        <v xml:space="preserve">  RW_FLG varchar2(10) NULL,CONSTRAINT PK_ZFW_RISK_OFFS PRIMARY KEY ( BASE_DT,SCEN_ID,PORT_ID,BUCKET,RISK_FACT,SENIORITY) );</v>
      </c>
      <c r="AA1522" s="37" t="s">
        <v>291</v>
      </c>
      <c r="AB1522" s="5" t="str">
        <f t="shared" si="1287"/>
        <v/>
      </c>
      <c r="AC1522" s="37" t="s">
        <v>291</v>
      </c>
      <c r="AD1522" s="37" t="str">
        <f t="shared" si="1288"/>
        <v>COMMENT ON COLUMN ZFW_RISK_OFFS.RW_FLG IS '위험가중치구분';</v>
      </c>
      <c r="AE1522" s="37" t="s">
        <v>291</v>
      </c>
      <c r="AF1522" s="40" t="str">
        <f t="shared" si="1289"/>
        <v>ALTER TABLE ZFW_RISK_OFFS ADD RW_FLG varchar2(10) NULL;</v>
      </c>
      <c r="AG1522" s="6" t="s">
        <v>291</v>
      </c>
      <c r="AI1522" s="114"/>
      <c r="AJ1522" s="66"/>
    </row>
    <row r="1523" spans="2:36" s="6" customFormat="1" hidden="1">
      <c r="B1523" s="65" t="s">
        <v>1050</v>
      </c>
      <c r="C1523" s="65" t="s">
        <v>976</v>
      </c>
      <c r="D1523" s="65" t="str">
        <f>VLOOKUP(C1523,엔티티목록!C:E,3,FALSE)</f>
        <v>시스템에서 사용하는 공통코드 정보</v>
      </c>
      <c r="E1523" s="65" t="str">
        <f t="shared" si="1283"/>
        <v/>
      </c>
      <c r="F1523" s="66"/>
      <c r="G1523" s="66"/>
      <c r="H1523" s="42">
        <f>SUMIFS(H:H,C:C,C1523,B:B,B1523, G:G,"&lt;&gt;"&amp;G1523)</f>
        <v>163</v>
      </c>
      <c r="I1523" s="66"/>
      <c r="J1523" s="65" t="str">
        <f t="shared" si="1278"/>
        <v/>
      </c>
      <c r="K1523" s="103"/>
      <c r="L1523" s="67"/>
      <c r="M1523" s="65" t="s">
        <v>5362</v>
      </c>
      <c r="N1523" s="65" t="str">
        <f t="shared" si="1284"/>
        <v>공통코드정보</v>
      </c>
      <c r="O1523" s="27" t="str">
        <f t="shared" si="1276"/>
        <v/>
      </c>
      <c r="P1523" s="65"/>
      <c r="Q1523" s="65"/>
      <c r="R1523" s="65" t="str">
        <f t="shared" si="1279"/>
        <v/>
      </c>
      <c r="S1523" s="66"/>
      <c r="T1523" s="66"/>
      <c r="U1523" s="68">
        <f t="shared" si="1275"/>
        <v>163</v>
      </c>
      <c r="V1523" s="65"/>
      <c r="W1523" s="5" t="s">
        <v>291</v>
      </c>
      <c r="X1523" s="5" t="str">
        <f t="shared" si="1285"/>
        <v/>
      </c>
      <c r="Y1523" s="6" t="s">
        <v>291</v>
      </c>
      <c r="Z1523" s="37" t="str">
        <f t="shared" si="1286"/>
        <v>CREATE TABLE ZSB_BASE_CODE(</v>
      </c>
      <c r="AA1523" s="37" t="s">
        <v>291</v>
      </c>
      <c r="AB1523" s="5" t="str">
        <f t="shared" si="1287"/>
        <v>DROP TABLE ZSB_BASE_CODE;</v>
      </c>
      <c r="AC1523" s="37" t="s">
        <v>291</v>
      </c>
      <c r="AD1523" s="37" t="str">
        <f t="shared" si="1288"/>
        <v>COMMENT ON TABLE ZSB_BASE_CODE IS '공통코드정보';</v>
      </c>
      <c r="AE1523" s="37" t="s">
        <v>291</v>
      </c>
      <c r="AF1523" s="40" t="str">
        <f t="shared" si="1289"/>
        <v/>
      </c>
      <c r="AG1523" s="6" t="s">
        <v>291</v>
      </c>
      <c r="AI1523" s="114"/>
      <c r="AJ1523" s="66"/>
    </row>
    <row r="1524" spans="2:36" hidden="1">
      <c r="B1524" s="65" t="str">
        <f>B1523</f>
        <v>바젤2표준_설정정보</v>
      </c>
      <c r="C1524" s="65" t="str">
        <f>C1523</f>
        <v>공통코드정보</v>
      </c>
      <c r="D1524" s="65" t="s">
        <v>39</v>
      </c>
      <c r="E1524" s="65">
        <f t="shared" si="1283"/>
        <v>1</v>
      </c>
      <c r="F1524" s="66" t="s">
        <v>1980</v>
      </c>
      <c r="G1524" s="66" t="s">
        <v>274</v>
      </c>
      <c r="H1524" s="42">
        <v>30</v>
      </c>
      <c r="I1524" s="66" t="s">
        <v>36</v>
      </c>
      <c r="J1524" s="65" t="str">
        <f t="shared" si="1278"/>
        <v>문자_30</v>
      </c>
      <c r="K1524" s="103"/>
      <c r="L1524" s="67"/>
      <c r="M1524" s="65" t="str">
        <f t="shared" ref="M1524:M1535" si="1290">M1523</f>
        <v>ZSB_BASE_CODE</v>
      </c>
      <c r="N1524" s="65" t="str">
        <f t="shared" si="1284"/>
        <v>공통코드정보</v>
      </c>
      <c r="O1524" s="27">
        <f t="shared" si="1276"/>
        <v>1</v>
      </c>
      <c r="P1524" s="65" t="s">
        <v>44</v>
      </c>
      <c r="Q1524" s="65" t="str">
        <f t="shared" ref="Q1524:Q1535" si="1291">D1524</f>
        <v>코드분류</v>
      </c>
      <c r="R1524" s="65" t="str">
        <f t="shared" si="1279"/>
        <v>varchar2(30)</v>
      </c>
      <c r="S1524" s="66" t="s">
        <v>1980</v>
      </c>
      <c r="T1524" s="66"/>
      <c r="U1524" s="68">
        <f t="shared" si="1275"/>
        <v>30</v>
      </c>
      <c r="V1524" s="65"/>
      <c r="W1524" s="5" t="s">
        <v>291</v>
      </c>
      <c r="X1524" s="5" t="str">
        <f t="shared" si="1285"/>
        <v>CD_FLG</v>
      </c>
      <c r="Y1524" s="6" t="s">
        <v>291</v>
      </c>
      <c r="Z1524" s="37" t="str">
        <f t="shared" si="1286"/>
        <v xml:space="preserve">  CD_FLG varchar2(30) NOT NULL,</v>
      </c>
      <c r="AA1524" s="37" t="s">
        <v>291</v>
      </c>
      <c r="AB1524" s="5" t="str">
        <f t="shared" si="1287"/>
        <v/>
      </c>
      <c r="AC1524" s="37" t="s">
        <v>291</v>
      </c>
      <c r="AD1524" s="37" t="str">
        <f t="shared" si="1288"/>
        <v>COMMENT ON COLUMN ZSB_BASE_CODE.CD_FLG IS '코드분류';</v>
      </c>
      <c r="AE1524" s="37" t="s">
        <v>291</v>
      </c>
      <c r="AF1524" s="40" t="str">
        <f t="shared" si="1289"/>
        <v/>
      </c>
      <c r="AG1524" s="6" t="s">
        <v>291</v>
      </c>
      <c r="AI1524" s="114"/>
      <c r="AJ1524" s="66"/>
    </row>
    <row r="1525" spans="2:36" hidden="1">
      <c r="B1525" s="65" t="str">
        <f t="shared" ref="B1525:C1540" si="1292">B1524</f>
        <v>바젤2표준_설정정보</v>
      </c>
      <c r="C1525" s="65" t="str">
        <f t="shared" si="1292"/>
        <v>공통코드정보</v>
      </c>
      <c r="D1525" s="65" t="s">
        <v>18</v>
      </c>
      <c r="E1525" s="65">
        <f t="shared" si="1283"/>
        <v>2</v>
      </c>
      <c r="F1525" s="66" t="s">
        <v>1980</v>
      </c>
      <c r="G1525" s="66" t="s">
        <v>274</v>
      </c>
      <c r="H1525" s="42">
        <v>30</v>
      </c>
      <c r="I1525" s="66" t="s">
        <v>36</v>
      </c>
      <c r="J1525" s="65" t="str">
        <f t="shared" si="1278"/>
        <v>문자_30</v>
      </c>
      <c r="K1525" s="103"/>
      <c r="L1525" s="67"/>
      <c r="M1525" s="65" t="str">
        <f t="shared" si="1290"/>
        <v>ZSB_BASE_CODE</v>
      </c>
      <c r="N1525" s="65" t="str">
        <f t="shared" si="1284"/>
        <v>공통코드정보</v>
      </c>
      <c r="O1525" s="27">
        <f t="shared" si="1276"/>
        <v>2</v>
      </c>
      <c r="P1525" s="65" t="s">
        <v>45</v>
      </c>
      <c r="Q1525" s="65" t="str">
        <f t="shared" si="1291"/>
        <v>코드</v>
      </c>
      <c r="R1525" s="65" t="str">
        <f t="shared" si="1279"/>
        <v>varchar2(30)</v>
      </c>
      <c r="S1525" s="66" t="s">
        <v>1980</v>
      </c>
      <c r="T1525" s="66"/>
      <c r="U1525" s="68">
        <f t="shared" si="1275"/>
        <v>30</v>
      </c>
      <c r="V1525" s="65"/>
      <c r="W1525" s="5" t="s">
        <v>291</v>
      </c>
      <c r="X1525" s="5" t="str">
        <f t="shared" si="1285"/>
        <v>CD_FLG,CD</v>
      </c>
      <c r="Y1525" s="6" t="s">
        <v>291</v>
      </c>
      <c r="Z1525" s="37" t="str">
        <f t="shared" si="1286"/>
        <v xml:space="preserve">  CD varchar2(30) NOT NULL,</v>
      </c>
      <c r="AA1525" s="37" t="s">
        <v>291</v>
      </c>
      <c r="AB1525" s="5" t="str">
        <f t="shared" si="1287"/>
        <v/>
      </c>
      <c r="AC1525" s="37" t="s">
        <v>291</v>
      </c>
      <c r="AD1525" s="37" t="str">
        <f t="shared" si="1288"/>
        <v>COMMENT ON COLUMN ZSB_BASE_CODE.CD IS '코드';</v>
      </c>
      <c r="AE1525" s="37" t="s">
        <v>291</v>
      </c>
      <c r="AF1525" s="40" t="str">
        <f t="shared" si="1289"/>
        <v/>
      </c>
      <c r="AG1525" s="6" t="s">
        <v>291</v>
      </c>
      <c r="AI1525" s="114"/>
      <c r="AJ1525" s="66"/>
    </row>
    <row r="1526" spans="2:36" hidden="1">
      <c r="B1526" s="65" t="str">
        <f t="shared" si="1292"/>
        <v>바젤2표준_설정정보</v>
      </c>
      <c r="C1526" s="65" t="str">
        <f t="shared" si="1292"/>
        <v>공통코드정보</v>
      </c>
      <c r="D1526" s="65" t="s">
        <v>1153</v>
      </c>
      <c r="E1526" s="65">
        <f t="shared" si="1283"/>
        <v>3</v>
      </c>
      <c r="F1526" s="66"/>
      <c r="G1526" s="66" t="s">
        <v>274</v>
      </c>
      <c r="H1526" s="42">
        <v>20</v>
      </c>
      <c r="I1526" s="66" t="s">
        <v>36</v>
      </c>
      <c r="J1526" s="65" t="str">
        <f t="shared" si="1278"/>
        <v>문자_20</v>
      </c>
      <c r="K1526" s="103"/>
      <c r="L1526" s="67"/>
      <c r="M1526" s="65" t="str">
        <f t="shared" si="1290"/>
        <v>ZSB_BASE_CODE</v>
      </c>
      <c r="N1526" s="65" t="str">
        <f t="shared" si="1284"/>
        <v>공통코드정보</v>
      </c>
      <c r="O1526" s="27">
        <f t="shared" si="1276"/>
        <v>3</v>
      </c>
      <c r="P1526" s="65" t="s">
        <v>46</v>
      </c>
      <c r="Q1526" s="65" t="str">
        <f t="shared" si="1291"/>
        <v>최종작업자</v>
      </c>
      <c r="R1526" s="65" t="str">
        <f t="shared" si="1279"/>
        <v>varchar2(20)</v>
      </c>
      <c r="S1526" s="66"/>
      <c r="T1526" s="66"/>
      <c r="U1526" s="68">
        <f t="shared" si="1275"/>
        <v>20</v>
      </c>
      <c r="V1526" s="65"/>
      <c r="W1526" s="5" t="s">
        <v>291</v>
      </c>
      <c r="X1526" s="5" t="str">
        <f t="shared" si="1285"/>
        <v>CD_FLG,CD</v>
      </c>
      <c r="Y1526" s="6" t="s">
        <v>291</v>
      </c>
      <c r="Z1526" s="37" t="str">
        <f t="shared" si="1286"/>
        <v xml:space="preserve">  LASTID varchar2(20) NULL,</v>
      </c>
      <c r="AA1526" s="37" t="s">
        <v>291</v>
      </c>
      <c r="AB1526" s="5" t="str">
        <f t="shared" si="1287"/>
        <v/>
      </c>
      <c r="AC1526" s="37" t="s">
        <v>291</v>
      </c>
      <c r="AD1526" s="37" t="str">
        <f t="shared" si="1288"/>
        <v>COMMENT ON COLUMN ZSB_BASE_CODE.LASTID IS '최종작업자';</v>
      </c>
      <c r="AE1526" s="37" t="s">
        <v>291</v>
      </c>
      <c r="AF1526" s="40" t="str">
        <f t="shared" si="1289"/>
        <v>ALTER TABLE ZSB_BASE_CODE ADD LASTID varchar2(20) NULL;</v>
      </c>
      <c r="AG1526" s="6" t="s">
        <v>291</v>
      </c>
      <c r="AI1526" s="114"/>
      <c r="AJ1526" s="66"/>
    </row>
    <row r="1527" spans="2:36" hidden="1">
      <c r="B1527" s="65" t="str">
        <f t="shared" si="1292"/>
        <v>바젤2표준_설정정보</v>
      </c>
      <c r="C1527" s="65" t="str">
        <f t="shared" si="1292"/>
        <v>공통코드정보</v>
      </c>
      <c r="D1527" s="65" t="s">
        <v>286</v>
      </c>
      <c r="E1527" s="65">
        <f t="shared" si="1283"/>
        <v>4</v>
      </c>
      <c r="F1527" s="66"/>
      <c r="G1527" s="66" t="s">
        <v>1154</v>
      </c>
      <c r="H1527" s="42">
        <v>8</v>
      </c>
      <c r="I1527" s="66" t="s">
        <v>36</v>
      </c>
      <c r="J1527" s="65" t="str">
        <f t="shared" si="1278"/>
        <v>날짜</v>
      </c>
      <c r="K1527" s="103"/>
      <c r="L1527" s="67"/>
      <c r="M1527" s="65" t="str">
        <f t="shared" si="1290"/>
        <v>ZSB_BASE_CODE</v>
      </c>
      <c r="N1527" s="65" t="str">
        <f t="shared" si="1284"/>
        <v>공통코드정보</v>
      </c>
      <c r="O1527" s="27">
        <f t="shared" si="1276"/>
        <v>4</v>
      </c>
      <c r="P1527" s="65" t="s">
        <v>47</v>
      </c>
      <c r="Q1527" s="65" t="str">
        <f t="shared" si="1291"/>
        <v>최종작업시스템일시</v>
      </c>
      <c r="R1527" s="65" t="str">
        <f t="shared" si="1279"/>
        <v>timestamp</v>
      </c>
      <c r="S1527" s="66"/>
      <c r="T1527" s="66"/>
      <c r="U1527" s="68">
        <f t="shared" si="1275"/>
        <v>8</v>
      </c>
      <c r="V1527" s="65"/>
      <c r="W1527" s="5" t="s">
        <v>291</v>
      </c>
      <c r="X1527" s="5" t="str">
        <f t="shared" si="1285"/>
        <v>CD_FLG,CD</v>
      </c>
      <c r="Y1527" s="6" t="s">
        <v>291</v>
      </c>
      <c r="Z1527" s="37" t="str">
        <f t="shared" si="1286"/>
        <v xml:space="preserve">  TMSTAMP timestamp DEFAULT CURRENT_TIMESTAMP  NULL,</v>
      </c>
      <c r="AA1527" s="37" t="s">
        <v>291</v>
      </c>
      <c r="AB1527" s="5" t="str">
        <f t="shared" si="1287"/>
        <v/>
      </c>
      <c r="AC1527" s="37" t="s">
        <v>291</v>
      </c>
      <c r="AD1527" s="37" t="str">
        <f t="shared" si="1288"/>
        <v>COMMENT ON COLUMN ZSB_BASE_CODE.TMSTAMP IS '최종작업시스템일시';</v>
      </c>
      <c r="AE1527" s="37" t="s">
        <v>291</v>
      </c>
      <c r="AF1527" s="40" t="str">
        <f t="shared" si="1289"/>
        <v>ALTER TABLE ZSB_BASE_CODE ADD TMSTAMP timestamp NULL;</v>
      </c>
      <c r="AG1527" s="6" t="s">
        <v>291</v>
      </c>
      <c r="AI1527" s="114"/>
      <c r="AJ1527" s="66"/>
    </row>
    <row r="1528" spans="2:36" ht="25.5" hidden="1">
      <c r="B1528" s="65" t="str">
        <f t="shared" si="1292"/>
        <v>바젤2표준_설정정보</v>
      </c>
      <c r="C1528" s="65" t="str">
        <f t="shared" si="1292"/>
        <v>공통코드정보</v>
      </c>
      <c r="D1528" s="65" t="s">
        <v>1155</v>
      </c>
      <c r="E1528" s="65">
        <f t="shared" si="1283"/>
        <v>5</v>
      </c>
      <c r="F1528" s="66"/>
      <c r="G1528" s="66" t="s">
        <v>1156</v>
      </c>
      <c r="H1528" s="42">
        <v>5</v>
      </c>
      <c r="I1528" s="66"/>
      <c r="J1528" s="65" t="str">
        <f t="shared" si="1278"/>
        <v>숫자_5</v>
      </c>
      <c r="K1528" s="103" t="s">
        <v>1157</v>
      </c>
      <c r="L1528" s="67"/>
      <c r="M1528" s="65" t="str">
        <f t="shared" si="1290"/>
        <v>ZSB_BASE_CODE</v>
      </c>
      <c r="N1528" s="65" t="str">
        <f t="shared" si="1284"/>
        <v>공통코드정보</v>
      </c>
      <c r="O1528" s="27">
        <f t="shared" si="1276"/>
        <v>5</v>
      </c>
      <c r="P1528" s="65" t="s">
        <v>48</v>
      </c>
      <c r="Q1528" s="65" t="str">
        <f t="shared" si="1291"/>
        <v>코드순번</v>
      </c>
      <c r="R1528" s="65" t="str">
        <f t="shared" si="1279"/>
        <v>number(5)</v>
      </c>
      <c r="S1528" s="66"/>
      <c r="T1528" s="66"/>
      <c r="U1528" s="68">
        <f t="shared" si="1275"/>
        <v>5</v>
      </c>
      <c r="V1528" s="65"/>
      <c r="W1528" s="5" t="s">
        <v>291</v>
      </c>
      <c r="X1528" s="5" t="str">
        <f t="shared" si="1285"/>
        <v>CD_FLG,CD</v>
      </c>
      <c r="Y1528" s="6" t="s">
        <v>291</v>
      </c>
      <c r="Z1528" s="37" t="str">
        <f t="shared" si="1286"/>
        <v xml:space="preserve">  CD_NO number(5) NULL,</v>
      </c>
      <c r="AA1528" s="37" t="s">
        <v>291</v>
      </c>
      <c r="AB1528" s="5" t="str">
        <f t="shared" si="1287"/>
        <v/>
      </c>
      <c r="AC1528" s="37" t="s">
        <v>291</v>
      </c>
      <c r="AD1528" s="37" t="str">
        <f t="shared" si="1288"/>
        <v>COMMENT ON COLUMN ZSB_BASE_CODE.CD_NO IS '코드순번 : 코드 Ordering시 사용';</v>
      </c>
      <c r="AE1528" s="37" t="s">
        <v>291</v>
      </c>
      <c r="AF1528" s="40" t="str">
        <f t="shared" si="1289"/>
        <v>ALTER TABLE ZSB_BASE_CODE ADD CD_NO number(5) NULL;</v>
      </c>
      <c r="AG1528" s="6" t="s">
        <v>291</v>
      </c>
      <c r="AI1528" s="114"/>
      <c r="AJ1528" s="66"/>
    </row>
    <row r="1529" spans="2:36" hidden="1">
      <c r="B1529" s="65" t="str">
        <f>B1528</f>
        <v>바젤2표준_설정정보</v>
      </c>
      <c r="C1529" s="65" t="str">
        <f>C1528</f>
        <v>공통코드정보</v>
      </c>
      <c r="D1529" s="65" t="s">
        <v>1158</v>
      </c>
      <c r="E1529" s="65">
        <f t="shared" si="1283"/>
        <v>6</v>
      </c>
      <c r="F1529" s="66"/>
      <c r="G1529" s="66" t="s">
        <v>274</v>
      </c>
      <c r="H1529" s="42" t="s">
        <v>1159</v>
      </c>
      <c r="I1529" s="66"/>
      <c r="J1529" s="65" t="str">
        <f t="shared" si="1278"/>
        <v>문자_100</v>
      </c>
      <c r="K1529" s="103"/>
      <c r="L1529" s="67"/>
      <c r="M1529" s="65" t="str">
        <f t="shared" si="1290"/>
        <v>ZSB_BASE_CODE</v>
      </c>
      <c r="N1529" s="65" t="str">
        <f t="shared" si="1284"/>
        <v>공통코드정보</v>
      </c>
      <c r="O1529" s="27">
        <f t="shared" si="1276"/>
        <v>6</v>
      </c>
      <c r="P1529" s="65" t="s">
        <v>49</v>
      </c>
      <c r="Q1529" s="65" t="str">
        <f t="shared" si="1291"/>
        <v>코드명</v>
      </c>
      <c r="R1529" s="65" t="str">
        <f t="shared" si="1279"/>
        <v>varchar2(100)</v>
      </c>
      <c r="S1529" s="66"/>
      <c r="T1529" s="66"/>
      <c r="U1529" s="68" t="str">
        <f t="shared" si="1275"/>
        <v>100</v>
      </c>
      <c r="V1529" s="65"/>
      <c r="W1529" s="5" t="s">
        <v>291</v>
      </c>
      <c r="X1529" s="5" t="str">
        <f t="shared" si="1285"/>
        <v>CD_FLG,CD</v>
      </c>
      <c r="Y1529" s="6" t="s">
        <v>291</v>
      </c>
      <c r="Z1529" s="37" t="str">
        <f t="shared" si="1286"/>
        <v xml:space="preserve">  CD_NM varchar2(100) NULL,</v>
      </c>
      <c r="AA1529" s="37" t="s">
        <v>291</v>
      </c>
      <c r="AB1529" s="5" t="str">
        <f t="shared" si="1287"/>
        <v/>
      </c>
      <c r="AC1529" s="37" t="s">
        <v>291</v>
      </c>
      <c r="AD1529" s="37" t="str">
        <f t="shared" si="1288"/>
        <v>COMMENT ON COLUMN ZSB_BASE_CODE.CD_NM IS '코드명';</v>
      </c>
      <c r="AE1529" s="37" t="s">
        <v>291</v>
      </c>
      <c r="AF1529" s="40" t="str">
        <f t="shared" si="1289"/>
        <v>ALTER TABLE ZSB_BASE_CODE ADD CD_NM varchar2(100) NULL;</v>
      </c>
      <c r="AG1529" s="6" t="s">
        <v>291</v>
      </c>
      <c r="AI1529" s="114"/>
      <c r="AJ1529" s="66"/>
    </row>
    <row r="1530" spans="2:36" hidden="1">
      <c r="B1530" s="65" t="str">
        <f t="shared" si="1292"/>
        <v>바젤2표준_설정정보</v>
      </c>
      <c r="C1530" s="65" t="str">
        <f t="shared" si="1292"/>
        <v>공통코드정보</v>
      </c>
      <c r="D1530" s="65" t="s">
        <v>1160</v>
      </c>
      <c r="E1530" s="65">
        <f t="shared" si="1283"/>
        <v>7</v>
      </c>
      <c r="F1530" s="66"/>
      <c r="G1530" s="66" t="s">
        <v>274</v>
      </c>
      <c r="H1530" s="42" t="s">
        <v>1159</v>
      </c>
      <c r="I1530" s="66"/>
      <c r="J1530" s="65" t="str">
        <f t="shared" si="1278"/>
        <v>문자_100</v>
      </c>
      <c r="K1530" s="103"/>
      <c r="L1530" s="67"/>
      <c r="M1530" s="65" t="str">
        <f t="shared" si="1290"/>
        <v>ZSB_BASE_CODE</v>
      </c>
      <c r="N1530" s="65" t="str">
        <f t="shared" si="1284"/>
        <v>공통코드정보</v>
      </c>
      <c r="O1530" s="27">
        <f t="shared" si="1276"/>
        <v>7</v>
      </c>
      <c r="P1530" s="65" t="s">
        <v>50</v>
      </c>
      <c r="Q1530" s="65" t="str">
        <f t="shared" si="1291"/>
        <v>코드영문명</v>
      </c>
      <c r="R1530" s="65" t="str">
        <f t="shared" si="1279"/>
        <v>varchar2(100)</v>
      </c>
      <c r="S1530" s="66"/>
      <c r="T1530" s="66"/>
      <c r="U1530" s="68" t="str">
        <f t="shared" si="1275"/>
        <v>100</v>
      </c>
      <c r="V1530" s="65"/>
      <c r="W1530" s="5" t="s">
        <v>291</v>
      </c>
      <c r="X1530" s="5" t="str">
        <f t="shared" si="1285"/>
        <v>CD_FLG,CD</v>
      </c>
      <c r="Y1530" s="6" t="s">
        <v>291</v>
      </c>
      <c r="Z1530" s="37" t="str">
        <f t="shared" si="1286"/>
        <v xml:space="preserve">  CD_ENM varchar2(100) NULL,</v>
      </c>
      <c r="AA1530" s="37" t="s">
        <v>291</v>
      </c>
      <c r="AB1530" s="5" t="str">
        <f t="shared" si="1287"/>
        <v/>
      </c>
      <c r="AC1530" s="37" t="s">
        <v>291</v>
      </c>
      <c r="AD1530" s="37" t="str">
        <f t="shared" si="1288"/>
        <v>COMMENT ON COLUMN ZSB_BASE_CODE.CD_ENM IS '코드영문명';</v>
      </c>
      <c r="AE1530" s="37" t="s">
        <v>291</v>
      </c>
      <c r="AF1530" s="40" t="str">
        <f t="shared" si="1289"/>
        <v>ALTER TABLE ZSB_BASE_CODE ADD CD_ENM varchar2(100) NULL;</v>
      </c>
      <c r="AG1530" s="6" t="s">
        <v>291</v>
      </c>
      <c r="AI1530" s="114"/>
      <c r="AJ1530" s="66"/>
    </row>
    <row r="1531" spans="2:36" hidden="1">
      <c r="B1531" s="65" t="str">
        <f t="shared" si="1292"/>
        <v>바젤2표준_설정정보</v>
      </c>
      <c r="C1531" s="65" t="str">
        <f t="shared" si="1292"/>
        <v>공통코드정보</v>
      </c>
      <c r="D1531" s="65" t="s">
        <v>244</v>
      </c>
      <c r="E1531" s="65">
        <f t="shared" si="1283"/>
        <v>8</v>
      </c>
      <c r="F1531" s="66"/>
      <c r="G1531" s="66" t="s">
        <v>274</v>
      </c>
      <c r="H1531" s="42">
        <v>20</v>
      </c>
      <c r="I1531" s="66"/>
      <c r="J1531" s="65" t="str">
        <f t="shared" si="1278"/>
        <v>문자_20</v>
      </c>
      <c r="K1531" s="103"/>
      <c r="L1531" s="67"/>
      <c r="M1531" s="65" t="str">
        <f t="shared" si="1290"/>
        <v>ZSB_BASE_CODE</v>
      </c>
      <c r="N1531" s="65" t="str">
        <f t="shared" si="1284"/>
        <v>공통코드정보</v>
      </c>
      <c r="O1531" s="27">
        <f t="shared" si="1276"/>
        <v>8</v>
      </c>
      <c r="P1531" s="65" t="s">
        <v>53</v>
      </c>
      <c r="Q1531" s="65" t="str">
        <f t="shared" si="1291"/>
        <v>상위코드분류</v>
      </c>
      <c r="R1531" s="65" t="str">
        <f t="shared" si="1279"/>
        <v>varchar2(20)</v>
      </c>
      <c r="S1531" s="66"/>
      <c r="T1531" s="66"/>
      <c r="U1531" s="68">
        <f t="shared" si="1275"/>
        <v>20</v>
      </c>
      <c r="V1531" s="65"/>
      <c r="W1531" s="5" t="s">
        <v>291</v>
      </c>
      <c r="X1531" s="5" t="str">
        <f t="shared" si="1285"/>
        <v>CD_FLG,CD</v>
      </c>
      <c r="Y1531" s="6" t="s">
        <v>291</v>
      </c>
      <c r="Z1531" s="37" t="str">
        <f t="shared" si="1286"/>
        <v xml:space="preserve">  CD_PFLG varchar2(20) NULL,</v>
      </c>
      <c r="AA1531" s="37" t="s">
        <v>291</v>
      </c>
      <c r="AB1531" s="5" t="str">
        <f t="shared" si="1287"/>
        <v/>
      </c>
      <c r="AC1531" s="37" t="s">
        <v>291</v>
      </c>
      <c r="AD1531" s="37" t="str">
        <f t="shared" si="1288"/>
        <v>COMMENT ON COLUMN ZSB_BASE_CODE.CD_PFLG IS '상위코드분류';</v>
      </c>
      <c r="AE1531" s="37" t="s">
        <v>291</v>
      </c>
      <c r="AF1531" s="40" t="str">
        <f t="shared" si="1289"/>
        <v>ALTER TABLE ZSB_BASE_CODE ADD CD_PFLG varchar2(20) NULL;</v>
      </c>
      <c r="AG1531" s="6" t="s">
        <v>291</v>
      </c>
      <c r="AI1531" s="114"/>
      <c r="AJ1531" s="66"/>
    </row>
    <row r="1532" spans="2:36" hidden="1">
      <c r="B1532" s="65" t="str">
        <f t="shared" si="1292"/>
        <v>바젤2표준_설정정보</v>
      </c>
      <c r="C1532" s="65" t="str">
        <f t="shared" si="1292"/>
        <v>공통코드정보</v>
      </c>
      <c r="D1532" s="65" t="s">
        <v>245</v>
      </c>
      <c r="E1532" s="65">
        <f t="shared" si="1283"/>
        <v>9</v>
      </c>
      <c r="F1532" s="66"/>
      <c r="G1532" s="66" t="s">
        <v>274</v>
      </c>
      <c r="H1532" s="42">
        <v>20</v>
      </c>
      <c r="I1532" s="66"/>
      <c r="J1532" s="65" t="str">
        <f t="shared" si="1278"/>
        <v>문자_20</v>
      </c>
      <c r="K1532" s="103"/>
      <c r="L1532" s="67"/>
      <c r="M1532" s="65" t="str">
        <f t="shared" si="1290"/>
        <v>ZSB_BASE_CODE</v>
      </c>
      <c r="N1532" s="65" t="str">
        <f t="shared" si="1284"/>
        <v>공통코드정보</v>
      </c>
      <c r="O1532" s="27">
        <f t="shared" si="1276"/>
        <v>9</v>
      </c>
      <c r="P1532" s="65" t="s">
        <v>54</v>
      </c>
      <c r="Q1532" s="65" t="str">
        <f t="shared" si="1291"/>
        <v>상위코드</v>
      </c>
      <c r="R1532" s="65" t="str">
        <f t="shared" si="1279"/>
        <v>varchar2(20)</v>
      </c>
      <c r="S1532" s="66"/>
      <c r="T1532" s="66"/>
      <c r="U1532" s="68">
        <f t="shared" si="1275"/>
        <v>20</v>
      </c>
      <c r="V1532" s="65"/>
      <c r="W1532" s="5" t="s">
        <v>291</v>
      </c>
      <c r="X1532" s="5" t="str">
        <f t="shared" si="1285"/>
        <v>CD_FLG,CD</v>
      </c>
      <c r="Y1532" s="6" t="s">
        <v>291</v>
      </c>
      <c r="Z1532" s="37" t="str">
        <f t="shared" si="1286"/>
        <v xml:space="preserve">  CD_PCD varchar2(20) NULL,</v>
      </c>
      <c r="AA1532" s="37" t="s">
        <v>291</v>
      </c>
      <c r="AB1532" s="5" t="str">
        <f t="shared" si="1287"/>
        <v/>
      </c>
      <c r="AC1532" s="37" t="s">
        <v>291</v>
      </c>
      <c r="AD1532" s="37" t="str">
        <f t="shared" si="1288"/>
        <v>COMMENT ON COLUMN ZSB_BASE_CODE.CD_PCD IS '상위코드';</v>
      </c>
      <c r="AE1532" s="37" t="s">
        <v>291</v>
      </c>
      <c r="AF1532" s="40" t="str">
        <f t="shared" si="1289"/>
        <v>ALTER TABLE ZSB_BASE_CODE ADD CD_PCD varchar2(20) NULL;</v>
      </c>
      <c r="AG1532" s="6" t="s">
        <v>291</v>
      </c>
      <c r="AI1532" s="114"/>
      <c r="AJ1532" s="66"/>
    </row>
    <row r="1533" spans="2:36" hidden="1">
      <c r="B1533" s="65" t="str">
        <f t="shared" si="1292"/>
        <v>바젤2표준_설정정보</v>
      </c>
      <c r="C1533" s="65" t="str">
        <f t="shared" si="1292"/>
        <v>공통코드정보</v>
      </c>
      <c r="D1533" s="65" t="s">
        <v>246</v>
      </c>
      <c r="E1533" s="65">
        <f t="shared" si="1283"/>
        <v>10</v>
      </c>
      <c r="F1533" s="66"/>
      <c r="G1533" s="66" t="s">
        <v>274</v>
      </c>
      <c r="H1533" s="42">
        <v>30</v>
      </c>
      <c r="I1533" s="66"/>
      <c r="J1533" s="65" t="str">
        <f t="shared" si="1278"/>
        <v>문자_30</v>
      </c>
      <c r="K1533" s="103"/>
      <c r="L1533" s="67"/>
      <c r="M1533" s="65" t="str">
        <f t="shared" si="1290"/>
        <v>ZSB_BASE_CODE</v>
      </c>
      <c r="N1533" s="65" t="str">
        <f t="shared" si="1284"/>
        <v>공통코드정보</v>
      </c>
      <c r="O1533" s="27">
        <f t="shared" si="1276"/>
        <v>10</v>
      </c>
      <c r="P1533" s="65" t="s">
        <v>55</v>
      </c>
      <c r="Q1533" s="65" t="str">
        <f t="shared" si="1291"/>
        <v>코드그룹</v>
      </c>
      <c r="R1533" s="65" t="str">
        <f t="shared" si="1279"/>
        <v>varchar2(30)</v>
      </c>
      <c r="S1533" s="66"/>
      <c r="T1533" s="66"/>
      <c r="U1533" s="68">
        <f t="shared" si="1275"/>
        <v>30</v>
      </c>
      <c r="V1533" s="65"/>
      <c r="W1533" s="5" t="s">
        <v>291</v>
      </c>
      <c r="X1533" s="5" t="str">
        <f t="shared" si="1285"/>
        <v>CD_FLG,CD</v>
      </c>
      <c r="Y1533" s="6" t="s">
        <v>291</v>
      </c>
      <c r="Z1533" s="37" t="str">
        <f t="shared" si="1286"/>
        <v xml:space="preserve">  CD_GRP varchar2(30) NULL,</v>
      </c>
      <c r="AA1533" s="37" t="s">
        <v>291</v>
      </c>
      <c r="AB1533" s="5" t="str">
        <f t="shared" si="1287"/>
        <v/>
      </c>
      <c r="AC1533" s="37" t="s">
        <v>291</v>
      </c>
      <c r="AD1533" s="37" t="str">
        <f t="shared" si="1288"/>
        <v>COMMENT ON COLUMN ZSB_BASE_CODE.CD_GRP IS '코드그룹';</v>
      </c>
      <c r="AE1533" s="37" t="s">
        <v>291</v>
      </c>
      <c r="AF1533" s="40" t="str">
        <f t="shared" si="1289"/>
        <v>ALTER TABLE ZSB_BASE_CODE ADD CD_GRP varchar2(30) NULL;</v>
      </c>
      <c r="AG1533" s="6" t="s">
        <v>291</v>
      </c>
      <c r="AI1533" s="114"/>
      <c r="AJ1533" s="66"/>
    </row>
    <row r="1534" spans="2:36" hidden="1">
      <c r="B1534" s="65" t="str">
        <f t="shared" si="1292"/>
        <v>바젤2표준_설정정보</v>
      </c>
      <c r="C1534" s="65" t="str">
        <f t="shared" si="1292"/>
        <v>공통코드정보</v>
      </c>
      <c r="D1534" s="65" t="s">
        <v>1165</v>
      </c>
      <c r="E1534" s="65">
        <f t="shared" si="1283"/>
        <v>11</v>
      </c>
      <c r="F1534" s="66"/>
      <c r="G1534" s="66" t="s">
        <v>274</v>
      </c>
      <c r="H1534" s="42" t="s">
        <v>1159</v>
      </c>
      <c r="I1534" s="66"/>
      <c r="J1534" s="65" t="str">
        <f t="shared" si="1278"/>
        <v>문자_100</v>
      </c>
      <c r="K1534" s="103"/>
      <c r="L1534" s="67"/>
      <c r="M1534" s="65" t="str">
        <f t="shared" si="1290"/>
        <v>ZSB_BASE_CODE</v>
      </c>
      <c r="N1534" s="65" t="str">
        <f t="shared" si="1284"/>
        <v>공통코드정보</v>
      </c>
      <c r="O1534" s="27">
        <f t="shared" si="1276"/>
        <v>11</v>
      </c>
      <c r="P1534" s="65" t="s">
        <v>56</v>
      </c>
      <c r="Q1534" s="65" t="str">
        <f t="shared" si="1291"/>
        <v>코드문자값</v>
      </c>
      <c r="R1534" s="65" t="str">
        <f t="shared" si="1279"/>
        <v>varchar2(100)</v>
      </c>
      <c r="S1534" s="66"/>
      <c r="T1534" s="66"/>
      <c r="U1534" s="68" t="str">
        <f t="shared" si="1275"/>
        <v>100</v>
      </c>
      <c r="V1534" s="65"/>
      <c r="W1534" s="5" t="s">
        <v>291</v>
      </c>
      <c r="X1534" s="5" t="str">
        <f t="shared" si="1285"/>
        <v>CD_FLG,CD</v>
      </c>
      <c r="Y1534" s="6" t="s">
        <v>291</v>
      </c>
      <c r="Z1534" s="37" t="str">
        <f t="shared" si="1286"/>
        <v xml:space="preserve">  CD_CVAL varchar2(100) NULL,</v>
      </c>
      <c r="AA1534" s="37" t="s">
        <v>291</v>
      </c>
      <c r="AB1534" s="5" t="str">
        <f t="shared" si="1287"/>
        <v/>
      </c>
      <c r="AC1534" s="37" t="s">
        <v>291</v>
      </c>
      <c r="AD1534" s="37" t="str">
        <f t="shared" si="1288"/>
        <v>COMMENT ON COLUMN ZSB_BASE_CODE.CD_CVAL IS '코드문자값';</v>
      </c>
      <c r="AE1534" s="37" t="s">
        <v>291</v>
      </c>
      <c r="AF1534" s="40" t="str">
        <f t="shared" si="1289"/>
        <v>ALTER TABLE ZSB_BASE_CODE ADD CD_CVAL varchar2(100) NULL;</v>
      </c>
      <c r="AG1534" s="6" t="s">
        <v>291</v>
      </c>
      <c r="AI1534" s="114"/>
      <c r="AJ1534" s="66"/>
    </row>
    <row r="1535" spans="2:36" hidden="1">
      <c r="B1535" s="65" t="str">
        <f t="shared" si="1292"/>
        <v>바젤2표준_설정정보</v>
      </c>
      <c r="C1535" s="65" t="str">
        <f t="shared" si="1292"/>
        <v>공통코드정보</v>
      </c>
      <c r="D1535" s="65" t="s">
        <v>1167</v>
      </c>
      <c r="E1535" s="65">
        <f t="shared" si="1283"/>
        <v>12</v>
      </c>
      <c r="F1535" s="66"/>
      <c r="G1535" s="66" t="s">
        <v>1156</v>
      </c>
      <c r="H1535" s="42" t="s">
        <v>1998</v>
      </c>
      <c r="I1535" s="66"/>
      <c r="J1535" s="65" t="str">
        <f t="shared" si="1278"/>
        <v>숫자_20,6</v>
      </c>
      <c r="K1535" s="103"/>
      <c r="L1535" s="67"/>
      <c r="M1535" s="65" t="str">
        <f t="shared" si="1290"/>
        <v>ZSB_BASE_CODE</v>
      </c>
      <c r="N1535" s="65" t="str">
        <f t="shared" si="1284"/>
        <v>공통코드정보</v>
      </c>
      <c r="O1535" s="27">
        <f t="shared" si="1276"/>
        <v>12</v>
      </c>
      <c r="P1535" s="65" t="s">
        <v>57</v>
      </c>
      <c r="Q1535" s="65" t="str">
        <f t="shared" si="1291"/>
        <v>코드숫자값</v>
      </c>
      <c r="R1535" s="65" t="str">
        <f t="shared" si="1279"/>
        <v>number(20,6)</v>
      </c>
      <c r="S1535" s="66"/>
      <c r="T1535" s="66"/>
      <c r="U1535" s="68" t="str">
        <f t="shared" si="1275"/>
        <v>20,6</v>
      </c>
      <c r="V1535" s="65"/>
      <c r="W1535" s="5" t="s">
        <v>291</v>
      </c>
      <c r="X1535" s="5" t="str">
        <f t="shared" si="1285"/>
        <v>CD_FLG,CD</v>
      </c>
      <c r="Y1535" s="6" t="s">
        <v>291</v>
      </c>
      <c r="Z1535" s="37" t="str">
        <f t="shared" si="1286"/>
        <v xml:space="preserve">  CD_NVAL number(20,6) NULL,CONSTRAINT PK_ZSB_BASE_CODE PRIMARY KEY ( CD_FLG,CD) );</v>
      </c>
      <c r="AA1535" s="37" t="s">
        <v>291</v>
      </c>
      <c r="AB1535" s="5" t="str">
        <f t="shared" si="1287"/>
        <v/>
      </c>
      <c r="AC1535" s="37" t="s">
        <v>291</v>
      </c>
      <c r="AD1535" s="37" t="str">
        <f t="shared" si="1288"/>
        <v>COMMENT ON COLUMN ZSB_BASE_CODE.CD_NVAL IS '코드숫자값';</v>
      </c>
      <c r="AE1535" s="37" t="s">
        <v>291</v>
      </c>
      <c r="AF1535" s="40" t="str">
        <f t="shared" si="1289"/>
        <v>ALTER TABLE ZSB_BASE_CODE ADD CD_NVAL number(20,6) NULL;</v>
      </c>
      <c r="AG1535" s="6" t="s">
        <v>291</v>
      </c>
      <c r="AI1535" s="114"/>
      <c r="AJ1535" s="66"/>
    </row>
    <row r="1536" spans="2:36" s="6" customFormat="1" hidden="1">
      <c r="B1536" s="65" t="s">
        <v>1050</v>
      </c>
      <c r="C1536" s="65" t="s">
        <v>1060</v>
      </c>
      <c r="D1536" s="65" t="str">
        <f>VLOOKUP(C1536,엔티티목록!C:E,3,FALSE)</f>
        <v>산출구조 및  위험가중치 등 설정정보</v>
      </c>
      <c r="E1536" s="65" t="str">
        <f t="shared" si="1283"/>
        <v/>
      </c>
      <c r="F1536" s="66"/>
      <c r="G1536" s="66"/>
      <c r="H1536" s="42">
        <f>SUMIFS(H:H,C:C,C1536,B:B,B1536, G:G,"&lt;&gt;"&amp;G1536)</f>
        <v>1482</v>
      </c>
      <c r="I1536" s="66"/>
      <c r="J1536" s="65" t="str">
        <f t="shared" si="1278"/>
        <v/>
      </c>
      <c r="K1536" s="103"/>
      <c r="L1536" s="67"/>
      <c r="M1536" s="65" t="s">
        <v>5363</v>
      </c>
      <c r="N1536" s="65" t="str">
        <f t="shared" si="1284"/>
        <v>산출변수설정정보</v>
      </c>
      <c r="O1536" s="27" t="str">
        <f t="shared" si="1276"/>
        <v/>
      </c>
      <c r="P1536" s="65"/>
      <c r="Q1536" s="65"/>
      <c r="R1536" s="65" t="str">
        <f t="shared" si="1279"/>
        <v/>
      </c>
      <c r="S1536" s="66"/>
      <c r="T1536" s="66"/>
      <c r="U1536" s="68">
        <f t="shared" si="1275"/>
        <v>1482</v>
      </c>
      <c r="V1536" s="65"/>
      <c r="W1536" s="5" t="s">
        <v>291</v>
      </c>
      <c r="X1536" s="5" t="str">
        <f t="shared" si="1285"/>
        <v/>
      </c>
      <c r="Y1536" s="6" t="s">
        <v>291</v>
      </c>
      <c r="Z1536" s="37" t="str">
        <f t="shared" si="1286"/>
        <v>CREATE TABLE ZSB_BASE_CONF(</v>
      </c>
      <c r="AA1536" s="37" t="s">
        <v>291</v>
      </c>
      <c r="AB1536" s="5" t="str">
        <f t="shared" si="1287"/>
        <v>DROP TABLE ZSB_BASE_CONF;</v>
      </c>
      <c r="AC1536" s="37" t="s">
        <v>291</v>
      </c>
      <c r="AD1536" s="37" t="str">
        <f t="shared" si="1288"/>
        <v>COMMENT ON TABLE ZSB_BASE_CONF IS '산출변수설정정보';</v>
      </c>
      <c r="AE1536" s="37" t="s">
        <v>291</v>
      </c>
      <c r="AF1536" s="40" t="str">
        <f t="shared" si="1289"/>
        <v/>
      </c>
      <c r="AG1536" s="6" t="s">
        <v>291</v>
      </c>
      <c r="AI1536" s="114"/>
      <c r="AJ1536" s="66"/>
    </row>
    <row r="1537" spans="2:36" hidden="1">
      <c r="B1537" s="65" t="str">
        <f t="shared" si="1292"/>
        <v>바젤2표준_설정정보</v>
      </c>
      <c r="C1537" s="65" t="str">
        <f t="shared" si="1292"/>
        <v>산출변수설정정보</v>
      </c>
      <c r="D1537" s="65" t="s">
        <v>1461</v>
      </c>
      <c r="E1537" s="65">
        <f t="shared" si="1283"/>
        <v>1</v>
      </c>
      <c r="F1537" s="66" t="s">
        <v>1980</v>
      </c>
      <c r="G1537" s="66" t="s">
        <v>274</v>
      </c>
      <c r="H1537" s="42">
        <v>8</v>
      </c>
      <c r="I1537" s="66" t="s">
        <v>36</v>
      </c>
      <c r="J1537" s="65" t="str">
        <f t="shared" si="1278"/>
        <v>문자_8</v>
      </c>
      <c r="K1537" s="103" t="s">
        <v>1170</v>
      </c>
      <c r="L1537" s="67"/>
      <c r="M1537" s="65" t="str">
        <f>M1536</f>
        <v>ZSB_BASE_CONF</v>
      </c>
      <c r="N1537" s="65" t="str">
        <f t="shared" si="1284"/>
        <v>산출변수설정정보</v>
      </c>
      <c r="O1537" s="27">
        <f t="shared" si="1276"/>
        <v>1</v>
      </c>
      <c r="P1537" s="65" t="s">
        <v>1462</v>
      </c>
      <c r="Q1537" s="65" t="str">
        <f t="shared" ref="Q1537:Q1563" si="1293">D1537</f>
        <v>적용시작일자</v>
      </c>
      <c r="R1537" s="65" t="str">
        <f t="shared" si="1279"/>
        <v>varchar2(8)</v>
      </c>
      <c r="S1537" s="66" t="s">
        <v>1980</v>
      </c>
      <c r="T1537" s="66"/>
      <c r="U1537" s="68">
        <f t="shared" si="1275"/>
        <v>8</v>
      </c>
      <c r="V1537" s="65"/>
      <c r="W1537" s="5" t="s">
        <v>291</v>
      </c>
      <c r="X1537" s="5" t="str">
        <f t="shared" si="1285"/>
        <v>STRT_DT</v>
      </c>
      <c r="Y1537" s="6" t="s">
        <v>291</v>
      </c>
      <c r="Z1537" s="37" t="str">
        <f t="shared" si="1286"/>
        <v xml:space="preserve">  STRT_DT varchar2(8) NOT NULL,</v>
      </c>
      <c r="AA1537" s="37" t="s">
        <v>291</v>
      </c>
      <c r="AB1537" s="5" t="str">
        <f t="shared" si="1287"/>
        <v/>
      </c>
      <c r="AC1537" s="37" t="s">
        <v>291</v>
      </c>
      <c r="AD1537" s="37" t="str">
        <f t="shared" si="1288"/>
        <v>COMMENT ON COLUMN ZSB_BASE_CONF.STRT_DT IS '적용시작일자 : 적용시작일';</v>
      </c>
      <c r="AE1537" s="37" t="s">
        <v>291</v>
      </c>
      <c r="AF1537" s="40" t="str">
        <f t="shared" si="1289"/>
        <v/>
      </c>
      <c r="AG1537" s="6" t="s">
        <v>291</v>
      </c>
      <c r="AI1537" s="114"/>
      <c r="AJ1537" s="66"/>
    </row>
    <row r="1538" spans="2:36" hidden="1">
      <c r="B1538" s="65" t="str">
        <f t="shared" si="1292"/>
        <v>바젤2표준_설정정보</v>
      </c>
      <c r="C1538" s="65" t="str">
        <f t="shared" si="1292"/>
        <v>산출변수설정정보</v>
      </c>
      <c r="D1538" s="65" t="s">
        <v>1463</v>
      </c>
      <c r="E1538" s="65">
        <f t="shared" si="1283"/>
        <v>2</v>
      </c>
      <c r="F1538" s="66" t="s">
        <v>1980</v>
      </c>
      <c r="G1538" s="66" t="s">
        <v>274</v>
      </c>
      <c r="H1538" s="42">
        <v>10</v>
      </c>
      <c r="I1538" s="66" t="s">
        <v>36</v>
      </c>
      <c r="J1538" s="65" t="str">
        <f t="shared" si="1278"/>
        <v>문자_10</v>
      </c>
      <c r="K1538" s="103"/>
      <c r="L1538" s="67"/>
      <c r="M1538" s="65" t="str">
        <f>M1537</f>
        <v>ZSB_BASE_CONF</v>
      </c>
      <c r="N1538" s="65" t="str">
        <f t="shared" si="1284"/>
        <v>산출변수설정정보</v>
      </c>
      <c r="O1538" s="27">
        <f t="shared" si="1276"/>
        <v>2</v>
      </c>
      <c r="P1538" s="65" t="s">
        <v>1464</v>
      </c>
      <c r="Q1538" s="65" t="str">
        <f t="shared" si="1293"/>
        <v>자료ID</v>
      </c>
      <c r="R1538" s="65" t="str">
        <f t="shared" si="1279"/>
        <v>varchar2(10)</v>
      </c>
      <c r="S1538" s="66" t="s">
        <v>1980</v>
      </c>
      <c r="T1538" s="66"/>
      <c r="U1538" s="68">
        <f t="shared" si="1275"/>
        <v>10</v>
      </c>
      <c r="V1538" s="65"/>
      <c r="W1538" s="5" t="s">
        <v>291</v>
      </c>
      <c r="X1538" s="5" t="str">
        <f t="shared" si="1285"/>
        <v>STRT_DT,DATA_ID</v>
      </c>
      <c r="Y1538" s="6" t="s">
        <v>291</v>
      </c>
      <c r="Z1538" s="37" t="str">
        <f t="shared" si="1286"/>
        <v xml:space="preserve">  DATA_ID varchar2(10) NOT NULL,</v>
      </c>
      <c r="AA1538" s="37" t="s">
        <v>291</v>
      </c>
      <c r="AB1538" s="5" t="str">
        <f t="shared" si="1287"/>
        <v/>
      </c>
      <c r="AC1538" s="37" t="s">
        <v>291</v>
      </c>
      <c r="AD1538" s="37" t="str">
        <f t="shared" si="1288"/>
        <v>COMMENT ON COLUMN ZSB_BASE_CONF.DATA_ID IS '자료ID';</v>
      </c>
      <c r="AE1538" s="37" t="s">
        <v>291</v>
      </c>
      <c r="AF1538" s="40" t="str">
        <f t="shared" si="1289"/>
        <v/>
      </c>
      <c r="AG1538" s="6" t="s">
        <v>291</v>
      </c>
      <c r="AI1538" s="114"/>
      <c r="AJ1538" s="66"/>
    </row>
    <row r="1539" spans="2:36" hidden="1">
      <c r="B1539" s="65" t="str">
        <f t="shared" si="1292"/>
        <v>바젤2표준_설정정보</v>
      </c>
      <c r="C1539" s="65" t="str">
        <f t="shared" si="1292"/>
        <v>산출변수설정정보</v>
      </c>
      <c r="D1539" s="65" t="s">
        <v>1465</v>
      </c>
      <c r="E1539" s="65">
        <f t="shared" si="1283"/>
        <v>3</v>
      </c>
      <c r="F1539" s="66" t="s">
        <v>1980</v>
      </c>
      <c r="G1539" s="66" t="s">
        <v>274</v>
      </c>
      <c r="H1539" s="42">
        <v>30</v>
      </c>
      <c r="I1539" s="66" t="s">
        <v>36</v>
      </c>
      <c r="J1539" s="65" t="str">
        <f t="shared" si="1278"/>
        <v>문자_30</v>
      </c>
      <c r="K1539" s="103"/>
      <c r="L1539" s="67"/>
      <c r="M1539" s="65" t="str">
        <f>M1538</f>
        <v>ZSB_BASE_CONF</v>
      </c>
      <c r="N1539" s="65" t="str">
        <f t="shared" si="1284"/>
        <v>산출변수설정정보</v>
      </c>
      <c r="O1539" s="27">
        <f t="shared" si="1276"/>
        <v>3</v>
      </c>
      <c r="P1539" s="65" t="s">
        <v>1466</v>
      </c>
      <c r="Q1539" s="65" t="str">
        <f t="shared" si="1293"/>
        <v>자료KEY</v>
      </c>
      <c r="R1539" s="65" t="str">
        <f t="shared" si="1279"/>
        <v>varchar2(30)</v>
      </c>
      <c r="S1539" s="66" t="s">
        <v>1980</v>
      </c>
      <c r="T1539" s="66"/>
      <c r="U1539" s="68">
        <f t="shared" si="1275"/>
        <v>30</v>
      </c>
      <c r="V1539" s="65"/>
      <c r="W1539" s="5" t="s">
        <v>291</v>
      </c>
      <c r="X1539" s="5" t="str">
        <f t="shared" si="1285"/>
        <v>STRT_DT,DATA_ID,DATA_KEY</v>
      </c>
      <c r="Y1539" s="6" t="s">
        <v>291</v>
      </c>
      <c r="Z1539" s="37" t="str">
        <f t="shared" si="1286"/>
        <v xml:space="preserve">  DATA_KEY varchar2(30) NOT NULL,</v>
      </c>
      <c r="AA1539" s="37" t="s">
        <v>291</v>
      </c>
      <c r="AB1539" s="5" t="str">
        <f t="shared" si="1287"/>
        <v/>
      </c>
      <c r="AC1539" s="37" t="s">
        <v>291</v>
      </c>
      <c r="AD1539" s="37" t="str">
        <f t="shared" si="1288"/>
        <v>COMMENT ON COLUMN ZSB_BASE_CONF.DATA_KEY IS '자료KEY';</v>
      </c>
      <c r="AE1539" s="37" t="s">
        <v>291</v>
      </c>
      <c r="AF1539" s="40" t="str">
        <f t="shared" si="1289"/>
        <v/>
      </c>
      <c r="AG1539" s="6" t="s">
        <v>291</v>
      </c>
      <c r="AI1539" s="114"/>
      <c r="AJ1539" s="66"/>
    </row>
    <row r="1540" spans="2:36" hidden="1">
      <c r="B1540" s="65" t="str">
        <f t="shared" si="1292"/>
        <v>바젤2표준_설정정보</v>
      </c>
      <c r="C1540" s="65" t="str">
        <f t="shared" si="1292"/>
        <v>산출변수설정정보</v>
      </c>
      <c r="D1540" s="65" t="s">
        <v>1153</v>
      </c>
      <c r="E1540" s="65">
        <f t="shared" si="1283"/>
        <v>4</v>
      </c>
      <c r="F1540" s="66"/>
      <c r="G1540" s="66" t="s">
        <v>274</v>
      </c>
      <c r="H1540" s="42">
        <v>20</v>
      </c>
      <c r="I1540" s="66" t="s">
        <v>36</v>
      </c>
      <c r="J1540" s="65" t="str">
        <f t="shared" si="1278"/>
        <v>문자_20</v>
      </c>
      <c r="K1540" s="103"/>
      <c r="L1540" s="67"/>
      <c r="M1540" s="65" t="str">
        <f>M1538</f>
        <v>ZSB_BASE_CONF</v>
      </c>
      <c r="N1540" s="65" t="str">
        <f t="shared" si="1284"/>
        <v>산출변수설정정보</v>
      </c>
      <c r="O1540" s="27">
        <f t="shared" si="1276"/>
        <v>4</v>
      </c>
      <c r="P1540" s="65" t="s">
        <v>46</v>
      </c>
      <c r="Q1540" s="65" t="str">
        <f t="shared" si="1293"/>
        <v>최종작업자</v>
      </c>
      <c r="R1540" s="65" t="str">
        <f t="shared" si="1279"/>
        <v>varchar2(20)</v>
      </c>
      <c r="S1540" s="66"/>
      <c r="T1540" s="66"/>
      <c r="U1540" s="68">
        <f t="shared" si="1275"/>
        <v>20</v>
      </c>
      <c r="V1540" s="65"/>
      <c r="W1540" s="5" t="s">
        <v>291</v>
      </c>
      <c r="X1540" s="5" t="str">
        <f t="shared" si="1285"/>
        <v>STRT_DT,DATA_ID,DATA_KEY</v>
      </c>
      <c r="Y1540" s="6" t="s">
        <v>291</v>
      </c>
      <c r="Z1540" s="37" t="str">
        <f t="shared" si="1286"/>
        <v xml:space="preserve">  LASTID varchar2(20) NULL,</v>
      </c>
      <c r="AA1540" s="37" t="s">
        <v>291</v>
      </c>
      <c r="AB1540" s="5" t="str">
        <f t="shared" si="1287"/>
        <v/>
      </c>
      <c r="AC1540" s="37" t="s">
        <v>291</v>
      </c>
      <c r="AD1540" s="37" t="str">
        <f t="shared" si="1288"/>
        <v>COMMENT ON COLUMN ZSB_BASE_CONF.LASTID IS '최종작업자';</v>
      </c>
      <c r="AE1540" s="37" t="s">
        <v>291</v>
      </c>
      <c r="AF1540" s="40" t="str">
        <f t="shared" si="1289"/>
        <v>ALTER TABLE ZSB_BASE_CONF ADD LASTID varchar2(20) NULL;</v>
      </c>
      <c r="AG1540" s="6" t="s">
        <v>291</v>
      </c>
      <c r="AI1540" s="114"/>
      <c r="AJ1540" s="66"/>
    </row>
    <row r="1541" spans="2:36" hidden="1">
      <c r="B1541" s="65" t="str">
        <f t="shared" ref="B1541:C1556" si="1294">B1540</f>
        <v>바젤2표준_설정정보</v>
      </c>
      <c r="C1541" s="65" t="str">
        <f t="shared" si="1294"/>
        <v>산출변수설정정보</v>
      </c>
      <c r="D1541" s="65" t="s">
        <v>286</v>
      </c>
      <c r="E1541" s="65">
        <f t="shared" si="1283"/>
        <v>5</v>
      </c>
      <c r="F1541" s="66"/>
      <c r="G1541" s="66" t="s">
        <v>1154</v>
      </c>
      <c r="H1541" s="42">
        <v>8</v>
      </c>
      <c r="I1541" s="66" t="s">
        <v>36</v>
      </c>
      <c r="J1541" s="65" t="str">
        <f t="shared" si="1278"/>
        <v>날짜</v>
      </c>
      <c r="K1541" s="103"/>
      <c r="L1541" s="67"/>
      <c r="M1541" s="65" t="str">
        <f t="shared" ref="M1541:M1563" si="1295">M1539</f>
        <v>ZSB_BASE_CONF</v>
      </c>
      <c r="N1541" s="65" t="str">
        <f t="shared" si="1284"/>
        <v>산출변수설정정보</v>
      </c>
      <c r="O1541" s="27">
        <f t="shared" si="1276"/>
        <v>5</v>
      </c>
      <c r="P1541" s="65" t="s">
        <v>47</v>
      </c>
      <c r="Q1541" s="65" t="str">
        <f t="shared" si="1293"/>
        <v>최종작업시스템일시</v>
      </c>
      <c r="R1541" s="65" t="str">
        <f t="shared" si="1279"/>
        <v>timestamp</v>
      </c>
      <c r="S1541" s="66"/>
      <c r="T1541" s="66"/>
      <c r="U1541" s="68">
        <f t="shared" si="1275"/>
        <v>8</v>
      </c>
      <c r="V1541" s="65"/>
      <c r="W1541" s="5" t="s">
        <v>291</v>
      </c>
      <c r="X1541" s="5" t="str">
        <f t="shared" si="1285"/>
        <v>STRT_DT,DATA_ID,DATA_KEY</v>
      </c>
      <c r="Y1541" s="6" t="s">
        <v>291</v>
      </c>
      <c r="Z1541" s="37" t="str">
        <f t="shared" si="1286"/>
        <v xml:space="preserve">  TMSTAMP timestamp DEFAULT CURRENT_TIMESTAMP  NULL,</v>
      </c>
      <c r="AA1541" s="37" t="s">
        <v>291</v>
      </c>
      <c r="AB1541" s="5" t="str">
        <f t="shared" si="1287"/>
        <v/>
      </c>
      <c r="AC1541" s="37" t="s">
        <v>291</v>
      </c>
      <c r="AD1541" s="37" t="str">
        <f t="shared" si="1288"/>
        <v>COMMENT ON COLUMN ZSB_BASE_CONF.TMSTAMP IS '최종작업시스템일시';</v>
      </c>
      <c r="AE1541" s="37" t="s">
        <v>291</v>
      </c>
      <c r="AF1541" s="40" t="str">
        <f t="shared" si="1289"/>
        <v>ALTER TABLE ZSB_BASE_CONF ADD TMSTAMP timestamp NULL;</v>
      </c>
      <c r="AG1541" s="6" t="s">
        <v>291</v>
      </c>
      <c r="AI1541" s="114"/>
      <c r="AJ1541" s="66"/>
    </row>
    <row r="1542" spans="2:36" hidden="1">
      <c r="B1542" s="65" t="str">
        <f t="shared" si="1294"/>
        <v>바젤2표준_설정정보</v>
      </c>
      <c r="C1542" s="65" t="str">
        <f t="shared" si="1294"/>
        <v>산출변수설정정보</v>
      </c>
      <c r="D1542" s="65" t="s">
        <v>1467</v>
      </c>
      <c r="E1542" s="65">
        <f t="shared" si="1283"/>
        <v>6</v>
      </c>
      <c r="F1542" s="66"/>
      <c r="G1542" s="66" t="s">
        <v>274</v>
      </c>
      <c r="H1542" s="42" t="s">
        <v>1159</v>
      </c>
      <c r="I1542" s="66"/>
      <c r="J1542" s="65" t="str">
        <f t="shared" si="1278"/>
        <v>문자_100</v>
      </c>
      <c r="K1542" s="103"/>
      <c r="L1542" s="67"/>
      <c r="M1542" s="65" t="str">
        <f t="shared" si="1295"/>
        <v>ZSB_BASE_CONF</v>
      </c>
      <c r="N1542" s="65" t="str">
        <f t="shared" si="1284"/>
        <v>산출변수설정정보</v>
      </c>
      <c r="O1542" s="27">
        <f t="shared" si="1276"/>
        <v>6</v>
      </c>
      <c r="P1542" s="65" t="s">
        <v>1468</v>
      </c>
      <c r="Q1542" s="65" t="str">
        <f t="shared" si="1293"/>
        <v>설정명</v>
      </c>
      <c r="R1542" s="65" t="str">
        <f t="shared" si="1279"/>
        <v>varchar2(100)</v>
      </c>
      <c r="S1542" s="66"/>
      <c r="T1542" s="66"/>
      <c r="U1542" s="68" t="str">
        <f t="shared" ref="U1542:U1605" si="1296">IF(Q1542="", SUMIFS(U:U,M:M,M1542,Q:Q,"&lt;&gt;"&amp;Q1542), IF(OR(R1542="float",R1542="datetime"),8,H1542))</f>
        <v>100</v>
      </c>
      <c r="V1542" s="65"/>
      <c r="W1542" s="5" t="s">
        <v>291</v>
      </c>
      <c r="X1542" s="5" t="str">
        <f t="shared" si="1285"/>
        <v>STRT_DT,DATA_ID,DATA_KEY</v>
      </c>
      <c r="Y1542" s="6" t="s">
        <v>291</v>
      </c>
      <c r="Z1542" s="37" t="str">
        <f t="shared" si="1286"/>
        <v xml:space="preserve">  DATA_NM varchar2(100) NULL,</v>
      </c>
      <c r="AA1542" s="37" t="s">
        <v>291</v>
      </c>
      <c r="AB1542" s="5" t="str">
        <f t="shared" si="1287"/>
        <v/>
      </c>
      <c r="AC1542" s="37" t="s">
        <v>291</v>
      </c>
      <c r="AD1542" s="37" t="str">
        <f t="shared" si="1288"/>
        <v>COMMENT ON COLUMN ZSB_BASE_CONF.DATA_NM IS '설정명';</v>
      </c>
      <c r="AE1542" s="37" t="s">
        <v>291</v>
      </c>
      <c r="AF1542" s="40" t="str">
        <f t="shared" si="1289"/>
        <v>ALTER TABLE ZSB_BASE_CONF ADD DATA_NM varchar2(100) NULL;</v>
      </c>
      <c r="AG1542" s="6" t="s">
        <v>291</v>
      </c>
      <c r="AI1542" s="114"/>
      <c r="AJ1542" s="66"/>
    </row>
    <row r="1543" spans="2:36" s="249" customFormat="1" hidden="1">
      <c r="B1543" s="243" t="str">
        <f t="shared" si="1294"/>
        <v>바젤2표준_설정정보</v>
      </c>
      <c r="C1543" s="243" t="str">
        <f t="shared" si="1294"/>
        <v>산출변수설정정보</v>
      </c>
      <c r="D1543" s="243" t="s">
        <v>1469</v>
      </c>
      <c r="E1543" s="65">
        <f t="shared" si="1283"/>
        <v>7</v>
      </c>
      <c r="F1543" s="244"/>
      <c r="G1543" s="244" t="s">
        <v>274</v>
      </c>
      <c r="H1543" s="245">
        <v>20</v>
      </c>
      <c r="I1543" s="244"/>
      <c r="J1543" s="243" t="str">
        <f t="shared" si="1278"/>
        <v>문자_20</v>
      </c>
      <c r="K1543" s="246"/>
      <c r="L1543" s="247"/>
      <c r="M1543" s="243" t="str">
        <f t="shared" si="1295"/>
        <v>ZSB_BASE_CONF</v>
      </c>
      <c r="N1543" s="243" t="str">
        <f t="shared" si="1284"/>
        <v>산출변수설정정보</v>
      </c>
      <c r="O1543" s="27">
        <f t="shared" si="1276"/>
        <v>7</v>
      </c>
      <c r="P1543" s="243" t="s">
        <v>1470</v>
      </c>
      <c r="Q1543" s="243" t="str">
        <f t="shared" si="1293"/>
        <v>집계기준</v>
      </c>
      <c r="R1543" s="243" t="str">
        <f t="shared" si="1279"/>
        <v>varchar2(20)</v>
      </c>
      <c r="S1543" s="244"/>
      <c r="T1543" s="244"/>
      <c r="U1543" s="248">
        <f t="shared" si="1296"/>
        <v>20</v>
      </c>
      <c r="V1543" s="243"/>
      <c r="X1543" s="5" t="str">
        <f t="shared" si="1285"/>
        <v>STRT_DT,DATA_ID,DATA_KEY</v>
      </c>
      <c r="Y1543" s="6" t="s">
        <v>291</v>
      </c>
      <c r="Z1543" s="37" t="str">
        <f t="shared" si="1286"/>
        <v xml:space="preserve">  APP_BASE varchar2(20) NULL,</v>
      </c>
      <c r="AA1543" s="37" t="s">
        <v>291</v>
      </c>
      <c r="AB1543" s="5" t="str">
        <f t="shared" si="1287"/>
        <v/>
      </c>
      <c r="AC1543" s="37" t="s">
        <v>291</v>
      </c>
      <c r="AD1543" s="37" t="str">
        <f t="shared" si="1288"/>
        <v>COMMENT ON COLUMN ZSB_BASE_CONF.APP_BASE IS '집계기준';</v>
      </c>
      <c r="AE1543" s="37" t="s">
        <v>291</v>
      </c>
      <c r="AF1543" s="40" t="str">
        <f t="shared" si="1289"/>
        <v>ALTER TABLE ZSB_BASE_CONF ADD APP_BASE varchar2(20) NULL;</v>
      </c>
      <c r="AG1543" s="250" t="s">
        <v>291</v>
      </c>
      <c r="AI1543" s="251"/>
      <c r="AJ1543" s="244"/>
    </row>
    <row r="1544" spans="2:36" s="249" customFormat="1" hidden="1">
      <c r="B1544" s="243" t="str">
        <f t="shared" si="1294"/>
        <v>바젤2표준_설정정보</v>
      </c>
      <c r="C1544" s="243" t="str">
        <f t="shared" si="1294"/>
        <v>산출변수설정정보</v>
      </c>
      <c r="D1544" s="243" t="s">
        <v>1471</v>
      </c>
      <c r="E1544" s="65">
        <f t="shared" si="1283"/>
        <v>8</v>
      </c>
      <c r="F1544" s="244"/>
      <c r="G1544" s="244" t="s">
        <v>274</v>
      </c>
      <c r="H1544" s="245">
        <v>20</v>
      </c>
      <c r="I1544" s="244"/>
      <c r="J1544" s="243" t="str">
        <f t="shared" si="1278"/>
        <v>문자_20</v>
      </c>
      <c r="K1544" s="246"/>
      <c r="L1544" s="247"/>
      <c r="M1544" s="243" t="str">
        <f t="shared" si="1295"/>
        <v>ZSB_BASE_CONF</v>
      </c>
      <c r="N1544" s="243" t="str">
        <f t="shared" si="1284"/>
        <v>산출변수설정정보</v>
      </c>
      <c r="O1544" s="27">
        <f t="shared" si="1276"/>
        <v>8</v>
      </c>
      <c r="P1544" s="243" t="s">
        <v>1472</v>
      </c>
      <c r="Q1544" s="243" t="str">
        <f t="shared" si="1293"/>
        <v>집계방법</v>
      </c>
      <c r="R1544" s="243" t="str">
        <f t="shared" si="1279"/>
        <v>varchar2(20)</v>
      </c>
      <c r="S1544" s="244"/>
      <c r="T1544" s="244"/>
      <c r="U1544" s="248">
        <f t="shared" si="1296"/>
        <v>20</v>
      </c>
      <c r="V1544" s="243"/>
      <c r="X1544" s="5" t="str">
        <f t="shared" si="1285"/>
        <v>STRT_DT,DATA_ID,DATA_KEY</v>
      </c>
      <c r="Y1544" s="6" t="s">
        <v>291</v>
      </c>
      <c r="Z1544" s="37" t="str">
        <f t="shared" si="1286"/>
        <v xml:space="preserve">  APP_METH varchar2(20) NULL,</v>
      </c>
      <c r="AA1544" s="37" t="s">
        <v>291</v>
      </c>
      <c r="AB1544" s="5" t="str">
        <f t="shared" si="1287"/>
        <v/>
      </c>
      <c r="AC1544" s="37" t="s">
        <v>291</v>
      </c>
      <c r="AD1544" s="37" t="str">
        <f t="shared" si="1288"/>
        <v>COMMENT ON COLUMN ZSB_BASE_CONF.APP_METH IS '집계방법';</v>
      </c>
      <c r="AE1544" s="37" t="s">
        <v>291</v>
      </c>
      <c r="AF1544" s="40" t="str">
        <f t="shared" si="1289"/>
        <v>ALTER TABLE ZSB_BASE_CONF ADD APP_METH varchar2(20) NULL;</v>
      </c>
      <c r="AG1544" s="250" t="s">
        <v>291</v>
      </c>
      <c r="AI1544" s="251"/>
      <c r="AJ1544" s="244"/>
    </row>
    <row r="1545" spans="2:36" s="249" customFormat="1" hidden="1">
      <c r="B1545" s="243" t="str">
        <f t="shared" si="1294"/>
        <v>바젤2표준_설정정보</v>
      </c>
      <c r="C1545" s="243" t="str">
        <f t="shared" si="1294"/>
        <v>산출변수설정정보</v>
      </c>
      <c r="D1545" s="243" t="s">
        <v>1473</v>
      </c>
      <c r="E1545" s="65">
        <f t="shared" si="1283"/>
        <v>9</v>
      </c>
      <c r="F1545" s="244"/>
      <c r="G1545" s="244" t="s">
        <v>274</v>
      </c>
      <c r="H1545" s="245">
        <v>20</v>
      </c>
      <c r="I1545" s="244"/>
      <c r="J1545" s="243" t="str">
        <f t="shared" si="1278"/>
        <v>문자_20</v>
      </c>
      <c r="K1545" s="246"/>
      <c r="L1545" s="247"/>
      <c r="M1545" s="243" t="str">
        <f t="shared" si="1295"/>
        <v>ZSB_BASE_CONF</v>
      </c>
      <c r="N1545" s="243" t="str">
        <f t="shared" si="1284"/>
        <v>산출변수설정정보</v>
      </c>
      <c r="O1545" s="27">
        <f t="shared" si="1276"/>
        <v>9</v>
      </c>
      <c r="P1545" s="243" t="s">
        <v>1474</v>
      </c>
      <c r="Q1545" s="243" t="str">
        <f t="shared" si="1293"/>
        <v>위험율적용기준</v>
      </c>
      <c r="R1545" s="243" t="str">
        <f t="shared" si="1279"/>
        <v>varchar2(20)</v>
      </c>
      <c r="S1545" s="244"/>
      <c r="T1545" s="244"/>
      <c r="U1545" s="248">
        <f t="shared" si="1296"/>
        <v>20</v>
      </c>
      <c r="V1545" s="243"/>
      <c r="X1545" s="5" t="str">
        <f t="shared" si="1285"/>
        <v>STRT_DT,DATA_ID,DATA_KEY</v>
      </c>
      <c r="Y1545" s="6" t="s">
        <v>291</v>
      </c>
      <c r="Z1545" s="37" t="str">
        <f t="shared" si="1286"/>
        <v xml:space="preserve">  APP_RATE varchar2(20) NULL,</v>
      </c>
      <c r="AA1545" s="37" t="s">
        <v>291</v>
      </c>
      <c r="AB1545" s="5" t="str">
        <f t="shared" si="1287"/>
        <v/>
      </c>
      <c r="AC1545" s="37" t="s">
        <v>291</v>
      </c>
      <c r="AD1545" s="37" t="str">
        <f t="shared" si="1288"/>
        <v>COMMENT ON COLUMN ZSB_BASE_CONF.APP_RATE IS '위험율적용기준';</v>
      </c>
      <c r="AE1545" s="37" t="s">
        <v>291</v>
      </c>
      <c r="AF1545" s="40" t="str">
        <f t="shared" si="1289"/>
        <v>ALTER TABLE ZSB_BASE_CONF ADD APP_RATE varchar2(20) NULL;</v>
      </c>
      <c r="AG1545" s="250" t="s">
        <v>291</v>
      </c>
      <c r="AI1545" s="251"/>
      <c r="AJ1545" s="244"/>
    </row>
    <row r="1546" spans="2:36" s="249" customFormat="1" ht="38.25" hidden="1">
      <c r="B1546" s="243" t="str">
        <f t="shared" si="1294"/>
        <v>바젤2표준_설정정보</v>
      </c>
      <c r="C1546" s="243" t="str">
        <f t="shared" si="1294"/>
        <v>산출변수설정정보</v>
      </c>
      <c r="D1546" s="243" t="s">
        <v>1475</v>
      </c>
      <c r="E1546" s="65">
        <f t="shared" si="1283"/>
        <v>10</v>
      </c>
      <c r="F1546" s="244"/>
      <c r="G1546" s="244" t="s">
        <v>274</v>
      </c>
      <c r="H1546" s="245">
        <v>20</v>
      </c>
      <c r="I1546" s="244"/>
      <c r="J1546" s="243" t="str">
        <f t="shared" si="1278"/>
        <v>문자_20</v>
      </c>
      <c r="K1546" s="246" t="s">
        <v>1476</v>
      </c>
      <c r="L1546" s="247"/>
      <c r="M1546" s="243" t="str">
        <f t="shared" si="1295"/>
        <v>ZSB_BASE_CONF</v>
      </c>
      <c r="N1546" s="243" t="str">
        <f t="shared" si="1284"/>
        <v>산출변수설정정보</v>
      </c>
      <c r="O1546" s="27">
        <f t="shared" si="1276"/>
        <v>10</v>
      </c>
      <c r="P1546" s="243" t="s">
        <v>1477</v>
      </c>
      <c r="Q1546" s="243" t="str">
        <f t="shared" si="1293"/>
        <v>배분기준</v>
      </c>
      <c r="R1546" s="243" t="str">
        <f t="shared" si="1279"/>
        <v>varchar2(20)</v>
      </c>
      <c r="S1546" s="244"/>
      <c r="T1546" s="244"/>
      <c r="U1546" s="248">
        <f t="shared" si="1296"/>
        <v>20</v>
      </c>
      <c r="V1546" s="243"/>
      <c r="X1546" s="5" t="str">
        <f t="shared" si="1285"/>
        <v>STRT_DT,DATA_ID,DATA_KEY</v>
      </c>
      <c r="Y1546" s="6" t="s">
        <v>291</v>
      </c>
      <c r="Z1546" s="37" t="str">
        <f t="shared" si="1286"/>
        <v xml:space="preserve">  RISK_DIST varchar2(20) NULL,</v>
      </c>
      <c r="AA1546" s="37" t="s">
        <v>291</v>
      </c>
      <c r="AB1546" s="5" t="str">
        <f t="shared" si="1287"/>
        <v/>
      </c>
      <c r="AC1546" s="37" t="s">
        <v>291</v>
      </c>
      <c r="AD1546" s="37" t="str">
        <f t="shared" si="1288"/>
        <v>COMMENT ON COLUMN ZSB_BASE_CONF.RISK_DIST IS '배분기준 : 전행에서 하위포트로 자료상속 기준';</v>
      </c>
      <c r="AE1546" s="37" t="s">
        <v>291</v>
      </c>
      <c r="AF1546" s="40" t="str">
        <f t="shared" si="1289"/>
        <v>ALTER TABLE ZSB_BASE_CONF ADD RISK_DIST varchar2(20) NULL;</v>
      </c>
      <c r="AG1546" s="250" t="s">
        <v>291</v>
      </c>
      <c r="AI1546" s="251"/>
      <c r="AJ1546" s="244"/>
    </row>
    <row r="1547" spans="2:36" hidden="1">
      <c r="B1547" s="65" t="str">
        <f t="shared" si="1294"/>
        <v>바젤2표준_설정정보</v>
      </c>
      <c r="C1547" s="65" t="str">
        <f t="shared" si="1294"/>
        <v>산출변수설정정보</v>
      </c>
      <c r="D1547" s="65" t="s">
        <v>1478</v>
      </c>
      <c r="E1547" s="65">
        <f t="shared" si="1283"/>
        <v>11</v>
      </c>
      <c r="F1547" s="66"/>
      <c r="G1547" s="66" t="s">
        <v>274</v>
      </c>
      <c r="H1547" s="42">
        <v>256</v>
      </c>
      <c r="I1547" s="66"/>
      <c r="J1547" s="65" t="str">
        <f t="shared" si="1278"/>
        <v>문자_256</v>
      </c>
      <c r="K1547" s="103"/>
      <c r="L1547" s="67"/>
      <c r="M1547" s="65" t="str">
        <f t="shared" si="1295"/>
        <v>ZSB_BASE_CONF</v>
      </c>
      <c r="N1547" s="65" t="str">
        <f t="shared" si="1284"/>
        <v>산출변수설정정보</v>
      </c>
      <c r="O1547" s="27">
        <f t="shared" si="1276"/>
        <v>11</v>
      </c>
      <c r="P1547" s="65" t="s">
        <v>1479</v>
      </c>
      <c r="Q1547" s="65" t="str">
        <f t="shared" si="1293"/>
        <v>집계자료분류1</v>
      </c>
      <c r="R1547" s="65" t="str">
        <f t="shared" si="1279"/>
        <v>varchar2(256)</v>
      </c>
      <c r="S1547" s="66"/>
      <c r="T1547" s="66"/>
      <c r="U1547" s="68">
        <f t="shared" si="1296"/>
        <v>256</v>
      </c>
      <c r="V1547" s="65"/>
      <c r="X1547" s="5" t="str">
        <f t="shared" si="1285"/>
        <v>STRT_DT,DATA_ID,DATA_KEY</v>
      </c>
      <c r="Y1547" s="6" t="s">
        <v>291</v>
      </c>
      <c r="Z1547" s="37" t="str">
        <f t="shared" si="1286"/>
        <v xml:space="preserve">  CDAT1 varchar2(256) NULL,</v>
      </c>
      <c r="AA1547" s="37" t="s">
        <v>291</v>
      </c>
      <c r="AB1547" s="5" t="str">
        <f t="shared" si="1287"/>
        <v/>
      </c>
      <c r="AC1547" s="37" t="s">
        <v>291</v>
      </c>
      <c r="AD1547" s="37" t="str">
        <f t="shared" si="1288"/>
        <v>COMMENT ON COLUMN ZSB_BASE_CONF.CDAT1 IS '집계자료분류1';</v>
      </c>
      <c r="AE1547" s="37" t="s">
        <v>291</v>
      </c>
      <c r="AF1547" s="40" t="str">
        <f t="shared" si="1289"/>
        <v>ALTER TABLE ZSB_BASE_CONF ADD CDAT1 varchar2(256) NULL;</v>
      </c>
      <c r="AG1547" s="6" t="s">
        <v>291</v>
      </c>
      <c r="AI1547" s="114"/>
      <c r="AJ1547" s="66"/>
    </row>
    <row r="1548" spans="2:36" hidden="1">
      <c r="B1548" s="65" t="str">
        <f t="shared" si="1294"/>
        <v>바젤2표준_설정정보</v>
      </c>
      <c r="C1548" s="65" t="str">
        <f t="shared" si="1294"/>
        <v>산출변수설정정보</v>
      </c>
      <c r="D1548" s="65" t="s">
        <v>1480</v>
      </c>
      <c r="E1548" s="65">
        <f t="shared" si="1283"/>
        <v>12</v>
      </c>
      <c r="F1548" s="66"/>
      <c r="G1548" s="66" t="s">
        <v>274</v>
      </c>
      <c r="H1548" s="42">
        <v>256</v>
      </c>
      <c r="I1548" s="66"/>
      <c r="J1548" s="65" t="str">
        <f t="shared" si="1278"/>
        <v>문자_256</v>
      </c>
      <c r="K1548" s="103"/>
      <c r="L1548" s="67"/>
      <c r="M1548" s="65" t="str">
        <f t="shared" si="1295"/>
        <v>ZSB_BASE_CONF</v>
      </c>
      <c r="N1548" s="65" t="str">
        <f t="shared" si="1284"/>
        <v>산출변수설정정보</v>
      </c>
      <c r="O1548" s="27">
        <f t="shared" si="1276"/>
        <v>12</v>
      </c>
      <c r="P1548" s="65" t="s">
        <v>1481</v>
      </c>
      <c r="Q1548" s="65" t="str">
        <f t="shared" si="1293"/>
        <v>집계자료분류2</v>
      </c>
      <c r="R1548" s="65" t="str">
        <f t="shared" si="1279"/>
        <v>varchar2(256)</v>
      </c>
      <c r="S1548" s="66"/>
      <c r="T1548" s="66"/>
      <c r="U1548" s="68">
        <f t="shared" si="1296"/>
        <v>256</v>
      </c>
      <c r="V1548" s="65"/>
      <c r="X1548" s="5" t="str">
        <f t="shared" si="1285"/>
        <v>STRT_DT,DATA_ID,DATA_KEY</v>
      </c>
      <c r="Y1548" s="6" t="s">
        <v>291</v>
      </c>
      <c r="Z1548" s="37" t="str">
        <f t="shared" si="1286"/>
        <v xml:space="preserve">  CDAT2 varchar2(256) NULL,</v>
      </c>
      <c r="AA1548" s="37" t="s">
        <v>291</v>
      </c>
      <c r="AB1548" s="5" t="str">
        <f t="shared" si="1287"/>
        <v/>
      </c>
      <c r="AC1548" s="37" t="s">
        <v>291</v>
      </c>
      <c r="AD1548" s="37" t="str">
        <f t="shared" si="1288"/>
        <v>COMMENT ON COLUMN ZSB_BASE_CONF.CDAT2 IS '집계자료분류2';</v>
      </c>
      <c r="AE1548" s="37" t="s">
        <v>291</v>
      </c>
      <c r="AF1548" s="40" t="str">
        <f t="shared" si="1289"/>
        <v>ALTER TABLE ZSB_BASE_CONF ADD CDAT2 varchar2(256) NULL;</v>
      </c>
      <c r="AG1548" s="6" t="s">
        <v>291</v>
      </c>
      <c r="AI1548" s="114"/>
      <c r="AJ1548" s="66"/>
    </row>
    <row r="1549" spans="2:36" hidden="1">
      <c r="B1549" s="65" t="str">
        <f t="shared" si="1294"/>
        <v>바젤2표준_설정정보</v>
      </c>
      <c r="C1549" s="65" t="str">
        <f t="shared" si="1294"/>
        <v>산출변수설정정보</v>
      </c>
      <c r="D1549" s="65" t="s">
        <v>1482</v>
      </c>
      <c r="E1549" s="65">
        <f t="shared" si="1283"/>
        <v>13</v>
      </c>
      <c r="F1549" s="66"/>
      <c r="G1549" s="66" t="s">
        <v>274</v>
      </c>
      <c r="H1549" s="42">
        <v>100</v>
      </c>
      <c r="I1549" s="66"/>
      <c r="J1549" s="65" t="str">
        <f t="shared" si="1278"/>
        <v>문자_100</v>
      </c>
      <c r="K1549" s="103"/>
      <c r="L1549" s="67"/>
      <c r="M1549" s="65" t="str">
        <f t="shared" si="1295"/>
        <v>ZSB_BASE_CONF</v>
      </c>
      <c r="N1549" s="65" t="str">
        <f t="shared" si="1284"/>
        <v>산출변수설정정보</v>
      </c>
      <c r="O1549" s="27">
        <f t="shared" si="1276"/>
        <v>13</v>
      </c>
      <c r="P1549" s="65" t="s">
        <v>1483</v>
      </c>
      <c r="Q1549" s="65" t="str">
        <f t="shared" si="1293"/>
        <v>집계자료분류3</v>
      </c>
      <c r="R1549" s="65" t="str">
        <f t="shared" si="1279"/>
        <v>varchar2(100)</v>
      </c>
      <c r="S1549" s="66"/>
      <c r="T1549" s="66"/>
      <c r="U1549" s="68">
        <f t="shared" si="1296"/>
        <v>100</v>
      </c>
      <c r="V1549" s="65"/>
      <c r="X1549" s="5" t="str">
        <f t="shared" si="1285"/>
        <v>STRT_DT,DATA_ID,DATA_KEY</v>
      </c>
      <c r="Y1549" s="6" t="s">
        <v>291</v>
      </c>
      <c r="Z1549" s="37" t="str">
        <f t="shared" si="1286"/>
        <v xml:space="preserve">  CDAT3 varchar2(100) NULL,</v>
      </c>
      <c r="AA1549" s="37" t="s">
        <v>291</v>
      </c>
      <c r="AB1549" s="5" t="str">
        <f t="shared" si="1287"/>
        <v/>
      </c>
      <c r="AC1549" s="37" t="s">
        <v>291</v>
      </c>
      <c r="AD1549" s="37" t="str">
        <f t="shared" si="1288"/>
        <v>COMMENT ON COLUMN ZSB_BASE_CONF.CDAT3 IS '집계자료분류3';</v>
      </c>
      <c r="AE1549" s="37" t="s">
        <v>291</v>
      </c>
      <c r="AF1549" s="40" t="str">
        <f t="shared" si="1289"/>
        <v>ALTER TABLE ZSB_BASE_CONF ADD CDAT3 varchar2(100) NULL;</v>
      </c>
      <c r="AG1549" s="6" t="s">
        <v>291</v>
      </c>
      <c r="AI1549" s="114"/>
      <c r="AJ1549" s="66"/>
    </row>
    <row r="1550" spans="2:36" hidden="1">
      <c r="B1550" s="65" t="str">
        <f t="shared" si="1294"/>
        <v>바젤2표준_설정정보</v>
      </c>
      <c r="C1550" s="65" t="str">
        <f t="shared" si="1294"/>
        <v>산출변수설정정보</v>
      </c>
      <c r="D1550" s="65" t="s">
        <v>1484</v>
      </c>
      <c r="E1550" s="65">
        <f t="shared" si="1283"/>
        <v>14</v>
      </c>
      <c r="F1550" s="66"/>
      <c r="G1550" s="66" t="s">
        <v>274</v>
      </c>
      <c r="H1550" s="42">
        <v>100</v>
      </c>
      <c r="I1550" s="66"/>
      <c r="J1550" s="65" t="str">
        <f t="shared" si="1278"/>
        <v>문자_100</v>
      </c>
      <c r="K1550" s="103"/>
      <c r="L1550" s="67"/>
      <c r="M1550" s="65" t="str">
        <f t="shared" si="1295"/>
        <v>ZSB_BASE_CONF</v>
      </c>
      <c r="N1550" s="65" t="str">
        <f t="shared" si="1284"/>
        <v>산출변수설정정보</v>
      </c>
      <c r="O1550" s="27">
        <f t="shared" si="1276"/>
        <v>14</v>
      </c>
      <c r="P1550" s="65" t="s">
        <v>1485</v>
      </c>
      <c r="Q1550" s="65" t="str">
        <f t="shared" si="1293"/>
        <v>집계자료분류4</v>
      </c>
      <c r="R1550" s="65" t="str">
        <f t="shared" si="1279"/>
        <v>varchar2(100)</v>
      </c>
      <c r="S1550" s="66"/>
      <c r="T1550" s="66"/>
      <c r="U1550" s="68">
        <f t="shared" si="1296"/>
        <v>100</v>
      </c>
      <c r="V1550" s="65"/>
      <c r="X1550" s="5" t="str">
        <f t="shared" si="1285"/>
        <v>STRT_DT,DATA_ID,DATA_KEY</v>
      </c>
      <c r="Y1550" s="6" t="s">
        <v>291</v>
      </c>
      <c r="Z1550" s="37" t="str">
        <f t="shared" si="1286"/>
        <v xml:space="preserve">  CDAT4 varchar2(100) NULL,</v>
      </c>
      <c r="AA1550" s="37" t="s">
        <v>291</v>
      </c>
      <c r="AB1550" s="5" t="str">
        <f t="shared" si="1287"/>
        <v/>
      </c>
      <c r="AC1550" s="37" t="s">
        <v>291</v>
      </c>
      <c r="AD1550" s="37" t="str">
        <f t="shared" si="1288"/>
        <v>COMMENT ON COLUMN ZSB_BASE_CONF.CDAT4 IS '집계자료분류4';</v>
      </c>
      <c r="AE1550" s="37" t="s">
        <v>291</v>
      </c>
      <c r="AF1550" s="40" t="str">
        <f t="shared" si="1289"/>
        <v>ALTER TABLE ZSB_BASE_CONF ADD CDAT4 varchar2(100) NULL;</v>
      </c>
      <c r="AG1550" s="6" t="s">
        <v>291</v>
      </c>
      <c r="AI1550" s="114"/>
      <c r="AJ1550" s="66"/>
    </row>
    <row r="1551" spans="2:36" hidden="1">
      <c r="B1551" s="65" t="str">
        <f t="shared" si="1294"/>
        <v>바젤2표준_설정정보</v>
      </c>
      <c r="C1551" s="65" t="str">
        <f t="shared" si="1294"/>
        <v>산출변수설정정보</v>
      </c>
      <c r="D1551" s="65" t="s">
        <v>1486</v>
      </c>
      <c r="E1551" s="65">
        <f t="shared" si="1283"/>
        <v>15</v>
      </c>
      <c r="F1551" s="66"/>
      <c r="G1551" s="66" t="s">
        <v>1156</v>
      </c>
      <c r="H1551" s="42" t="s">
        <v>1999</v>
      </c>
      <c r="I1551" s="66"/>
      <c r="J1551" s="65" t="str">
        <f t="shared" si="1278"/>
        <v>숫자_10,6</v>
      </c>
      <c r="K1551" s="103"/>
      <c r="L1551" s="67"/>
      <c r="M1551" s="65" t="str">
        <f t="shared" si="1295"/>
        <v>ZSB_BASE_CONF</v>
      </c>
      <c r="N1551" s="65" t="str">
        <f t="shared" si="1284"/>
        <v>산출변수설정정보</v>
      </c>
      <c r="O1551" s="27">
        <f t="shared" si="1276"/>
        <v>15</v>
      </c>
      <c r="P1551" s="65" t="s">
        <v>1487</v>
      </c>
      <c r="Q1551" s="65" t="str">
        <f t="shared" si="1293"/>
        <v>위험율1</v>
      </c>
      <c r="R1551" s="65" t="str">
        <f t="shared" si="1279"/>
        <v>number(10,6)</v>
      </c>
      <c r="S1551" s="66"/>
      <c r="T1551" s="66"/>
      <c r="U1551" s="68" t="str">
        <f t="shared" si="1296"/>
        <v>10,6</v>
      </c>
      <c r="V1551" s="65"/>
      <c r="X1551" s="5" t="str">
        <f t="shared" si="1285"/>
        <v>STRT_DT,DATA_ID,DATA_KEY</v>
      </c>
      <c r="Y1551" s="6" t="s">
        <v>291</v>
      </c>
      <c r="Z1551" s="37" t="str">
        <f t="shared" si="1286"/>
        <v xml:space="preserve">  RATE1 number(10,6) NULL,</v>
      </c>
      <c r="AA1551" s="37" t="s">
        <v>291</v>
      </c>
      <c r="AB1551" s="5" t="str">
        <f t="shared" si="1287"/>
        <v/>
      </c>
      <c r="AC1551" s="37" t="s">
        <v>291</v>
      </c>
      <c r="AD1551" s="37" t="str">
        <f t="shared" si="1288"/>
        <v>COMMENT ON COLUMN ZSB_BASE_CONF.RATE1 IS '위험율1';</v>
      </c>
      <c r="AE1551" s="37" t="s">
        <v>291</v>
      </c>
      <c r="AF1551" s="40" t="str">
        <f t="shared" si="1289"/>
        <v>ALTER TABLE ZSB_BASE_CONF ADD RATE1 number(10,6) NULL;</v>
      </c>
      <c r="AG1551" s="6" t="s">
        <v>291</v>
      </c>
      <c r="AI1551" s="114"/>
      <c r="AJ1551" s="66"/>
    </row>
    <row r="1552" spans="2:36" hidden="1">
      <c r="B1552" s="65" t="str">
        <f t="shared" si="1294"/>
        <v>바젤2표준_설정정보</v>
      </c>
      <c r="C1552" s="65" t="str">
        <f t="shared" si="1294"/>
        <v>산출변수설정정보</v>
      </c>
      <c r="D1552" s="65" t="s">
        <v>1488</v>
      </c>
      <c r="E1552" s="65">
        <f t="shared" si="1283"/>
        <v>16</v>
      </c>
      <c r="F1552" s="66"/>
      <c r="G1552" s="66" t="s">
        <v>1156</v>
      </c>
      <c r="H1552" s="42" t="s">
        <v>1999</v>
      </c>
      <c r="I1552" s="66"/>
      <c r="J1552" s="65" t="str">
        <f t="shared" si="1278"/>
        <v>숫자_10,6</v>
      </c>
      <c r="K1552" s="103"/>
      <c r="L1552" s="67"/>
      <c r="M1552" s="65" t="str">
        <f t="shared" si="1295"/>
        <v>ZSB_BASE_CONF</v>
      </c>
      <c r="N1552" s="65" t="str">
        <f t="shared" si="1284"/>
        <v>산출변수설정정보</v>
      </c>
      <c r="O1552" s="27">
        <f t="shared" si="1276"/>
        <v>16</v>
      </c>
      <c r="P1552" s="65" t="s">
        <v>1489</v>
      </c>
      <c r="Q1552" s="65" t="str">
        <f t="shared" si="1293"/>
        <v>위험율2</v>
      </c>
      <c r="R1552" s="65" t="str">
        <f t="shared" si="1279"/>
        <v>number(10,6)</v>
      </c>
      <c r="S1552" s="66"/>
      <c r="T1552" s="66"/>
      <c r="U1552" s="68" t="str">
        <f t="shared" si="1296"/>
        <v>10,6</v>
      </c>
      <c r="V1552" s="65"/>
      <c r="X1552" s="5" t="str">
        <f t="shared" si="1285"/>
        <v>STRT_DT,DATA_ID,DATA_KEY</v>
      </c>
      <c r="Y1552" s="6" t="s">
        <v>291</v>
      </c>
      <c r="Z1552" s="37" t="str">
        <f t="shared" si="1286"/>
        <v xml:space="preserve">  RATE2 number(10,6) NULL,</v>
      </c>
      <c r="AA1552" s="37" t="s">
        <v>291</v>
      </c>
      <c r="AB1552" s="5" t="str">
        <f t="shared" si="1287"/>
        <v/>
      </c>
      <c r="AC1552" s="37" t="s">
        <v>291</v>
      </c>
      <c r="AD1552" s="37" t="str">
        <f t="shared" si="1288"/>
        <v>COMMENT ON COLUMN ZSB_BASE_CONF.RATE2 IS '위험율2';</v>
      </c>
      <c r="AE1552" s="37" t="s">
        <v>291</v>
      </c>
      <c r="AF1552" s="40" t="str">
        <f t="shared" si="1289"/>
        <v>ALTER TABLE ZSB_BASE_CONF ADD RATE2 number(10,6) NULL;</v>
      </c>
      <c r="AG1552" s="6" t="s">
        <v>291</v>
      </c>
      <c r="AI1552" s="114"/>
      <c r="AJ1552" s="66"/>
    </row>
    <row r="1553" spans="2:36" hidden="1">
      <c r="B1553" s="65" t="str">
        <f t="shared" si="1294"/>
        <v>바젤2표준_설정정보</v>
      </c>
      <c r="C1553" s="65" t="str">
        <f t="shared" si="1294"/>
        <v>산출변수설정정보</v>
      </c>
      <c r="D1553" s="65" t="s">
        <v>1490</v>
      </c>
      <c r="E1553" s="65">
        <f t="shared" si="1283"/>
        <v>17</v>
      </c>
      <c r="F1553" s="66"/>
      <c r="G1553" s="66" t="s">
        <v>1156</v>
      </c>
      <c r="H1553" s="42" t="s">
        <v>1999</v>
      </c>
      <c r="I1553" s="66"/>
      <c r="J1553" s="65" t="str">
        <f t="shared" si="1278"/>
        <v>숫자_10,6</v>
      </c>
      <c r="K1553" s="103"/>
      <c r="L1553" s="67"/>
      <c r="M1553" s="65" t="str">
        <f t="shared" si="1295"/>
        <v>ZSB_BASE_CONF</v>
      </c>
      <c r="N1553" s="65" t="str">
        <f t="shared" si="1284"/>
        <v>산출변수설정정보</v>
      </c>
      <c r="O1553" s="27">
        <f t="shared" si="1276"/>
        <v>17</v>
      </c>
      <c r="P1553" s="65" t="s">
        <v>1491</v>
      </c>
      <c r="Q1553" s="65" t="str">
        <f t="shared" si="1293"/>
        <v>위험율3</v>
      </c>
      <c r="R1553" s="65" t="str">
        <f t="shared" si="1279"/>
        <v>number(10,6)</v>
      </c>
      <c r="S1553" s="66"/>
      <c r="T1553" s="66"/>
      <c r="U1553" s="68" t="str">
        <f t="shared" si="1296"/>
        <v>10,6</v>
      </c>
      <c r="V1553" s="65"/>
      <c r="X1553" s="5" t="str">
        <f t="shared" si="1285"/>
        <v>STRT_DT,DATA_ID,DATA_KEY</v>
      </c>
      <c r="Y1553" s="6" t="s">
        <v>291</v>
      </c>
      <c r="Z1553" s="37" t="str">
        <f t="shared" si="1286"/>
        <v xml:space="preserve">  RATE3 number(10,6) NULL,</v>
      </c>
      <c r="AA1553" s="37" t="s">
        <v>291</v>
      </c>
      <c r="AB1553" s="5" t="str">
        <f t="shared" si="1287"/>
        <v/>
      </c>
      <c r="AC1553" s="37" t="s">
        <v>291</v>
      </c>
      <c r="AD1553" s="37" t="str">
        <f t="shared" si="1288"/>
        <v>COMMENT ON COLUMN ZSB_BASE_CONF.RATE3 IS '위험율3';</v>
      </c>
      <c r="AE1553" s="37" t="s">
        <v>291</v>
      </c>
      <c r="AF1553" s="40" t="str">
        <f t="shared" si="1289"/>
        <v>ALTER TABLE ZSB_BASE_CONF ADD RATE3 number(10,6) NULL;</v>
      </c>
      <c r="AG1553" s="6" t="s">
        <v>291</v>
      </c>
      <c r="AI1553" s="114"/>
      <c r="AJ1553" s="66"/>
    </row>
    <row r="1554" spans="2:36" s="249" customFormat="1" hidden="1">
      <c r="B1554" s="243" t="str">
        <f t="shared" si="1294"/>
        <v>바젤2표준_설정정보</v>
      </c>
      <c r="C1554" s="243" t="str">
        <f t="shared" si="1294"/>
        <v>산출변수설정정보</v>
      </c>
      <c r="D1554" s="243" t="s">
        <v>1492</v>
      </c>
      <c r="E1554" s="65">
        <f t="shared" si="1283"/>
        <v>18</v>
      </c>
      <c r="F1554" s="244"/>
      <c r="G1554" s="244" t="s">
        <v>1156</v>
      </c>
      <c r="H1554" s="245" t="s">
        <v>1999</v>
      </c>
      <c r="I1554" s="244"/>
      <c r="J1554" s="243" t="str">
        <f t="shared" si="1278"/>
        <v>숫자_10,6</v>
      </c>
      <c r="K1554" s="246"/>
      <c r="L1554" s="247"/>
      <c r="M1554" s="243" t="str">
        <f t="shared" si="1295"/>
        <v>ZSB_BASE_CONF</v>
      </c>
      <c r="N1554" s="243" t="str">
        <f>C1554</f>
        <v>산출변수설정정보</v>
      </c>
      <c r="O1554" s="27">
        <f t="shared" ref="O1554:O1617" si="1297">IF(P1554="","", IF(P1553="",1,O1553+1))</f>
        <v>18</v>
      </c>
      <c r="P1554" s="243" t="s">
        <v>1493</v>
      </c>
      <c r="Q1554" s="243" t="str">
        <f>D1554</f>
        <v>위험율4</v>
      </c>
      <c r="R1554" s="243" t="str">
        <f t="shared" si="1279"/>
        <v>number(10,6)</v>
      </c>
      <c r="S1554" s="244"/>
      <c r="T1554" s="244"/>
      <c r="U1554" s="248" t="str">
        <f t="shared" si="1296"/>
        <v>10,6</v>
      </c>
      <c r="V1554" s="243"/>
      <c r="X1554" s="5" t="str">
        <f t="shared" si="1285"/>
        <v>STRT_DT,DATA_ID,DATA_KEY</v>
      </c>
      <c r="Y1554" s="6" t="s">
        <v>291</v>
      </c>
      <c r="Z1554" s="37" t="str">
        <f t="shared" si="1286"/>
        <v xml:space="preserve">  RATE4 number(10,6) NULL,</v>
      </c>
      <c r="AA1554" s="37" t="s">
        <v>291</v>
      </c>
      <c r="AB1554" s="5" t="str">
        <f t="shared" si="1287"/>
        <v/>
      </c>
      <c r="AC1554" s="37" t="s">
        <v>291</v>
      </c>
      <c r="AD1554" s="37" t="str">
        <f t="shared" si="1288"/>
        <v>COMMENT ON COLUMN ZSB_BASE_CONF.RATE4 IS '위험율4';</v>
      </c>
      <c r="AE1554" s="37" t="s">
        <v>291</v>
      </c>
      <c r="AF1554" s="40" t="str">
        <f t="shared" si="1289"/>
        <v>ALTER TABLE ZSB_BASE_CONF ADD RATE4 number(10,6) NULL;</v>
      </c>
      <c r="AG1554" s="250" t="s">
        <v>291</v>
      </c>
      <c r="AI1554" s="251"/>
      <c r="AJ1554" s="244"/>
    </row>
    <row r="1555" spans="2:36" hidden="1">
      <c r="B1555" s="65" t="str">
        <f t="shared" si="1294"/>
        <v>바젤2표준_설정정보</v>
      </c>
      <c r="C1555" s="65" t="str">
        <f t="shared" si="1294"/>
        <v>산출변수설정정보</v>
      </c>
      <c r="D1555" s="65" t="s">
        <v>1494</v>
      </c>
      <c r="E1555" s="65">
        <f t="shared" si="1283"/>
        <v>19</v>
      </c>
      <c r="F1555" s="66"/>
      <c r="G1555" s="66" t="s">
        <v>274</v>
      </c>
      <c r="H1555" s="42">
        <v>100</v>
      </c>
      <c r="I1555" s="66"/>
      <c r="J1555" s="65" t="str">
        <f t="shared" si="1278"/>
        <v>문자_100</v>
      </c>
      <c r="K1555" s="103"/>
      <c r="L1555" s="67"/>
      <c r="M1555" s="65" t="str">
        <f t="shared" si="1295"/>
        <v>ZSB_BASE_CONF</v>
      </c>
      <c r="N1555" s="65" t="str">
        <f t="shared" si="1284"/>
        <v>산출변수설정정보</v>
      </c>
      <c r="O1555" s="27">
        <f t="shared" si="1297"/>
        <v>19</v>
      </c>
      <c r="P1555" s="65" t="s">
        <v>1495</v>
      </c>
      <c r="Q1555" s="65" t="str">
        <f t="shared" si="1293"/>
        <v>PAMT수록내역</v>
      </c>
      <c r="R1555" s="65" t="str">
        <f t="shared" si="1279"/>
        <v>varchar2(100)</v>
      </c>
      <c r="S1555" s="66"/>
      <c r="T1555" s="66"/>
      <c r="U1555" s="68">
        <f t="shared" si="1296"/>
        <v>100</v>
      </c>
      <c r="V1555" s="65"/>
      <c r="W1555" s="5" t="s">
        <v>291</v>
      </c>
      <c r="X1555" s="5" t="str">
        <f t="shared" si="1285"/>
        <v>STRT_DT,DATA_ID,DATA_KEY</v>
      </c>
      <c r="Y1555" s="6" t="s">
        <v>291</v>
      </c>
      <c r="Z1555" s="37" t="str">
        <f t="shared" si="1286"/>
        <v xml:space="preserve">  PAMT_NM varchar2(100) NULL,</v>
      </c>
      <c r="AA1555" s="37" t="s">
        <v>291</v>
      </c>
      <c r="AB1555" s="5" t="str">
        <f t="shared" si="1287"/>
        <v/>
      </c>
      <c r="AC1555" s="37" t="s">
        <v>291</v>
      </c>
      <c r="AD1555" s="37" t="str">
        <f t="shared" si="1288"/>
        <v>COMMENT ON COLUMN ZSB_BASE_CONF.PAMT_NM IS 'PAMT수록내역';</v>
      </c>
      <c r="AE1555" s="37" t="s">
        <v>291</v>
      </c>
      <c r="AF1555" s="40" t="str">
        <f t="shared" si="1289"/>
        <v>ALTER TABLE ZSB_BASE_CONF ADD PAMT_NM varchar2(100) NULL;</v>
      </c>
      <c r="AG1555" s="6" t="s">
        <v>291</v>
      </c>
      <c r="AI1555" s="114"/>
      <c r="AJ1555" s="66"/>
    </row>
    <row r="1556" spans="2:36" hidden="1">
      <c r="B1556" s="65" t="str">
        <f t="shared" si="1294"/>
        <v>바젤2표준_설정정보</v>
      </c>
      <c r="C1556" s="65" t="str">
        <f t="shared" si="1294"/>
        <v>산출변수설정정보</v>
      </c>
      <c r="D1556" s="65" t="s">
        <v>1496</v>
      </c>
      <c r="E1556" s="65">
        <f t="shared" si="1283"/>
        <v>20</v>
      </c>
      <c r="F1556" s="66"/>
      <c r="G1556" s="66" t="s">
        <v>274</v>
      </c>
      <c r="H1556" s="42">
        <v>100</v>
      </c>
      <c r="I1556" s="66"/>
      <c r="J1556" s="65" t="str">
        <f t="shared" si="1278"/>
        <v>문자_100</v>
      </c>
      <c r="K1556" s="103"/>
      <c r="L1556" s="67"/>
      <c r="M1556" s="65" t="str">
        <f t="shared" si="1295"/>
        <v>ZSB_BASE_CONF</v>
      </c>
      <c r="N1556" s="65" t="str">
        <f t="shared" si="1284"/>
        <v>산출변수설정정보</v>
      </c>
      <c r="O1556" s="27">
        <f t="shared" si="1297"/>
        <v>20</v>
      </c>
      <c r="P1556" s="65" t="s">
        <v>1497</v>
      </c>
      <c r="Q1556" s="65" t="str">
        <f t="shared" si="1293"/>
        <v>RAMT수록내역</v>
      </c>
      <c r="R1556" s="65" t="str">
        <f t="shared" si="1279"/>
        <v>varchar2(100)</v>
      </c>
      <c r="S1556" s="66"/>
      <c r="T1556" s="66"/>
      <c r="U1556" s="68">
        <f t="shared" si="1296"/>
        <v>100</v>
      </c>
      <c r="V1556" s="65"/>
      <c r="W1556" s="5" t="s">
        <v>291</v>
      </c>
      <c r="X1556" s="5" t="str">
        <f t="shared" si="1285"/>
        <v>STRT_DT,DATA_ID,DATA_KEY</v>
      </c>
      <c r="Y1556" s="6" t="s">
        <v>291</v>
      </c>
      <c r="Z1556" s="37" t="str">
        <f t="shared" si="1286"/>
        <v xml:space="preserve">  RAMT_NM varchar2(100) NULL,</v>
      </c>
      <c r="AA1556" s="37" t="s">
        <v>291</v>
      </c>
      <c r="AB1556" s="5" t="str">
        <f t="shared" si="1287"/>
        <v/>
      </c>
      <c r="AC1556" s="37" t="s">
        <v>291</v>
      </c>
      <c r="AD1556" s="37" t="str">
        <f t="shared" si="1288"/>
        <v>COMMENT ON COLUMN ZSB_BASE_CONF.RAMT_NM IS 'RAMT수록내역';</v>
      </c>
      <c r="AE1556" s="37" t="s">
        <v>291</v>
      </c>
      <c r="AF1556" s="40" t="str">
        <f t="shared" si="1289"/>
        <v>ALTER TABLE ZSB_BASE_CONF ADD RAMT_NM varchar2(100) NULL;</v>
      </c>
      <c r="AG1556" s="6" t="s">
        <v>291</v>
      </c>
      <c r="AI1556" s="114"/>
      <c r="AJ1556" s="66"/>
    </row>
    <row r="1557" spans="2:36" hidden="1">
      <c r="B1557" s="65" t="str">
        <f t="shared" ref="B1557:C1560" si="1298">B1556</f>
        <v>바젤2표준_설정정보</v>
      </c>
      <c r="C1557" s="65" t="str">
        <f t="shared" si="1298"/>
        <v>산출변수설정정보</v>
      </c>
      <c r="D1557" s="65" t="s">
        <v>1498</v>
      </c>
      <c r="E1557" s="65">
        <f t="shared" si="1283"/>
        <v>21</v>
      </c>
      <c r="F1557" s="66"/>
      <c r="G1557" s="66" t="s">
        <v>274</v>
      </c>
      <c r="H1557" s="42">
        <v>100</v>
      </c>
      <c r="I1557" s="66"/>
      <c r="J1557" s="65" t="str">
        <f t="shared" si="1278"/>
        <v>문자_100</v>
      </c>
      <c r="K1557" s="103"/>
      <c r="L1557" s="67"/>
      <c r="M1557" s="65" t="str">
        <f t="shared" si="1295"/>
        <v>ZSB_BASE_CONF</v>
      </c>
      <c r="N1557" s="65" t="str">
        <f t="shared" si="1284"/>
        <v>산출변수설정정보</v>
      </c>
      <c r="O1557" s="27">
        <f t="shared" si="1297"/>
        <v>21</v>
      </c>
      <c r="P1557" s="65" t="s">
        <v>1499</v>
      </c>
      <c r="Q1557" s="65" t="str">
        <f t="shared" si="1293"/>
        <v>RATE수록내역</v>
      </c>
      <c r="R1557" s="65" t="str">
        <f t="shared" si="1279"/>
        <v>varchar2(100)</v>
      </c>
      <c r="S1557" s="66"/>
      <c r="T1557" s="66"/>
      <c r="U1557" s="68">
        <f t="shared" si="1296"/>
        <v>100</v>
      </c>
      <c r="V1557" s="65"/>
      <c r="X1557" s="5" t="str">
        <f t="shared" si="1285"/>
        <v>STRT_DT,DATA_ID,DATA_KEY</v>
      </c>
      <c r="Y1557" s="6" t="s">
        <v>291</v>
      </c>
      <c r="Z1557" s="37" t="str">
        <f t="shared" si="1286"/>
        <v xml:space="preserve">  RATE_NM varchar2(100) NULL,</v>
      </c>
      <c r="AA1557" s="37" t="s">
        <v>291</v>
      </c>
      <c r="AB1557" s="5" t="str">
        <f t="shared" si="1287"/>
        <v/>
      </c>
      <c r="AC1557" s="37" t="s">
        <v>291</v>
      </c>
      <c r="AD1557" s="37" t="str">
        <f t="shared" si="1288"/>
        <v>COMMENT ON COLUMN ZSB_BASE_CONF.RATE_NM IS 'RATE수록내역';</v>
      </c>
      <c r="AE1557" s="37" t="s">
        <v>291</v>
      </c>
      <c r="AF1557" s="40" t="str">
        <f t="shared" si="1289"/>
        <v>ALTER TABLE ZSB_BASE_CONF ADD RATE_NM varchar2(100) NULL;</v>
      </c>
      <c r="AG1557" s="6" t="s">
        <v>291</v>
      </c>
      <c r="AI1557" s="114"/>
      <c r="AJ1557" s="66"/>
    </row>
    <row r="1558" spans="2:36" hidden="1">
      <c r="B1558" s="65" t="str">
        <f t="shared" si="1298"/>
        <v>바젤2표준_설정정보</v>
      </c>
      <c r="C1558" s="65" t="str">
        <f t="shared" si="1298"/>
        <v>산출변수설정정보</v>
      </c>
      <c r="D1558" s="65" t="s">
        <v>1178</v>
      </c>
      <c r="E1558" s="65">
        <f t="shared" si="1283"/>
        <v>22</v>
      </c>
      <c r="F1558" s="66"/>
      <c r="G1558" s="66" t="s">
        <v>274</v>
      </c>
      <c r="H1558" s="42">
        <v>256</v>
      </c>
      <c r="I1558" s="66"/>
      <c r="J1558" s="65" t="str">
        <f t="shared" si="1278"/>
        <v>문자_256</v>
      </c>
      <c r="K1558" s="103"/>
      <c r="L1558" s="67"/>
      <c r="M1558" s="65" t="str">
        <f t="shared" si="1295"/>
        <v>ZSB_BASE_CONF</v>
      </c>
      <c r="N1558" s="65" t="str">
        <f t="shared" si="1284"/>
        <v>산출변수설정정보</v>
      </c>
      <c r="O1558" s="27">
        <f t="shared" si="1297"/>
        <v>22</v>
      </c>
      <c r="P1558" s="65" t="s">
        <v>1500</v>
      </c>
      <c r="Q1558" s="65" t="str">
        <f t="shared" si="1293"/>
        <v>설정설명</v>
      </c>
      <c r="R1558" s="65" t="str">
        <f t="shared" si="1279"/>
        <v>varchar2(256)</v>
      </c>
      <c r="S1558" s="66"/>
      <c r="T1558" s="66"/>
      <c r="U1558" s="68">
        <f t="shared" si="1296"/>
        <v>256</v>
      </c>
      <c r="V1558" s="65"/>
      <c r="W1558" s="5" t="s">
        <v>291</v>
      </c>
      <c r="X1558" s="5" t="str">
        <f t="shared" si="1285"/>
        <v>STRT_DT,DATA_ID,DATA_KEY</v>
      </c>
      <c r="Y1558" s="6" t="s">
        <v>291</v>
      </c>
      <c r="Z1558" s="37" t="str">
        <f t="shared" si="1286"/>
        <v xml:space="preserve">  DATA_DESC varchar2(256) NULL,</v>
      </c>
      <c r="AA1558" s="37" t="s">
        <v>291</v>
      </c>
      <c r="AB1558" s="5" t="str">
        <f t="shared" si="1287"/>
        <v/>
      </c>
      <c r="AC1558" s="37" t="s">
        <v>291</v>
      </c>
      <c r="AD1558" s="37" t="str">
        <f t="shared" si="1288"/>
        <v>COMMENT ON COLUMN ZSB_BASE_CONF.DATA_DESC IS '설정설명';</v>
      </c>
      <c r="AE1558" s="37" t="s">
        <v>291</v>
      </c>
      <c r="AF1558" s="40" t="str">
        <f t="shared" si="1289"/>
        <v>ALTER TABLE ZSB_BASE_CONF ADD DATA_DESC varchar2(256) NULL;</v>
      </c>
      <c r="AG1558" s="6" t="s">
        <v>291</v>
      </c>
      <c r="AI1558" s="114"/>
      <c r="AJ1558" s="66"/>
    </row>
    <row r="1559" spans="2:36" ht="25.5" hidden="1">
      <c r="B1559" s="65" t="str">
        <f t="shared" si="1298"/>
        <v>바젤2표준_설정정보</v>
      </c>
      <c r="C1559" s="65" t="str">
        <f t="shared" si="1298"/>
        <v>산출변수설정정보</v>
      </c>
      <c r="D1559" s="65" t="s">
        <v>1501</v>
      </c>
      <c r="E1559" s="65">
        <f t="shared" si="1283"/>
        <v>23</v>
      </c>
      <c r="F1559" s="66"/>
      <c r="G1559" s="66" t="s">
        <v>274</v>
      </c>
      <c r="H1559" s="42">
        <v>20</v>
      </c>
      <c r="I1559" s="66"/>
      <c r="J1559" s="65" t="str">
        <f t="shared" si="1278"/>
        <v>문자_20</v>
      </c>
      <c r="K1559" s="103" t="s">
        <v>1502</v>
      </c>
      <c r="L1559" s="67"/>
      <c r="M1559" s="65" t="str">
        <f t="shared" si="1295"/>
        <v>ZSB_BASE_CONF</v>
      </c>
      <c r="N1559" s="65" t="str">
        <f>C1559</f>
        <v>산출변수설정정보</v>
      </c>
      <c r="O1559" s="27">
        <f t="shared" si="1297"/>
        <v>23</v>
      </c>
      <c r="P1559" s="65" t="s">
        <v>1503</v>
      </c>
      <c r="Q1559" s="65" t="str">
        <f>D1559</f>
        <v>DOCU집계</v>
      </c>
      <c r="R1559" s="65" t="str">
        <f t="shared" si="1279"/>
        <v>varchar2(20)</v>
      </c>
      <c r="S1559" s="66"/>
      <c r="T1559" s="66"/>
      <c r="U1559" s="68">
        <f t="shared" si="1296"/>
        <v>20</v>
      </c>
      <c r="V1559" s="65"/>
      <c r="X1559" s="5" t="str">
        <f t="shared" si="1285"/>
        <v>STRT_DT,DATA_ID,DATA_KEY</v>
      </c>
      <c r="Y1559" s="6" t="s">
        <v>291</v>
      </c>
      <c r="Z1559" s="37" t="str">
        <f t="shared" si="1286"/>
        <v xml:space="preserve">  AGG_DOCU varchar2(20) NULL,</v>
      </c>
      <c r="AA1559" s="37" t="s">
        <v>291</v>
      </c>
      <c r="AB1559" s="5" t="str">
        <f t="shared" si="1287"/>
        <v/>
      </c>
      <c r="AC1559" s="37" t="s">
        <v>291</v>
      </c>
      <c r="AD1559" s="37" t="str">
        <f t="shared" si="1288"/>
        <v>COMMENT ON COLUMN ZSB_BASE_CONF.AGG_DOCU IS 'DOCU집계 : 개별자료로 DOCU집계여부';</v>
      </c>
      <c r="AE1559" s="37" t="s">
        <v>291</v>
      </c>
      <c r="AF1559" s="40" t="str">
        <f t="shared" si="1289"/>
        <v>ALTER TABLE ZSB_BASE_CONF ADD AGG_DOCU varchar2(20) NULL;</v>
      </c>
      <c r="AG1559" s="6" t="s">
        <v>291</v>
      </c>
      <c r="AI1559" s="114"/>
      <c r="AJ1559" s="66"/>
    </row>
    <row r="1560" spans="2:36" hidden="1">
      <c r="B1560" s="65" t="str">
        <f t="shared" si="1298"/>
        <v>바젤2표준_설정정보</v>
      </c>
      <c r="C1560" s="65" t="str">
        <f t="shared" si="1298"/>
        <v>산출변수설정정보</v>
      </c>
      <c r="D1560" s="65" t="s">
        <v>6791</v>
      </c>
      <c r="E1560" s="65">
        <f t="shared" si="1283"/>
        <v>24</v>
      </c>
      <c r="F1560" s="66"/>
      <c r="G1560" s="66" t="s">
        <v>274</v>
      </c>
      <c r="H1560" s="42">
        <v>10</v>
      </c>
      <c r="I1560" s="66"/>
      <c r="J1560" s="65" t="str">
        <f t="shared" si="1278"/>
        <v>문자_10</v>
      </c>
      <c r="K1560" s="103"/>
      <c r="L1560" s="67"/>
      <c r="M1560" s="65" t="str">
        <f>M1557</f>
        <v>ZSB_BASE_CONF</v>
      </c>
      <c r="N1560" s="65" t="str">
        <f t="shared" si="1284"/>
        <v>산출변수설정정보</v>
      </c>
      <c r="O1560" s="27">
        <f t="shared" si="1297"/>
        <v>24</v>
      </c>
      <c r="P1560" s="65" t="s">
        <v>6794</v>
      </c>
      <c r="Q1560" s="65" t="str">
        <f t="shared" si="1293"/>
        <v>집계자료분류5</v>
      </c>
      <c r="R1560" s="65" t="str">
        <f t="shared" si="1279"/>
        <v>varchar2(10)</v>
      </c>
      <c r="S1560" s="66"/>
      <c r="T1560" s="66"/>
      <c r="U1560" s="68">
        <f t="shared" si="1296"/>
        <v>10</v>
      </c>
      <c r="V1560" s="65"/>
      <c r="W1560" s="5" t="s">
        <v>291</v>
      </c>
      <c r="X1560" s="5" t="str">
        <f t="shared" si="1285"/>
        <v>STRT_DT,DATA_ID,DATA_KEY</v>
      </c>
      <c r="Y1560" s="6" t="s">
        <v>291</v>
      </c>
      <c r="Z1560" s="37" t="str">
        <f t="shared" si="1286"/>
        <v xml:space="preserve">  CDAT5 varchar2(10) NULL,</v>
      </c>
      <c r="AA1560" s="37" t="s">
        <v>291</v>
      </c>
      <c r="AB1560" s="5" t="str">
        <f t="shared" si="1287"/>
        <v/>
      </c>
      <c r="AC1560" s="37" t="s">
        <v>291</v>
      </c>
      <c r="AD1560" s="37" t="str">
        <f t="shared" si="1288"/>
        <v>COMMENT ON COLUMN ZSB_BASE_CONF.CDAT5 IS '집계자료분류5';</v>
      </c>
      <c r="AE1560" s="37" t="s">
        <v>291</v>
      </c>
      <c r="AF1560" s="40" t="str">
        <f t="shared" si="1289"/>
        <v>ALTER TABLE ZSB_BASE_CONF ADD CDAT5 varchar2(10) NULL;</v>
      </c>
      <c r="AG1560" s="6" t="s">
        <v>291</v>
      </c>
      <c r="AI1560" s="114"/>
      <c r="AJ1560" s="66"/>
    </row>
    <row r="1561" spans="2:36" hidden="1">
      <c r="B1561" s="65" t="str">
        <f t="shared" ref="B1561:C1561" si="1299">B1560</f>
        <v>바젤2표준_설정정보</v>
      </c>
      <c r="C1561" s="65" t="str">
        <f t="shared" si="1299"/>
        <v>산출변수설정정보</v>
      </c>
      <c r="D1561" s="65" t="s">
        <v>6792</v>
      </c>
      <c r="E1561" s="65">
        <f t="shared" si="1283"/>
        <v>25</v>
      </c>
      <c r="F1561" s="66"/>
      <c r="G1561" s="66" t="s">
        <v>274</v>
      </c>
      <c r="H1561" s="42">
        <v>10</v>
      </c>
      <c r="I1561" s="66"/>
      <c r="J1561" s="65" t="str">
        <f t="shared" si="1278"/>
        <v>문자_10</v>
      </c>
      <c r="K1561" s="103"/>
      <c r="L1561" s="67"/>
      <c r="M1561" s="65" t="str">
        <f>M1558</f>
        <v>ZSB_BASE_CONF</v>
      </c>
      <c r="N1561" s="65" t="str">
        <f t="shared" si="1284"/>
        <v>산출변수설정정보</v>
      </c>
      <c r="O1561" s="27">
        <f t="shared" si="1297"/>
        <v>25</v>
      </c>
      <c r="P1561" s="65" t="s">
        <v>6795</v>
      </c>
      <c r="Q1561" s="65" t="str">
        <f t="shared" si="1293"/>
        <v>집계자료분류6</v>
      </c>
      <c r="R1561" s="65" t="str">
        <f t="shared" si="1279"/>
        <v>varchar2(10)</v>
      </c>
      <c r="S1561" s="66"/>
      <c r="T1561" s="66"/>
      <c r="U1561" s="68">
        <f t="shared" si="1296"/>
        <v>10</v>
      </c>
      <c r="V1561" s="65"/>
      <c r="W1561" s="5" t="s">
        <v>291</v>
      </c>
      <c r="X1561" s="5" t="str">
        <f t="shared" si="1285"/>
        <v>STRT_DT,DATA_ID,DATA_KEY</v>
      </c>
      <c r="Y1561" s="6" t="s">
        <v>291</v>
      </c>
      <c r="Z1561" s="37" t="str">
        <f t="shared" si="1286"/>
        <v xml:space="preserve">  CDAT6 varchar2(10) NULL,</v>
      </c>
      <c r="AA1561" s="37" t="s">
        <v>291</v>
      </c>
      <c r="AB1561" s="5" t="str">
        <f t="shared" si="1287"/>
        <v/>
      </c>
      <c r="AC1561" s="37" t="s">
        <v>291</v>
      </c>
      <c r="AD1561" s="37" t="str">
        <f t="shared" si="1288"/>
        <v>COMMENT ON COLUMN ZSB_BASE_CONF.CDAT6 IS '집계자료분류6';</v>
      </c>
      <c r="AE1561" s="37" t="s">
        <v>291</v>
      </c>
      <c r="AF1561" s="40" t="str">
        <f t="shared" si="1289"/>
        <v>ALTER TABLE ZSB_BASE_CONF ADD CDAT6 varchar2(10) NULL;</v>
      </c>
      <c r="AG1561" s="6" t="s">
        <v>291</v>
      </c>
      <c r="AI1561" s="114"/>
      <c r="AJ1561" s="66"/>
    </row>
    <row r="1562" spans="2:36" hidden="1">
      <c r="B1562" s="65" t="str">
        <f t="shared" ref="B1562:C1562" si="1300">B1561</f>
        <v>바젤2표준_설정정보</v>
      </c>
      <c r="C1562" s="65" t="str">
        <f t="shared" si="1300"/>
        <v>산출변수설정정보</v>
      </c>
      <c r="D1562" s="65" t="s">
        <v>6793</v>
      </c>
      <c r="E1562" s="65">
        <f t="shared" si="1283"/>
        <v>26</v>
      </c>
      <c r="F1562" s="66"/>
      <c r="G1562" s="66" t="s">
        <v>274</v>
      </c>
      <c r="H1562" s="42">
        <v>10</v>
      </c>
      <c r="I1562" s="66"/>
      <c r="J1562" s="65" t="str">
        <f t="shared" si="1278"/>
        <v>문자_10</v>
      </c>
      <c r="K1562" s="103"/>
      <c r="L1562" s="67"/>
      <c r="M1562" s="65" t="str">
        <f t="shared" si="1295"/>
        <v>ZSB_BASE_CONF</v>
      </c>
      <c r="N1562" s="65" t="str">
        <f t="shared" si="1284"/>
        <v>산출변수설정정보</v>
      </c>
      <c r="O1562" s="27">
        <f t="shared" si="1297"/>
        <v>26</v>
      </c>
      <c r="P1562" s="65" t="s">
        <v>6796</v>
      </c>
      <c r="Q1562" s="65" t="str">
        <f t="shared" si="1293"/>
        <v>집계자료분류7</v>
      </c>
      <c r="R1562" s="65" t="str">
        <f t="shared" si="1279"/>
        <v>varchar2(10)</v>
      </c>
      <c r="S1562" s="66"/>
      <c r="T1562" s="66"/>
      <c r="U1562" s="68">
        <f t="shared" si="1296"/>
        <v>10</v>
      </c>
      <c r="V1562" s="65"/>
      <c r="W1562" s="5" t="s">
        <v>291</v>
      </c>
      <c r="X1562" s="5" t="str">
        <f t="shared" si="1285"/>
        <v>STRT_DT,DATA_ID,DATA_KEY</v>
      </c>
      <c r="Y1562" s="6" t="s">
        <v>291</v>
      </c>
      <c r="Z1562" s="37" t="str">
        <f t="shared" si="1286"/>
        <v xml:space="preserve">  CDAT7 varchar2(10) NULL,</v>
      </c>
      <c r="AA1562" s="37" t="s">
        <v>291</v>
      </c>
      <c r="AB1562" s="5" t="str">
        <f t="shared" si="1287"/>
        <v/>
      </c>
      <c r="AC1562" s="37" t="s">
        <v>291</v>
      </c>
      <c r="AD1562" s="37" t="str">
        <f t="shared" si="1288"/>
        <v>COMMENT ON COLUMN ZSB_BASE_CONF.CDAT7 IS '집계자료분류7';</v>
      </c>
      <c r="AE1562" s="37" t="s">
        <v>291</v>
      </c>
      <c r="AF1562" s="40" t="str">
        <f t="shared" si="1289"/>
        <v>ALTER TABLE ZSB_BASE_CONF ADD CDAT7 varchar2(10) NULL;</v>
      </c>
      <c r="AG1562" s="6" t="s">
        <v>291</v>
      </c>
      <c r="AI1562" s="114"/>
      <c r="AJ1562" s="66"/>
    </row>
    <row r="1563" spans="2:36" ht="25.5" hidden="1">
      <c r="B1563" s="65" t="str">
        <f t="shared" ref="B1563:C1563" si="1301">B1562</f>
        <v>바젤2표준_설정정보</v>
      </c>
      <c r="C1563" s="65" t="str">
        <f t="shared" si="1301"/>
        <v>산출변수설정정보</v>
      </c>
      <c r="D1563" s="65" t="s">
        <v>1182</v>
      </c>
      <c r="E1563" s="65">
        <f t="shared" si="1283"/>
        <v>27</v>
      </c>
      <c r="F1563" s="66"/>
      <c r="G1563" s="66" t="s">
        <v>274</v>
      </c>
      <c r="H1563" s="42">
        <v>8</v>
      </c>
      <c r="I1563" s="66" t="s">
        <v>36</v>
      </c>
      <c r="J1563" s="65" t="str">
        <f t="shared" ref="J1563:J1622" si="1302">IF(G1563="", "", G1563&amp;IF(G1563="날짜", "", "_"&amp;H1563))</f>
        <v>문자_8</v>
      </c>
      <c r="K1563" s="103" t="s">
        <v>1183</v>
      </c>
      <c r="L1563" s="67"/>
      <c r="M1563" s="65" t="str">
        <f t="shared" si="1295"/>
        <v>ZSB_BASE_CONF</v>
      </c>
      <c r="N1563" s="65" t="str">
        <f t="shared" ref="N1563" si="1303">C1563</f>
        <v>산출변수설정정보</v>
      </c>
      <c r="O1563" s="27">
        <f t="shared" si="1297"/>
        <v>27</v>
      </c>
      <c r="P1563" s="65" t="s">
        <v>78</v>
      </c>
      <c r="Q1563" s="65" t="str">
        <f t="shared" si="1293"/>
        <v>적용종료일자</v>
      </c>
      <c r="R1563" s="65" t="str">
        <f t="shared" ref="R1563:R1617" si="1304">IF(G1563="문자", "varchar2(" &amp; H1563 &amp; ")", IF(G1563="숫자", "number(" &amp; SUBSTITUTE(H1563, ".", ",") &amp;")", IF(G1563="날짜", "timestamp", "")))</f>
        <v>varchar2(8)</v>
      </c>
      <c r="S1563" s="66"/>
      <c r="T1563" s="66"/>
      <c r="U1563" s="68">
        <f t="shared" si="1296"/>
        <v>8</v>
      </c>
      <c r="V1563" s="65"/>
      <c r="W1563" s="5" t="s">
        <v>291</v>
      </c>
      <c r="X1563" s="5" t="str">
        <f t="shared" si="1285"/>
        <v>STRT_DT,DATA_ID,DATA_KEY</v>
      </c>
      <c r="Y1563" s="6" t="s">
        <v>291</v>
      </c>
      <c r="Z1563" s="37" t="str">
        <f t="shared" si="1286"/>
        <v xml:space="preserve">  UNTL_DT varchar2(8) NULL,CONSTRAINT PK_ZSB_BASE_CONF PRIMARY KEY ( STRT_DT,DATA_ID,DATA_KEY) );</v>
      </c>
      <c r="AA1563" s="37" t="s">
        <v>291</v>
      </c>
      <c r="AB1563" s="5" t="str">
        <f t="shared" si="1287"/>
        <v/>
      </c>
      <c r="AC1563" s="37" t="s">
        <v>291</v>
      </c>
      <c r="AD1563" s="37" t="str">
        <f t="shared" si="1288"/>
        <v>COMMENT ON COLUMN ZSB_BASE_CONF.UNTL_DT IS '적용종료일자 : 적용종료일(99991231)';</v>
      </c>
      <c r="AE1563" s="37" t="s">
        <v>291</v>
      </c>
      <c r="AF1563" s="40" t="str">
        <f t="shared" si="1289"/>
        <v>ALTER TABLE ZSB_BASE_CONF ADD UNTL_DT varchar2(8) NULL;</v>
      </c>
      <c r="AG1563" s="6" t="s">
        <v>291</v>
      </c>
      <c r="AI1563" s="114"/>
      <c r="AJ1563" s="66"/>
    </row>
    <row r="1564" spans="2:36" hidden="1">
      <c r="B1564" s="65" t="s">
        <v>1050</v>
      </c>
      <c r="C1564" s="65" t="s">
        <v>985</v>
      </c>
      <c r="D1564" s="65" t="str">
        <f>VLOOKUP(C1564,엔티티목록!C:E,3,FALSE)</f>
        <v>다차원 분석을 위한 포트폴리오 구성정보</v>
      </c>
      <c r="E1564" s="65" t="str">
        <f t="shared" si="1283"/>
        <v/>
      </c>
      <c r="F1564" s="66"/>
      <c r="G1564" s="66"/>
      <c r="H1564" s="42">
        <f>SUMIFS(H:H,C:C,C1564,B:B,B1564, G:G,"&lt;&gt;"&amp;G1564)</f>
        <v>159</v>
      </c>
      <c r="I1564" s="66"/>
      <c r="J1564" s="65" t="str">
        <f t="shared" si="1302"/>
        <v/>
      </c>
      <c r="K1564" s="103"/>
      <c r="L1564" s="67"/>
      <c r="M1564" s="65" t="s">
        <v>5364</v>
      </c>
      <c r="N1564" s="65" t="str">
        <f t="shared" si="1284"/>
        <v>포트폴리오설정정보</v>
      </c>
      <c r="O1564" s="27" t="str">
        <f t="shared" si="1297"/>
        <v/>
      </c>
      <c r="P1564" s="65"/>
      <c r="Q1564" s="65"/>
      <c r="R1564" s="65" t="str">
        <f t="shared" si="1304"/>
        <v/>
      </c>
      <c r="S1564" s="66"/>
      <c r="T1564" s="66"/>
      <c r="U1564" s="68">
        <f t="shared" si="1296"/>
        <v>159</v>
      </c>
      <c r="V1564" s="65"/>
      <c r="W1564" s="5" t="s">
        <v>291</v>
      </c>
      <c r="X1564" s="5" t="str">
        <f t="shared" si="1285"/>
        <v/>
      </c>
      <c r="Y1564" s="6" t="s">
        <v>291</v>
      </c>
      <c r="Z1564" s="37" t="str">
        <f t="shared" si="1286"/>
        <v>CREATE TABLE ZSB_BASE_PORT(</v>
      </c>
      <c r="AA1564" s="37" t="s">
        <v>291</v>
      </c>
      <c r="AB1564" s="5" t="str">
        <f t="shared" si="1287"/>
        <v>DROP TABLE ZSB_BASE_PORT;</v>
      </c>
      <c r="AC1564" s="37" t="s">
        <v>291</v>
      </c>
      <c r="AD1564" s="37" t="str">
        <f t="shared" si="1288"/>
        <v>COMMENT ON TABLE ZSB_BASE_PORT IS '포트폴리오설정정보';</v>
      </c>
      <c r="AE1564" s="37" t="s">
        <v>291</v>
      </c>
      <c r="AF1564" s="40" t="str">
        <f t="shared" si="1289"/>
        <v/>
      </c>
      <c r="AG1564" s="6" t="s">
        <v>291</v>
      </c>
      <c r="AI1564" s="114"/>
      <c r="AJ1564" s="66"/>
    </row>
    <row r="1565" spans="2:36" hidden="1">
      <c r="B1565" s="65" t="str">
        <f t="shared" ref="B1565:C1577" si="1305">B1564</f>
        <v>바젤2표준_설정정보</v>
      </c>
      <c r="C1565" s="65" t="str">
        <f t="shared" si="1305"/>
        <v>포트폴리오설정정보</v>
      </c>
      <c r="D1565" s="65" t="s">
        <v>1184</v>
      </c>
      <c r="E1565" s="65">
        <f t="shared" si="1283"/>
        <v>1</v>
      </c>
      <c r="F1565" s="66" t="s">
        <v>1980</v>
      </c>
      <c r="G1565" s="66" t="s">
        <v>274</v>
      </c>
      <c r="H1565" s="42">
        <v>10</v>
      </c>
      <c r="I1565" s="66"/>
      <c r="J1565" s="65" t="str">
        <f t="shared" si="1302"/>
        <v>문자_10</v>
      </c>
      <c r="K1565" s="103" t="s">
        <v>1185</v>
      </c>
      <c r="L1565" s="67"/>
      <c r="M1565" s="65" t="str">
        <f t="shared" ref="M1565:M1577" si="1306">M1564</f>
        <v>ZSB_BASE_PORT</v>
      </c>
      <c r="N1565" s="65" t="str">
        <f t="shared" si="1284"/>
        <v>포트폴리오설정정보</v>
      </c>
      <c r="O1565" s="27">
        <f t="shared" si="1297"/>
        <v>1</v>
      </c>
      <c r="P1565" s="65" t="s">
        <v>80</v>
      </c>
      <c r="Q1565" s="65" t="str">
        <f t="shared" ref="Q1565:Q1582" si="1307">D1565</f>
        <v>포트폴리오그룹</v>
      </c>
      <c r="R1565" s="65" t="str">
        <f t="shared" si="1304"/>
        <v>varchar2(10)</v>
      </c>
      <c r="S1565" s="66" t="s">
        <v>1980</v>
      </c>
      <c r="T1565" s="66"/>
      <c r="U1565" s="68">
        <f t="shared" si="1296"/>
        <v>10</v>
      </c>
      <c r="V1565" s="65"/>
      <c r="W1565" s="5" t="s">
        <v>291</v>
      </c>
      <c r="X1565" s="5" t="str">
        <f t="shared" si="1285"/>
        <v>PORT_GRP</v>
      </c>
      <c r="Y1565" s="6" t="s">
        <v>291</v>
      </c>
      <c r="Z1565" s="37" t="str">
        <f t="shared" si="1286"/>
        <v xml:space="preserve">  PORT_GRP varchar2(10) NOT NULL,</v>
      </c>
      <c r="AA1565" s="37" t="s">
        <v>291</v>
      </c>
      <c r="AB1565" s="5" t="str">
        <f t="shared" si="1287"/>
        <v/>
      </c>
      <c r="AC1565" s="37" t="s">
        <v>291</v>
      </c>
      <c r="AD1565" s="37" t="str">
        <f t="shared" si="1288"/>
        <v>COMMENT ON COLUMN ZSB_BASE_PORT.PORT_GRP IS '포트폴리오그룹 : P10';</v>
      </c>
      <c r="AE1565" s="37" t="s">
        <v>291</v>
      </c>
      <c r="AF1565" s="40" t="str">
        <f t="shared" si="1289"/>
        <v/>
      </c>
      <c r="AG1565" s="6" t="s">
        <v>291</v>
      </c>
      <c r="AI1565" s="114"/>
      <c r="AJ1565" s="66"/>
    </row>
    <row r="1566" spans="2:36" hidden="1">
      <c r="B1566" s="65" t="str">
        <f t="shared" si="1305"/>
        <v>바젤2표준_설정정보</v>
      </c>
      <c r="C1566" s="65" t="str">
        <f t="shared" si="1305"/>
        <v>포트폴리오설정정보</v>
      </c>
      <c r="D1566" s="65" t="s">
        <v>1153</v>
      </c>
      <c r="E1566" s="65">
        <f t="shared" si="1283"/>
        <v>2</v>
      </c>
      <c r="F1566" s="66"/>
      <c r="G1566" s="66" t="s">
        <v>274</v>
      </c>
      <c r="H1566" s="42">
        <v>20</v>
      </c>
      <c r="I1566" s="66"/>
      <c r="J1566" s="65" t="str">
        <f t="shared" si="1302"/>
        <v>문자_20</v>
      </c>
      <c r="K1566" s="103"/>
      <c r="L1566" s="67"/>
      <c r="M1566" s="65" t="str">
        <f t="shared" si="1306"/>
        <v>ZSB_BASE_PORT</v>
      </c>
      <c r="N1566" s="65" t="str">
        <f t="shared" si="1284"/>
        <v>포트폴리오설정정보</v>
      </c>
      <c r="O1566" s="27">
        <f t="shared" si="1297"/>
        <v>2</v>
      </c>
      <c r="P1566" s="65" t="s">
        <v>46</v>
      </c>
      <c r="Q1566" s="65" t="str">
        <f t="shared" si="1307"/>
        <v>최종작업자</v>
      </c>
      <c r="R1566" s="65" t="str">
        <f t="shared" si="1304"/>
        <v>varchar2(20)</v>
      </c>
      <c r="S1566" s="66"/>
      <c r="T1566" s="66"/>
      <c r="U1566" s="68">
        <f t="shared" si="1296"/>
        <v>20</v>
      </c>
      <c r="V1566" s="65"/>
      <c r="W1566" s="5" t="s">
        <v>291</v>
      </c>
      <c r="X1566" s="5" t="str">
        <f t="shared" si="1285"/>
        <v>PORT_GRP</v>
      </c>
      <c r="Y1566" s="6" t="s">
        <v>291</v>
      </c>
      <c r="Z1566" s="37" t="str">
        <f t="shared" si="1286"/>
        <v xml:space="preserve">  LASTID varchar2(20) NULL,</v>
      </c>
      <c r="AA1566" s="37" t="s">
        <v>291</v>
      </c>
      <c r="AB1566" s="5" t="str">
        <f t="shared" si="1287"/>
        <v/>
      </c>
      <c r="AC1566" s="37" t="s">
        <v>291</v>
      </c>
      <c r="AD1566" s="37" t="str">
        <f t="shared" si="1288"/>
        <v>COMMENT ON COLUMN ZSB_BASE_PORT.LASTID IS '최종작업자';</v>
      </c>
      <c r="AE1566" s="37" t="s">
        <v>291</v>
      </c>
      <c r="AF1566" s="40" t="str">
        <f t="shared" si="1289"/>
        <v>ALTER TABLE ZSB_BASE_PORT ADD LASTID varchar2(20) NULL;</v>
      </c>
      <c r="AG1566" s="6" t="s">
        <v>291</v>
      </c>
      <c r="AI1566" s="114"/>
      <c r="AJ1566" s="66"/>
    </row>
    <row r="1567" spans="2:36" hidden="1">
      <c r="B1567" s="65" t="str">
        <f t="shared" si="1305"/>
        <v>바젤2표준_설정정보</v>
      </c>
      <c r="C1567" s="65" t="str">
        <f t="shared" si="1305"/>
        <v>포트폴리오설정정보</v>
      </c>
      <c r="D1567" s="65" t="s">
        <v>286</v>
      </c>
      <c r="E1567" s="65">
        <f t="shared" si="1283"/>
        <v>3</v>
      </c>
      <c r="F1567" s="66"/>
      <c r="G1567" s="66" t="s">
        <v>1154</v>
      </c>
      <c r="H1567" s="42">
        <v>8</v>
      </c>
      <c r="I1567" s="66" t="s">
        <v>36</v>
      </c>
      <c r="J1567" s="65" t="str">
        <f t="shared" si="1302"/>
        <v>날짜</v>
      </c>
      <c r="K1567" s="103"/>
      <c r="L1567" s="67"/>
      <c r="M1567" s="65" t="str">
        <f t="shared" si="1306"/>
        <v>ZSB_BASE_PORT</v>
      </c>
      <c r="N1567" s="65" t="str">
        <f t="shared" si="1284"/>
        <v>포트폴리오설정정보</v>
      </c>
      <c r="O1567" s="27">
        <f t="shared" si="1297"/>
        <v>3</v>
      </c>
      <c r="P1567" s="65" t="s">
        <v>47</v>
      </c>
      <c r="Q1567" s="65" t="str">
        <f t="shared" si="1307"/>
        <v>최종작업시스템일시</v>
      </c>
      <c r="R1567" s="65" t="str">
        <f t="shared" si="1304"/>
        <v>timestamp</v>
      </c>
      <c r="S1567" s="66"/>
      <c r="T1567" s="66"/>
      <c r="U1567" s="68">
        <f t="shared" si="1296"/>
        <v>8</v>
      </c>
      <c r="V1567" s="65"/>
      <c r="W1567" s="5" t="s">
        <v>291</v>
      </c>
      <c r="X1567" s="5" t="str">
        <f t="shared" si="1285"/>
        <v>PORT_GRP</v>
      </c>
      <c r="Y1567" s="6" t="s">
        <v>291</v>
      </c>
      <c r="Z1567" s="37" t="str">
        <f t="shared" si="1286"/>
        <v xml:space="preserve">  TMSTAMP timestamp DEFAULT CURRENT_TIMESTAMP  NULL,</v>
      </c>
      <c r="AA1567" s="37" t="s">
        <v>291</v>
      </c>
      <c r="AB1567" s="5" t="str">
        <f t="shared" si="1287"/>
        <v/>
      </c>
      <c r="AC1567" s="37" t="s">
        <v>291</v>
      </c>
      <c r="AD1567" s="37" t="str">
        <f t="shared" si="1288"/>
        <v>COMMENT ON COLUMN ZSB_BASE_PORT.TMSTAMP IS '최종작업시스템일시';</v>
      </c>
      <c r="AE1567" s="37" t="s">
        <v>291</v>
      </c>
      <c r="AF1567" s="40" t="str">
        <f t="shared" si="1289"/>
        <v>ALTER TABLE ZSB_BASE_PORT ADD TMSTAMP timestamp NULL;</v>
      </c>
      <c r="AG1567" s="6" t="s">
        <v>291</v>
      </c>
      <c r="AI1567" s="114"/>
      <c r="AJ1567" s="66"/>
    </row>
    <row r="1568" spans="2:36" ht="25.5" hidden="1">
      <c r="B1568" s="65" t="str">
        <f t="shared" si="1305"/>
        <v>바젤2표준_설정정보</v>
      </c>
      <c r="C1568" s="65" t="str">
        <f t="shared" si="1305"/>
        <v>포트폴리오설정정보</v>
      </c>
      <c r="D1568" s="65" t="s">
        <v>1186</v>
      </c>
      <c r="E1568" s="65">
        <f t="shared" si="1283"/>
        <v>4</v>
      </c>
      <c r="F1568" s="66"/>
      <c r="G1568" s="66" t="s">
        <v>274</v>
      </c>
      <c r="H1568" s="42">
        <v>50</v>
      </c>
      <c r="I1568" s="66"/>
      <c r="J1568" s="65" t="str">
        <f t="shared" si="1302"/>
        <v>문자_50</v>
      </c>
      <c r="K1568" s="103" t="s">
        <v>1504</v>
      </c>
      <c r="L1568" s="67"/>
      <c r="M1568" s="65" t="str">
        <f t="shared" si="1306"/>
        <v>ZSB_BASE_PORT</v>
      </c>
      <c r="N1568" s="65" t="str">
        <f t="shared" si="1284"/>
        <v>포트폴리오설정정보</v>
      </c>
      <c r="O1568" s="27">
        <f t="shared" si="1297"/>
        <v>4</v>
      </c>
      <c r="P1568" s="65" t="s">
        <v>92</v>
      </c>
      <c r="Q1568" s="65" t="str">
        <f t="shared" si="1307"/>
        <v>포트폴리오그룹명</v>
      </c>
      <c r="R1568" s="65" t="str">
        <f t="shared" si="1304"/>
        <v>varchar2(50)</v>
      </c>
      <c r="S1568" s="66"/>
      <c r="T1568" s="66"/>
      <c r="U1568" s="68">
        <f t="shared" si="1296"/>
        <v>50</v>
      </c>
      <c r="V1568" s="65"/>
      <c r="W1568" s="5" t="s">
        <v>291</v>
      </c>
      <c r="X1568" s="5" t="str">
        <f t="shared" si="1285"/>
        <v>PORT_GRP</v>
      </c>
      <c r="Y1568" s="6" t="s">
        <v>291</v>
      </c>
      <c r="Z1568" s="37" t="str">
        <f t="shared" si="1286"/>
        <v xml:space="preserve">  PORT_GNM varchar2(50) NULL,</v>
      </c>
      <c r="AA1568" s="37" t="s">
        <v>291</v>
      </c>
      <c r="AB1568" s="5" t="str">
        <f t="shared" si="1287"/>
        <v/>
      </c>
      <c r="AC1568" s="37" t="s">
        <v>291</v>
      </c>
      <c r="AD1568" s="37" t="str">
        <f t="shared" si="1288"/>
        <v>COMMENT ON COLUMN ZSB_BASE_PORT.PORT_GNM IS '포트폴리오그룹명 : 기본포트폴리오 등 포트명칭';</v>
      </c>
      <c r="AE1568" s="37" t="s">
        <v>291</v>
      </c>
      <c r="AF1568" s="40" t="str">
        <f t="shared" si="1289"/>
        <v>ALTER TABLE ZSB_BASE_PORT ADD PORT_GNM varchar2(50) NULL;</v>
      </c>
      <c r="AG1568" s="6" t="s">
        <v>291</v>
      </c>
      <c r="AI1568" s="114"/>
      <c r="AJ1568" s="66"/>
    </row>
    <row r="1569" spans="2:36" hidden="1">
      <c r="B1569" s="65" t="str">
        <f t="shared" si="1305"/>
        <v>바젤2표준_설정정보</v>
      </c>
      <c r="C1569" s="65" t="str">
        <f t="shared" si="1305"/>
        <v>포트폴리오설정정보</v>
      </c>
      <c r="D1569" s="65" t="s">
        <v>1188</v>
      </c>
      <c r="E1569" s="65">
        <f t="shared" si="1283"/>
        <v>5</v>
      </c>
      <c r="F1569" s="66"/>
      <c r="G1569" s="66" t="s">
        <v>274</v>
      </c>
      <c r="H1569" s="42">
        <v>5</v>
      </c>
      <c r="I1569" s="66"/>
      <c r="J1569" s="65" t="str">
        <f t="shared" si="1302"/>
        <v>문자_5</v>
      </c>
      <c r="K1569" s="103" t="s">
        <v>1189</v>
      </c>
      <c r="L1569" s="67"/>
      <c r="M1569" s="65" t="str">
        <f t="shared" si="1306"/>
        <v>ZSB_BASE_PORT</v>
      </c>
      <c r="N1569" s="65" t="str">
        <f t="shared" si="1284"/>
        <v>포트폴리오설정정보</v>
      </c>
      <c r="O1569" s="27">
        <f t="shared" si="1297"/>
        <v>5</v>
      </c>
      <c r="P1569" s="65" t="s">
        <v>93</v>
      </c>
      <c r="Q1569" s="65" t="str">
        <f t="shared" si="1307"/>
        <v>포트폴리오구성항목1</v>
      </c>
      <c r="R1569" s="65" t="str">
        <f t="shared" si="1304"/>
        <v>varchar2(5)</v>
      </c>
      <c r="S1569" s="66"/>
      <c r="T1569" s="66"/>
      <c r="U1569" s="68">
        <f t="shared" si="1296"/>
        <v>5</v>
      </c>
      <c r="V1569" s="65"/>
      <c r="W1569" s="5" t="s">
        <v>291</v>
      </c>
      <c r="X1569" s="5" t="str">
        <f t="shared" si="1285"/>
        <v>PORT_GRP</v>
      </c>
      <c r="Y1569" s="6" t="s">
        <v>291</v>
      </c>
      <c r="Z1569" s="37" t="str">
        <f t="shared" si="1286"/>
        <v xml:space="preserve">  PORT_GRP1 varchar2(5) NULL,</v>
      </c>
      <c r="AA1569" s="37" t="s">
        <v>291</v>
      </c>
      <c r="AB1569" s="5" t="str">
        <f t="shared" si="1287"/>
        <v/>
      </c>
      <c r="AC1569" s="37" t="s">
        <v>291</v>
      </c>
      <c r="AD1569" s="37" t="str">
        <f t="shared" si="1288"/>
        <v>COMMENT ON COLUMN ZSB_BASE_PORT.PORT_GRP1 IS '포트폴리오구성항목1 : GRP01';</v>
      </c>
      <c r="AE1569" s="37" t="s">
        <v>291</v>
      </c>
      <c r="AF1569" s="40" t="str">
        <f t="shared" si="1289"/>
        <v>ALTER TABLE ZSB_BASE_PORT ADD PORT_GRP1 varchar2(5) NULL;</v>
      </c>
      <c r="AG1569" s="6" t="s">
        <v>291</v>
      </c>
      <c r="AI1569" s="114"/>
      <c r="AJ1569" s="66"/>
    </row>
    <row r="1570" spans="2:36" hidden="1">
      <c r="B1570" s="65" t="str">
        <f t="shared" si="1305"/>
        <v>바젤2표준_설정정보</v>
      </c>
      <c r="C1570" s="65" t="str">
        <f t="shared" si="1305"/>
        <v>포트폴리오설정정보</v>
      </c>
      <c r="D1570" s="65" t="s">
        <v>1190</v>
      </c>
      <c r="E1570" s="65">
        <f t="shared" si="1283"/>
        <v>6</v>
      </c>
      <c r="F1570" s="66"/>
      <c r="G1570" s="66" t="s">
        <v>274</v>
      </c>
      <c r="H1570" s="42">
        <v>5</v>
      </c>
      <c r="I1570" s="66"/>
      <c r="J1570" s="65" t="str">
        <f t="shared" si="1302"/>
        <v>문자_5</v>
      </c>
      <c r="K1570" s="103" t="s">
        <v>1191</v>
      </c>
      <c r="L1570" s="67"/>
      <c r="M1570" s="65" t="str">
        <f t="shared" si="1306"/>
        <v>ZSB_BASE_PORT</v>
      </c>
      <c r="N1570" s="65" t="str">
        <f t="shared" si="1284"/>
        <v>포트폴리오설정정보</v>
      </c>
      <c r="O1570" s="27">
        <f t="shared" si="1297"/>
        <v>6</v>
      </c>
      <c r="P1570" s="65" t="s">
        <v>94</v>
      </c>
      <c r="Q1570" s="65" t="str">
        <f t="shared" si="1307"/>
        <v>포트폴리오구성항목2</v>
      </c>
      <c r="R1570" s="65" t="str">
        <f t="shared" si="1304"/>
        <v>varchar2(5)</v>
      </c>
      <c r="S1570" s="66"/>
      <c r="T1570" s="66"/>
      <c r="U1570" s="68">
        <f t="shared" si="1296"/>
        <v>5</v>
      </c>
      <c r="V1570" s="65"/>
      <c r="W1570" s="5" t="s">
        <v>291</v>
      </c>
      <c r="X1570" s="5" t="str">
        <f t="shared" si="1285"/>
        <v>PORT_GRP</v>
      </c>
      <c r="Y1570" s="6" t="s">
        <v>291</v>
      </c>
      <c r="Z1570" s="37" t="str">
        <f t="shared" si="1286"/>
        <v xml:space="preserve">  PORT_GRP2 varchar2(5) NULL,</v>
      </c>
      <c r="AA1570" s="37" t="s">
        <v>291</v>
      </c>
      <c r="AB1570" s="5" t="str">
        <f t="shared" si="1287"/>
        <v/>
      </c>
      <c r="AC1570" s="37" t="s">
        <v>291</v>
      </c>
      <c r="AD1570" s="37" t="str">
        <f t="shared" si="1288"/>
        <v>COMMENT ON COLUMN ZSB_BASE_PORT.PORT_GRP2 IS '포트폴리오구성항목2 : GRP02';</v>
      </c>
      <c r="AE1570" s="37" t="s">
        <v>291</v>
      </c>
      <c r="AF1570" s="40" t="str">
        <f t="shared" si="1289"/>
        <v>ALTER TABLE ZSB_BASE_PORT ADD PORT_GRP2 varchar2(5) NULL;</v>
      </c>
      <c r="AG1570" s="6" t="s">
        <v>291</v>
      </c>
      <c r="AI1570" s="114"/>
      <c r="AJ1570" s="66"/>
    </row>
    <row r="1571" spans="2:36" hidden="1">
      <c r="B1571" s="65" t="str">
        <f t="shared" si="1305"/>
        <v>바젤2표준_설정정보</v>
      </c>
      <c r="C1571" s="65" t="str">
        <f t="shared" si="1305"/>
        <v>포트폴리오설정정보</v>
      </c>
      <c r="D1571" s="65" t="s">
        <v>1192</v>
      </c>
      <c r="E1571" s="65">
        <f t="shared" si="1283"/>
        <v>7</v>
      </c>
      <c r="F1571" s="66"/>
      <c r="G1571" s="66" t="s">
        <v>274</v>
      </c>
      <c r="H1571" s="42">
        <v>5</v>
      </c>
      <c r="I1571" s="66"/>
      <c r="J1571" s="65" t="str">
        <f t="shared" si="1302"/>
        <v>문자_5</v>
      </c>
      <c r="K1571" s="103" t="s">
        <v>275</v>
      </c>
      <c r="L1571" s="67"/>
      <c r="M1571" s="65" t="str">
        <f t="shared" si="1306"/>
        <v>ZSB_BASE_PORT</v>
      </c>
      <c r="N1571" s="65" t="str">
        <f t="shared" si="1284"/>
        <v>포트폴리오설정정보</v>
      </c>
      <c r="O1571" s="27">
        <f t="shared" si="1297"/>
        <v>7</v>
      </c>
      <c r="P1571" s="65" t="s">
        <v>95</v>
      </c>
      <c r="Q1571" s="65" t="str">
        <f t="shared" si="1307"/>
        <v>포트폴리오구성항목3</v>
      </c>
      <c r="R1571" s="65" t="str">
        <f t="shared" si="1304"/>
        <v>varchar2(5)</v>
      </c>
      <c r="S1571" s="66"/>
      <c r="T1571" s="66"/>
      <c r="U1571" s="68">
        <f t="shared" si="1296"/>
        <v>5</v>
      </c>
      <c r="V1571" s="65"/>
      <c r="W1571" s="5" t="s">
        <v>291</v>
      </c>
      <c r="X1571" s="5" t="str">
        <f t="shared" si="1285"/>
        <v>PORT_GRP</v>
      </c>
      <c r="Y1571" s="6" t="s">
        <v>291</v>
      </c>
      <c r="Z1571" s="37" t="str">
        <f t="shared" si="1286"/>
        <v xml:space="preserve">  PORT_GRP3 varchar2(5) NULL,</v>
      </c>
      <c r="AA1571" s="37" t="s">
        <v>291</v>
      </c>
      <c r="AB1571" s="5" t="str">
        <f t="shared" si="1287"/>
        <v/>
      </c>
      <c r="AC1571" s="37" t="s">
        <v>291</v>
      </c>
      <c r="AD1571" s="37" t="str">
        <f t="shared" si="1288"/>
        <v>COMMENT ON COLUMN ZSB_BASE_PORT.PORT_GRP3 IS '포트폴리오구성항목3 : GRP03';</v>
      </c>
      <c r="AE1571" s="37" t="s">
        <v>291</v>
      </c>
      <c r="AF1571" s="40" t="str">
        <f t="shared" si="1289"/>
        <v>ALTER TABLE ZSB_BASE_PORT ADD PORT_GRP3 varchar2(5) NULL;</v>
      </c>
      <c r="AG1571" s="6" t="s">
        <v>291</v>
      </c>
      <c r="AI1571" s="114"/>
      <c r="AJ1571" s="66"/>
    </row>
    <row r="1572" spans="2:36" hidden="1">
      <c r="B1572" s="65" t="str">
        <f t="shared" si="1305"/>
        <v>바젤2표준_설정정보</v>
      </c>
      <c r="C1572" s="65" t="str">
        <f t="shared" si="1305"/>
        <v>포트폴리오설정정보</v>
      </c>
      <c r="D1572" s="65" t="s">
        <v>1193</v>
      </c>
      <c r="E1572" s="65">
        <f t="shared" si="1283"/>
        <v>8</v>
      </c>
      <c r="F1572" s="66"/>
      <c r="G1572" s="66" t="s">
        <v>274</v>
      </c>
      <c r="H1572" s="42">
        <v>5</v>
      </c>
      <c r="I1572" s="66"/>
      <c r="J1572" s="65" t="str">
        <f t="shared" si="1302"/>
        <v>문자_5</v>
      </c>
      <c r="K1572" s="103"/>
      <c r="L1572" s="67"/>
      <c r="M1572" s="65" t="str">
        <f t="shared" si="1306"/>
        <v>ZSB_BASE_PORT</v>
      </c>
      <c r="N1572" s="65" t="str">
        <f t="shared" ref="N1572:N1637" si="1308">C1572</f>
        <v>포트폴리오설정정보</v>
      </c>
      <c r="O1572" s="27">
        <f t="shared" si="1297"/>
        <v>8</v>
      </c>
      <c r="P1572" s="65" t="s">
        <v>96</v>
      </c>
      <c r="Q1572" s="65" t="str">
        <f t="shared" si="1307"/>
        <v>포트폴리오구성항목4</v>
      </c>
      <c r="R1572" s="65" t="str">
        <f t="shared" si="1304"/>
        <v>varchar2(5)</v>
      </c>
      <c r="S1572" s="66"/>
      <c r="T1572" s="66"/>
      <c r="U1572" s="68">
        <f t="shared" si="1296"/>
        <v>5</v>
      </c>
      <c r="V1572" s="65"/>
      <c r="W1572" s="5" t="s">
        <v>291</v>
      </c>
      <c r="X1572" s="5" t="str">
        <f t="shared" si="1285"/>
        <v>PORT_GRP</v>
      </c>
      <c r="Y1572" s="6" t="s">
        <v>291</v>
      </c>
      <c r="Z1572" s="37" t="str">
        <f t="shared" si="1286"/>
        <v xml:space="preserve">  PORT_GRP4 varchar2(5) NULL,</v>
      </c>
      <c r="AA1572" s="37" t="s">
        <v>291</v>
      </c>
      <c r="AB1572" s="5" t="str">
        <f t="shared" si="1287"/>
        <v/>
      </c>
      <c r="AC1572" s="37" t="s">
        <v>291</v>
      </c>
      <c r="AD1572" s="37" t="str">
        <f t="shared" si="1288"/>
        <v>COMMENT ON COLUMN ZSB_BASE_PORT.PORT_GRP4 IS '포트폴리오구성항목4';</v>
      </c>
      <c r="AE1572" s="37" t="s">
        <v>291</v>
      </c>
      <c r="AF1572" s="40" t="str">
        <f t="shared" si="1289"/>
        <v>ALTER TABLE ZSB_BASE_PORT ADD PORT_GRP4 varchar2(5) NULL;</v>
      </c>
      <c r="AG1572" s="6" t="s">
        <v>291</v>
      </c>
      <c r="AI1572" s="114"/>
      <c r="AJ1572" s="66"/>
    </row>
    <row r="1573" spans="2:36" hidden="1">
      <c r="B1573" s="65" t="str">
        <f t="shared" si="1305"/>
        <v>바젤2표준_설정정보</v>
      </c>
      <c r="C1573" s="65" t="str">
        <f t="shared" si="1305"/>
        <v>포트폴리오설정정보</v>
      </c>
      <c r="D1573" s="65" t="s">
        <v>1194</v>
      </c>
      <c r="E1573" s="65">
        <f t="shared" si="1283"/>
        <v>9</v>
      </c>
      <c r="F1573" s="66"/>
      <c r="G1573" s="66" t="s">
        <v>274</v>
      </c>
      <c r="H1573" s="42">
        <v>5</v>
      </c>
      <c r="I1573" s="66"/>
      <c r="J1573" s="65" t="str">
        <f t="shared" si="1302"/>
        <v>문자_5</v>
      </c>
      <c r="K1573" s="103"/>
      <c r="L1573" s="67"/>
      <c r="M1573" s="65" t="str">
        <f t="shared" si="1306"/>
        <v>ZSB_BASE_PORT</v>
      </c>
      <c r="N1573" s="65" t="str">
        <f t="shared" si="1308"/>
        <v>포트폴리오설정정보</v>
      </c>
      <c r="O1573" s="27">
        <f t="shared" si="1297"/>
        <v>9</v>
      </c>
      <c r="P1573" s="65" t="s">
        <v>97</v>
      </c>
      <c r="Q1573" s="65" t="str">
        <f t="shared" si="1307"/>
        <v>포트폴리오구성항목5</v>
      </c>
      <c r="R1573" s="65" t="str">
        <f t="shared" si="1304"/>
        <v>varchar2(5)</v>
      </c>
      <c r="S1573" s="66"/>
      <c r="T1573" s="66"/>
      <c r="U1573" s="68">
        <f t="shared" si="1296"/>
        <v>5</v>
      </c>
      <c r="V1573" s="65"/>
      <c r="W1573" s="5" t="s">
        <v>291</v>
      </c>
      <c r="X1573" s="5" t="str">
        <f t="shared" si="1285"/>
        <v>PORT_GRP</v>
      </c>
      <c r="Y1573" s="6" t="s">
        <v>291</v>
      </c>
      <c r="Z1573" s="37" t="str">
        <f t="shared" si="1286"/>
        <v xml:space="preserve">  PORT_GRP5 varchar2(5) NULL,</v>
      </c>
      <c r="AA1573" s="37" t="s">
        <v>291</v>
      </c>
      <c r="AB1573" s="5" t="str">
        <f t="shared" si="1287"/>
        <v/>
      </c>
      <c r="AC1573" s="37" t="s">
        <v>291</v>
      </c>
      <c r="AD1573" s="37" t="str">
        <f t="shared" si="1288"/>
        <v>COMMENT ON COLUMN ZSB_BASE_PORT.PORT_GRP5 IS '포트폴리오구성항목5';</v>
      </c>
      <c r="AE1573" s="37" t="s">
        <v>291</v>
      </c>
      <c r="AF1573" s="40" t="str">
        <f t="shared" si="1289"/>
        <v>ALTER TABLE ZSB_BASE_PORT ADD PORT_GRP5 varchar2(5) NULL;</v>
      </c>
      <c r="AG1573" s="6" t="s">
        <v>291</v>
      </c>
      <c r="AI1573" s="114"/>
      <c r="AJ1573" s="66"/>
    </row>
    <row r="1574" spans="2:36" hidden="1">
      <c r="B1574" s="65" t="str">
        <f t="shared" si="1305"/>
        <v>바젤2표준_설정정보</v>
      </c>
      <c r="C1574" s="65" t="str">
        <f t="shared" si="1305"/>
        <v>포트폴리오설정정보</v>
      </c>
      <c r="D1574" s="65" t="s">
        <v>1195</v>
      </c>
      <c r="E1574" s="65">
        <f t="shared" si="1283"/>
        <v>10</v>
      </c>
      <c r="F1574" s="66"/>
      <c r="G1574" s="66" t="s">
        <v>274</v>
      </c>
      <c r="H1574" s="42">
        <v>5</v>
      </c>
      <c r="I1574" s="66"/>
      <c r="J1574" s="65" t="str">
        <f t="shared" si="1302"/>
        <v>문자_5</v>
      </c>
      <c r="K1574" s="103"/>
      <c r="L1574" s="67"/>
      <c r="M1574" s="65" t="str">
        <f t="shared" si="1306"/>
        <v>ZSB_BASE_PORT</v>
      </c>
      <c r="N1574" s="65" t="str">
        <f t="shared" si="1308"/>
        <v>포트폴리오설정정보</v>
      </c>
      <c r="O1574" s="27">
        <f t="shared" si="1297"/>
        <v>10</v>
      </c>
      <c r="P1574" s="65" t="s">
        <v>98</v>
      </c>
      <c r="Q1574" s="65" t="str">
        <f t="shared" si="1307"/>
        <v>포트폴리오구성항목6</v>
      </c>
      <c r="R1574" s="65" t="str">
        <f t="shared" si="1304"/>
        <v>varchar2(5)</v>
      </c>
      <c r="S1574" s="66"/>
      <c r="T1574" s="66"/>
      <c r="U1574" s="68">
        <f t="shared" si="1296"/>
        <v>5</v>
      </c>
      <c r="V1574" s="65"/>
      <c r="W1574" s="5" t="s">
        <v>291</v>
      </c>
      <c r="X1574" s="5" t="str">
        <f t="shared" si="1285"/>
        <v>PORT_GRP</v>
      </c>
      <c r="Y1574" s="6" t="s">
        <v>291</v>
      </c>
      <c r="Z1574" s="37" t="str">
        <f t="shared" si="1286"/>
        <v xml:space="preserve">  PORT_GRP6 varchar2(5) NULL,</v>
      </c>
      <c r="AA1574" s="37" t="s">
        <v>291</v>
      </c>
      <c r="AB1574" s="5" t="str">
        <f t="shared" si="1287"/>
        <v/>
      </c>
      <c r="AC1574" s="37" t="s">
        <v>291</v>
      </c>
      <c r="AD1574" s="37" t="str">
        <f t="shared" si="1288"/>
        <v>COMMENT ON COLUMN ZSB_BASE_PORT.PORT_GRP6 IS '포트폴리오구성항목6';</v>
      </c>
      <c r="AE1574" s="37" t="s">
        <v>291</v>
      </c>
      <c r="AF1574" s="40" t="str">
        <f t="shared" si="1289"/>
        <v>ALTER TABLE ZSB_BASE_PORT ADD PORT_GRP6 varchar2(5) NULL;</v>
      </c>
      <c r="AG1574" s="6" t="s">
        <v>291</v>
      </c>
      <c r="AI1574" s="114"/>
      <c r="AJ1574" s="66"/>
    </row>
    <row r="1575" spans="2:36" hidden="1">
      <c r="B1575" s="65" t="str">
        <f t="shared" si="1305"/>
        <v>바젤2표준_설정정보</v>
      </c>
      <c r="C1575" s="65" t="str">
        <f t="shared" si="1305"/>
        <v>포트폴리오설정정보</v>
      </c>
      <c r="D1575" s="65" t="s">
        <v>1196</v>
      </c>
      <c r="E1575" s="65">
        <f t="shared" si="1283"/>
        <v>11</v>
      </c>
      <c r="F1575" s="66"/>
      <c r="G1575" s="66" t="s">
        <v>274</v>
      </c>
      <c r="H1575" s="42" t="s">
        <v>1197</v>
      </c>
      <c r="I1575" s="66"/>
      <c r="J1575" s="65" t="str">
        <f t="shared" si="1302"/>
        <v>문자_200</v>
      </c>
      <c r="K1575" s="103"/>
      <c r="L1575" s="67"/>
      <c r="M1575" s="65" t="str">
        <f t="shared" si="1306"/>
        <v>ZSB_BASE_PORT</v>
      </c>
      <c r="N1575" s="65" t="str">
        <f t="shared" si="1308"/>
        <v>포트폴리오설정정보</v>
      </c>
      <c r="O1575" s="27">
        <f t="shared" si="1297"/>
        <v>11</v>
      </c>
      <c r="P1575" s="65" t="s">
        <v>99</v>
      </c>
      <c r="Q1575" s="65" t="str">
        <f t="shared" si="1307"/>
        <v>포트폴리오구성조건</v>
      </c>
      <c r="R1575" s="65" t="str">
        <f t="shared" si="1304"/>
        <v>varchar2(200)</v>
      </c>
      <c r="S1575" s="66"/>
      <c r="T1575" s="66"/>
      <c r="U1575" s="68" t="str">
        <f t="shared" si="1296"/>
        <v>200</v>
      </c>
      <c r="V1575" s="65"/>
      <c r="W1575" s="5" t="s">
        <v>291</v>
      </c>
      <c r="X1575" s="5" t="str">
        <f t="shared" si="1285"/>
        <v>PORT_GRP</v>
      </c>
      <c r="Y1575" s="6" t="s">
        <v>291</v>
      </c>
      <c r="Z1575" s="37" t="str">
        <f t="shared" si="1286"/>
        <v xml:space="preserve">  PORT_TERM varchar2(200) NULL,</v>
      </c>
      <c r="AA1575" s="37" t="s">
        <v>291</v>
      </c>
      <c r="AB1575" s="5" t="str">
        <f t="shared" si="1287"/>
        <v/>
      </c>
      <c r="AC1575" s="37" t="s">
        <v>291</v>
      </c>
      <c r="AD1575" s="37" t="str">
        <f t="shared" si="1288"/>
        <v>COMMENT ON COLUMN ZSB_BASE_PORT.PORT_TERM IS '포트폴리오구성조건';</v>
      </c>
      <c r="AE1575" s="37" t="s">
        <v>291</v>
      </c>
      <c r="AF1575" s="40" t="str">
        <f t="shared" si="1289"/>
        <v>ALTER TABLE ZSB_BASE_PORT ADD PORT_TERM varchar2(200) NULL;</v>
      </c>
      <c r="AG1575" s="6" t="s">
        <v>291</v>
      </c>
      <c r="AI1575" s="114"/>
      <c r="AJ1575" s="66"/>
    </row>
    <row r="1576" spans="2:36" hidden="1">
      <c r="B1576" s="65" t="str">
        <f t="shared" si="1305"/>
        <v>바젤2표준_설정정보</v>
      </c>
      <c r="C1576" s="65" t="str">
        <f t="shared" si="1305"/>
        <v>포트폴리오설정정보</v>
      </c>
      <c r="D1576" s="65" t="s">
        <v>1505</v>
      </c>
      <c r="E1576" s="65">
        <f t="shared" si="1283"/>
        <v>12</v>
      </c>
      <c r="F1576" s="66"/>
      <c r="G1576" s="66" t="s">
        <v>274</v>
      </c>
      <c r="H1576" s="42">
        <v>1</v>
      </c>
      <c r="I1576" s="66"/>
      <c r="J1576" s="65" t="str">
        <f t="shared" si="1302"/>
        <v>문자_1</v>
      </c>
      <c r="K1576" s="103" t="s">
        <v>1506</v>
      </c>
      <c r="L1576" s="67"/>
      <c r="M1576" s="65" t="str">
        <f t="shared" si="1306"/>
        <v>ZSB_BASE_PORT</v>
      </c>
      <c r="N1576" s="65" t="str">
        <f t="shared" si="1308"/>
        <v>포트폴리오설정정보</v>
      </c>
      <c r="O1576" s="27">
        <f t="shared" si="1297"/>
        <v>12</v>
      </c>
      <c r="P1576" s="65" t="s">
        <v>101</v>
      </c>
      <c r="Q1576" s="65" t="str">
        <f t="shared" si="1307"/>
        <v>배치수행구분</v>
      </c>
      <c r="R1576" s="65" t="str">
        <f t="shared" si="1304"/>
        <v>varchar2(1)</v>
      </c>
      <c r="S1576" s="66"/>
      <c r="T1576" s="66"/>
      <c r="U1576" s="68">
        <f t="shared" si="1296"/>
        <v>1</v>
      </c>
      <c r="V1576" s="65"/>
      <c r="W1576" s="5" t="s">
        <v>291</v>
      </c>
      <c r="X1576" s="5" t="str">
        <f t="shared" si="1285"/>
        <v>PORT_GRP</v>
      </c>
      <c r="Y1576" s="6" t="s">
        <v>291</v>
      </c>
      <c r="Z1576" s="37" t="str">
        <f t="shared" si="1286"/>
        <v xml:space="preserve">  PORT_BRUN varchar2(1) NULL,</v>
      </c>
      <c r="AA1576" s="37" t="s">
        <v>291</v>
      </c>
      <c r="AB1576" s="5" t="str">
        <f t="shared" si="1287"/>
        <v/>
      </c>
      <c r="AC1576" s="37" t="s">
        <v>291</v>
      </c>
      <c r="AD1576" s="37" t="str">
        <f t="shared" si="1288"/>
        <v>COMMENT ON COLUMN ZSB_BASE_PORT.PORT_BRUN IS '배치수행구분 : D,M,A';</v>
      </c>
      <c r="AE1576" s="37" t="s">
        <v>291</v>
      </c>
      <c r="AF1576" s="40" t="str">
        <f t="shared" si="1289"/>
        <v>ALTER TABLE ZSB_BASE_PORT ADD PORT_BRUN varchar2(1) NULL;</v>
      </c>
      <c r="AG1576" s="6" t="s">
        <v>291</v>
      </c>
      <c r="AI1576" s="114"/>
      <c r="AJ1576" s="66"/>
    </row>
    <row r="1577" spans="2:36" hidden="1">
      <c r="B1577" s="65" t="str">
        <f t="shared" si="1305"/>
        <v>바젤2표준_설정정보</v>
      </c>
      <c r="C1577" s="65" t="str">
        <f t="shared" si="1305"/>
        <v>포트폴리오설정정보</v>
      </c>
      <c r="D1577" s="65" t="s">
        <v>1201</v>
      </c>
      <c r="E1577" s="65">
        <f t="shared" ref="E1577:E1640" si="1309">IF(G1577="","",IF(G1576="",1,E1576+1))</f>
        <v>13</v>
      </c>
      <c r="F1577" s="66"/>
      <c r="G1577" s="66" t="s">
        <v>274</v>
      </c>
      <c r="H1577" s="42">
        <v>1</v>
      </c>
      <c r="I1577" s="66"/>
      <c r="J1577" s="65" t="str">
        <f t="shared" si="1302"/>
        <v>문자_1</v>
      </c>
      <c r="K1577" s="103" t="s">
        <v>1200</v>
      </c>
      <c r="L1577" s="67"/>
      <c r="M1577" s="65" t="str">
        <f t="shared" si="1306"/>
        <v>ZSB_BASE_PORT</v>
      </c>
      <c r="N1577" s="65" t="str">
        <f t="shared" si="1308"/>
        <v>포트폴리오설정정보</v>
      </c>
      <c r="O1577" s="27">
        <f t="shared" si="1297"/>
        <v>13</v>
      </c>
      <c r="P1577" s="65" t="s">
        <v>103</v>
      </c>
      <c r="Q1577" s="65" t="str">
        <f t="shared" si="1307"/>
        <v>사용자정의여부</v>
      </c>
      <c r="R1577" s="65" t="str">
        <f t="shared" si="1304"/>
        <v>varchar2(1)</v>
      </c>
      <c r="S1577" s="66"/>
      <c r="T1577" s="66"/>
      <c r="U1577" s="68">
        <f t="shared" si="1296"/>
        <v>1</v>
      </c>
      <c r="V1577" s="65"/>
      <c r="W1577" s="5" t="s">
        <v>291</v>
      </c>
      <c r="X1577" s="5" t="str">
        <f t="shared" si="1285"/>
        <v>PORT_GRP</v>
      </c>
      <c r="Y1577" s="6" t="s">
        <v>291</v>
      </c>
      <c r="Z1577" s="37" t="str">
        <f t="shared" si="1286"/>
        <v xml:space="preserve">  PORT_UDEF varchar2(1) NULL,</v>
      </c>
      <c r="AA1577" s="37" t="s">
        <v>291</v>
      </c>
      <c r="AB1577" s="5" t="str">
        <f t="shared" si="1287"/>
        <v/>
      </c>
      <c r="AC1577" s="37" t="s">
        <v>291</v>
      </c>
      <c r="AD1577" s="37" t="str">
        <f t="shared" si="1288"/>
        <v>COMMENT ON COLUMN ZSB_BASE_PORT.PORT_UDEF IS '사용자정의여부 : Y/N';</v>
      </c>
      <c r="AE1577" s="37" t="s">
        <v>291</v>
      </c>
      <c r="AF1577" s="40" t="str">
        <f t="shared" si="1289"/>
        <v>ALTER TABLE ZSB_BASE_PORT ADD PORT_UDEF varchar2(1) NULL;</v>
      </c>
      <c r="AG1577" s="6" t="s">
        <v>291</v>
      </c>
      <c r="AI1577" s="114"/>
      <c r="AJ1577" s="66"/>
    </row>
    <row r="1578" spans="2:36" hidden="1">
      <c r="B1578" s="65" t="str">
        <f t="shared" ref="B1578:C1580" si="1310">B1575</f>
        <v>바젤2표준_설정정보</v>
      </c>
      <c r="C1578" s="65" t="str">
        <f t="shared" si="1310"/>
        <v>포트폴리오설정정보</v>
      </c>
      <c r="D1578" s="65" t="s">
        <v>1507</v>
      </c>
      <c r="E1578" s="65">
        <f t="shared" si="1309"/>
        <v>14</v>
      </c>
      <c r="F1578" s="66"/>
      <c r="G1578" s="66" t="s">
        <v>274</v>
      </c>
      <c r="H1578" s="42">
        <v>5</v>
      </c>
      <c r="I1578" s="66"/>
      <c r="J1578" s="65" t="str">
        <f t="shared" si="1302"/>
        <v>문자_5</v>
      </c>
      <c r="K1578" s="103" t="s">
        <v>1508</v>
      </c>
      <c r="L1578" s="67"/>
      <c r="M1578" s="65" t="str">
        <f>M1575</f>
        <v>ZSB_BASE_PORT</v>
      </c>
      <c r="N1578" s="65" t="str">
        <f t="shared" si="1308"/>
        <v>포트폴리오설정정보</v>
      </c>
      <c r="O1578" s="27">
        <f t="shared" si="1297"/>
        <v>14</v>
      </c>
      <c r="P1578" s="65" t="s">
        <v>1509</v>
      </c>
      <c r="Q1578" s="65" t="str">
        <f t="shared" si="1307"/>
        <v>포지션포트생성</v>
      </c>
      <c r="R1578" s="65" t="str">
        <f t="shared" si="1304"/>
        <v>varchar2(5)</v>
      </c>
      <c r="S1578" s="66"/>
      <c r="T1578" s="66"/>
      <c r="U1578" s="68">
        <f t="shared" si="1296"/>
        <v>5</v>
      </c>
      <c r="V1578" s="65"/>
      <c r="W1578" s="5" t="s">
        <v>291</v>
      </c>
      <c r="X1578" s="5" t="str">
        <f t="shared" si="1285"/>
        <v>PORT_GRP</v>
      </c>
      <c r="Y1578" s="6" t="s">
        <v>291</v>
      </c>
      <c r="Z1578" s="37" t="str">
        <f t="shared" si="1286"/>
        <v xml:space="preserve">  PORT_POSI varchar2(5) NULL,</v>
      </c>
      <c r="AA1578" s="37" t="s">
        <v>291</v>
      </c>
      <c r="AB1578" s="5" t="str">
        <f t="shared" si="1287"/>
        <v/>
      </c>
      <c r="AC1578" s="37" t="s">
        <v>291</v>
      </c>
      <c r="AD1578" s="37" t="str">
        <f t="shared" si="1288"/>
        <v>COMMENT ON COLUMN ZSB_BASE_PORT.PORT_POSI IS '포지션포트생성 : Y OR GRP_ID';</v>
      </c>
      <c r="AE1578" s="37" t="s">
        <v>291</v>
      </c>
      <c r="AF1578" s="40" t="str">
        <f t="shared" si="1289"/>
        <v>ALTER TABLE ZSB_BASE_PORT ADD PORT_POSI varchar2(5) NULL;</v>
      </c>
      <c r="AG1578" s="6" t="s">
        <v>291</v>
      </c>
      <c r="AI1578" s="114"/>
      <c r="AJ1578" s="66"/>
    </row>
    <row r="1579" spans="2:36" hidden="1">
      <c r="B1579" s="65" t="str">
        <f t="shared" si="1310"/>
        <v>바젤2표준_설정정보</v>
      </c>
      <c r="C1579" s="65" t="str">
        <f t="shared" si="1310"/>
        <v>포트폴리오설정정보</v>
      </c>
      <c r="D1579" s="65" t="s">
        <v>392</v>
      </c>
      <c r="E1579" s="65">
        <f t="shared" si="1309"/>
        <v>15</v>
      </c>
      <c r="F1579" s="66"/>
      <c r="G1579" s="66" t="s">
        <v>274</v>
      </c>
      <c r="H1579" s="42">
        <v>1</v>
      </c>
      <c r="I1579" s="66"/>
      <c r="J1579" s="65" t="str">
        <f t="shared" si="1302"/>
        <v>문자_1</v>
      </c>
      <c r="K1579" s="103" t="s">
        <v>1200</v>
      </c>
      <c r="L1579" s="67"/>
      <c r="M1579" s="65" t="str">
        <f>M1576</f>
        <v>ZSB_BASE_PORT</v>
      </c>
      <c r="N1579" s="65" t="str">
        <f t="shared" si="1308"/>
        <v>포트폴리오설정정보</v>
      </c>
      <c r="O1579" s="27">
        <f t="shared" si="1297"/>
        <v>15</v>
      </c>
      <c r="P1579" s="65" t="s">
        <v>1203</v>
      </c>
      <c r="Q1579" s="65" t="str">
        <f t="shared" si="1307"/>
        <v>한도관리여부</v>
      </c>
      <c r="R1579" s="65" t="str">
        <f t="shared" si="1304"/>
        <v>varchar2(1)</v>
      </c>
      <c r="S1579" s="66"/>
      <c r="T1579" s="66"/>
      <c r="U1579" s="68">
        <f t="shared" si="1296"/>
        <v>1</v>
      </c>
      <c r="V1579" s="65"/>
      <c r="W1579" s="5" t="s">
        <v>291</v>
      </c>
      <c r="X1579" s="5" t="str">
        <f t="shared" si="1285"/>
        <v>PORT_GRP</v>
      </c>
      <c r="Y1579" s="6" t="s">
        <v>291</v>
      </c>
      <c r="Z1579" s="37" t="str">
        <f t="shared" si="1286"/>
        <v xml:space="preserve">  PORT_LIMT varchar2(1) NULL,</v>
      </c>
      <c r="AA1579" s="37" t="s">
        <v>291</v>
      </c>
      <c r="AB1579" s="5" t="str">
        <f t="shared" si="1287"/>
        <v/>
      </c>
      <c r="AC1579" s="37" t="s">
        <v>291</v>
      </c>
      <c r="AD1579" s="37" t="str">
        <f t="shared" si="1288"/>
        <v>COMMENT ON COLUMN ZSB_BASE_PORT.PORT_LIMT IS '한도관리여부 : Y/N';</v>
      </c>
      <c r="AE1579" s="37" t="s">
        <v>291</v>
      </c>
      <c r="AF1579" s="40" t="str">
        <f t="shared" si="1289"/>
        <v>ALTER TABLE ZSB_BASE_PORT ADD PORT_LIMT varchar2(1) NULL;</v>
      </c>
      <c r="AG1579" s="6" t="s">
        <v>291</v>
      </c>
      <c r="AI1579" s="114"/>
      <c r="AJ1579" s="66"/>
    </row>
    <row r="1580" spans="2:36" ht="25.5" hidden="1">
      <c r="B1580" s="65" t="str">
        <f t="shared" si="1310"/>
        <v>바젤2표준_설정정보</v>
      </c>
      <c r="C1580" s="65" t="str">
        <f t="shared" si="1310"/>
        <v>포트폴리오설정정보</v>
      </c>
      <c r="D1580" s="65" t="s">
        <v>1510</v>
      </c>
      <c r="E1580" s="65">
        <f t="shared" si="1309"/>
        <v>16</v>
      </c>
      <c r="F1580" s="66"/>
      <c r="G1580" s="66" t="s">
        <v>274</v>
      </c>
      <c r="H1580" s="42">
        <v>3</v>
      </c>
      <c r="I1580" s="66"/>
      <c r="J1580" s="65" t="str">
        <f t="shared" si="1302"/>
        <v>문자_3</v>
      </c>
      <c r="K1580" s="103" t="s">
        <v>1511</v>
      </c>
      <c r="L1580" s="67"/>
      <c r="M1580" s="65" t="str">
        <f>M1577</f>
        <v>ZSB_BASE_PORT</v>
      </c>
      <c r="N1580" s="65" t="str">
        <f t="shared" si="1308"/>
        <v>포트폴리오설정정보</v>
      </c>
      <c r="O1580" s="27">
        <f t="shared" si="1297"/>
        <v>16</v>
      </c>
      <c r="P1580" s="65" t="s">
        <v>1512</v>
      </c>
      <c r="Q1580" s="65" t="str">
        <f t="shared" si="1307"/>
        <v>전행자료공유</v>
      </c>
      <c r="R1580" s="65" t="str">
        <f t="shared" si="1304"/>
        <v>varchar2(3)</v>
      </c>
      <c r="S1580" s="66"/>
      <c r="T1580" s="66"/>
      <c r="U1580" s="68">
        <f t="shared" si="1296"/>
        <v>3</v>
      </c>
      <c r="V1580" s="65"/>
      <c r="W1580" s="5" t="s">
        <v>291</v>
      </c>
      <c r="X1580" s="5" t="str">
        <f t="shared" si="1285"/>
        <v>PORT_GRP</v>
      </c>
      <c r="Y1580" s="6" t="s">
        <v>291</v>
      </c>
      <c r="Z1580" s="37" t="str">
        <f t="shared" si="1286"/>
        <v xml:space="preserve">  PORT_WITH varchar2(3) NULL,</v>
      </c>
      <c r="AA1580" s="37" t="s">
        <v>291</v>
      </c>
      <c r="AB1580" s="5" t="str">
        <f t="shared" si="1287"/>
        <v/>
      </c>
      <c r="AC1580" s="37" t="s">
        <v>291</v>
      </c>
      <c r="AD1580" s="37" t="str">
        <f t="shared" si="1288"/>
        <v>COMMENT ON COLUMN ZSB_BASE_PORT.PORT_WITH IS '전행자료공유 : 공유할 ROOT 포트정의';</v>
      </c>
      <c r="AE1580" s="37" t="s">
        <v>291</v>
      </c>
      <c r="AF1580" s="40" t="str">
        <f t="shared" si="1289"/>
        <v>ALTER TABLE ZSB_BASE_PORT ADD PORT_WITH varchar2(3) NULL;</v>
      </c>
      <c r="AG1580" s="6" t="s">
        <v>291</v>
      </c>
      <c r="AI1580" s="114"/>
      <c r="AJ1580" s="66"/>
    </row>
    <row r="1581" spans="2:36" ht="25.5" hidden="1">
      <c r="B1581" s="65" t="str">
        <f>B1577</f>
        <v>바젤2표준_설정정보</v>
      </c>
      <c r="C1581" s="65" t="str">
        <f>C1577</f>
        <v>포트폴리오설정정보</v>
      </c>
      <c r="D1581" s="65" t="s">
        <v>1204</v>
      </c>
      <c r="E1581" s="65">
        <f t="shared" si="1309"/>
        <v>17</v>
      </c>
      <c r="F1581" s="66"/>
      <c r="G1581" s="66" t="s">
        <v>274</v>
      </c>
      <c r="H1581" s="42">
        <v>10</v>
      </c>
      <c r="I1581" s="66"/>
      <c r="J1581" s="65" t="str">
        <f t="shared" si="1302"/>
        <v>문자_10</v>
      </c>
      <c r="K1581" s="103" t="s">
        <v>1513</v>
      </c>
      <c r="L1581" s="67"/>
      <c r="M1581" s="65" t="str">
        <f>M1577</f>
        <v>ZSB_BASE_PORT</v>
      </c>
      <c r="N1581" s="65" t="str">
        <f t="shared" si="1308"/>
        <v>포트폴리오설정정보</v>
      </c>
      <c r="O1581" s="27">
        <f t="shared" si="1297"/>
        <v>17</v>
      </c>
      <c r="P1581" s="65" t="s">
        <v>1205</v>
      </c>
      <c r="Q1581" s="65" t="str">
        <f t="shared" si="1307"/>
        <v>포트폴리오자료</v>
      </c>
      <c r="R1581" s="65" t="str">
        <f t="shared" si="1304"/>
        <v>varchar2(10)</v>
      </c>
      <c r="S1581" s="66"/>
      <c r="T1581" s="66"/>
      <c r="U1581" s="68">
        <f t="shared" si="1296"/>
        <v>10</v>
      </c>
      <c r="V1581" s="65"/>
      <c r="W1581" s="5" t="s">
        <v>291</v>
      </c>
      <c r="X1581" s="5" t="str">
        <f t="shared" si="1285"/>
        <v>PORT_GRP</v>
      </c>
      <c r="Y1581" s="6" t="s">
        <v>291</v>
      </c>
      <c r="Z1581" s="37" t="str">
        <f t="shared" si="1286"/>
        <v xml:space="preserve">  PORT_DATA varchar2(10) NULL,</v>
      </c>
      <c r="AA1581" s="37" t="s">
        <v>291</v>
      </c>
      <c r="AB1581" s="5" t="str">
        <f t="shared" si="1287"/>
        <v/>
      </c>
      <c r="AC1581" s="37" t="s">
        <v>291</v>
      </c>
      <c r="AD1581" s="37" t="str">
        <f t="shared" si="1288"/>
        <v>COMMENT ON COLUMN ZSB_BASE_PORT.PORT_DATA IS '포트폴리오자료 : RISK, NCR, RAMS';</v>
      </c>
      <c r="AE1581" s="37" t="s">
        <v>291</v>
      </c>
      <c r="AF1581" s="40" t="str">
        <f t="shared" si="1289"/>
        <v>ALTER TABLE ZSB_BASE_PORT ADD PORT_DATA varchar2(10) NULL;</v>
      </c>
      <c r="AG1581" s="6" t="s">
        <v>291</v>
      </c>
      <c r="AI1581" s="114"/>
      <c r="AJ1581" s="66"/>
    </row>
    <row r="1582" spans="2:36" hidden="1">
      <c r="B1582" s="65" t="str">
        <f t="shared" ref="B1582:B1598" si="1311">B1578</f>
        <v>바젤2표준_설정정보</v>
      </c>
      <c r="C1582" s="65" t="str">
        <f>C1578</f>
        <v>포트폴리오설정정보</v>
      </c>
      <c r="D1582" s="65" t="s">
        <v>1206</v>
      </c>
      <c r="E1582" s="65">
        <f t="shared" si="1309"/>
        <v>18</v>
      </c>
      <c r="F1582" s="66"/>
      <c r="G1582" s="66" t="s">
        <v>274</v>
      </c>
      <c r="H1582" s="42">
        <v>20</v>
      </c>
      <c r="I1582" s="66"/>
      <c r="J1582" s="65" t="str">
        <f t="shared" si="1302"/>
        <v>문자_20</v>
      </c>
      <c r="K1582" s="103" t="s">
        <v>1514</v>
      </c>
      <c r="L1582" s="67"/>
      <c r="M1582" s="65" t="str">
        <f>M1578</f>
        <v>ZSB_BASE_PORT</v>
      </c>
      <c r="N1582" s="65" t="str">
        <f t="shared" si="1308"/>
        <v>포트폴리오설정정보</v>
      </c>
      <c r="O1582" s="27">
        <f t="shared" si="1297"/>
        <v>18</v>
      </c>
      <c r="P1582" s="65" t="s">
        <v>1207</v>
      </c>
      <c r="Q1582" s="65" t="str">
        <f t="shared" si="1307"/>
        <v>포트폴리오ROOT명칭</v>
      </c>
      <c r="R1582" s="65" t="str">
        <f t="shared" si="1304"/>
        <v>varchar2(20)</v>
      </c>
      <c r="S1582" s="66"/>
      <c r="T1582" s="66"/>
      <c r="U1582" s="68">
        <f t="shared" si="1296"/>
        <v>20</v>
      </c>
      <c r="V1582" s="65"/>
      <c r="W1582" s="5" t="s">
        <v>291</v>
      </c>
      <c r="X1582" s="5" t="str">
        <f t="shared" si="1285"/>
        <v>PORT_GRP</v>
      </c>
      <c r="Y1582" s="6" t="s">
        <v>291</v>
      </c>
      <c r="Z1582" s="37" t="str">
        <f t="shared" si="1286"/>
        <v xml:space="preserve">  ROOT_NAME varchar2(20) NULL,CONSTRAINT PK_ZSB_BASE_PORT PRIMARY KEY ( PORT_GRP) );</v>
      </c>
      <c r="AA1582" s="37" t="s">
        <v>291</v>
      </c>
      <c r="AB1582" s="5" t="str">
        <f t="shared" si="1287"/>
        <v/>
      </c>
      <c r="AC1582" s="37" t="s">
        <v>291</v>
      </c>
      <c r="AD1582" s="37" t="str">
        <f t="shared" si="1288"/>
        <v>COMMENT ON COLUMN ZSB_BASE_PORT.ROOT_NAME IS '포트폴리오ROOT명칭 : 전행 등';</v>
      </c>
      <c r="AE1582" s="37" t="s">
        <v>291</v>
      </c>
      <c r="AF1582" s="40" t="str">
        <f t="shared" si="1289"/>
        <v>ALTER TABLE ZSB_BASE_PORT ADD ROOT_NAME varchar2(20) NULL;</v>
      </c>
      <c r="AG1582" s="6" t="s">
        <v>291</v>
      </c>
      <c r="AI1582" s="114"/>
      <c r="AJ1582" s="66"/>
    </row>
    <row r="1583" spans="2:36" hidden="1">
      <c r="B1583" s="65" t="s">
        <v>1050</v>
      </c>
      <c r="C1583" s="65" t="s">
        <v>1515</v>
      </c>
      <c r="D1583" s="65" t="str">
        <f>VLOOKUP(C1583,엔티티목록!C:E,3,FALSE)</f>
        <v>입수데이터에 대한 점검</v>
      </c>
      <c r="E1583" s="65" t="str">
        <f t="shared" si="1309"/>
        <v/>
      </c>
      <c r="F1583" s="66"/>
      <c r="G1583" s="66"/>
      <c r="H1583" s="42">
        <f>SUMIFS(H:H,C:C,C1583,B:B,B1583, G:G,"&lt;&gt;"&amp;G1583)</f>
        <v>503</v>
      </c>
      <c r="I1583" s="66"/>
      <c r="J1583" s="65" t="str">
        <f t="shared" si="1302"/>
        <v/>
      </c>
      <c r="K1583" s="103"/>
      <c r="L1583" s="67"/>
      <c r="M1583" s="65" t="s">
        <v>5379</v>
      </c>
      <c r="N1583" s="65" t="str">
        <f t="shared" si="1308"/>
        <v>데이터점검설정정보</v>
      </c>
      <c r="O1583" s="27" t="str">
        <f t="shared" si="1297"/>
        <v/>
      </c>
      <c r="P1583" s="65"/>
      <c r="Q1583" s="65"/>
      <c r="R1583" s="65" t="str">
        <f t="shared" si="1304"/>
        <v/>
      </c>
      <c r="S1583" s="66"/>
      <c r="T1583" s="66"/>
      <c r="U1583" s="68">
        <f t="shared" si="1296"/>
        <v>503</v>
      </c>
      <c r="V1583" s="65"/>
      <c r="W1583" s="5" t="s">
        <v>291</v>
      </c>
      <c r="X1583" s="5" t="str">
        <f t="shared" si="1285"/>
        <v/>
      </c>
      <c r="Y1583" s="6" t="s">
        <v>291</v>
      </c>
      <c r="Z1583" s="37" t="str">
        <f t="shared" si="1286"/>
        <v>CREATE TABLE ZSB_BASE_DCHK(</v>
      </c>
      <c r="AA1583" s="37" t="s">
        <v>291</v>
      </c>
      <c r="AB1583" s="5" t="str">
        <f t="shared" si="1287"/>
        <v>DROP TABLE ZSB_BASE_DCHK;</v>
      </c>
      <c r="AC1583" s="37" t="s">
        <v>291</v>
      </c>
      <c r="AD1583" s="37" t="str">
        <f t="shared" si="1288"/>
        <v>COMMENT ON TABLE ZSB_BASE_DCHK IS '데이터점검설정정보';</v>
      </c>
      <c r="AE1583" s="37" t="s">
        <v>291</v>
      </c>
      <c r="AF1583" s="40" t="str">
        <f t="shared" si="1289"/>
        <v/>
      </c>
      <c r="AG1583" s="6" t="s">
        <v>291</v>
      </c>
      <c r="AI1583" s="114"/>
      <c r="AJ1583" s="66"/>
    </row>
    <row r="1584" spans="2:36" hidden="1">
      <c r="B1584" s="65" t="str">
        <f t="shared" si="1311"/>
        <v>바젤2표준_설정정보</v>
      </c>
      <c r="C1584" s="65" t="str">
        <f t="shared" ref="C1584:C1598" si="1312">C1583</f>
        <v>데이터점검설정정보</v>
      </c>
      <c r="D1584" s="65" t="s">
        <v>1516</v>
      </c>
      <c r="E1584" s="65">
        <f t="shared" si="1309"/>
        <v>1</v>
      </c>
      <c r="F1584" s="66" t="s">
        <v>1980</v>
      </c>
      <c r="G1584" s="66" t="s">
        <v>274</v>
      </c>
      <c r="H1584" s="42">
        <v>10</v>
      </c>
      <c r="I1584" s="66"/>
      <c r="J1584" s="65" t="str">
        <f t="shared" si="1302"/>
        <v>문자_10</v>
      </c>
      <c r="K1584" s="103" t="s">
        <v>1185</v>
      </c>
      <c r="L1584" s="67"/>
      <c r="M1584" s="65" t="str">
        <f t="shared" ref="M1584:M1598" si="1313">M1583</f>
        <v>ZSB_BASE_DCHK</v>
      </c>
      <c r="N1584" s="65" t="str">
        <f t="shared" si="1308"/>
        <v>데이터점검설정정보</v>
      </c>
      <c r="O1584" s="27">
        <f t="shared" si="1297"/>
        <v>1</v>
      </c>
      <c r="P1584" s="65" t="s">
        <v>1517</v>
      </c>
      <c r="Q1584" s="65" t="str">
        <f t="shared" ref="Q1584:Q1598" si="1314">D1584</f>
        <v>데이터점검ID</v>
      </c>
      <c r="R1584" s="65" t="str">
        <f t="shared" si="1304"/>
        <v>varchar2(10)</v>
      </c>
      <c r="S1584" s="66" t="s">
        <v>1980</v>
      </c>
      <c r="T1584" s="66"/>
      <c r="U1584" s="68">
        <f t="shared" si="1296"/>
        <v>10</v>
      </c>
      <c r="V1584" s="65"/>
      <c r="W1584" s="5" t="s">
        <v>291</v>
      </c>
      <c r="X1584" s="5" t="str">
        <f t="shared" si="1285"/>
        <v>DCHK_ID</v>
      </c>
      <c r="Y1584" s="6" t="s">
        <v>291</v>
      </c>
      <c r="Z1584" s="37" t="str">
        <f t="shared" si="1286"/>
        <v xml:space="preserve">  DCHK_ID varchar2(10) NOT NULL,</v>
      </c>
      <c r="AA1584" s="37" t="s">
        <v>291</v>
      </c>
      <c r="AB1584" s="5" t="str">
        <f t="shared" si="1287"/>
        <v/>
      </c>
      <c r="AC1584" s="37" t="s">
        <v>291</v>
      </c>
      <c r="AD1584" s="37" t="str">
        <f t="shared" si="1288"/>
        <v>COMMENT ON COLUMN ZSB_BASE_DCHK.DCHK_ID IS '데이터점검ID : P10';</v>
      </c>
      <c r="AE1584" s="37" t="s">
        <v>291</v>
      </c>
      <c r="AF1584" s="40" t="str">
        <f t="shared" si="1289"/>
        <v/>
      </c>
      <c r="AG1584" s="6" t="s">
        <v>291</v>
      </c>
      <c r="AI1584" s="114"/>
      <c r="AJ1584" s="66"/>
    </row>
    <row r="1585" spans="2:36" hidden="1">
      <c r="B1585" s="65" t="str">
        <f t="shared" si="1311"/>
        <v>바젤2표준_설정정보</v>
      </c>
      <c r="C1585" s="65" t="str">
        <f t="shared" si="1312"/>
        <v>데이터점검설정정보</v>
      </c>
      <c r="D1585" s="65" t="s">
        <v>1153</v>
      </c>
      <c r="E1585" s="65">
        <f t="shared" si="1309"/>
        <v>2</v>
      </c>
      <c r="F1585" s="66"/>
      <c r="G1585" s="66" t="s">
        <v>274</v>
      </c>
      <c r="H1585" s="42">
        <v>20</v>
      </c>
      <c r="I1585" s="66"/>
      <c r="J1585" s="65" t="str">
        <f t="shared" si="1302"/>
        <v>문자_20</v>
      </c>
      <c r="K1585" s="103"/>
      <c r="L1585" s="67"/>
      <c r="M1585" s="65" t="str">
        <f t="shared" si="1313"/>
        <v>ZSB_BASE_DCHK</v>
      </c>
      <c r="N1585" s="65" t="str">
        <f t="shared" si="1308"/>
        <v>데이터점검설정정보</v>
      </c>
      <c r="O1585" s="27">
        <f t="shared" si="1297"/>
        <v>2</v>
      </c>
      <c r="P1585" s="65" t="s">
        <v>46</v>
      </c>
      <c r="Q1585" s="65" t="str">
        <f t="shared" si="1314"/>
        <v>최종작업자</v>
      </c>
      <c r="R1585" s="65" t="str">
        <f t="shared" si="1304"/>
        <v>varchar2(20)</v>
      </c>
      <c r="S1585" s="66"/>
      <c r="T1585" s="66"/>
      <c r="U1585" s="68">
        <f t="shared" si="1296"/>
        <v>20</v>
      </c>
      <c r="V1585" s="65"/>
      <c r="W1585" s="5" t="s">
        <v>291</v>
      </c>
      <c r="X1585" s="5" t="str">
        <f t="shared" ref="X1585:X1648" si="1315">IF(P1585="","",IF(P1584="",P1585,X1584&amp;IF(S1585="Y",","&amp;P1585,"")))</f>
        <v>DCHK_ID</v>
      </c>
      <c r="Y1585" s="6" t="s">
        <v>291</v>
      </c>
      <c r="Z1585" s="37" t="str">
        <f t="shared" ref="Z1585:Z1648" si="1316">IF(P1585="", "CREATE TABLE " &amp; M1585 &amp; "(", "  " &amp;P1585 &amp; " " &amp;R1585 &amp; IF(P1585="TMSTAMP", " DEFAULT CURRENT_TIMESTAMP ", "")&amp; IF(S1585="Y"," NOT NULL,", " NULL,") &amp; IF(P1586="", "CONSTRAINT PK_" &amp; M1585 &amp; " PRIMARY KEY ( " &amp; X1585 &amp; ") );", "") )</f>
        <v xml:space="preserve">  LASTID varchar2(20) NULL,</v>
      </c>
      <c r="AA1585" s="37" t="s">
        <v>291</v>
      </c>
      <c r="AB1585" s="5" t="str">
        <f t="shared" ref="AB1585:AB1648" si="1317">IF(P1585="","DROP TABLE "&amp;M1585&amp;";","")</f>
        <v/>
      </c>
      <c r="AC1585" s="37" t="s">
        <v>291</v>
      </c>
      <c r="AD1585" s="37" t="str">
        <f t="shared" ref="AD1585:AD1648" si="1318">IF(P1585&lt;&gt;"", "COMMENT ON COLUMN " &amp; M1585 &amp; "." &amp; P1585 &amp; " IS '" &amp; D1585 &amp; IF(K1585&lt;&gt;"", " : " &amp;K1585, "") &amp; "';", IF(N1585&lt;&gt;"","COMMENT ON TABLE " &amp;M1585&amp;" IS '"&amp;N1585&amp;"';",""))</f>
        <v>COMMENT ON COLUMN ZSB_BASE_DCHK.LASTID IS '최종작업자';</v>
      </c>
      <c r="AE1585" s="37" t="s">
        <v>291</v>
      </c>
      <c r="AF1585" s="40" t="str">
        <f t="shared" ref="AF1585:AF1648" si="1319">IF( OR(Q1585="", S1585&lt;&gt;""), "", "ALTER TABLE " &amp; M1585 &amp; " ADD " &amp; P1585 &amp; " " &amp; R1585 &amp; " NULL;")</f>
        <v>ALTER TABLE ZSB_BASE_DCHK ADD LASTID varchar2(20) NULL;</v>
      </c>
      <c r="AG1585" s="6" t="s">
        <v>291</v>
      </c>
      <c r="AI1585" s="114"/>
      <c r="AJ1585" s="66"/>
    </row>
    <row r="1586" spans="2:36" hidden="1">
      <c r="B1586" s="65" t="str">
        <f t="shared" si="1311"/>
        <v>바젤2표준_설정정보</v>
      </c>
      <c r="C1586" s="65" t="str">
        <f t="shared" si="1312"/>
        <v>데이터점검설정정보</v>
      </c>
      <c r="D1586" s="65" t="s">
        <v>286</v>
      </c>
      <c r="E1586" s="65">
        <f t="shared" si="1309"/>
        <v>3</v>
      </c>
      <c r="F1586" s="66"/>
      <c r="G1586" s="66" t="s">
        <v>1154</v>
      </c>
      <c r="H1586" s="42">
        <v>8</v>
      </c>
      <c r="I1586" s="66" t="s">
        <v>36</v>
      </c>
      <c r="J1586" s="65" t="str">
        <f t="shared" si="1302"/>
        <v>날짜</v>
      </c>
      <c r="K1586" s="103"/>
      <c r="L1586" s="67"/>
      <c r="M1586" s="65" t="str">
        <f t="shared" si="1313"/>
        <v>ZSB_BASE_DCHK</v>
      </c>
      <c r="N1586" s="65" t="str">
        <f t="shared" si="1308"/>
        <v>데이터점검설정정보</v>
      </c>
      <c r="O1586" s="27">
        <f t="shared" si="1297"/>
        <v>3</v>
      </c>
      <c r="P1586" s="65" t="s">
        <v>47</v>
      </c>
      <c r="Q1586" s="65" t="str">
        <f t="shared" si="1314"/>
        <v>최종작업시스템일시</v>
      </c>
      <c r="R1586" s="65" t="str">
        <f t="shared" si="1304"/>
        <v>timestamp</v>
      </c>
      <c r="S1586" s="66"/>
      <c r="T1586" s="66"/>
      <c r="U1586" s="68">
        <f t="shared" si="1296"/>
        <v>8</v>
      </c>
      <c r="V1586" s="65"/>
      <c r="W1586" s="5" t="s">
        <v>291</v>
      </c>
      <c r="X1586" s="5" t="str">
        <f t="shared" si="1315"/>
        <v>DCHK_ID</v>
      </c>
      <c r="Y1586" s="6" t="s">
        <v>291</v>
      </c>
      <c r="Z1586" s="37" t="str">
        <f t="shared" si="1316"/>
        <v xml:space="preserve">  TMSTAMP timestamp DEFAULT CURRENT_TIMESTAMP  NULL,</v>
      </c>
      <c r="AA1586" s="37" t="s">
        <v>291</v>
      </c>
      <c r="AB1586" s="5" t="str">
        <f t="shared" si="1317"/>
        <v/>
      </c>
      <c r="AC1586" s="37" t="s">
        <v>291</v>
      </c>
      <c r="AD1586" s="37" t="str">
        <f t="shared" si="1318"/>
        <v>COMMENT ON COLUMN ZSB_BASE_DCHK.TMSTAMP IS '최종작업시스템일시';</v>
      </c>
      <c r="AE1586" s="37" t="s">
        <v>291</v>
      </c>
      <c r="AF1586" s="40" t="str">
        <f t="shared" si="1319"/>
        <v>ALTER TABLE ZSB_BASE_DCHK ADD TMSTAMP timestamp NULL;</v>
      </c>
      <c r="AG1586" s="6" t="s">
        <v>291</v>
      </c>
      <c r="AI1586" s="114"/>
      <c r="AJ1586" s="66"/>
    </row>
    <row r="1587" spans="2:36" ht="25.5" hidden="1">
      <c r="B1587" s="65" t="str">
        <f t="shared" si="1311"/>
        <v>바젤2표준_설정정보</v>
      </c>
      <c r="C1587" s="65" t="str">
        <f t="shared" si="1312"/>
        <v>데이터점검설정정보</v>
      </c>
      <c r="D1587" s="65" t="s">
        <v>1518</v>
      </c>
      <c r="E1587" s="65">
        <f t="shared" si="1309"/>
        <v>4</v>
      </c>
      <c r="F1587" s="66"/>
      <c r="G1587" s="66" t="s">
        <v>274</v>
      </c>
      <c r="H1587" s="42">
        <v>50</v>
      </c>
      <c r="I1587" s="66"/>
      <c r="J1587" s="65" t="str">
        <f t="shared" si="1302"/>
        <v>문자_50</v>
      </c>
      <c r="K1587" s="103" t="s">
        <v>1504</v>
      </c>
      <c r="L1587" s="67"/>
      <c r="M1587" s="65" t="str">
        <f t="shared" si="1313"/>
        <v>ZSB_BASE_DCHK</v>
      </c>
      <c r="N1587" s="65" t="str">
        <f t="shared" si="1308"/>
        <v>데이터점검설정정보</v>
      </c>
      <c r="O1587" s="27">
        <f t="shared" si="1297"/>
        <v>4</v>
      </c>
      <c r="P1587" s="65" t="s">
        <v>1519</v>
      </c>
      <c r="Q1587" s="65" t="str">
        <f t="shared" si="1314"/>
        <v>데이터점검명칭</v>
      </c>
      <c r="R1587" s="65" t="str">
        <f t="shared" si="1304"/>
        <v>varchar2(50)</v>
      </c>
      <c r="S1587" s="66"/>
      <c r="T1587" s="66"/>
      <c r="U1587" s="68">
        <f t="shared" si="1296"/>
        <v>50</v>
      </c>
      <c r="V1587" s="65"/>
      <c r="W1587" s="5" t="s">
        <v>291</v>
      </c>
      <c r="X1587" s="5" t="str">
        <f t="shared" si="1315"/>
        <v>DCHK_ID</v>
      </c>
      <c r="Y1587" s="6" t="s">
        <v>291</v>
      </c>
      <c r="Z1587" s="37" t="str">
        <f t="shared" si="1316"/>
        <v xml:space="preserve">  DCHK_NM varchar2(50) NULL,</v>
      </c>
      <c r="AA1587" s="37" t="s">
        <v>291</v>
      </c>
      <c r="AB1587" s="5" t="str">
        <f t="shared" si="1317"/>
        <v/>
      </c>
      <c r="AC1587" s="37" t="s">
        <v>291</v>
      </c>
      <c r="AD1587" s="37" t="str">
        <f t="shared" si="1318"/>
        <v>COMMENT ON COLUMN ZSB_BASE_DCHK.DCHK_NM IS '데이터점검명칭 : 기본포트폴리오 등 포트명칭';</v>
      </c>
      <c r="AE1587" s="37" t="s">
        <v>291</v>
      </c>
      <c r="AF1587" s="40" t="str">
        <f t="shared" si="1319"/>
        <v>ALTER TABLE ZSB_BASE_DCHK ADD DCHK_NM varchar2(50) NULL;</v>
      </c>
      <c r="AG1587" s="6" t="s">
        <v>291</v>
      </c>
      <c r="AI1587" s="114"/>
      <c r="AJ1587" s="66"/>
    </row>
    <row r="1588" spans="2:36" hidden="1">
      <c r="B1588" s="65" t="str">
        <f t="shared" si="1311"/>
        <v>바젤2표준_설정정보</v>
      </c>
      <c r="C1588" s="65" t="str">
        <f t="shared" si="1312"/>
        <v>데이터점검설정정보</v>
      </c>
      <c r="D1588" s="65" t="s">
        <v>1520</v>
      </c>
      <c r="E1588" s="65">
        <f t="shared" si="1309"/>
        <v>5</v>
      </c>
      <c r="F1588" s="66"/>
      <c r="G1588" s="66" t="s">
        <v>274</v>
      </c>
      <c r="H1588" s="42">
        <v>10</v>
      </c>
      <c r="I1588" s="66"/>
      <c r="J1588" s="65" t="str">
        <f t="shared" si="1302"/>
        <v>문자_10</v>
      </c>
      <c r="K1588" s="103" t="s">
        <v>1521</v>
      </c>
      <c r="L1588" s="67"/>
      <c r="M1588" s="65" t="str">
        <f t="shared" si="1313"/>
        <v>ZSB_BASE_DCHK</v>
      </c>
      <c r="N1588" s="65" t="str">
        <f t="shared" si="1308"/>
        <v>데이터점검설정정보</v>
      </c>
      <c r="O1588" s="27">
        <f t="shared" si="1297"/>
        <v>5</v>
      </c>
      <c r="P1588" s="65" t="s">
        <v>1522</v>
      </c>
      <c r="Q1588" s="65" t="str">
        <f t="shared" si="1314"/>
        <v>점검항목영향도수준</v>
      </c>
      <c r="R1588" s="65" t="str">
        <f t="shared" si="1304"/>
        <v>varchar2(10)</v>
      </c>
      <c r="S1588" s="66"/>
      <c r="T1588" s="66"/>
      <c r="U1588" s="68">
        <f t="shared" si="1296"/>
        <v>10</v>
      </c>
      <c r="V1588" s="65"/>
      <c r="W1588" s="5" t="s">
        <v>291</v>
      </c>
      <c r="X1588" s="5" t="str">
        <f t="shared" si="1315"/>
        <v>DCHK_ID</v>
      </c>
      <c r="Y1588" s="6" t="s">
        <v>291</v>
      </c>
      <c r="Z1588" s="37" t="str">
        <f t="shared" si="1316"/>
        <v xml:space="preserve">  DCHK_LEV varchar2(10) NULL,</v>
      </c>
      <c r="AA1588" s="37" t="s">
        <v>291</v>
      </c>
      <c r="AB1588" s="5" t="str">
        <f t="shared" si="1317"/>
        <v/>
      </c>
      <c r="AC1588" s="37" t="s">
        <v>291</v>
      </c>
      <c r="AD1588" s="37" t="str">
        <f t="shared" si="1318"/>
        <v>COMMENT ON COLUMN ZSB_BASE_DCHK.DCHK_LEV IS '점검항목영향도수준 : C,W 등';</v>
      </c>
      <c r="AE1588" s="37" t="s">
        <v>291</v>
      </c>
      <c r="AF1588" s="40" t="str">
        <f t="shared" si="1319"/>
        <v>ALTER TABLE ZSB_BASE_DCHK ADD DCHK_LEV varchar2(10) NULL;</v>
      </c>
      <c r="AG1588" s="6" t="s">
        <v>291</v>
      </c>
      <c r="AI1588" s="114"/>
      <c r="AJ1588" s="66"/>
    </row>
    <row r="1589" spans="2:36" hidden="1">
      <c r="B1589" s="65" t="str">
        <f t="shared" si="1311"/>
        <v>바젤2표준_설정정보</v>
      </c>
      <c r="C1589" s="65" t="str">
        <f t="shared" si="1312"/>
        <v>데이터점검설정정보</v>
      </c>
      <c r="D1589" s="65" t="s">
        <v>1523</v>
      </c>
      <c r="E1589" s="65">
        <f t="shared" si="1309"/>
        <v>6</v>
      </c>
      <c r="F1589" s="66"/>
      <c r="G1589" s="66" t="s">
        <v>274</v>
      </c>
      <c r="H1589" s="42">
        <v>100</v>
      </c>
      <c r="I1589" s="66"/>
      <c r="J1589" s="65" t="str">
        <f t="shared" si="1302"/>
        <v>문자_100</v>
      </c>
      <c r="K1589" s="103" t="s">
        <v>1524</v>
      </c>
      <c r="L1589" s="67"/>
      <c r="M1589" s="65" t="str">
        <f t="shared" si="1313"/>
        <v>ZSB_BASE_DCHK</v>
      </c>
      <c r="N1589" s="65" t="str">
        <f t="shared" si="1308"/>
        <v>데이터점검설정정보</v>
      </c>
      <c r="O1589" s="27">
        <f t="shared" si="1297"/>
        <v>6</v>
      </c>
      <c r="P1589" s="65" t="s">
        <v>1525</v>
      </c>
      <c r="Q1589" s="65" t="str">
        <f t="shared" si="1314"/>
        <v>점검항목메모</v>
      </c>
      <c r="R1589" s="65" t="str">
        <f t="shared" si="1304"/>
        <v>varchar2(100)</v>
      </c>
      <c r="S1589" s="66"/>
      <c r="T1589" s="66"/>
      <c r="U1589" s="68">
        <f t="shared" si="1296"/>
        <v>100</v>
      </c>
      <c r="V1589" s="65"/>
      <c r="W1589" s="5" t="s">
        <v>291</v>
      </c>
      <c r="X1589" s="5" t="str">
        <f t="shared" si="1315"/>
        <v>DCHK_ID</v>
      </c>
      <c r="Y1589" s="6" t="s">
        <v>291</v>
      </c>
      <c r="Z1589" s="37" t="str">
        <f t="shared" si="1316"/>
        <v xml:space="preserve">  DCHK_MEMO varchar2(100) NULL,</v>
      </c>
      <c r="AA1589" s="37" t="s">
        <v>291</v>
      </c>
      <c r="AB1589" s="5" t="str">
        <f t="shared" si="1317"/>
        <v/>
      </c>
      <c r="AC1589" s="37" t="s">
        <v>291</v>
      </c>
      <c r="AD1589" s="37" t="str">
        <f t="shared" si="1318"/>
        <v>COMMENT ON COLUMN ZSB_BASE_DCHK.DCHK_MEMO IS '점검항목메모 : 영향도 메모';</v>
      </c>
      <c r="AE1589" s="37" t="s">
        <v>291</v>
      </c>
      <c r="AF1589" s="40" t="str">
        <f t="shared" si="1319"/>
        <v>ALTER TABLE ZSB_BASE_DCHK ADD DCHK_MEMO varchar2(100) NULL;</v>
      </c>
      <c r="AG1589" s="6" t="s">
        <v>291</v>
      </c>
      <c r="AI1589" s="114"/>
      <c r="AJ1589" s="66"/>
    </row>
    <row r="1590" spans="2:36" ht="25.5" hidden="1">
      <c r="B1590" s="65" t="str">
        <f t="shared" si="1311"/>
        <v>바젤2표준_설정정보</v>
      </c>
      <c r="C1590" s="65" t="str">
        <f t="shared" si="1312"/>
        <v>데이터점검설정정보</v>
      </c>
      <c r="D1590" s="65" t="s">
        <v>1526</v>
      </c>
      <c r="E1590" s="65">
        <f t="shared" si="1309"/>
        <v>7</v>
      </c>
      <c r="F1590" s="66"/>
      <c r="G1590" s="66" t="s">
        <v>274</v>
      </c>
      <c r="H1590" s="42">
        <v>30</v>
      </c>
      <c r="I1590" s="66"/>
      <c r="J1590" s="65" t="str">
        <f t="shared" si="1302"/>
        <v>문자_30</v>
      </c>
      <c r="K1590" s="103" t="s">
        <v>5380</v>
      </c>
      <c r="L1590" s="67"/>
      <c r="M1590" s="65" t="str">
        <f t="shared" si="1313"/>
        <v>ZSB_BASE_DCHK</v>
      </c>
      <c r="N1590" s="65" t="str">
        <f t="shared" si="1308"/>
        <v>데이터점검설정정보</v>
      </c>
      <c r="O1590" s="27">
        <f t="shared" si="1297"/>
        <v>7</v>
      </c>
      <c r="P1590" s="65" t="s">
        <v>1527</v>
      </c>
      <c r="Q1590" s="65" t="str">
        <f t="shared" si="1314"/>
        <v>점검테이블</v>
      </c>
      <c r="R1590" s="65" t="str">
        <f t="shared" si="1304"/>
        <v>varchar2(30)</v>
      </c>
      <c r="S1590" s="66"/>
      <c r="T1590" s="66"/>
      <c r="U1590" s="68">
        <f t="shared" si="1296"/>
        <v>30</v>
      </c>
      <c r="V1590" s="65"/>
      <c r="W1590" s="5" t="s">
        <v>291</v>
      </c>
      <c r="X1590" s="5" t="str">
        <f t="shared" si="1315"/>
        <v>DCHK_ID</v>
      </c>
      <c r="Y1590" s="6" t="s">
        <v>291</v>
      </c>
      <c r="Z1590" s="37" t="str">
        <f t="shared" si="1316"/>
        <v xml:space="preserve">  DCHK_TAB varchar2(30) NULL,</v>
      </c>
      <c r="AA1590" s="37" t="s">
        <v>291</v>
      </c>
      <c r="AB1590" s="5" t="str">
        <f t="shared" si="1317"/>
        <v/>
      </c>
      <c r="AC1590" s="37" t="s">
        <v>291</v>
      </c>
      <c r="AD1590" s="37" t="str">
        <f t="shared" si="1318"/>
        <v>COMMENT ON COLUMN ZSB_BASE_DCHK.DCHK_TAB IS '점검테이블 : ZSB_BASE_POSI 등';</v>
      </c>
      <c r="AE1590" s="37" t="s">
        <v>291</v>
      </c>
      <c r="AF1590" s="40" t="str">
        <f t="shared" si="1319"/>
        <v>ALTER TABLE ZSB_BASE_DCHK ADD DCHK_TAB varchar2(30) NULL;</v>
      </c>
      <c r="AG1590" s="6" t="s">
        <v>291</v>
      </c>
      <c r="AI1590" s="114"/>
      <c r="AJ1590" s="66"/>
    </row>
    <row r="1591" spans="2:36" ht="25.5" hidden="1">
      <c r="B1591" s="65" t="str">
        <f t="shared" si="1311"/>
        <v>바젤2표준_설정정보</v>
      </c>
      <c r="C1591" s="65" t="str">
        <f t="shared" si="1312"/>
        <v>데이터점검설정정보</v>
      </c>
      <c r="D1591" s="65" t="s">
        <v>1528</v>
      </c>
      <c r="E1591" s="65">
        <f t="shared" si="1309"/>
        <v>8</v>
      </c>
      <c r="F1591" s="66"/>
      <c r="G1591" s="66" t="s">
        <v>274</v>
      </c>
      <c r="H1591" s="42">
        <v>50</v>
      </c>
      <c r="I1591" s="66"/>
      <c r="J1591" s="65" t="str">
        <f t="shared" si="1302"/>
        <v>문자_50</v>
      </c>
      <c r="K1591" s="103" t="s">
        <v>1529</v>
      </c>
      <c r="L1591" s="67"/>
      <c r="M1591" s="65" t="str">
        <f t="shared" si="1313"/>
        <v>ZSB_BASE_DCHK</v>
      </c>
      <c r="N1591" s="65" t="str">
        <f t="shared" si="1308"/>
        <v>데이터점검설정정보</v>
      </c>
      <c r="O1591" s="27">
        <f t="shared" si="1297"/>
        <v>8</v>
      </c>
      <c r="P1591" s="65" t="s">
        <v>1530</v>
      </c>
      <c r="Q1591" s="65" t="str">
        <f t="shared" si="1314"/>
        <v>점검조건컬럼</v>
      </c>
      <c r="R1591" s="65" t="str">
        <f t="shared" si="1304"/>
        <v>varchar2(50)</v>
      </c>
      <c r="S1591" s="66"/>
      <c r="T1591" s="66"/>
      <c r="U1591" s="68">
        <f t="shared" si="1296"/>
        <v>50</v>
      </c>
      <c r="V1591" s="65"/>
      <c r="W1591" s="5" t="s">
        <v>291</v>
      </c>
      <c r="X1591" s="5" t="str">
        <f t="shared" si="1315"/>
        <v>DCHK_ID</v>
      </c>
      <c r="Y1591" s="6" t="s">
        <v>291</v>
      </c>
      <c r="Z1591" s="37" t="str">
        <f t="shared" si="1316"/>
        <v xml:space="preserve">  DCHK_TCOL varchar2(50) NULL,</v>
      </c>
      <c r="AA1591" s="37" t="s">
        <v>291</v>
      </c>
      <c r="AB1591" s="5" t="str">
        <f t="shared" si="1317"/>
        <v/>
      </c>
      <c r="AC1591" s="37" t="s">
        <v>291</v>
      </c>
      <c r="AD1591" s="37" t="str">
        <f t="shared" si="1318"/>
        <v>COMMENT ON COLUMN ZSB_BASE_DCHK.DCHK_TCOL IS '점검조건컬럼 : SD_DATA||SD_R1 등';</v>
      </c>
      <c r="AE1591" s="37" t="s">
        <v>291</v>
      </c>
      <c r="AF1591" s="40" t="str">
        <f t="shared" si="1319"/>
        <v>ALTER TABLE ZSB_BASE_DCHK ADD DCHK_TCOL varchar2(50) NULL;</v>
      </c>
      <c r="AG1591" s="6" t="s">
        <v>291</v>
      </c>
      <c r="AI1591" s="114"/>
      <c r="AJ1591" s="66"/>
    </row>
    <row r="1592" spans="2:36" hidden="1">
      <c r="B1592" s="65" t="str">
        <f t="shared" si="1311"/>
        <v>바젤2표준_설정정보</v>
      </c>
      <c r="C1592" s="65" t="str">
        <f t="shared" si="1312"/>
        <v>데이터점검설정정보</v>
      </c>
      <c r="D1592" s="65" t="s">
        <v>1531</v>
      </c>
      <c r="E1592" s="65">
        <f t="shared" si="1309"/>
        <v>9</v>
      </c>
      <c r="F1592" s="66"/>
      <c r="G1592" s="66" t="s">
        <v>274</v>
      </c>
      <c r="H1592" s="42">
        <v>50</v>
      </c>
      <c r="I1592" s="66"/>
      <c r="J1592" s="65" t="str">
        <f t="shared" si="1302"/>
        <v>문자_50</v>
      </c>
      <c r="K1592" s="103" t="s">
        <v>1532</v>
      </c>
      <c r="L1592" s="67"/>
      <c r="M1592" s="65" t="str">
        <f t="shared" si="1313"/>
        <v>ZSB_BASE_DCHK</v>
      </c>
      <c r="N1592" s="65" t="str">
        <f t="shared" si="1308"/>
        <v>데이터점검설정정보</v>
      </c>
      <c r="O1592" s="27">
        <f t="shared" si="1297"/>
        <v>9</v>
      </c>
      <c r="P1592" s="65" t="s">
        <v>1533</v>
      </c>
      <c r="Q1592" s="65" t="str">
        <f t="shared" si="1314"/>
        <v>점검조건컬럼값</v>
      </c>
      <c r="R1592" s="65" t="str">
        <f t="shared" si="1304"/>
        <v>varchar2(50)</v>
      </c>
      <c r="S1592" s="66"/>
      <c r="T1592" s="66"/>
      <c r="U1592" s="68">
        <f t="shared" si="1296"/>
        <v>50</v>
      </c>
      <c r="V1592" s="65"/>
      <c r="W1592" s="5" t="s">
        <v>291</v>
      </c>
      <c r="X1592" s="5" t="str">
        <f t="shared" si="1315"/>
        <v>DCHK_ID</v>
      </c>
      <c r="Y1592" s="6" t="s">
        <v>291</v>
      </c>
      <c r="Z1592" s="37" t="str">
        <f t="shared" si="1316"/>
        <v xml:space="preserve">  DCHK_TVAL varchar2(50) NULL,</v>
      </c>
      <c r="AA1592" s="37" t="s">
        <v>291</v>
      </c>
      <c r="AB1592" s="5" t="str">
        <f t="shared" si="1317"/>
        <v/>
      </c>
      <c r="AC1592" s="37" t="s">
        <v>291</v>
      </c>
      <c r="AD1592" s="37" t="str">
        <f t="shared" si="1318"/>
        <v>COMMENT ON COLUMN ZSB_BASE_DCHK.DCHK_TVAL IS '점검조건컬럼값 : MREQ';</v>
      </c>
      <c r="AE1592" s="37" t="s">
        <v>291</v>
      </c>
      <c r="AF1592" s="40" t="str">
        <f t="shared" si="1319"/>
        <v>ALTER TABLE ZSB_BASE_DCHK ADD DCHK_TVAL varchar2(50) NULL;</v>
      </c>
      <c r="AG1592" s="6" t="s">
        <v>291</v>
      </c>
      <c r="AI1592" s="114"/>
      <c r="AJ1592" s="66"/>
    </row>
    <row r="1593" spans="2:36" hidden="1">
      <c r="B1593" s="65" t="str">
        <f t="shared" si="1311"/>
        <v>바젤2표준_설정정보</v>
      </c>
      <c r="C1593" s="65" t="str">
        <f t="shared" si="1312"/>
        <v>데이터점검설정정보</v>
      </c>
      <c r="D1593" s="65" t="s">
        <v>1534</v>
      </c>
      <c r="E1593" s="65">
        <f t="shared" si="1309"/>
        <v>10</v>
      </c>
      <c r="F1593" s="66"/>
      <c r="G1593" s="66" t="s">
        <v>274</v>
      </c>
      <c r="H1593" s="42">
        <v>30</v>
      </c>
      <c r="I1593" s="66"/>
      <c r="J1593" s="65" t="str">
        <f t="shared" si="1302"/>
        <v>문자_30</v>
      </c>
      <c r="K1593" s="103" t="s">
        <v>1535</v>
      </c>
      <c r="L1593" s="67"/>
      <c r="M1593" s="65" t="str">
        <f t="shared" si="1313"/>
        <v>ZSB_BASE_DCHK</v>
      </c>
      <c r="N1593" s="65" t="str">
        <f t="shared" si="1308"/>
        <v>데이터점검설정정보</v>
      </c>
      <c r="O1593" s="27">
        <f t="shared" si="1297"/>
        <v>10</v>
      </c>
      <c r="P1593" s="65" t="s">
        <v>1536</v>
      </c>
      <c r="Q1593" s="65" t="str">
        <f t="shared" si="1314"/>
        <v>점검컬럼</v>
      </c>
      <c r="R1593" s="65" t="str">
        <f t="shared" si="1304"/>
        <v>varchar2(30)</v>
      </c>
      <c r="S1593" s="66"/>
      <c r="T1593" s="66"/>
      <c r="U1593" s="68">
        <f t="shared" si="1296"/>
        <v>30</v>
      </c>
      <c r="V1593" s="65"/>
      <c r="W1593" s="5" t="s">
        <v>291</v>
      </c>
      <c r="X1593" s="5" t="str">
        <f t="shared" si="1315"/>
        <v>DCHK_ID</v>
      </c>
      <c r="Y1593" s="6" t="s">
        <v>291</v>
      </c>
      <c r="Z1593" s="37" t="str">
        <f t="shared" si="1316"/>
        <v xml:space="preserve">  DCHK_COL varchar2(30) NULL,</v>
      </c>
      <c r="AA1593" s="37" t="s">
        <v>291</v>
      </c>
      <c r="AB1593" s="5" t="str">
        <f t="shared" si="1317"/>
        <v/>
      </c>
      <c r="AC1593" s="37" t="s">
        <v>291</v>
      </c>
      <c r="AD1593" s="37" t="str">
        <f t="shared" si="1318"/>
        <v>COMMENT ON COLUMN ZSB_BASE_DCHK.DCHK_COL IS '점검컬럼 : SD_FG_MR';</v>
      </c>
      <c r="AE1593" s="37" t="s">
        <v>291</v>
      </c>
      <c r="AF1593" s="40" t="str">
        <f t="shared" si="1319"/>
        <v>ALTER TABLE ZSB_BASE_DCHK ADD DCHK_COL varchar2(30) NULL;</v>
      </c>
      <c r="AG1593" s="6" t="s">
        <v>291</v>
      </c>
      <c r="AI1593" s="114"/>
      <c r="AJ1593" s="66"/>
    </row>
    <row r="1594" spans="2:36" ht="25.5" hidden="1">
      <c r="B1594" s="65" t="str">
        <f t="shared" si="1311"/>
        <v>바젤2표준_설정정보</v>
      </c>
      <c r="C1594" s="65" t="str">
        <f t="shared" si="1312"/>
        <v>데이터점검설정정보</v>
      </c>
      <c r="D1594" s="65" t="s">
        <v>1537</v>
      </c>
      <c r="E1594" s="65">
        <f t="shared" si="1309"/>
        <v>11</v>
      </c>
      <c r="F1594" s="66"/>
      <c r="G1594" s="66" t="s">
        <v>274</v>
      </c>
      <c r="H1594" s="42">
        <v>5</v>
      </c>
      <c r="I1594" s="66"/>
      <c r="J1594" s="65" t="str">
        <f t="shared" si="1302"/>
        <v>문자_5</v>
      </c>
      <c r="K1594" s="103" t="s">
        <v>1538</v>
      </c>
      <c r="L1594" s="67"/>
      <c r="M1594" s="65" t="str">
        <f t="shared" si="1313"/>
        <v>ZSB_BASE_DCHK</v>
      </c>
      <c r="N1594" s="65" t="str">
        <f t="shared" si="1308"/>
        <v>데이터점검설정정보</v>
      </c>
      <c r="O1594" s="27">
        <f t="shared" si="1297"/>
        <v>11</v>
      </c>
      <c r="P1594" s="65" t="s">
        <v>1539</v>
      </c>
      <c r="Q1594" s="65" t="str">
        <f t="shared" si="1314"/>
        <v>점검구분</v>
      </c>
      <c r="R1594" s="65" t="str">
        <f t="shared" si="1304"/>
        <v>varchar2(5)</v>
      </c>
      <c r="S1594" s="66"/>
      <c r="T1594" s="66"/>
      <c r="U1594" s="68">
        <f t="shared" si="1296"/>
        <v>5</v>
      </c>
      <c r="V1594" s="65"/>
      <c r="W1594" s="5" t="s">
        <v>291</v>
      </c>
      <c r="X1594" s="5" t="str">
        <f t="shared" si="1315"/>
        <v>DCHK_ID</v>
      </c>
      <c r="Y1594" s="6" t="s">
        <v>291</v>
      </c>
      <c r="Z1594" s="37" t="str">
        <f t="shared" si="1316"/>
        <v xml:space="preserve">  DCHK_FG varchar2(5) NULL,</v>
      </c>
      <c r="AA1594" s="37" t="s">
        <v>291</v>
      </c>
      <c r="AB1594" s="5" t="str">
        <f t="shared" si="1317"/>
        <v/>
      </c>
      <c r="AC1594" s="37" t="s">
        <v>291</v>
      </c>
      <c r="AD1594" s="37" t="str">
        <f t="shared" si="1318"/>
        <v>COMMENT ON COLUMN ZSB_BASE_DCHK.DCHK_FG IS '점검구분 : NULL, ZERO, CODE, RANGE';</v>
      </c>
      <c r="AE1594" s="37" t="s">
        <v>291</v>
      </c>
      <c r="AF1594" s="40" t="str">
        <f t="shared" si="1319"/>
        <v>ALTER TABLE ZSB_BASE_DCHK ADD DCHK_FG varchar2(5) NULL;</v>
      </c>
      <c r="AG1594" s="6" t="s">
        <v>291</v>
      </c>
      <c r="AI1594" s="114"/>
      <c r="AJ1594" s="66"/>
    </row>
    <row r="1595" spans="2:36" ht="25.5" hidden="1">
      <c r="B1595" s="65" t="str">
        <f t="shared" si="1311"/>
        <v>바젤2표준_설정정보</v>
      </c>
      <c r="C1595" s="65" t="str">
        <f t="shared" si="1312"/>
        <v>데이터점검설정정보</v>
      </c>
      <c r="D1595" s="65" t="s">
        <v>39</v>
      </c>
      <c r="E1595" s="65">
        <f t="shared" si="1309"/>
        <v>12</v>
      </c>
      <c r="F1595" s="66"/>
      <c r="G1595" s="66" t="s">
        <v>274</v>
      </c>
      <c r="H1595" s="42">
        <v>30</v>
      </c>
      <c r="I1595" s="66"/>
      <c r="J1595" s="65" t="str">
        <f t="shared" si="1302"/>
        <v>문자_30</v>
      </c>
      <c r="K1595" s="103" t="s">
        <v>1540</v>
      </c>
      <c r="L1595" s="67"/>
      <c r="M1595" s="65" t="str">
        <f t="shared" si="1313"/>
        <v>ZSB_BASE_DCHK</v>
      </c>
      <c r="N1595" s="65" t="str">
        <f t="shared" si="1308"/>
        <v>데이터점검설정정보</v>
      </c>
      <c r="O1595" s="27">
        <f t="shared" si="1297"/>
        <v>12</v>
      </c>
      <c r="P1595" s="65" t="s">
        <v>1541</v>
      </c>
      <c r="Q1595" s="65" t="str">
        <f t="shared" si="1314"/>
        <v>코드분류</v>
      </c>
      <c r="R1595" s="65" t="str">
        <f t="shared" si="1304"/>
        <v>varchar2(30)</v>
      </c>
      <c r="S1595" s="66"/>
      <c r="T1595" s="66"/>
      <c r="U1595" s="68">
        <f t="shared" si="1296"/>
        <v>30</v>
      </c>
      <c r="V1595" s="65"/>
      <c r="W1595" s="5" t="s">
        <v>291</v>
      </c>
      <c r="X1595" s="5" t="str">
        <f t="shared" si="1315"/>
        <v>DCHK_ID</v>
      </c>
      <c r="Y1595" s="6" t="s">
        <v>291</v>
      </c>
      <c r="Z1595" s="37" t="str">
        <f t="shared" si="1316"/>
        <v xml:space="preserve">  DCHK_CODE varchar2(30) NULL,</v>
      </c>
      <c r="AA1595" s="37" t="s">
        <v>291</v>
      </c>
      <c r="AB1595" s="5" t="str">
        <f t="shared" si="1317"/>
        <v/>
      </c>
      <c r="AC1595" s="37" t="s">
        <v>291</v>
      </c>
      <c r="AD1595" s="37" t="str">
        <f t="shared" si="1318"/>
        <v>COMMENT ON COLUMN ZSB_BASE_DCHK.DCHK_CODE IS '코드분류 : CODE일때 참조할 CD_FLG';</v>
      </c>
      <c r="AE1595" s="37" t="s">
        <v>291</v>
      </c>
      <c r="AF1595" s="40" t="str">
        <f t="shared" si="1319"/>
        <v>ALTER TABLE ZSB_BASE_DCHK ADD DCHK_CODE varchar2(30) NULL;</v>
      </c>
      <c r="AG1595" s="6" t="s">
        <v>291</v>
      </c>
      <c r="AI1595" s="114"/>
      <c r="AJ1595" s="66"/>
    </row>
    <row r="1596" spans="2:36" ht="25.5" hidden="1">
      <c r="B1596" s="65" t="str">
        <f t="shared" si="1311"/>
        <v>바젤2표준_설정정보</v>
      </c>
      <c r="C1596" s="65" t="str">
        <f t="shared" si="1312"/>
        <v>데이터점검설정정보</v>
      </c>
      <c r="D1596" s="65" t="s">
        <v>1542</v>
      </c>
      <c r="E1596" s="65">
        <f t="shared" si="1309"/>
        <v>13</v>
      </c>
      <c r="F1596" s="66"/>
      <c r="G1596" s="66" t="s">
        <v>274</v>
      </c>
      <c r="H1596" s="42">
        <v>30</v>
      </c>
      <c r="I1596" s="66"/>
      <c r="J1596" s="65" t="str">
        <f t="shared" si="1302"/>
        <v>문자_30</v>
      </c>
      <c r="K1596" s="103" t="s">
        <v>1543</v>
      </c>
      <c r="L1596" s="67"/>
      <c r="M1596" s="65" t="str">
        <f t="shared" si="1313"/>
        <v>ZSB_BASE_DCHK</v>
      </c>
      <c r="N1596" s="65" t="str">
        <f t="shared" si="1308"/>
        <v>데이터점검설정정보</v>
      </c>
      <c r="O1596" s="27">
        <f t="shared" si="1297"/>
        <v>13</v>
      </c>
      <c r="P1596" s="65" t="s">
        <v>1544</v>
      </c>
      <c r="Q1596" s="65" t="str">
        <f t="shared" si="1314"/>
        <v>시작범위</v>
      </c>
      <c r="R1596" s="65" t="str">
        <f t="shared" si="1304"/>
        <v>varchar2(30)</v>
      </c>
      <c r="S1596" s="66"/>
      <c r="T1596" s="66"/>
      <c r="U1596" s="68">
        <f t="shared" si="1296"/>
        <v>30</v>
      </c>
      <c r="V1596" s="65"/>
      <c r="W1596" s="5" t="s">
        <v>291</v>
      </c>
      <c r="X1596" s="5" t="str">
        <f t="shared" si="1315"/>
        <v>DCHK_ID</v>
      </c>
      <c r="Y1596" s="6" t="s">
        <v>291</v>
      </c>
      <c r="Z1596" s="37" t="str">
        <f t="shared" si="1316"/>
        <v xml:space="preserve">  DCHK_SVAL varchar2(30) NULL,</v>
      </c>
      <c r="AA1596" s="37" t="s">
        <v>291</v>
      </c>
      <c r="AB1596" s="5" t="str">
        <f t="shared" si="1317"/>
        <v/>
      </c>
      <c r="AC1596" s="37" t="s">
        <v>291</v>
      </c>
      <c r="AD1596" s="37" t="str">
        <f t="shared" si="1318"/>
        <v>COMMENT ON COLUMN ZSB_BASE_DCHK.DCHK_SVAL IS '시작범위 : RANGE일때 시작범위';</v>
      </c>
      <c r="AE1596" s="37" t="s">
        <v>291</v>
      </c>
      <c r="AF1596" s="40" t="str">
        <f t="shared" si="1319"/>
        <v>ALTER TABLE ZSB_BASE_DCHK ADD DCHK_SVAL varchar2(30) NULL;</v>
      </c>
      <c r="AG1596" s="6" t="s">
        <v>291</v>
      </c>
      <c r="AI1596" s="114"/>
      <c r="AJ1596" s="66"/>
    </row>
    <row r="1597" spans="2:36" ht="25.5" hidden="1">
      <c r="B1597" s="65" t="str">
        <f t="shared" si="1311"/>
        <v>바젤2표준_설정정보</v>
      </c>
      <c r="C1597" s="65" t="str">
        <f t="shared" si="1312"/>
        <v>데이터점검설정정보</v>
      </c>
      <c r="D1597" s="65" t="s">
        <v>1545</v>
      </c>
      <c r="E1597" s="65">
        <f t="shared" si="1309"/>
        <v>14</v>
      </c>
      <c r="F1597" s="66"/>
      <c r="G1597" s="66" t="s">
        <v>274</v>
      </c>
      <c r="H1597" s="42">
        <v>30</v>
      </c>
      <c r="I1597" s="66"/>
      <c r="J1597" s="65" t="str">
        <f t="shared" si="1302"/>
        <v>문자_30</v>
      </c>
      <c r="K1597" s="103" t="s">
        <v>1546</v>
      </c>
      <c r="L1597" s="67"/>
      <c r="M1597" s="65" t="str">
        <f t="shared" si="1313"/>
        <v>ZSB_BASE_DCHK</v>
      </c>
      <c r="N1597" s="65" t="str">
        <f t="shared" si="1308"/>
        <v>데이터점검설정정보</v>
      </c>
      <c r="O1597" s="27">
        <f t="shared" si="1297"/>
        <v>14</v>
      </c>
      <c r="P1597" s="65" t="s">
        <v>1547</v>
      </c>
      <c r="Q1597" s="65" t="str">
        <f t="shared" si="1314"/>
        <v>종료범위</v>
      </c>
      <c r="R1597" s="65" t="str">
        <f t="shared" si="1304"/>
        <v>varchar2(30)</v>
      </c>
      <c r="S1597" s="66"/>
      <c r="T1597" s="66"/>
      <c r="U1597" s="68">
        <f t="shared" si="1296"/>
        <v>30</v>
      </c>
      <c r="V1597" s="65"/>
      <c r="W1597" s="5" t="s">
        <v>291</v>
      </c>
      <c r="X1597" s="5" t="str">
        <f t="shared" si="1315"/>
        <v>DCHK_ID</v>
      </c>
      <c r="Y1597" s="6" t="s">
        <v>291</v>
      </c>
      <c r="Z1597" s="37" t="str">
        <f t="shared" si="1316"/>
        <v xml:space="preserve">  DCHK_EVAL varchar2(30) NULL,</v>
      </c>
      <c r="AA1597" s="37" t="s">
        <v>291</v>
      </c>
      <c r="AB1597" s="5" t="str">
        <f t="shared" si="1317"/>
        <v/>
      </c>
      <c r="AC1597" s="37" t="s">
        <v>291</v>
      </c>
      <c r="AD1597" s="37" t="str">
        <f t="shared" si="1318"/>
        <v>COMMENT ON COLUMN ZSB_BASE_DCHK.DCHK_EVAL IS '종료범위 : RANGE일때 종료범위';</v>
      </c>
      <c r="AE1597" s="37" t="s">
        <v>291</v>
      </c>
      <c r="AF1597" s="40" t="str">
        <f t="shared" si="1319"/>
        <v>ALTER TABLE ZSB_BASE_DCHK ADD DCHK_EVAL varchar2(30) NULL;</v>
      </c>
      <c r="AG1597" s="6" t="s">
        <v>291</v>
      </c>
      <c r="AI1597" s="114"/>
      <c r="AJ1597" s="66"/>
    </row>
    <row r="1598" spans="2:36" ht="25.5" hidden="1">
      <c r="B1598" s="65" t="str">
        <f t="shared" si="1311"/>
        <v>바젤2표준_설정정보</v>
      </c>
      <c r="C1598" s="65" t="str">
        <f t="shared" si="1312"/>
        <v>데이터점검설정정보</v>
      </c>
      <c r="D1598" s="65" t="s">
        <v>1548</v>
      </c>
      <c r="E1598" s="65">
        <f t="shared" si="1309"/>
        <v>15</v>
      </c>
      <c r="F1598" s="66"/>
      <c r="G1598" s="66" t="s">
        <v>274</v>
      </c>
      <c r="H1598" s="42">
        <v>50</v>
      </c>
      <c r="I1598" s="66"/>
      <c r="J1598" s="65" t="str">
        <f t="shared" si="1302"/>
        <v>문자_50</v>
      </c>
      <c r="K1598" s="103" t="s">
        <v>1549</v>
      </c>
      <c r="L1598" s="67"/>
      <c r="M1598" s="65" t="str">
        <f t="shared" si="1313"/>
        <v>ZSB_BASE_DCHK</v>
      </c>
      <c r="N1598" s="65" t="str">
        <f t="shared" si="1308"/>
        <v>데이터점검설정정보</v>
      </c>
      <c r="O1598" s="27">
        <f t="shared" si="1297"/>
        <v>15</v>
      </c>
      <c r="P1598" s="65" t="s">
        <v>1550</v>
      </c>
      <c r="Q1598" s="65" t="str">
        <f t="shared" si="1314"/>
        <v>점검대상컬럼</v>
      </c>
      <c r="R1598" s="65" t="str">
        <f t="shared" si="1304"/>
        <v>varchar2(50)</v>
      </c>
      <c r="S1598" s="66"/>
      <c r="T1598" s="66"/>
      <c r="U1598" s="68">
        <f t="shared" si="1296"/>
        <v>50</v>
      </c>
      <c r="V1598" s="65"/>
      <c r="W1598" s="5" t="s">
        <v>291</v>
      </c>
      <c r="X1598" s="5" t="str">
        <f t="shared" si="1315"/>
        <v>DCHK_ID</v>
      </c>
      <c r="Y1598" s="6" t="s">
        <v>291</v>
      </c>
      <c r="Z1598" s="37" t="str">
        <f t="shared" si="1316"/>
        <v xml:space="preserve">  DCHK_RCOL varchar2(50) NULL,CONSTRAINT PK_ZSB_BASE_DCHK PRIMARY KEY ( DCHK_ID) );</v>
      </c>
      <c r="AA1598" s="37" t="s">
        <v>291</v>
      </c>
      <c r="AB1598" s="5" t="str">
        <f t="shared" si="1317"/>
        <v/>
      </c>
      <c r="AC1598" s="37" t="s">
        <v>291</v>
      </c>
      <c r="AD1598" s="37" t="str">
        <f t="shared" si="1318"/>
        <v>COMMENT ON COLUMN ZSB_BASE_DCHK.DCHK_RCOL IS '점검대상컬럼 : SCEN_ID || POSI_ID 등';</v>
      </c>
      <c r="AE1598" s="37" t="s">
        <v>291</v>
      </c>
      <c r="AF1598" s="40" t="str">
        <f t="shared" si="1319"/>
        <v>ALTER TABLE ZSB_BASE_DCHK ADD DCHK_RCOL varchar2(50) NULL;</v>
      </c>
      <c r="AG1598" s="6" t="s">
        <v>291</v>
      </c>
      <c r="AI1598" s="114"/>
      <c r="AJ1598" s="66"/>
    </row>
    <row r="1599" spans="2:36" hidden="1">
      <c r="B1599" s="65" t="s">
        <v>1059</v>
      </c>
      <c r="C1599" s="65" t="s">
        <v>32</v>
      </c>
      <c r="D1599" s="65" t="str">
        <f>VLOOKUP(C1599,엔티티목록!C:E,3,FALSE)</f>
        <v>시장리스크 평가대상 전체 포지션에 대한 일반 정보</v>
      </c>
      <c r="E1599" s="65" t="str">
        <f t="shared" si="1309"/>
        <v/>
      </c>
      <c r="F1599" s="66"/>
      <c r="G1599" s="66"/>
      <c r="H1599" s="42">
        <f>SUMIFS(H:H,C:C,C1599,B:B,B1599, G:G,"&lt;&gt;"&amp;G1599)</f>
        <v>360</v>
      </c>
      <c r="I1599" s="66"/>
      <c r="J1599" s="65" t="str">
        <f t="shared" si="1302"/>
        <v/>
      </c>
      <c r="K1599" s="103"/>
      <c r="L1599" s="67"/>
      <c r="M1599" s="65" t="s">
        <v>5366</v>
      </c>
      <c r="N1599" s="65" t="str">
        <f t="shared" si="1308"/>
        <v>포지션기본정보</v>
      </c>
      <c r="O1599" s="27" t="str">
        <f t="shared" si="1297"/>
        <v/>
      </c>
      <c r="P1599" s="65"/>
      <c r="Q1599" s="65"/>
      <c r="R1599" s="65" t="str">
        <f t="shared" si="1304"/>
        <v/>
      </c>
      <c r="S1599" s="66"/>
      <c r="T1599" s="66"/>
      <c r="U1599" s="68">
        <f t="shared" si="1296"/>
        <v>360</v>
      </c>
      <c r="V1599" s="65"/>
      <c r="W1599" s="5" t="s">
        <v>291</v>
      </c>
      <c r="X1599" s="5" t="str">
        <f t="shared" si="1315"/>
        <v/>
      </c>
      <c r="Y1599" s="6" t="s">
        <v>291</v>
      </c>
      <c r="Z1599" s="37" t="str">
        <f t="shared" si="1316"/>
        <v>CREATE TABLE ZSB_BASE_POSI(</v>
      </c>
      <c r="AA1599" s="37" t="s">
        <v>291</v>
      </c>
      <c r="AB1599" s="5" t="str">
        <f t="shared" si="1317"/>
        <v>DROP TABLE ZSB_BASE_POSI;</v>
      </c>
      <c r="AC1599" s="37" t="s">
        <v>291</v>
      </c>
      <c r="AD1599" s="37" t="str">
        <f t="shared" si="1318"/>
        <v>COMMENT ON TABLE ZSB_BASE_POSI IS '포지션기본정보';</v>
      </c>
      <c r="AE1599" s="37" t="s">
        <v>291</v>
      </c>
      <c r="AF1599" s="40" t="str">
        <f t="shared" si="1319"/>
        <v/>
      </c>
      <c r="AG1599" s="6" t="s">
        <v>291</v>
      </c>
      <c r="AI1599" s="114"/>
      <c r="AJ1599" s="66"/>
    </row>
    <row r="1600" spans="2:36" hidden="1">
      <c r="B1600" s="65" t="str">
        <f t="shared" ref="B1600:C1615" si="1320">B1599</f>
        <v>바젤2표준_입수정보</v>
      </c>
      <c r="C1600" s="65" t="str">
        <f>C1599</f>
        <v>포지션기본정보</v>
      </c>
      <c r="D1600" s="65" t="s">
        <v>1169</v>
      </c>
      <c r="E1600" s="65">
        <f t="shared" si="1309"/>
        <v>1</v>
      </c>
      <c r="F1600" s="66" t="s">
        <v>1980</v>
      </c>
      <c r="G1600" s="66" t="s">
        <v>274</v>
      </c>
      <c r="H1600" s="42">
        <v>8</v>
      </c>
      <c r="I1600" s="66"/>
      <c r="J1600" s="65" t="str">
        <f t="shared" si="1302"/>
        <v>문자_8</v>
      </c>
      <c r="K1600" s="103"/>
      <c r="L1600" s="67"/>
      <c r="M1600" s="65" t="str">
        <f t="shared" ref="M1600:M1663" si="1321">M1599</f>
        <v>ZSB_BASE_POSI</v>
      </c>
      <c r="N1600" s="65" t="str">
        <f t="shared" si="1308"/>
        <v>포지션기본정보</v>
      </c>
      <c r="O1600" s="27">
        <f t="shared" si="1297"/>
        <v>1</v>
      </c>
      <c r="P1600" s="65" t="s">
        <v>65</v>
      </c>
      <c r="Q1600" s="65" t="str">
        <f t="shared" ref="Q1600:Q1663" si="1322">D1600</f>
        <v>기준일자</v>
      </c>
      <c r="R1600" s="65" t="str">
        <f t="shared" si="1304"/>
        <v>varchar2(8)</v>
      </c>
      <c r="S1600" s="66" t="s">
        <v>1980</v>
      </c>
      <c r="T1600" s="66"/>
      <c r="U1600" s="68">
        <f t="shared" si="1296"/>
        <v>8</v>
      </c>
      <c r="V1600" s="65"/>
      <c r="W1600" s="5" t="s">
        <v>291</v>
      </c>
      <c r="X1600" s="5" t="str">
        <f t="shared" si="1315"/>
        <v>BASE_DT</v>
      </c>
      <c r="Y1600" s="6" t="s">
        <v>291</v>
      </c>
      <c r="Z1600" s="37" t="str">
        <f t="shared" si="1316"/>
        <v xml:space="preserve">  BASE_DT varchar2(8) NOT NULL,</v>
      </c>
      <c r="AA1600" s="37" t="s">
        <v>291</v>
      </c>
      <c r="AB1600" s="5" t="str">
        <f t="shared" si="1317"/>
        <v/>
      </c>
      <c r="AC1600" s="37" t="s">
        <v>291</v>
      </c>
      <c r="AD1600" s="37" t="str">
        <f t="shared" si="1318"/>
        <v>COMMENT ON COLUMN ZSB_BASE_POSI.BASE_DT IS '기준일자';</v>
      </c>
      <c r="AE1600" s="37" t="s">
        <v>291</v>
      </c>
      <c r="AF1600" s="40" t="str">
        <f t="shared" si="1319"/>
        <v/>
      </c>
      <c r="AG1600" s="6" t="s">
        <v>291</v>
      </c>
      <c r="AI1600" s="114"/>
      <c r="AJ1600" s="66"/>
    </row>
    <row r="1601" spans="2:36" hidden="1">
      <c r="B1601" s="65" t="str">
        <f t="shared" si="1320"/>
        <v>바젤2표준_입수정보</v>
      </c>
      <c r="C1601" s="65" t="str">
        <f>C1600</f>
        <v>포지션기본정보</v>
      </c>
      <c r="D1601" s="65" t="s">
        <v>1212</v>
      </c>
      <c r="E1601" s="65">
        <f t="shared" si="1309"/>
        <v>2</v>
      </c>
      <c r="F1601" s="66" t="s">
        <v>1980</v>
      </c>
      <c r="G1601" s="66" t="s">
        <v>274</v>
      </c>
      <c r="H1601" s="42">
        <v>30</v>
      </c>
      <c r="I1601" s="66"/>
      <c r="J1601" s="65" t="str">
        <f t="shared" si="1302"/>
        <v>문자_30</v>
      </c>
      <c r="K1601" s="103"/>
      <c r="L1601" s="67"/>
      <c r="M1601" s="65" t="str">
        <f t="shared" si="1321"/>
        <v>ZSB_BASE_POSI</v>
      </c>
      <c r="N1601" s="65" t="str">
        <f t="shared" si="1308"/>
        <v>포지션기본정보</v>
      </c>
      <c r="O1601" s="27">
        <f t="shared" si="1297"/>
        <v>2</v>
      </c>
      <c r="P1601" s="65" t="s">
        <v>106</v>
      </c>
      <c r="Q1601" s="65" t="str">
        <f t="shared" si="1322"/>
        <v>시나리오ID</v>
      </c>
      <c r="R1601" s="65" t="str">
        <f t="shared" si="1304"/>
        <v>varchar2(30)</v>
      </c>
      <c r="S1601" s="66" t="s">
        <v>1980</v>
      </c>
      <c r="T1601" s="66"/>
      <c r="U1601" s="68">
        <f t="shared" si="1296"/>
        <v>30</v>
      </c>
      <c r="V1601" s="65"/>
      <c r="W1601" s="5" t="s">
        <v>291</v>
      </c>
      <c r="X1601" s="5" t="str">
        <f t="shared" si="1315"/>
        <v>BASE_DT,SCEN_ID</v>
      </c>
      <c r="Y1601" s="6" t="s">
        <v>291</v>
      </c>
      <c r="Z1601" s="37" t="str">
        <f t="shared" si="1316"/>
        <v xml:space="preserve">  SCEN_ID varchar2(30) NOT NULL,</v>
      </c>
      <c r="AA1601" s="37" t="s">
        <v>291</v>
      </c>
      <c r="AB1601" s="5" t="str">
        <f t="shared" si="1317"/>
        <v/>
      </c>
      <c r="AC1601" s="37" t="s">
        <v>291</v>
      </c>
      <c r="AD1601" s="37" t="str">
        <f t="shared" si="1318"/>
        <v>COMMENT ON COLUMN ZSB_BASE_POSI.SCEN_ID IS '시나리오ID';</v>
      </c>
      <c r="AE1601" s="37" t="s">
        <v>291</v>
      </c>
      <c r="AF1601" s="40" t="str">
        <f t="shared" si="1319"/>
        <v/>
      </c>
      <c r="AG1601" s="6" t="s">
        <v>291</v>
      </c>
      <c r="AI1601" s="114"/>
      <c r="AJ1601" s="66"/>
    </row>
    <row r="1602" spans="2:36" ht="25.5" hidden="1">
      <c r="B1602" s="65" t="str">
        <f t="shared" si="1320"/>
        <v>바젤2표준_입수정보</v>
      </c>
      <c r="C1602" s="65" t="str">
        <f>C1601</f>
        <v>포지션기본정보</v>
      </c>
      <c r="D1602" s="65" t="s">
        <v>33</v>
      </c>
      <c r="E1602" s="65">
        <f t="shared" si="1309"/>
        <v>3</v>
      </c>
      <c r="F1602" s="66" t="s">
        <v>1980</v>
      </c>
      <c r="G1602" s="66" t="s">
        <v>274</v>
      </c>
      <c r="H1602" s="42">
        <v>60</v>
      </c>
      <c r="I1602" s="66"/>
      <c r="J1602" s="65" t="str">
        <f t="shared" si="1302"/>
        <v>문자_60</v>
      </c>
      <c r="K1602" s="103" t="s">
        <v>1213</v>
      </c>
      <c r="L1602" s="67"/>
      <c r="M1602" s="65" t="str">
        <f t="shared" si="1321"/>
        <v>ZSB_BASE_POSI</v>
      </c>
      <c r="N1602" s="65" t="str">
        <f t="shared" si="1308"/>
        <v>포지션기본정보</v>
      </c>
      <c r="O1602" s="27">
        <f t="shared" si="1297"/>
        <v>3</v>
      </c>
      <c r="P1602" s="65" t="s">
        <v>107</v>
      </c>
      <c r="Q1602" s="65" t="str">
        <f t="shared" si="1322"/>
        <v>포지션ID</v>
      </c>
      <c r="R1602" s="65" t="str">
        <f t="shared" si="1304"/>
        <v>varchar2(60)</v>
      </c>
      <c r="S1602" s="66" t="s">
        <v>1980</v>
      </c>
      <c r="T1602" s="66"/>
      <c r="U1602" s="68">
        <f t="shared" si="1296"/>
        <v>60</v>
      </c>
      <c r="V1602" s="65"/>
      <c r="W1602" s="5" t="s">
        <v>291</v>
      </c>
      <c r="X1602" s="5" t="str">
        <f t="shared" si="1315"/>
        <v>BASE_DT,SCEN_ID,POSI_ID</v>
      </c>
      <c r="Y1602" s="6" t="s">
        <v>291</v>
      </c>
      <c r="Z1602" s="37" t="str">
        <f t="shared" si="1316"/>
        <v xml:space="preserve">  POSI_ID varchar2(60) NOT NULL,</v>
      </c>
      <c r="AA1602" s="37" t="s">
        <v>291</v>
      </c>
      <c r="AB1602" s="5" t="str">
        <f t="shared" si="1317"/>
        <v/>
      </c>
      <c r="AC1602" s="37" t="s">
        <v>291</v>
      </c>
      <c r="AD1602" s="37" t="str">
        <f t="shared" si="1318"/>
        <v>COMMENT ON COLUMN ZSB_BASE_POSI.POSI_ID IS '포지션ID : 거래ID+PAY or 거래ID+001 등';</v>
      </c>
      <c r="AE1602" s="37" t="s">
        <v>291</v>
      </c>
      <c r="AF1602" s="40" t="str">
        <f t="shared" si="1319"/>
        <v/>
      </c>
      <c r="AG1602" s="6" t="s">
        <v>291</v>
      </c>
      <c r="AI1602" s="114"/>
      <c r="AJ1602" s="66"/>
    </row>
    <row r="1603" spans="2:36" ht="25.5" hidden="1">
      <c r="B1603" s="65" t="str">
        <f t="shared" si="1320"/>
        <v>바젤2표준_입수정보</v>
      </c>
      <c r="C1603" s="65" t="str">
        <f>C1602</f>
        <v>포지션기본정보</v>
      </c>
      <c r="D1603" s="65" t="s">
        <v>1153</v>
      </c>
      <c r="E1603" s="65">
        <f t="shared" si="1309"/>
        <v>4</v>
      </c>
      <c r="F1603" s="66"/>
      <c r="G1603" s="66" t="s">
        <v>274</v>
      </c>
      <c r="H1603" s="42">
        <v>20</v>
      </c>
      <c r="I1603" s="66"/>
      <c r="J1603" s="65" t="str">
        <f t="shared" si="1302"/>
        <v>문자_20</v>
      </c>
      <c r="K1603" s="103" t="s">
        <v>1214</v>
      </c>
      <c r="L1603" s="67"/>
      <c r="M1603" s="65" t="str">
        <f t="shared" si="1321"/>
        <v>ZSB_BASE_POSI</v>
      </c>
      <c r="N1603" s="65" t="str">
        <f t="shared" si="1308"/>
        <v>포지션기본정보</v>
      </c>
      <c r="O1603" s="27">
        <f t="shared" si="1297"/>
        <v>4</v>
      </c>
      <c r="P1603" s="65" t="s">
        <v>46</v>
      </c>
      <c r="Q1603" s="65" t="str">
        <f t="shared" si="1322"/>
        <v>최종작업자</v>
      </c>
      <c r="R1603" s="65" t="str">
        <f t="shared" si="1304"/>
        <v>varchar2(20)</v>
      </c>
      <c r="S1603" s="66"/>
      <c r="T1603" s="66"/>
      <c r="U1603" s="68">
        <f t="shared" si="1296"/>
        <v>20</v>
      </c>
      <c r="V1603" s="65"/>
      <c r="W1603" s="5" t="s">
        <v>291</v>
      </c>
      <c r="X1603" s="5" t="str">
        <f t="shared" si="1315"/>
        <v>BASE_DT,SCEN_ID,POSI_ID</v>
      </c>
      <c r="Y1603" s="6" t="s">
        <v>291</v>
      </c>
      <c r="Z1603" s="37" t="str">
        <f t="shared" si="1316"/>
        <v xml:space="preserve">  LASTID varchar2(20) NULL,</v>
      </c>
      <c r="AA1603" s="37" t="s">
        <v>291</v>
      </c>
      <c r="AB1603" s="5" t="str">
        <f t="shared" si="1317"/>
        <v/>
      </c>
      <c r="AC1603" s="37" t="s">
        <v>291</v>
      </c>
      <c r="AD1603" s="37" t="str">
        <f t="shared" si="1318"/>
        <v>COMMENT ON COLUMN ZSB_BASE_POSI.LASTID IS '최종작업자 : 자료생성자 또는 맵ID';</v>
      </c>
      <c r="AE1603" s="37" t="s">
        <v>291</v>
      </c>
      <c r="AF1603" s="40" t="str">
        <f t="shared" si="1319"/>
        <v>ALTER TABLE ZSB_BASE_POSI ADD LASTID varchar2(20) NULL;</v>
      </c>
      <c r="AG1603" s="6" t="s">
        <v>291</v>
      </c>
      <c r="AI1603" s="114"/>
      <c r="AJ1603" s="66"/>
    </row>
    <row r="1604" spans="2:36" hidden="1">
      <c r="B1604" s="65" t="str">
        <f t="shared" si="1320"/>
        <v>바젤2표준_입수정보</v>
      </c>
      <c r="C1604" s="65" t="str">
        <f>C1603</f>
        <v>포지션기본정보</v>
      </c>
      <c r="D1604" s="65" t="s">
        <v>286</v>
      </c>
      <c r="E1604" s="65">
        <f t="shared" si="1309"/>
        <v>5</v>
      </c>
      <c r="F1604" s="66"/>
      <c r="G1604" s="66" t="s">
        <v>1154</v>
      </c>
      <c r="H1604" s="42">
        <v>8</v>
      </c>
      <c r="I1604" s="66" t="s">
        <v>36</v>
      </c>
      <c r="J1604" s="65" t="str">
        <f t="shared" si="1302"/>
        <v>날짜</v>
      </c>
      <c r="K1604" s="103"/>
      <c r="L1604" s="67"/>
      <c r="M1604" s="65" t="str">
        <f t="shared" si="1321"/>
        <v>ZSB_BASE_POSI</v>
      </c>
      <c r="N1604" s="65" t="str">
        <f t="shared" si="1308"/>
        <v>포지션기본정보</v>
      </c>
      <c r="O1604" s="27">
        <f t="shared" si="1297"/>
        <v>5</v>
      </c>
      <c r="P1604" s="65" t="s">
        <v>47</v>
      </c>
      <c r="Q1604" s="65" t="str">
        <f t="shared" si="1322"/>
        <v>최종작업시스템일시</v>
      </c>
      <c r="R1604" s="65" t="str">
        <f t="shared" si="1304"/>
        <v>timestamp</v>
      </c>
      <c r="S1604" s="66"/>
      <c r="T1604" s="66"/>
      <c r="U1604" s="68">
        <f t="shared" si="1296"/>
        <v>8</v>
      </c>
      <c r="V1604" s="65"/>
      <c r="W1604" s="5" t="s">
        <v>291</v>
      </c>
      <c r="X1604" s="5" t="str">
        <f t="shared" si="1315"/>
        <v>BASE_DT,SCEN_ID,POSI_ID</v>
      </c>
      <c r="Y1604" s="6" t="s">
        <v>291</v>
      </c>
      <c r="Z1604" s="37" t="str">
        <f t="shared" si="1316"/>
        <v xml:space="preserve">  TMSTAMP timestamp DEFAULT CURRENT_TIMESTAMP  NULL,</v>
      </c>
      <c r="AA1604" s="37" t="s">
        <v>291</v>
      </c>
      <c r="AB1604" s="5" t="str">
        <f t="shared" si="1317"/>
        <v/>
      </c>
      <c r="AC1604" s="37" t="s">
        <v>291</v>
      </c>
      <c r="AD1604" s="37" t="str">
        <f t="shared" si="1318"/>
        <v>COMMENT ON COLUMN ZSB_BASE_POSI.TMSTAMP IS '최종작업시스템일시';</v>
      </c>
      <c r="AE1604" s="37" t="s">
        <v>291</v>
      </c>
      <c r="AF1604" s="40" t="str">
        <f t="shared" si="1319"/>
        <v>ALTER TABLE ZSB_BASE_POSI ADD TMSTAMP timestamp NULL;</v>
      </c>
      <c r="AG1604" s="6" t="s">
        <v>291</v>
      </c>
      <c r="AI1604" s="114"/>
      <c r="AJ1604" s="66"/>
    </row>
    <row r="1605" spans="2:36" hidden="1">
      <c r="B1605" s="65" t="str">
        <f t="shared" si="1320"/>
        <v>바젤2표준_입수정보</v>
      </c>
      <c r="C1605" s="65" t="str">
        <f t="shared" si="1320"/>
        <v>포지션기본정보</v>
      </c>
      <c r="D1605" s="65" t="s">
        <v>1551</v>
      </c>
      <c r="E1605" s="65">
        <f t="shared" si="1309"/>
        <v>6</v>
      </c>
      <c r="F1605" s="66"/>
      <c r="G1605" s="66" t="s">
        <v>274</v>
      </c>
      <c r="H1605" s="42" t="s">
        <v>1552</v>
      </c>
      <c r="I1605" s="66"/>
      <c r="J1605" s="65" t="str">
        <f t="shared" si="1302"/>
        <v>문자_20</v>
      </c>
      <c r="K1605" s="103"/>
      <c r="L1605" s="67"/>
      <c r="M1605" s="65" t="str">
        <f t="shared" si="1321"/>
        <v>ZSB_BASE_POSI</v>
      </c>
      <c r="N1605" s="65" t="str">
        <f t="shared" si="1308"/>
        <v>포지션기본정보</v>
      </c>
      <c r="O1605" s="27">
        <f t="shared" si="1297"/>
        <v>6</v>
      </c>
      <c r="P1605" s="65" t="s">
        <v>1553</v>
      </c>
      <c r="Q1605" s="65" t="str">
        <f t="shared" si="1322"/>
        <v>자료변환ID</v>
      </c>
      <c r="R1605" s="65" t="str">
        <f t="shared" si="1304"/>
        <v>varchar2(20)</v>
      </c>
      <c r="S1605" s="66"/>
      <c r="T1605" s="66"/>
      <c r="U1605" s="68" t="str">
        <f t="shared" si="1296"/>
        <v>20</v>
      </c>
      <c r="V1605" s="65"/>
      <c r="W1605" s="5" t="s">
        <v>291</v>
      </c>
      <c r="X1605" s="5" t="str">
        <f t="shared" si="1315"/>
        <v>BASE_DT,SCEN_ID,POSI_ID</v>
      </c>
      <c r="Y1605" s="6" t="s">
        <v>291</v>
      </c>
      <c r="Z1605" s="37" t="str">
        <f t="shared" si="1316"/>
        <v xml:space="preserve">  MAP_ID varchar2(20) NULL,</v>
      </c>
      <c r="AA1605" s="37" t="s">
        <v>291</v>
      </c>
      <c r="AB1605" s="5" t="str">
        <f t="shared" si="1317"/>
        <v/>
      </c>
      <c r="AC1605" s="37" t="s">
        <v>291</v>
      </c>
      <c r="AD1605" s="37" t="str">
        <f t="shared" si="1318"/>
        <v>COMMENT ON COLUMN ZSB_BASE_POSI.MAP_ID IS '자료변환ID';</v>
      </c>
      <c r="AE1605" s="37" t="s">
        <v>291</v>
      </c>
      <c r="AF1605" s="40" t="str">
        <f t="shared" si="1319"/>
        <v>ALTER TABLE ZSB_BASE_POSI ADD MAP_ID varchar2(20) NULL;</v>
      </c>
      <c r="AG1605" s="6" t="s">
        <v>291</v>
      </c>
      <c r="AI1605" s="114"/>
      <c r="AJ1605" s="66"/>
    </row>
    <row r="1606" spans="2:36" hidden="1">
      <c r="B1606" s="65" t="str">
        <f t="shared" si="1320"/>
        <v>바젤2표준_입수정보</v>
      </c>
      <c r="C1606" s="65" t="str">
        <f t="shared" si="1320"/>
        <v>포지션기본정보</v>
      </c>
      <c r="D1606" s="65" t="s">
        <v>1554</v>
      </c>
      <c r="E1606" s="65">
        <f t="shared" si="1309"/>
        <v>7</v>
      </c>
      <c r="F1606" s="66"/>
      <c r="G1606" s="66" t="s">
        <v>274</v>
      </c>
      <c r="H1606" s="42" t="s">
        <v>678</v>
      </c>
      <c r="I1606" s="66"/>
      <c r="J1606" s="65" t="str">
        <f t="shared" si="1302"/>
        <v>문자_12</v>
      </c>
      <c r="K1606" s="103" t="s">
        <v>762</v>
      </c>
      <c r="L1606" s="67"/>
      <c r="M1606" s="65" t="str">
        <f t="shared" si="1321"/>
        <v>ZSB_BASE_POSI</v>
      </c>
      <c r="N1606" s="65" t="str">
        <f t="shared" si="1308"/>
        <v>포지션기본정보</v>
      </c>
      <c r="O1606" s="27">
        <f t="shared" si="1297"/>
        <v>7</v>
      </c>
      <c r="P1606" s="65" t="s">
        <v>1189</v>
      </c>
      <c r="Q1606" s="65" t="str">
        <f t="shared" si="1322"/>
        <v>그룹키1</v>
      </c>
      <c r="R1606" s="65" t="str">
        <f t="shared" si="1304"/>
        <v>varchar2(12)</v>
      </c>
      <c r="S1606" s="66"/>
      <c r="T1606" s="66"/>
      <c r="U1606" s="68" t="str">
        <f t="shared" ref="U1606:U1669" si="1323">IF(Q1606="", SUMIFS(U:U,M:M,M1606,Q:Q,"&lt;&gt;"&amp;Q1606), IF(OR(R1606="float",R1606="datetime"),8,H1606))</f>
        <v>12</v>
      </c>
      <c r="V1606" s="65"/>
      <c r="W1606" s="5" t="s">
        <v>291</v>
      </c>
      <c r="X1606" s="5" t="str">
        <f t="shared" si="1315"/>
        <v>BASE_DT,SCEN_ID,POSI_ID</v>
      </c>
      <c r="Y1606" s="6" t="s">
        <v>291</v>
      </c>
      <c r="Z1606" s="37" t="str">
        <f t="shared" si="1316"/>
        <v xml:space="preserve">  GRP01 varchar2(12) NULL,</v>
      </c>
      <c r="AA1606" s="37" t="s">
        <v>291</v>
      </c>
      <c r="AB1606" s="5" t="str">
        <f t="shared" si="1317"/>
        <v/>
      </c>
      <c r="AC1606" s="37" t="s">
        <v>291</v>
      </c>
      <c r="AD1606" s="37" t="str">
        <f t="shared" si="1318"/>
        <v>COMMENT ON COLUMN ZSB_BASE_POSI.GRP01 IS '그룹키1 : 사업BU';</v>
      </c>
      <c r="AE1606" s="37" t="s">
        <v>291</v>
      </c>
      <c r="AF1606" s="40" t="str">
        <f t="shared" si="1319"/>
        <v>ALTER TABLE ZSB_BASE_POSI ADD GRP01 varchar2(12) NULL;</v>
      </c>
      <c r="AG1606" s="6" t="s">
        <v>291</v>
      </c>
      <c r="AI1606" s="114"/>
      <c r="AJ1606" s="66"/>
    </row>
    <row r="1607" spans="2:36" hidden="1">
      <c r="B1607" s="65" t="str">
        <f t="shared" si="1320"/>
        <v>바젤2표준_입수정보</v>
      </c>
      <c r="C1607" s="65" t="str">
        <f t="shared" si="1320"/>
        <v>포지션기본정보</v>
      </c>
      <c r="D1607" s="65" t="s">
        <v>1555</v>
      </c>
      <c r="E1607" s="65">
        <f t="shared" si="1309"/>
        <v>8</v>
      </c>
      <c r="F1607" s="66"/>
      <c r="G1607" s="66" t="s">
        <v>274</v>
      </c>
      <c r="H1607" s="42" t="s">
        <v>678</v>
      </c>
      <c r="I1607" s="66"/>
      <c r="J1607" s="65" t="str">
        <f t="shared" si="1302"/>
        <v>문자_12</v>
      </c>
      <c r="K1607" s="103" t="s">
        <v>1556</v>
      </c>
      <c r="L1607" s="67"/>
      <c r="M1607" s="65" t="str">
        <f t="shared" si="1321"/>
        <v>ZSB_BASE_POSI</v>
      </c>
      <c r="N1607" s="65" t="str">
        <f t="shared" si="1308"/>
        <v>포지션기본정보</v>
      </c>
      <c r="O1607" s="27">
        <f t="shared" si="1297"/>
        <v>8</v>
      </c>
      <c r="P1607" s="65" t="s">
        <v>1191</v>
      </c>
      <c r="Q1607" s="65" t="str">
        <f t="shared" si="1322"/>
        <v>그룹키2</v>
      </c>
      <c r="R1607" s="65" t="str">
        <f t="shared" si="1304"/>
        <v>varchar2(12)</v>
      </c>
      <c r="S1607" s="66"/>
      <c r="T1607" s="66"/>
      <c r="U1607" s="68" t="str">
        <f t="shared" si="1323"/>
        <v>12</v>
      </c>
      <c r="V1607" s="65"/>
      <c r="W1607" s="5" t="s">
        <v>291</v>
      </c>
      <c r="X1607" s="5" t="str">
        <f t="shared" si="1315"/>
        <v>BASE_DT,SCEN_ID,POSI_ID</v>
      </c>
      <c r="Y1607" s="6" t="s">
        <v>291</v>
      </c>
      <c r="Z1607" s="37" t="str">
        <f t="shared" si="1316"/>
        <v xml:space="preserve">  GRP02 varchar2(12) NULL,</v>
      </c>
      <c r="AA1607" s="37" t="s">
        <v>291</v>
      </c>
      <c r="AB1607" s="5" t="str">
        <f t="shared" si="1317"/>
        <v/>
      </c>
      <c r="AC1607" s="37" t="s">
        <v>291</v>
      </c>
      <c r="AD1607" s="37" t="str">
        <f t="shared" si="1318"/>
        <v>COMMENT ON COLUMN ZSB_BASE_POSI.GRP02 IS '그룹키2 : 본부코드';</v>
      </c>
      <c r="AE1607" s="37" t="s">
        <v>291</v>
      </c>
      <c r="AF1607" s="40" t="str">
        <f t="shared" si="1319"/>
        <v>ALTER TABLE ZSB_BASE_POSI ADD GRP02 varchar2(12) NULL;</v>
      </c>
      <c r="AG1607" s="6" t="s">
        <v>291</v>
      </c>
      <c r="AI1607" s="114"/>
      <c r="AJ1607" s="66"/>
    </row>
    <row r="1608" spans="2:36" hidden="1">
      <c r="B1608" s="65" t="str">
        <f t="shared" si="1320"/>
        <v>바젤2표준_입수정보</v>
      </c>
      <c r="C1608" s="65" t="str">
        <f t="shared" si="1320"/>
        <v>포지션기본정보</v>
      </c>
      <c r="D1608" s="65" t="s">
        <v>1557</v>
      </c>
      <c r="E1608" s="65">
        <f t="shared" si="1309"/>
        <v>9</v>
      </c>
      <c r="F1608" s="66"/>
      <c r="G1608" s="66" t="s">
        <v>274</v>
      </c>
      <c r="H1608" s="42" t="s">
        <v>678</v>
      </c>
      <c r="I1608" s="66"/>
      <c r="J1608" s="65" t="str">
        <f t="shared" si="1302"/>
        <v>문자_12</v>
      </c>
      <c r="K1608" s="103" t="s">
        <v>1558</v>
      </c>
      <c r="L1608" s="67"/>
      <c r="M1608" s="65" t="str">
        <f t="shared" si="1321"/>
        <v>ZSB_BASE_POSI</v>
      </c>
      <c r="N1608" s="65" t="str">
        <f t="shared" si="1308"/>
        <v>포지션기본정보</v>
      </c>
      <c r="O1608" s="27">
        <f t="shared" si="1297"/>
        <v>9</v>
      </c>
      <c r="P1608" s="65" t="s">
        <v>119</v>
      </c>
      <c r="Q1608" s="65" t="str">
        <f t="shared" si="1322"/>
        <v>그룹키3</v>
      </c>
      <c r="R1608" s="65" t="str">
        <f t="shared" si="1304"/>
        <v>varchar2(12)</v>
      </c>
      <c r="S1608" s="66"/>
      <c r="T1608" s="66"/>
      <c r="U1608" s="68" t="str">
        <f t="shared" si="1323"/>
        <v>12</v>
      </c>
      <c r="V1608" s="65"/>
      <c r="W1608" s="5" t="s">
        <v>291</v>
      </c>
      <c r="X1608" s="5" t="str">
        <f t="shared" si="1315"/>
        <v>BASE_DT,SCEN_ID,POSI_ID</v>
      </c>
      <c r="Y1608" s="6" t="s">
        <v>291</v>
      </c>
      <c r="Z1608" s="37" t="str">
        <f t="shared" si="1316"/>
        <v xml:space="preserve">  GRP03 varchar2(12) NULL,</v>
      </c>
      <c r="AA1608" s="37" t="s">
        <v>291</v>
      </c>
      <c r="AB1608" s="5" t="str">
        <f t="shared" si="1317"/>
        <v/>
      </c>
      <c r="AC1608" s="37" t="s">
        <v>291</v>
      </c>
      <c r="AD1608" s="37" t="str">
        <f t="shared" si="1318"/>
        <v>COMMENT ON COLUMN ZSB_BASE_POSI.GRP03 IS '그룹키3 : 팀';</v>
      </c>
      <c r="AE1608" s="37" t="s">
        <v>291</v>
      </c>
      <c r="AF1608" s="40" t="str">
        <f t="shared" si="1319"/>
        <v>ALTER TABLE ZSB_BASE_POSI ADD GRP03 varchar2(12) NULL;</v>
      </c>
      <c r="AG1608" s="6" t="s">
        <v>291</v>
      </c>
      <c r="AI1608" s="114"/>
      <c r="AJ1608" s="66"/>
    </row>
    <row r="1609" spans="2:36" hidden="1">
      <c r="B1609" s="65" t="str">
        <f t="shared" si="1320"/>
        <v>바젤2표준_입수정보</v>
      </c>
      <c r="C1609" s="65" t="str">
        <f t="shared" si="1320"/>
        <v>포지션기본정보</v>
      </c>
      <c r="D1609" s="65" t="s">
        <v>1559</v>
      </c>
      <c r="E1609" s="65">
        <f t="shared" si="1309"/>
        <v>10</v>
      </c>
      <c r="F1609" s="66"/>
      <c r="G1609" s="66" t="s">
        <v>274</v>
      </c>
      <c r="H1609" s="42" t="s">
        <v>678</v>
      </c>
      <c r="I1609" s="66"/>
      <c r="J1609" s="65" t="str">
        <f t="shared" si="1302"/>
        <v>문자_12</v>
      </c>
      <c r="K1609" s="103" t="s">
        <v>760</v>
      </c>
      <c r="L1609" s="67"/>
      <c r="M1609" s="65" t="str">
        <f t="shared" si="1321"/>
        <v>ZSB_BASE_POSI</v>
      </c>
      <c r="N1609" s="65" t="str">
        <f t="shared" si="1308"/>
        <v>포지션기본정보</v>
      </c>
      <c r="O1609" s="27">
        <f t="shared" si="1297"/>
        <v>10</v>
      </c>
      <c r="P1609" s="65" t="s">
        <v>120</v>
      </c>
      <c r="Q1609" s="65" t="str">
        <f t="shared" si="1322"/>
        <v>그룹키4</v>
      </c>
      <c r="R1609" s="65" t="str">
        <f t="shared" si="1304"/>
        <v>varchar2(12)</v>
      </c>
      <c r="S1609" s="66"/>
      <c r="T1609" s="66"/>
      <c r="U1609" s="68" t="str">
        <f t="shared" si="1323"/>
        <v>12</v>
      </c>
      <c r="V1609" s="65"/>
      <c r="W1609" s="5" t="s">
        <v>291</v>
      </c>
      <c r="X1609" s="5" t="str">
        <f t="shared" si="1315"/>
        <v>BASE_DT,SCEN_ID,POSI_ID</v>
      </c>
      <c r="Y1609" s="6" t="s">
        <v>291</v>
      </c>
      <c r="Z1609" s="37" t="str">
        <f t="shared" si="1316"/>
        <v xml:space="preserve">  GRP04 varchar2(12) NULL,</v>
      </c>
      <c r="AA1609" s="37" t="s">
        <v>291</v>
      </c>
      <c r="AB1609" s="5" t="str">
        <f t="shared" si="1317"/>
        <v/>
      </c>
      <c r="AC1609" s="37" t="s">
        <v>291</v>
      </c>
      <c r="AD1609" s="37" t="str">
        <f t="shared" si="1318"/>
        <v>COMMENT ON COLUMN ZSB_BASE_POSI.GRP04 IS '그룹키4 : 딜러';</v>
      </c>
      <c r="AE1609" s="37" t="s">
        <v>291</v>
      </c>
      <c r="AF1609" s="40" t="str">
        <f t="shared" si="1319"/>
        <v>ALTER TABLE ZSB_BASE_POSI ADD GRP04 varchar2(12) NULL;</v>
      </c>
      <c r="AG1609" s="6" t="s">
        <v>291</v>
      </c>
      <c r="AI1609" s="114"/>
      <c r="AJ1609" s="66"/>
    </row>
    <row r="1610" spans="2:36" hidden="1">
      <c r="B1610" s="65" t="str">
        <f t="shared" si="1320"/>
        <v>바젤2표준_입수정보</v>
      </c>
      <c r="C1610" s="65" t="str">
        <f t="shared" si="1320"/>
        <v>포지션기본정보</v>
      </c>
      <c r="D1610" s="65" t="s">
        <v>1560</v>
      </c>
      <c r="E1610" s="65">
        <f t="shared" si="1309"/>
        <v>11</v>
      </c>
      <c r="F1610" s="66"/>
      <c r="G1610" s="66" t="s">
        <v>274</v>
      </c>
      <c r="H1610" s="42" t="s">
        <v>678</v>
      </c>
      <c r="I1610" s="66"/>
      <c r="J1610" s="65" t="str">
        <f t="shared" si="1302"/>
        <v>문자_12</v>
      </c>
      <c r="K1610" s="103" t="s">
        <v>761</v>
      </c>
      <c r="L1610" s="67"/>
      <c r="M1610" s="65" t="str">
        <f t="shared" si="1321"/>
        <v>ZSB_BASE_POSI</v>
      </c>
      <c r="N1610" s="65" t="str">
        <f t="shared" si="1308"/>
        <v>포지션기본정보</v>
      </c>
      <c r="O1610" s="27">
        <f t="shared" si="1297"/>
        <v>11</v>
      </c>
      <c r="P1610" s="65" t="s">
        <v>121</v>
      </c>
      <c r="Q1610" s="65" t="str">
        <f t="shared" si="1322"/>
        <v>그룹키5</v>
      </c>
      <c r="R1610" s="65" t="str">
        <f t="shared" si="1304"/>
        <v>varchar2(12)</v>
      </c>
      <c r="S1610" s="66"/>
      <c r="T1610" s="66"/>
      <c r="U1610" s="68" t="str">
        <f t="shared" si="1323"/>
        <v>12</v>
      </c>
      <c r="V1610" s="65"/>
      <c r="W1610" s="5" t="s">
        <v>291</v>
      </c>
      <c r="X1610" s="5" t="str">
        <f t="shared" si="1315"/>
        <v>BASE_DT,SCEN_ID,POSI_ID</v>
      </c>
      <c r="Y1610" s="6" t="s">
        <v>291</v>
      </c>
      <c r="Z1610" s="37" t="str">
        <f t="shared" si="1316"/>
        <v xml:space="preserve">  GRP05 varchar2(12) NULL,</v>
      </c>
      <c r="AA1610" s="37" t="s">
        <v>291</v>
      </c>
      <c r="AB1610" s="5" t="str">
        <f t="shared" si="1317"/>
        <v/>
      </c>
      <c r="AC1610" s="37" t="s">
        <v>291</v>
      </c>
      <c r="AD1610" s="37" t="str">
        <f t="shared" si="1318"/>
        <v>COMMENT ON COLUMN ZSB_BASE_POSI.GRP05 IS '그룹키5 : 펀드';</v>
      </c>
      <c r="AE1610" s="37" t="s">
        <v>291</v>
      </c>
      <c r="AF1610" s="40" t="str">
        <f t="shared" si="1319"/>
        <v>ALTER TABLE ZSB_BASE_POSI ADD GRP05 varchar2(12) NULL;</v>
      </c>
      <c r="AG1610" s="6" t="s">
        <v>291</v>
      </c>
      <c r="AI1610" s="114"/>
      <c r="AJ1610" s="66"/>
    </row>
    <row r="1611" spans="2:36" hidden="1">
      <c r="B1611" s="65" t="str">
        <f t="shared" si="1320"/>
        <v>바젤2표준_입수정보</v>
      </c>
      <c r="C1611" s="65" t="str">
        <f t="shared" si="1320"/>
        <v>포지션기본정보</v>
      </c>
      <c r="D1611" s="65" t="s">
        <v>1561</v>
      </c>
      <c r="E1611" s="65">
        <f t="shared" si="1309"/>
        <v>12</v>
      </c>
      <c r="F1611" s="66"/>
      <c r="G1611" s="66" t="s">
        <v>274</v>
      </c>
      <c r="H1611" s="42">
        <v>100</v>
      </c>
      <c r="I1611" s="66"/>
      <c r="J1611" s="65" t="str">
        <f t="shared" si="1302"/>
        <v>문자_100</v>
      </c>
      <c r="K1611" s="103"/>
      <c r="L1611" s="67"/>
      <c r="M1611" s="65" t="str">
        <f t="shared" si="1321"/>
        <v>ZSB_BASE_POSI</v>
      </c>
      <c r="N1611" s="65" t="str">
        <f t="shared" si="1308"/>
        <v>포지션기본정보</v>
      </c>
      <c r="O1611" s="27">
        <f t="shared" si="1297"/>
        <v>12</v>
      </c>
      <c r="P1611" s="65" t="s">
        <v>1562</v>
      </c>
      <c r="Q1611" s="65" t="str">
        <f t="shared" si="1322"/>
        <v>포지션명</v>
      </c>
      <c r="R1611" s="65" t="str">
        <f t="shared" si="1304"/>
        <v>varchar2(100)</v>
      </c>
      <c r="S1611" s="66"/>
      <c r="T1611" s="66"/>
      <c r="U1611" s="68">
        <f t="shared" si="1323"/>
        <v>100</v>
      </c>
      <c r="V1611" s="65"/>
      <c r="W1611" s="5" t="s">
        <v>291</v>
      </c>
      <c r="X1611" s="5" t="str">
        <f t="shared" si="1315"/>
        <v>BASE_DT,SCEN_ID,POSI_ID</v>
      </c>
      <c r="Y1611" s="6" t="s">
        <v>291</v>
      </c>
      <c r="Z1611" s="37" t="str">
        <f t="shared" si="1316"/>
        <v xml:space="preserve">  POSI_NM varchar2(100) NULL,</v>
      </c>
      <c r="AA1611" s="37" t="s">
        <v>291</v>
      </c>
      <c r="AB1611" s="5" t="str">
        <f t="shared" si="1317"/>
        <v/>
      </c>
      <c r="AC1611" s="37" t="s">
        <v>291</v>
      </c>
      <c r="AD1611" s="37" t="str">
        <f t="shared" si="1318"/>
        <v>COMMENT ON COLUMN ZSB_BASE_POSI.POSI_NM IS '포지션명';</v>
      </c>
      <c r="AE1611" s="37" t="s">
        <v>291</v>
      </c>
      <c r="AF1611" s="40" t="str">
        <f t="shared" si="1319"/>
        <v>ALTER TABLE ZSB_BASE_POSI ADD POSI_NM varchar2(100) NULL;</v>
      </c>
      <c r="AG1611" s="6" t="s">
        <v>291</v>
      </c>
      <c r="AI1611" s="114"/>
      <c r="AJ1611" s="66"/>
    </row>
    <row r="1612" spans="2:36" hidden="1">
      <c r="B1612" s="65" t="str">
        <f t="shared" si="1320"/>
        <v>바젤2표준_입수정보</v>
      </c>
      <c r="C1612" s="65" t="str">
        <f t="shared" si="1320"/>
        <v>포지션기본정보</v>
      </c>
      <c r="D1612" s="65" t="s">
        <v>709</v>
      </c>
      <c r="E1612" s="65">
        <f t="shared" si="1309"/>
        <v>13</v>
      </c>
      <c r="F1612" s="66"/>
      <c r="G1612" s="66" t="s">
        <v>274</v>
      </c>
      <c r="H1612" s="42" t="s">
        <v>730</v>
      </c>
      <c r="I1612" s="66"/>
      <c r="J1612" s="65" t="str">
        <f t="shared" si="1302"/>
        <v>문자_5</v>
      </c>
      <c r="K1612" s="103"/>
      <c r="L1612" s="67"/>
      <c r="M1612" s="65" t="str">
        <f t="shared" si="1321"/>
        <v>ZSB_BASE_POSI</v>
      </c>
      <c r="N1612" s="65" t="str">
        <f t="shared" si="1308"/>
        <v>포지션기본정보</v>
      </c>
      <c r="O1612" s="27">
        <f t="shared" si="1297"/>
        <v>13</v>
      </c>
      <c r="P1612" s="65" t="s">
        <v>1563</v>
      </c>
      <c r="Q1612" s="65" t="str">
        <f t="shared" si="1322"/>
        <v>상품코드</v>
      </c>
      <c r="R1612" s="65" t="str">
        <f t="shared" si="1304"/>
        <v>varchar2(5)</v>
      </c>
      <c r="S1612" s="66"/>
      <c r="T1612" s="66"/>
      <c r="U1612" s="68" t="str">
        <f t="shared" si="1323"/>
        <v>5</v>
      </c>
      <c r="V1612" s="65"/>
      <c r="W1612" s="5" t="s">
        <v>291</v>
      </c>
      <c r="X1612" s="5" t="str">
        <f t="shared" si="1315"/>
        <v>BASE_DT,SCEN_ID,POSI_ID</v>
      </c>
      <c r="Y1612" s="6" t="s">
        <v>291</v>
      </c>
      <c r="Z1612" s="37" t="str">
        <f t="shared" si="1316"/>
        <v xml:space="preserve">  PROD_CD varchar2(5) NULL,</v>
      </c>
      <c r="AA1612" s="37" t="s">
        <v>291</v>
      </c>
      <c r="AB1612" s="5" t="str">
        <f t="shared" si="1317"/>
        <v/>
      </c>
      <c r="AC1612" s="37" t="s">
        <v>291</v>
      </c>
      <c r="AD1612" s="37" t="str">
        <f t="shared" si="1318"/>
        <v>COMMENT ON COLUMN ZSB_BASE_POSI.PROD_CD IS '상품코드';</v>
      </c>
      <c r="AE1612" s="37" t="s">
        <v>291</v>
      </c>
      <c r="AF1612" s="40" t="str">
        <f t="shared" si="1319"/>
        <v>ALTER TABLE ZSB_BASE_POSI ADD PROD_CD varchar2(5) NULL;</v>
      </c>
      <c r="AG1612" s="6" t="s">
        <v>291</v>
      </c>
      <c r="AI1612" s="114"/>
      <c r="AJ1612" s="66"/>
    </row>
    <row r="1613" spans="2:36" hidden="1">
      <c r="B1613" s="65" t="str">
        <f t="shared" si="1320"/>
        <v>바젤2표준_입수정보</v>
      </c>
      <c r="C1613" s="65" t="str">
        <f t="shared" si="1320"/>
        <v>포지션기본정보</v>
      </c>
      <c r="D1613" s="65" t="s">
        <v>1564</v>
      </c>
      <c r="E1613" s="65">
        <f t="shared" si="1309"/>
        <v>14</v>
      </c>
      <c r="F1613" s="66"/>
      <c r="G1613" s="66" t="s">
        <v>274</v>
      </c>
      <c r="H1613" s="42" t="s">
        <v>1565</v>
      </c>
      <c r="I1613" s="66"/>
      <c r="J1613" s="65" t="str">
        <f t="shared" si="1302"/>
        <v>문자_60</v>
      </c>
      <c r="K1613" s="103"/>
      <c r="L1613" s="67"/>
      <c r="M1613" s="65" t="str">
        <f t="shared" si="1321"/>
        <v>ZSB_BASE_POSI</v>
      </c>
      <c r="N1613" s="65" t="str">
        <f t="shared" si="1308"/>
        <v>포지션기본정보</v>
      </c>
      <c r="O1613" s="27">
        <f t="shared" si="1297"/>
        <v>14</v>
      </c>
      <c r="P1613" s="65" t="s">
        <v>1566</v>
      </c>
      <c r="Q1613" s="65" t="str">
        <f t="shared" si="1322"/>
        <v>상품명</v>
      </c>
      <c r="R1613" s="65" t="str">
        <f t="shared" si="1304"/>
        <v>varchar2(60)</v>
      </c>
      <c r="S1613" s="66"/>
      <c r="T1613" s="66"/>
      <c r="U1613" s="68" t="str">
        <f t="shared" si="1323"/>
        <v>60</v>
      </c>
      <c r="V1613" s="65"/>
      <c r="W1613" s="5" t="s">
        <v>291</v>
      </c>
      <c r="X1613" s="5" t="str">
        <f t="shared" si="1315"/>
        <v>BASE_DT,SCEN_ID,POSI_ID</v>
      </c>
      <c r="Y1613" s="6" t="s">
        <v>291</v>
      </c>
      <c r="Z1613" s="37" t="str">
        <f t="shared" si="1316"/>
        <v xml:space="preserve">  PROD_CNM varchar2(60) NULL,</v>
      </c>
      <c r="AA1613" s="37" t="s">
        <v>291</v>
      </c>
      <c r="AB1613" s="5" t="str">
        <f t="shared" si="1317"/>
        <v/>
      </c>
      <c r="AC1613" s="37" t="s">
        <v>291</v>
      </c>
      <c r="AD1613" s="37" t="str">
        <f t="shared" si="1318"/>
        <v>COMMENT ON COLUMN ZSB_BASE_POSI.PROD_CNM IS '상품명';</v>
      </c>
      <c r="AE1613" s="37" t="s">
        <v>291</v>
      </c>
      <c r="AF1613" s="40" t="str">
        <f t="shared" si="1319"/>
        <v>ALTER TABLE ZSB_BASE_POSI ADD PROD_CNM varchar2(60) NULL;</v>
      </c>
      <c r="AG1613" s="6" t="s">
        <v>291</v>
      </c>
      <c r="AI1613" s="114"/>
      <c r="AJ1613" s="66"/>
    </row>
    <row r="1614" spans="2:36" hidden="1">
      <c r="B1614" s="65" t="str">
        <f t="shared" si="1320"/>
        <v>바젤2표준_입수정보</v>
      </c>
      <c r="C1614" s="65" t="str">
        <f t="shared" si="1320"/>
        <v>포지션기본정보</v>
      </c>
      <c r="D1614" s="65" t="s">
        <v>1567</v>
      </c>
      <c r="E1614" s="65">
        <f t="shared" si="1309"/>
        <v>15</v>
      </c>
      <c r="F1614" s="66"/>
      <c r="G1614" s="66" t="s">
        <v>274</v>
      </c>
      <c r="H1614" s="42" t="s">
        <v>1568</v>
      </c>
      <c r="I1614" s="66"/>
      <c r="J1614" s="65" t="str">
        <f t="shared" si="1302"/>
        <v>문자_50</v>
      </c>
      <c r="K1614" s="103"/>
      <c r="L1614" s="67"/>
      <c r="M1614" s="65" t="str">
        <f t="shared" si="1321"/>
        <v>ZSB_BASE_POSI</v>
      </c>
      <c r="N1614" s="65" t="str">
        <f t="shared" si="1308"/>
        <v>포지션기본정보</v>
      </c>
      <c r="O1614" s="27">
        <f t="shared" si="1297"/>
        <v>15</v>
      </c>
      <c r="P1614" s="65" t="s">
        <v>417</v>
      </c>
      <c r="Q1614" s="65" t="str">
        <f t="shared" si="1322"/>
        <v>종목코드</v>
      </c>
      <c r="R1614" s="65" t="str">
        <f t="shared" si="1304"/>
        <v>varchar2(50)</v>
      </c>
      <c r="S1614" s="66"/>
      <c r="T1614" s="66"/>
      <c r="U1614" s="68" t="str">
        <f t="shared" si="1323"/>
        <v>50</v>
      </c>
      <c r="V1614" s="65"/>
      <c r="W1614" s="5" t="s">
        <v>291</v>
      </c>
      <c r="X1614" s="5" t="str">
        <f t="shared" si="1315"/>
        <v>BASE_DT,SCEN_ID,POSI_ID</v>
      </c>
      <c r="Y1614" s="6" t="s">
        <v>291</v>
      </c>
      <c r="Z1614" s="37" t="str">
        <f t="shared" si="1316"/>
        <v xml:space="preserve">  PROD_ID varchar2(50) NULL,</v>
      </c>
      <c r="AA1614" s="37" t="s">
        <v>291</v>
      </c>
      <c r="AB1614" s="5" t="str">
        <f t="shared" si="1317"/>
        <v/>
      </c>
      <c r="AC1614" s="37" t="s">
        <v>291</v>
      </c>
      <c r="AD1614" s="37" t="str">
        <f t="shared" si="1318"/>
        <v>COMMENT ON COLUMN ZSB_BASE_POSI.PROD_ID IS '종목코드';</v>
      </c>
      <c r="AE1614" s="37" t="s">
        <v>291</v>
      </c>
      <c r="AF1614" s="40" t="str">
        <f t="shared" si="1319"/>
        <v>ALTER TABLE ZSB_BASE_POSI ADD PROD_ID varchar2(50) NULL;</v>
      </c>
      <c r="AG1614" s="6" t="s">
        <v>291</v>
      </c>
      <c r="AI1614" s="114"/>
      <c r="AJ1614" s="66"/>
    </row>
    <row r="1615" spans="2:36" hidden="1">
      <c r="B1615" s="65" t="str">
        <f t="shared" si="1320"/>
        <v>바젤2표준_입수정보</v>
      </c>
      <c r="C1615" s="65" t="str">
        <f t="shared" si="1320"/>
        <v>포지션기본정보</v>
      </c>
      <c r="D1615" s="65" t="s">
        <v>1569</v>
      </c>
      <c r="E1615" s="65">
        <f t="shared" si="1309"/>
        <v>16</v>
      </c>
      <c r="F1615" s="66"/>
      <c r="G1615" s="66" t="s">
        <v>274</v>
      </c>
      <c r="H1615" s="42" t="s">
        <v>1159</v>
      </c>
      <c r="I1615" s="66"/>
      <c r="J1615" s="65" t="str">
        <f t="shared" si="1302"/>
        <v>문자_100</v>
      </c>
      <c r="K1615" s="103"/>
      <c r="L1615" s="67"/>
      <c r="M1615" s="65" t="str">
        <f t="shared" si="1321"/>
        <v>ZSB_BASE_POSI</v>
      </c>
      <c r="N1615" s="65" t="str">
        <f t="shared" si="1308"/>
        <v>포지션기본정보</v>
      </c>
      <c r="O1615" s="27">
        <f t="shared" si="1297"/>
        <v>16</v>
      </c>
      <c r="P1615" s="65" t="s">
        <v>1570</v>
      </c>
      <c r="Q1615" s="65" t="str">
        <f t="shared" si="1322"/>
        <v>종목명</v>
      </c>
      <c r="R1615" s="65" t="str">
        <f t="shared" si="1304"/>
        <v>varchar2(100)</v>
      </c>
      <c r="S1615" s="66"/>
      <c r="T1615" s="66"/>
      <c r="U1615" s="68" t="str">
        <f t="shared" si="1323"/>
        <v>100</v>
      </c>
      <c r="V1615" s="65"/>
      <c r="W1615" s="5" t="s">
        <v>291</v>
      </c>
      <c r="X1615" s="5" t="str">
        <f t="shared" si="1315"/>
        <v>BASE_DT,SCEN_ID,POSI_ID</v>
      </c>
      <c r="Y1615" s="6" t="s">
        <v>291</v>
      </c>
      <c r="Z1615" s="37" t="str">
        <f t="shared" si="1316"/>
        <v xml:space="preserve">  PROD_NM varchar2(100) NULL,</v>
      </c>
      <c r="AA1615" s="37" t="s">
        <v>291</v>
      </c>
      <c r="AB1615" s="5" t="str">
        <f t="shared" si="1317"/>
        <v/>
      </c>
      <c r="AC1615" s="37" t="s">
        <v>291</v>
      </c>
      <c r="AD1615" s="37" t="str">
        <f t="shared" si="1318"/>
        <v>COMMENT ON COLUMN ZSB_BASE_POSI.PROD_NM IS '종목명';</v>
      </c>
      <c r="AE1615" s="37" t="s">
        <v>291</v>
      </c>
      <c r="AF1615" s="40" t="str">
        <f t="shared" si="1319"/>
        <v>ALTER TABLE ZSB_BASE_POSI ADD PROD_NM varchar2(100) NULL;</v>
      </c>
      <c r="AG1615" s="6" t="s">
        <v>291</v>
      </c>
      <c r="AI1615" s="114"/>
      <c r="AJ1615" s="66"/>
    </row>
    <row r="1616" spans="2:36" hidden="1">
      <c r="B1616" s="65" t="str">
        <f t="shared" ref="B1616:C1631" si="1324">B1615</f>
        <v>바젤2표준_입수정보</v>
      </c>
      <c r="C1616" s="65" t="str">
        <f t="shared" si="1324"/>
        <v>포지션기본정보</v>
      </c>
      <c r="D1616" s="65" t="s">
        <v>1571</v>
      </c>
      <c r="E1616" s="65">
        <f t="shared" si="1309"/>
        <v>17</v>
      </c>
      <c r="F1616" s="66"/>
      <c r="G1616" s="66" t="s">
        <v>274</v>
      </c>
      <c r="H1616" s="42" t="s">
        <v>678</v>
      </c>
      <c r="I1616" s="66"/>
      <c r="J1616" s="65" t="str">
        <f t="shared" si="1302"/>
        <v>문자_12</v>
      </c>
      <c r="K1616" s="103"/>
      <c r="L1616" s="67"/>
      <c r="M1616" s="65" t="str">
        <f t="shared" si="1321"/>
        <v>ZSB_BASE_POSI</v>
      </c>
      <c r="N1616" s="65" t="str">
        <f t="shared" si="1308"/>
        <v>포지션기본정보</v>
      </c>
      <c r="O1616" s="27">
        <f t="shared" si="1297"/>
        <v>17</v>
      </c>
      <c r="P1616" s="65" t="s">
        <v>401</v>
      </c>
      <c r="Q1616" s="65" t="str">
        <f t="shared" si="1322"/>
        <v>계정과목</v>
      </c>
      <c r="R1616" s="65" t="str">
        <f t="shared" si="1304"/>
        <v>varchar2(12)</v>
      </c>
      <c r="S1616" s="66"/>
      <c r="T1616" s="66"/>
      <c r="U1616" s="68" t="str">
        <f t="shared" si="1323"/>
        <v>12</v>
      </c>
      <c r="V1616" s="65"/>
      <c r="W1616" s="5" t="s">
        <v>291</v>
      </c>
      <c r="X1616" s="5" t="str">
        <f t="shared" si="1315"/>
        <v>BASE_DT,SCEN_ID,POSI_ID</v>
      </c>
      <c r="Y1616" s="6" t="s">
        <v>291</v>
      </c>
      <c r="Z1616" s="37" t="str">
        <f t="shared" si="1316"/>
        <v xml:space="preserve">  ACC_CD varchar2(12) NULL,</v>
      </c>
      <c r="AA1616" s="37" t="s">
        <v>291</v>
      </c>
      <c r="AB1616" s="5" t="str">
        <f t="shared" si="1317"/>
        <v/>
      </c>
      <c r="AC1616" s="37" t="s">
        <v>291</v>
      </c>
      <c r="AD1616" s="37" t="str">
        <f t="shared" si="1318"/>
        <v>COMMENT ON COLUMN ZSB_BASE_POSI.ACC_CD IS '계정과목';</v>
      </c>
      <c r="AE1616" s="37" t="s">
        <v>291</v>
      </c>
      <c r="AF1616" s="40" t="str">
        <f t="shared" si="1319"/>
        <v>ALTER TABLE ZSB_BASE_POSI ADD ACC_CD varchar2(12) NULL;</v>
      </c>
      <c r="AG1616" s="6" t="s">
        <v>291</v>
      </c>
      <c r="AI1616" s="114"/>
      <c r="AJ1616" s="66"/>
    </row>
    <row r="1617" spans="2:36" hidden="1">
      <c r="B1617" s="65" t="str">
        <f t="shared" si="1324"/>
        <v>바젤2표준_입수정보</v>
      </c>
      <c r="C1617" s="65" t="str">
        <f t="shared" si="1324"/>
        <v>포지션기본정보</v>
      </c>
      <c r="D1617" s="65" t="s">
        <v>468</v>
      </c>
      <c r="E1617" s="65">
        <f t="shared" si="1309"/>
        <v>18</v>
      </c>
      <c r="F1617" s="66"/>
      <c r="G1617" s="66" t="s">
        <v>274</v>
      </c>
      <c r="H1617" s="42" t="s">
        <v>1565</v>
      </c>
      <c r="I1617" s="66"/>
      <c r="J1617" s="65" t="str">
        <f t="shared" si="1302"/>
        <v>문자_60</v>
      </c>
      <c r="K1617" s="103"/>
      <c r="L1617" s="67"/>
      <c r="M1617" s="65" t="str">
        <f t="shared" si="1321"/>
        <v>ZSB_BASE_POSI</v>
      </c>
      <c r="N1617" s="65" t="str">
        <f t="shared" si="1308"/>
        <v>포지션기본정보</v>
      </c>
      <c r="O1617" s="27">
        <f t="shared" si="1297"/>
        <v>18</v>
      </c>
      <c r="P1617" s="65" t="s">
        <v>1572</v>
      </c>
      <c r="Q1617" s="65" t="str">
        <f t="shared" si="1322"/>
        <v>계정과목명</v>
      </c>
      <c r="R1617" s="65" t="str">
        <f t="shared" si="1304"/>
        <v>varchar2(60)</v>
      </c>
      <c r="S1617" s="66"/>
      <c r="T1617" s="66"/>
      <c r="U1617" s="68" t="str">
        <f t="shared" si="1323"/>
        <v>60</v>
      </c>
      <c r="V1617" s="65"/>
      <c r="W1617" s="5" t="s">
        <v>291</v>
      </c>
      <c r="X1617" s="5" t="str">
        <f t="shared" si="1315"/>
        <v>BASE_DT,SCEN_ID,POSI_ID</v>
      </c>
      <c r="Y1617" s="6" t="s">
        <v>291</v>
      </c>
      <c r="Z1617" s="37" t="str">
        <f t="shared" si="1316"/>
        <v xml:space="preserve">  ACC_NM varchar2(60) NULL,</v>
      </c>
      <c r="AA1617" s="37" t="s">
        <v>291</v>
      </c>
      <c r="AB1617" s="5" t="str">
        <f t="shared" si="1317"/>
        <v/>
      </c>
      <c r="AC1617" s="37" t="s">
        <v>291</v>
      </c>
      <c r="AD1617" s="37" t="str">
        <f t="shared" si="1318"/>
        <v>COMMENT ON COLUMN ZSB_BASE_POSI.ACC_NM IS '계정과목명';</v>
      </c>
      <c r="AE1617" s="37" t="s">
        <v>291</v>
      </c>
      <c r="AF1617" s="40" t="str">
        <f t="shared" si="1319"/>
        <v>ALTER TABLE ZSB_BASE_POSI ADD ACC_NM varchar2(60) NULL;</v>
      </c>
      <c r="AG1617" s="6" t="s">
        <v>291</v>
      </c>
      <c r="AI1617" s="114"/>
      <c r="AJ1617" s="66"/>
    </row>
    <row r="1618" spans="2:36" hidden="1">
      <c r="B1618" s="65" t="str">
        <f t="shared" si="1324"/>
        <v>바젤2표준_입수정보</v>
      </c>
      <c r="C1618" s="65" t="str">
        <f t="shared" si="1324"/>
        <v>포지션기본정보</v>
      </c>
      <c r="D1618" s="65" t="s">
        <v>1573</v>
      </c>
      <c r="E1618" s="65">
        <f t="shared" si="1309"/>
        <v>19</v>
      </c>
      <c r="F1618" s="66"/>
      <c r="G1618" s="66" t="s">
        <v>274</v>
      </c>
      <c r="H1618" s="42" t="s">
        <v>1574</v>
      </c>
      <c r="I1618" s="66"/>
      <c r="J1618" s="65" t="str">
        <f t="shared" si="1302"/>
        <v>문자_8</v>
      </c>
      <c r="K1618" s="103"/>
      <c r="L1618" s="67"/>
      <c r="M1618" s="65" t="str">
        <f t="shared" si="1321"/>
        <v>ZSB_BASE_POSI</v>
      </c>
      <c r="N1618" s="65" t="str">
        <f t="shared" si="1308"/>
        <v>포지션기본정보</v>
      </c>
      <c r="O1618" s="27">
        <f t="shared" ref="O1618:O1681" si="1325">IF(P1618="","", IF(P1617="",1,O1617+1))</f>
        <v>19</v>
      </c>
      <c r="P1618" s="65" t="s">
        <v>1107</v>
      </c>
      <c r="Q1618" s="65" t="str">
        <f t="shared" si="1322"/>
        <v>발행일자</v>
      </c>
      <c r="R1618" s="65" t="str">
        <f t="shared" ref="R1618:R1681" si="1326">IF(G1618="문자", "varchar2(" &amp; H1618 &amp; ")", IF(G1618="숫자", "number(" &amp; SUBSTITUTE(H1618, ".", ",") &amp;")", IF(G1618="날짜", "timestamp", "")))</f>
        <v>varchar2(8)</v>
      </c>
      <c r="S1618" s="66"/>
      <c r="T1618" s="66"/>
      <c r="U1618" s="68" t="str">
        <f t="shared" si="1323"/>
        <v>8</v>
      </c>
      <c r="V1618" s="65"/>
      <c r="W1618" s="5" t="s">
        <v>291</v>
      </c>
      <c r="X1618" s="5" t="str">
        <f t="shared" si="1315"/>
        <v>BASE_DT,SCEN_ID,POSI_ID</v>
      </c>
      <c r="Y1618" s="6" t="s">
        <v>291</v>
      </c>
      <c r="Z1618" s="37" t="str">
        <f t="shared" si="1316"/>
        <v xml:space="preserve">  ISSU_DT varchar2(8) NULL,</v>
      </c>
      <c r="AA1618" s="37" t="s">
        <v>291</v>
      </c>
      <c r="AB1618" s="5" t="str">
        <f t="shared" si="1317"/>
        <v/>
      </c>
      <c r="AC1618" s="37" t="s">
        <v>291</v>
      </c>
      <c r="AD1618" s="37" t="str">
        <f t="shared" si="1318"/>
        <v>COMMENT ON COLUMN ZSB_BASE_POSI.ISSU_DT IS '발행일자';</v>
      </c>
      <c r="AE1618" s="37" t="s">
        <v>291</v>
      </c>
      <c r="AF1618" s="40" t="str">
        <f t="shared" si="1319"/>
        <v>ALTER TABLE ZSB_BASE_POSI ADD ISSU_DT varchar2(8) NULL;</v>
      </c>
      <c r="AG1618" s="6" t="s">
        <v>291</v>
      </c>
      <c r="AI1618" s="114"/>
      <c r="AJ1618" s="66"/>
    </row>
    <row r="1619" spans="2:36" hidden="1">
      <c r="B1619" s="65" t="str">
        <f t="shared" si="1324"/>
        <v>바젤2표준_입수정보</v>
      </c>
      <c r="C1619" s="65" t="str">
        <f t="shared" si="1324"/>
        <v>포지션기본정보</v>
      </c>
      <c r="D1619" s="65" t="s">
        <v>406</v>
      </c>
      <c r="E1619" s="65">
        <f t="shared" si="1309"/>
        <v>20</v>
      </c>
      <c r="F1619" s="66"/>
      <c r="G1619" s="66" t="s">
        <v>274</v>
      </c>
      <c r="H1619" s="42" t="s">
        <v>1574</v>
      </c>
      <c r="I1619" s="66"/>
      <c r="J1619" s="65" t="str">
        <f t="shared" si="1302"/>
        <v>문자_8</v>
      </c>
      <c r="K1619" s="103"/>
      <c r="L1619" s="67"/>
      <c r="M1619" s="65" t="str">
        <f t="shared" si="1321"/>
        <v>ZSB_BASE_POSI</v>
      </c>
      <c r="N1619" s="65" t="str">
        <f t="shared" si="1308"/>
        <v>포지션기본정보</v>
      </c>
      <c r="O1619" s="27">
        <f t="shared" si="1325"/>
        <v>20</v>
      </c>
      <c r="P1619" s="65" t="s">
        <v>108</v>
      </c>
      <c r="Q1619" s="65" t="str">
        <f t="shared" si="1322"/>
        <v>만기일자</v>
      </c>
      <c r="R1619" s="65" t="str">
        <f t="shared" si="1326"/>
        <v>varchar2(8)</v>
      </c>
      <c r="S1619" s="66"/>
      <c r="T1619" s="66"/>
      <c r="U1619" s="68" t="str">
        <f t="shared" si="1323"/>
        <v>8</v>
      </c>
      <c r="V1619" s="65"/>
      <c r="W1619" s="5" t="s">
        <v>291</v>
      </c>
      <c r="X1619" s="5" t="str">
        <f t="shared" si="1315"/>
        <v>BASE_DT,SCEN_ID,POSI_ID</v>
      </c>
      <c r="Y1619" s="6" t="s">
        <v>291</v>
      </c>
      <c r="Z1619" s="37" t="str">
        <f t="shared" si="1316"/>
        <v xml:space="preserve">  MATU_DT varchar2(8) NULL,</v>
      </c>
      <c r="AA1619" s="37" t="s">
        <v>291</v>
      </c>
      <c r="AB1619" s="5" t="str">
        <f t="shared" si="1317"/>
        <v/>
      </c>
      <c r="AC1619" s="37" t="s">
        <v>291</v>
      </c>
      <c r="AD1619" s="37" t="str">
        <f t="shared" si="1318"/>
        <v>COMMENT ON COLUMN ZSB_BASE_POSI.MATU_DT IS '만기일자';</v>
      </c>
      <c r="AE1619" s="37" t="s">
        <v>291</v>
      </c>
      <c r="AF1619" s="40" t="str">
        <f t="shared" si="1319"/>
        <v>ALTER TABLE ZSB_BASE_POSI ADD MATU_DT varchar2(8) NULL;</v>
      </c>
      <c r="AG1619" s="6" t="s">
        <v>291</v>
      </c>
      <c r="AI1619" s="114"/>
      <c r="AJ1619" s="66"/>
    </row>
    <row r="1620" spans="2:36" hidden="1">
      <c r="B1620" s="65" t="str">
        <f t="shared" si="1324"/>
        <v>바젤2표준_입수정보</v>
      </c>
      <c r="C1620" s="65" t="str">
        <f t="shared" si="1324"/>
        <v>포지션기본정보</v>
      </c>
      <c r="D1620" s="65" t="s">
        <v>1575</v>
      </c>
      <c r="E1620" s="65">
        <f t="shared" si="1309"/>
        <v>21</v>
      </c>
      <c r="F1620" s="66"/>
      <c r="G1620" s="66" t="s">
        <v>1156</v>
      </c>
      <c r="H1620" s="42">
        <v>8</v>
      </c>
      <c r="I1620" s="66"/>
      <c r="J1620" s="65" t="str">
        <f t="shared" si="1302"/>
        <v>숫자_8</v>
      </c>
      <c r="K1620" s="103"/>
      <c r="L1620" s="67"/>
      <c r="M1620" s="65" t="str">
        <f t="shared" si="1321"/>
        <v>ZSB_BASE_POSI</v>
      </c>
      <c r="N1620" s="65" t="str">
        <f t="shared" si="1308"/>
        <v>포지션기본정보</v>
      </c>
      <c r="O1620" s="27">
        <f t="shared" si="1325"/>
        <v>21</v>
      </c>
      <c r="P1620" s="65" t="s">
        <v>1576</v>
      </c>
      <c r="Q1620" s="65" t="str">
        <f t="shared" si="1322"/>
        <v>잔존일</v>
      </c>
      <c r="R1620" s="65" t="str">
        <f t="shared" si="1326"/>
        <v>number(8)</v>
      </c>
      <c r="S1620" s="66"/>
      <c r="T1620" s="66"/>
      <c r="U1620" s="68">
        <f t="shared" si="1323"/>
        <v>8</v>
      </c>
      <c r="V1620" s="65"/>
      <c r="W1620" s="5" t="s">
        <v>291</v>
      </c>
      <c r="X1620" s="5" t="str">
        <f t="shared" si="1315"/>
        <v>BASE_DT,SCEN_ID,POSI_ID</v>
      </c>
      <c r="Y1620" s="6" t="s">
        <v>291</v>
      </c>
      <c r="Z1620" s="37" t="str">
        <f t="shared" si="1316"/>
        <v xml:space="preserve">  DIFF_DAY number(8) NULL,</v>
      </c>
      <c r="AA1620" s="37" t="s">
        <v>291</v>
      </c>
      <c r="AB1620" s="5" t="str">
        <f t="shared" si="1317"/>
        <v/>
      </c>
      <c r="AC1620" s="37" t="s">
        <v>291</v>
      </c>
      <c r="AD1620" s="37" t="str">
        <f t="shared" si="1318"/>
        <v>COMMENT ON COLUMN ZSB_BASE_POSI.DIFF_DAY IS '잔존일';</v>
      </c>
      <c r="AE1620" s="37" t="s">
        <v>291</v>
      </c>
      <c r="AF1620" s="40" t="str">
        <f t="shared" si="1319"/>
        <v>ALTER TABLE ZSB_BASE_POSI ADD DIFF_DAY number(8) NULL;</v>
      </c>
      <c r="AG1620" s="6" t="s">
        <v>291</v>
      </c>
      <c r="AI1620" s="114"/>
      <c r="AJ1620" s="66"/>
    </row>
    <row r="1621" spans="2:36" hidden="1">
      <c r="B1621" s="65" t="str">
        <f t="shared" si="1324"/>
        <v>바젤2표준_입수정보</v>
      </c>
      <c r="C1621" s="65" t="str">
        <f t="shared" si="1324"/>
        <v>포지션기본정보</v>
      </c>
      <c r="D1621" s="65" t="s">
        <v>408</v>
      </c>
      <c r="E1621" s="65">
        <f t="shared" si="1309"/>
        <v>22</v>
      </c>
      <c r="F1621" s="66"/>
      <c r="G1621" s="66" t="s">
        <v>1156</v>
      </c>
      <c r="H1621" s="42" t="s">
        <v>2000</v>
      </c>
      <c r="I1621" s="66"/>
      <c r="J1621" s="65" t="str">
        <f t="shared" si="1302"/>
        <v>숫자_19,2</v>
      </c>
      <c r="K1621" s="103"/>
      <c r="L1621" s="67"/>
      <c r="M1621" s="65" t="str">
        <f t="shared" si="1321"/>
        <v>ZSB_BASE_POSI</v>
      </c>
      <c r="N1621" s="65" t="str">
        <f t="shared" si="1308"/>
        <v>포지션기본정보</v>
      </c>
      <c r="O1621" s="27">
        <f t="shared" si="1325"/>
        <v>22</v>
      </c>
      <c r="P1621" s="65" t="s">
        <v>1577</v>
      </c>
      <c r="Q1621" s="65" t="str">
        <f t="shared" si="1322"/>
        <v>액면금액</v>
      </c>
      <c r="R1621" s="65" t="str">
        <f t="shared" si="1326"/>
        <v>number(19,2)</v>
      </c>
      <c r="S1621" s="66"/>
      <c r="T1621" s="66"/>
      <c r="U1621" s="68" t="str">
        <f t="shared" si="1323"/>
        <v>19,2</v>
      </c>
      <c r="V1621" s="65"/>
      <c r="W1621" s="5" t="s">
        <v>291</v>
      </c>
      <c r="X1621" s="5" t="str">
        <f t="shared" si="1315"/>
        <v>BASE_DT,SCEN_ID,POSI_ID</v>
      </c>
      <c r="Y1621" s="6" t="s">
        <v>291</v>
      </c>
      <c r="Z1621" s="37" t="str">
        <f t="shared" si="1316"/>
        <v xml:space="preserve">  NOTL_AMT number(19,2) NULL,</v>
      </c>
      <c r="AA1621" s="37" t="s">
        <v>291</v>
      </c>
      <c r="AB1621" s="5" t="str">
        <f t="shared" si="1317"/>
        <v/>
      </c>
      <c r="AC1621" s="37" t="s">
        <v>291</v>
      </c>
      <c r="AD1621" s="37" t="str">
        <f t="shared" si="1318"/>
        <v>COMMENT ON COLUMN ZSB_BASE_POSI.NOTL_AMT IS '액면금액';</v>
      </c>
      <c r="AE1621" s="37" t="s">
        <v>291</v>
      </c>
      <c r="AF1621" s="40" t="str">
        <f t="shared" si="1319"/>
        <v>ALTER TABLE ZSB_BASE_POSI ADD NOTL_AMT number(19,2) NULL;</v>
      </c>
      <c r="AG1621" s="6" t="s">
        <v>291</v>
      </c>
      <c r="AI1621" s="114"/>
      <c r="AJ1621" s="66"/>
    </row>
    <row r="1622" spans="2:36" hidden="1">
      <c r="B1622" s="65" t="str">
        <f t="shared" si="1324"/>
        <v>바젤2표준_입수정보</v>
      </c>
      <c r="C1622" s="65" t="str">
        <f t="shared" si="1324"/>
        <v>포지션기본정보</v>
      </c>
      <c r="D1622" s="65" t="s">
        <v>501</v>
      </c>
      <c r="E1622" s="65">
        <f t="shared" si="1309"/>
        <v>23</v>
      </c>
      <c r="F1622" s="66"/>
      <c r="G1622" s="66" t="s">
        <v>274</v>
      </c>
      <c r="H1622" s="42" t="s">
        <v>707</v>
      </c>
      <c r="I1622" s="66"/>
      <c r="J1622" s="65" t="str">
        <f t="shared" si="1302"/>
        <v>문자_3</v>
      </c>
      <c r="K1622" s="103"/>
      <c r="L1622" s="67"/>
      <c r="M1622" s="65" t="str">
        <f t="shared" si="1321"/>
        <v>ZSB_BASE_POSI</v>
      </c>
      <c r="N1622" s="65" t="str">
        <f t="shared" si="1308"/>
        <v>포지션기본정보</v>
      </c>
      <c r="O1622" s="27">
        <f t="shared" si="1325"/>
        <v>23</v>
      </c>
      <c r="P1622" s="65" t="s">
        <v>1578</v>
      </c>
      <c r="Q1622" s="65" t="str">
        <f t="shared" si="1322"/>
        <v>기준통화</v>
      </c>
      <c r="R1622" s="65" t="str">
        <f t="shared" si="1326"/>
        <v>varchar2(3)</v>
      </c>
      <c r="S1622" s="66"/>
      <c r="T1622" s="66"/>
      <c r="U1622" s="68" t="str">
        <f t="shared" si="1323"/>
        <v>3</v>
      </c>
      <c r="V1622" s="65"/>
      <c r="W1622" s="5" t="s">
        <v>291</v>
      </c>
      <c r="X1622" s="5" t="str">
        <f t="shared" si="1315"/>
        <v>BASE_DT,SCEN_ID,POSI_ID</v>
      </c>
      <c r="Y1622" s="6" t="s">
        <v>291</v>
      </c>
      <c r="Z1622" s="37" t="str">
        <f t="shared" si="1316"/>
        <v xml:space="preserve">  NOTL_CCY varchar2(3) NULL,</v>
      </c>
      <c r="AA1622" s="37" t="s">
        <v>291</v>
      </c>
      <c r="AB1622" s="5" t="str">
        <f t="shared" si="1317"/>
        <v/>
      </c>
      <c r="AC1622" s="37" t="s">
        <v>291</v>
      </c>
      <c r="AD1622" s="37" t="str">
        <f t="shared" si="1318"/>
        <v>COMMENT ON COLUMN ZSB_BASE_POSI.NOTL_CCY IS '기준통화';</v>
      </c>
      <c r="AE1622" s="37" t="s">
        <v>291</v>
      </c>
      <c r="AF1622" s="40" t="str">
        <f t="shared" si="1319"/>
        <v>ALTER TABLE ZSB_BASE_POSI ADD NOTL_CCY varchar2(3) NULL;</v>
      </c>
      <c r="AG1622" s="6" t="s">
        <v>291</v>
      </c>
      <c r="AI1622" s="114"/>
      <c r="AJ1622" s="66"/>
    </row>
    <row r="1623" spans="2:36" hidden="1">
      <c r="B1623" s="65" t="str">
        <f t="shared" si="1324"/>
        <v>바젤2표준_입수정보</v>
      </c>
      <c r="C1623" s="65" t="str">
        <f t="shared" si="1324"/>
        <v>포지션기본정보</v>
      </c>
      <c r="D1623" s="65" t="s">
        <v>1579</v>
      </c>
      <c r="E1623" s="65">
        <f t="shared" si="1309"/>
        <v>24</v>
      </c>
      <c r="F1623" s="66"/>
      <c r="G1623" s="66" t="s">
        <v>274</v>
      </c>
      <c r="H1623" s="42" t="s">
        <v>707</v>
      </c>
      <c r="I1623" s="66"/>
      <c r="J1623" s="65" t="str">
        <f t="shared" ref="J1623:J1686" si="1327">IF(G1623="", "", G1623&amp;IF(G1623="날짜", "", "_"&amp;H1623))</f>
        <v>문자_3</v>
      </c>
      <c r="K1623" s="103"/>
      <c r="L1623" s="67"/>
      <c r="M1623" s="65" t="str">
        <f t="shared" si="1321"/>
        <v>ZSB_BASE_POSI</v>
      </c>
      <c r="N1623" s="65" t="str">
        <f>C1623</f>
        <v>포지션기본정보</v>
      </c>
      <c r="O1623" s="27">
        <f t="shared" si="1325"/>
        <v>24</v>
      </c>
      <c r="P1623" s="65" t="s">
        <v>1580</v>
      </c>
      <c r="Q1623" s="65" t="str">
        <f>D1623</f>
        <v>기초통화</v>
      </c>
      <c r="R1623" s="65" t="str">
        <f t="shared" si="1326"/>
        <v>varchar2(3)</v>
      </c>
      <c r="S1623" s="66"/>
      <c r="T1623" s="66"/>
      <c r="U1623" s="68" t="str">
        <f t="shared" si="1323"/>
        <v>3</v>
      </c>
      <c r="V1623" s="65"/>
      <c r="W1623" s="5" t="s">
        <v>291</v>
      </c>
      <c r="X1623" s="5" t="str">
        <f t="shared" si="1315"/>
        <v>BASE_DT,SCEN_ID,POSI_ID</v>
      </c>
      <c r="Y1623" s="6" t="s">
        <v>291</v>
      </c>
      <c r="Z1623" s="37" t="str">
        <f t="shared" si="1316"/>
        <v xml:space="preserve">  NOTL_CTR varchar2(3) NULL,</v>
      </c>
      <c r="AA1623" s="37" t="s">
        <v>291</v>
      </c>
      <c r="AB1623" s="5" t="str">
        <f t="shared" si="1317"/>
        <v/>
      </c>
      <c r="AC1623" s="37" t="s">
        <v>291</v>
      </c>
      <c r="AD1623" s="37" t="str">
        <f t="shared" si="1318"/>
        <v>COMMENT ON COLUMN ZSB_BASE_POSI.NOTL_CTR IS '기초통화';</v>
      </c>
      <c r="AE1623" s="37" t="s">
        <v>291</v>
      </c>
      <c r="AF1623" s="40" t="str">
        <f t="shared" si="1319"/>
        <v>ALTER TABLE ZSB_BASE_POSI ADD NOTL_CTR varchar2(3) NULL;</v>
      </c>
      <c r="AG1623" s="6" t="s">
        <v>291</v>
      </c>
      <c r="AI1623" s="114"/>
      <c r="AJ1623" s="66"/>
    </row>
    <row r="1624" spans="2:36" hidden="1">
      <c r="B1624" s="65" t="str">
        <f t="shared" si="1324"/>
        <v>바젤2표준_입수정보</v>
      </c>
      <c r="C1624" s="65" t="str">
        <f t="shared" si="1324"/>
        <v>포지션기본정보</v>
      </c>
      <c r="D1624" s="65" t="s">
        <v>1581</v>
      </c>
      <c r="E1624" s="65">
        <f t="shared" si="1309"/>
        <v>25</v>
      </c>
      <c r="F1624" s="66"/>
      <c r="G1624" s="66" t="s">
        <v>1156</v>
      </c>
      <c r="H1624" s="42" t="s">
        <v>2000</v>
      </c>
      <c r="I1624" s="66"/>
      <c r="J1624" s="65" t="str">
        <f t="shared" si="1327"/>
        <v>숫자_19,2</v>
      </c>
      <c r="K1624" s="103"/>
      <c r="L1624" s="67"/>
      <c r="M1624" s="65" t="str">
        <f t="shared" si="1321"/>
        <v>ZSB_BASE_POSI</v>
      </c>
      <c r="N1624" s="65" t="str">
        <f t="shared" si="1308"/>
        <v>포지션기본정보</v>
      </c>
      <c r="O1624" s="27">
        <f t="shared" si="1325"/>
        <v>25</v>
      </c>
      <c r="P1624" s="65" t="s">
        <v>717</v>
      </c>
      <c r="Q1624" s="65" t="str">
        <f t="shared" si="1322"/>
        <v>장부수량</v>
      </c>
      <c r="R1624" s="65" t="str">
        <f t="shared" si="1326"/>
        <v>number(19,2)</v>
      </c>
      <c r="S1624" s="66"/>
      <c r="T1624" s="66"/>
      <c r="U1624" s="68" t="str">
        <f t="shared" si="1323"/>
        <v>19,2</v>
      </c>
      <c r="V1624" s="65"/>
      <c r="W1624" s="5" t="s">
        <v>291</v>
      </c>
      <c r="X1624" s="5" t="str">
        <f t="shared" si="1315"/>
        <v>BASE_DT,SCEN_ID,POSI_ID</v>
      </c>
      <c r="Y1624" s="6" t="s">
        <v>291</v>
      </c>
      <c r="Z1624" s="37" t="str">
        <f t="shared" si="1316"/>
        <v xml:space="preserve">  BOOK_QTY number(19,2) NULL,</v>
      </c>
      <c r="AA1624" s="37" t="s">
        <v>291</v>
      </c>
      <c r="AB1624" s="5" t="str">
        <f t="shared" si="1317"/>
        <v/>
      </c>
      <c r="AC1624" s="37" t="s">
        <v>291</v>
      </c>
      <c r="AD1624" s="37" t="str">
        <f t="shared" si="1318"/>
        <v>COMMENT ON COLUMN ZSB_BASE_POSI.BOOK_QTY IS '장부수량';</v>
      </c>
      <c r="AE1624" s="37" t="s">
        <v>291</v>
      </c>
      <c r="AF1624" s="40" t="str">
        <f t="shared" si="1319"/>
        <v>ALTER TABLE ZSB_BASE_POSI ADD BOOK_QTY number(19,2) NULL;</v>
      </c>
      <c r="AG1624" s="6" t="s">
        <v>291</v>
      </c>
      <c r="AI1624" s="114"/>
      <c r="AJ1624" s="66"/>
    </row>
    <row r="1625" spans="2:36" hidden="1">
      <c r="B1625" s="65" t="str">
        <f t="shared" si="1324"/>
        <v>바젤2표준_입수정보</v>
      </c>
      <c r="C1625" s="65" t="str">
        <f t="shared" si="1324"/>
        <v>포지션기본정보</v>
      </c>
      <c r="D1625" s="65" t="s">
        <v>1582</v>
      </c>
      <c r="E1625" s="65">
        <f t="shared" si="1309"/>
        <v>26</v>
      </c>
      <c r="F1625" s="66"/>
      <c r="G1625" s="66" t="s">
        <v>1156</v>
      </c>
      <c r="H1625" s="42" t="s">
        <v>2000</v>
      </c>
      <c r="I1625" s="66"/>
      <c r="J1625" s="65" t="str">
        <f t="shared" si="1327"/>
        <v>숫자_19,2</v>
      </c>
      <c r="K1625" s="103"/>
      <c r="L1625" s="67"/>
      <c r="M1625" s="65" t="str">
        <f t="shared" si="1321"/>
        <v>ZSB_BASE_POSI</v>
      </c>
      <c r="N1625" s="65" t="str">
        <f t="shared" si="1308"/>
        <v>포지션기본정보</v>
      </c>
      <c r="O1625" s="27">
        <f t="shared" si="1325"/>
        <v>26</v>
      </c>
      <c r="P1625" s="65" t="s">
        <v>404</v>
      </c>
      <c r="Q1625" s="65" t="str">
        <f t="shared" si="1322"/>
        <v>장부가</v>
      </c>
      <c r="R1625" s="65" t="str">
        <f t="shared" si="1326"/>
        <v>number(19,2)</v>
      </c>
      <c r="S1625" s="66"/>
      <c r="T1625" s="66"/>
      <c r="U1625" s="68" t="str">
        <f t="shared" si="1323"/>
        <v>19,2</v>
      </c>
      <c r="V1625" s="65"/>
      <c r="W1625" s="5" t="s">
        <v>291</v>
      </c>
      <c r="X1625" s="5" t="str">
        <f t="shared" si="1315"/>
        <v>BASE_DT,SCEN_ID,POSI_ID</v>
      </c>
      <c r="Y1625" s="6" t="s">
        <v>291</v>
      </c>
      <c r="Z1625" s="37" t="str">
        <f t="shared" si="1316"/>
        <v xml:space="preserve">  BOOK_AMT number(19,2) NULL,</v>
      </c>
      <c r="AA1625" s="37" t="s">
        <v>291</v>
      </c>
      <c r="AB1625" s="5" t="str">
        <f t="shared" si="1317"/>
        <v/>
      </c>
      <c r="AC1625" s="37" t="s">
        <v>291</v>
      </c>
      <c r="AD1625" s="37" t="str">
        <f t="shared" si="1318"/>
        <v>COMMENT ON COLUMN ZSB_BASE_POSI.BOOK_AMT IS '장부가';</v>
      </c>
      <c r="AE1625" s="37" t="s">
        <v>291</v>
      </c>
      <c r="AF1625" s="40" t="str">
        <f t="shared" si="1319"/>
        <v>ALTER TABLE ZSB_BASE_POSI ADD BOOK_AMT number(19,2) NULL;</v>
      </c>
      <c r="AG1625" s="6" t="s">
        <v>291</v>
      </c>
      <c r="AI1625" s="114"/>
      <c r="AJ1625" s="66"/>
    </row>
    <row r="1626" spans="2:36" hidden="1">
      <c r="B1626" s="65" t="str">
        <f t="shared" si="1324"/>
        <v>바젤2표준_입수정보</v>
      </c>
      <c r="C1626" s="65" t="str">
        <f t="shared" si="1324"/>
        <v>포지션기본정보</v>
      </c>
      <c r="D1626" s="65" t="s">
        <v>1583</v>
      </c>
      <c r="E1626" s="65">
        <f t="shared" si="1309"/>
        <v>27</v>
      </c>
      <c r="F1626" s="66"/>
      <c r="G1626" s="66" t="s">
        <v>274</v>
      </c>
      <c r="H1626" s="42" t="s">
        <v>705</v>
      </c>
      <c r="I1626" s="66"/>
      <c r="J1626" s="65" t="str">
        <f t="shared" si="1327"/>
        <v>문자_1</v>
      </c>
      <c r="K1626" s="103"/>
      <c r="L1626" s="67"/>
      <c r="M1626" s="65" t="str">
        <f t="shared" si="1321"/>
        <v>ZSB_BASE_POSI</v>
      </c>
      <c r="N1626" s="65" t="str">
        <f t="shared" si="1308"/>
        <v>포지션기본정보</v>
      </c>
      <c r="O1626" s="27">
        <f t="shared" si="1325"/>
        <v>27</v>
      </c>
      <c r="P1626" s="65" t="s">
        <v>1584</v>
      </c>
      <c r="Q1626" s="65" t="str">
        <f t="shared" si="1322"/>
        <v>장부대사대상여부</v>
      </c>
      <c r="R1626" s="65" t="str">
        <f t="shared" si="1326"/>
        <v>varchar2(1)</v>
      </c>
      <c r="S1626" s="66"/>
      <c r="T1626" s="66"/>
      <c r="U1626" s="68" t="str">
        <f t="shared" si="1323"/>
        <v>1</v>
      </c>
      <c r="V1626" s="65"/>
      <c r="W1626" s="5" t="s">
        <v>291</v>
      </c>
      <c r="X1626" s="5" t="str">
        <f t="shared" si="1315"/>
        <v>BASE_DT,SCEN_ID,POSI_ID</v>
      </c>
      <c r="Y1626" s="6" t="s">
        <v>291</v>
      </c>
      <c r="Z1626" s="37" t="str">
        <f t="shared" si="1316"/>
        <v xml:space="preserve">  BOOK_YN varchar2(1) NULL,</v>
      </c>
      <c r="AA1626" s="37" t="s">
        <v>291</v>
      </c>
      <c r="AB1626" s="5" t="str">
        <f t="shared" si="1317"/>
        <v/>
      </c>
      <c r="AC1626" s="37" t="s">
        <v>291</v>
      </c>
      <c r="AD1626" s="37" t="str">
        <f t="shared" si="1318"/>
        <v>COMMENT ON COLUMN ZSB_BASE_POSI.BOOK_YN IS '장부대사대상여부';</v>
      </c>
      <c r="AE1626" s="37" t="s">
        <v>291</v>
      </c>
      <c r="AF1626" s="40" t="str">
        <f t="shared" si="1319"/>
        <v>ALTER TABLE ZSB_BASE_POSI ADD BOOK_YN varchar2(1) NULL;</v>
      </c>
      <c r="AG1626" s="6" t="s">
        <v>291</v>
      </c>
      <c r="AI1626" s="114"/>
      <c r="AJ1626" s="66"/>
    </row>
    <row r="1627" spans="2:36" hidden="1">
      <c r="B1627" s="65" t="str">
        <f t="shared" si="1324"/>
        <v>바젤2표준_입수정보</v>
      </c>
      <c r="C1627" s="65" t="str">
        <f t="shared" si="1324"/>
        <v>포지션기본정보</v>
      </c>
      <c r="D1627" s="65" t="s">
        <v>1585</v>
      </c>
      <c r="E1627" s="65">
        <f t="shared" si="1309"/>
        <v>28</v>
      </c>
      <c r="F1627" s="66"/>
      <c r="G1627" s="66" t="s">
        <v>1156</v>
      </c>
      <c r="H1627" s="42" t="s">
        <v>2000</v>
      </c>
      <c r="I1627" s="66"/>
      <c r="J1627" s="65" t="str">
        <f t="shared" si="1327"/>
        <v>숫자_19,2</v>
      </c>
      <c r="K1627" s="103"/>
      <c r="L1627" s="67"/>
      <c r="M1627" s="65" t="str">
        <f t="shared" si="1321"/>
        <v>ZSB_BASE_POSI</v>
      </c>
      <c r="N1627" s="65" t="str">
        <f t="shared" si="1308"/>
        <v>포지션기본정보</v>
      </c>
      <c r="O1627" s="27">
        <f t="shared" si="1325"/>
        <v>28</v>
      </c>
      <c r="P1627" s="65" t="s">
        <v>1586</v>
      </c>
      <c r="Q1627" s="65" t="str">
        <f t="shared" si="1322"/>
        <v>시장가격</v>
      </c>
      <c r="R1627" s="65" t="str">
        <f t="shared" si="1326"/>
        <v>number(19,2)</v>
      </c>
      <c r="S1627" s="66"/>
      <c r="T1627" s="66"/>
      <c r="U1627" s="68" t="str">
        <f t="shared" si="1323"/>
        <v>19,2</v>
      </c>
      <c r="V1627" s="65"/>
      <c r="W1627" s="5" t="s">
        <v>291</v>
      </c>
      <c r="X1627" s="5" t="str">
        <f t="shared" si="1315"/>
        <v>BASE_DT,SCEN_ID,POSI_ID</v>
      </c>
      <c r="Y1627" s="6" t="s">
        <v>291</v>
      </c>
      <c r="Z1627" s="37" t="str">
        <f t="shared" si="1316"/>
        <v xml:space="preserve">  SPOT_PRIC number(19,2) NULL,</v>
      </c>
      <c r="AA1627" s="37" t="s">
        <v>291</v>
      </c>
      <c r="AB1627" s="5" t="str">
        <f t="shared" si="1317"/>
        <v/>
      </c>
      <c r="AC1627" s="37" t="s">
        <v>291</v>
      </c>
      <c r="AD1627" s="37" t="str">
        <f t="shared" si="1318"/>
        <v>COMMENT ON COLUMN ZSB_BASE_POSI.SPOT_PRIC IS '시장가격';</v>
      </c>
      <c r="AE1627" s="37" t="s">
        <v>291</v>
      </c>
      <c r="AF1627" s="40" t="str">
        <f t="shared" si="1319"/>
        <v>ALTER TABLE ZSB_BASE_POSI ADD SPOT_PRIC number(19,2) NULL;</v>
      </c>
      <c r="AG1627" s="6" t="s">
        <v>291</v>
      </c>
      <c r="AI1627" s="114"/>
      <c r="AJ1627" s="66"/>
    </row>
    <row r="1628" spans="2:36" hidden="1">
      <c r="B1628" s="65" t="str">
        <f t="shared" si="1324"/>
        <v>바젤2표준_입수정보</v>
      </c>
      <c r="C1628" s="65" t="str">
        <f t="shared" si="1324"/>
        <v>포지션기본정보</v>
      </c>
      <c r="D1628" s="65" t="s">
        <v>1226</v>
      </c>
      <c r="E1628" s="65">
        <f t="shared" si="1309"/>
        <v>29</v>
      </c>
      <c r="F1628" s="66"/>
      <c r="G1628" s="66" t="s">
        <v>1156</v>
      </c>
      <c r="H1628" s="42" t="s">
        <v>2000</v>
      </c>
      <c r="I1628" s="66"/>
      <c r="J1628" s="65" t="str">
        <f t="shared" si="1327"/>
        <v>숫자_19,2</v>
      </c>
      <c r="K1628" s="103"/>
      <c r="L1628" s="67"/>
      <c r="M1628" s="65" t="str">
        <f t="shared" si="1321"/>
        <v>ZSB_BASE_POSI</v>
      </c>
      <c r="N1628" s="65" t="str">
        <f t="shared" si="1308"/>
        <v>포지션기본정보</v>
      </c>
      <c r="O1628" s="27">
        <f t="shared" si="1325"/>
        <v>29</v>
      </c>
      <c r="P1628" s="65" t="s">
        <v>822</v>
      </c>
      <c r="Q1628" s="65" t="str">
        <f t="shared" si="1322"/>
        <v>평가금액</v>
      </c>
      <c r="R1628" s="65" t="str">
        <f t="shared" si="1326"/>
        <v>number(19,2)</v>
      </c>
      <c r="S1628" s="66"/>
      <c r="T1628" s="66"/>
      <c r="U1628" s="68" t="str">
        <f t="shared" si="1323"/>
        <v>19,2</v>
      </c>
      <c r="V1628" s="65"/>
      <c r="W1628" s="5" t="s">
        <v>291</v>
      </c>
      <c r="X1628" s="5" t="str">
        <f t="shared" si="1315"/>
        <v>BASE_DT,SCEN_ID,POSI_ID</v>
      </c>
      <c r="Y1628" s="6" t="s">
        <v>291</v>
      </c>
      <c r="Z1628" s="37" t="str">
        <f t="shared" si="1316"/>
        <v xml:space="preserve">  SPOT_AMT number(19,2) NULL,</v>
      </c>
      <c r="AA1628" s="37" t="s">
        <v>291</v>
      </c>
      <c r="AB1628" s="5" t="str">
        <f t="shared" si="1317"/>
        <v/>
      </c>
      <c r="AC1628" s="37" t="s">
        <v>291</v>
      </c>
      <c r="AD1628" s="37" t="str">
        <f t="shared" si="1318"/>
        <v>COMMENT ON COLUMN ZSB_BASE_POSI.SPOT_AMT IS '평가금액';</v>
      </c>
      <c r="AE1628" s="37" t="s">
        <v>291</v>
      </c>
      <c r="AF1628" s="40" t="str">
        <f t="shared" si="1319"/>
        <v>ALTER TABLE ZSB_BASE_POSI ADD SPOT_AMT number(19,2) NULL;</v>
      </c>
      <c r="AG1628" s="6" t="s">
        <v>291</v>
      </c>
      <c r="AI1628" s="114"/>
      <c r="AJ1628" s="66"/>
    </row>
    <row r="1629" spans="2:36" hidden="1">
      <c r="B1629" s="65" t="str">
        <f t="shared" si="1324"/>
        <v>바젤2표준_입수정보</v>
      </c>
      <c r="C1629" s="65" t="str">
        <f t="shared" si="1324"/>
        <v>포지션기본정보</v>
      </c>
      <c r="D1629" s="65" t="s">
        <v>1587</v>
      </c>
      <c r="E1629" s="65">
        <f t="shared" si="1309"/>
        <v>30</v>
      </c>
      <c r="F1629" s="66"/>
      <c r="G1629" s="66" t="s">
        <v>1156</v>
      </c>
      <c r="H1629" s="42" t="s">
        <v>2000</v>
      </c>
      <c r="I1629" s="66"/>
      <c r="J1629" s="65" t="str">
        <f t="shared" si="1327"/>
        <v>숫자_19,2</v>
      </c>
      <c r="K1629" s="103"/>
      <c r="L1629" s="67"/>
      <c r="M1629" s="65" t="str">
        <f t="shared" si="1321"/>
        <v>ZSB_BASE_POSI</v>
      </c>
      <c r="N1629" s="65" t="str">
        <f t="shared" si="1308"/>
        <v>포지션기본정보</v>
      </c>
      <c r="O1629" s="27">
        <f t="shared" si="1325"/>
        <v>30</v>
      </c>
      <c r="P1629" s="65" t="s">
        <v>1588</v>
      </c>
      <c r="Q1629" s="65" t="str">
        <f t="shared" si="1322"/>
        <v>원화평가금액</v>
      </c>
      <c r="R1629" s="65" t="str">
        <f t="shared" si="1326"/>
        <v>number(19,2)</v>
      </c>
      <c r="S1629" s="66"/>
      <c r="T1629" s="66"/>
      <c r="U1629" s="68" t="str">
        <f t="shared" si="1323"/>
        <v>19,2</v>
      </c>
      <c r="V1629" s="65"/>
      <c r="W1629" s="5" t="s">
        <v>291</v>
      </c>
      <c r="X1629" s="5" t="str">
        <f t="shared" si="1315"/>
        <v>BASE_DT,SCEN_ID,POSI_ID</v>
      </c>
      <c r="Y1629" s="6" t="s">
        <v>291</v>
      </c>
      <c r="Z1629" s="37" t="str">
        <f t="shared" si="1316"/>
        <v xml:space="preserve">  SPOT_KAMT number(19,2) NULL,</v>
      </c>
      <c r="AA1629" s="37" t="s">
        <v>291</v>
      </c>
      <c r="AB1629" s="5" t="str">
        <f t="shared" si="1317"/>
        <v/>
      </c>
      <c r="AC1629" s="37" t="s">
        <v>291</v>
      </c>
      <c r="AD1629" s="37" t="str">
        <f t="shared" si="1318"/>
        <v>COMMENT ON COLUMN ZSB_BASE_POSI.SPOT_KAMT IS '원화평가금액';</v>
      </c>
      <c r="AE1629" s="37" t="s">
        <v>291</v>
      </c>
      <c r="AF1629" s="40" t="str">
        <f t="shared" si="1319"/>
        <v>ALTER TABLE ZSB_BASE_POSI ADD SPOT_KAMT number(19,2) NULL;</v>
      </c>
      <c r="AG1629" s="6" t="s">
        <v>291</v>
      </c>
      <c r="AI1629" s="114"/>
      <c r="AJ1629" s="66"/>
    </row>
    <row r="1630" spans="2:36" hidden="1">
      <c r="B1630" s="65" t="str">
        <f t="shared" si="1324"/>
        <v>바젤2표준_입수정보</v>
      </c>
      <c r="C1630" s="65" t="str">
        <f t="shared" si="1324"/>
        <v>포지션기본정보</v>
      </c>
      <c r="D1630" s="65" t="s">
        <v>1589</v>
      </c>
      <c r="E1630" s="65">
        <f t="shared" si="1309"/>
        <v>31</v>
      </c>
      <c r="F1630" s="66"/>
      <c r="G1630" s="66" t="s">
        <v>1156</v>
      </c>
      <c r="H1630" s="42" t="s">
        <v>2003</v>
      </c>
      <c r="I1630" s="66"/>
      <c r="J1630" s="65" t="str">
        <f t="shared" si="1327"/>
        <v>숫자_19,8</v>
      </c>
      <c r="K1630" s="103"/>
      <c r="L1630" s="67"/>
      <c r="M1630" s="65" t="str">
        <f t="shared" si="1321"/>
        <v>ZSB_BASE_POSI</v>
      </c>
      <c r="N1630" s="65" t="str">
        <f t="shared" si="1308"/>
        <v>포지션기본정보</v>
      </c>
      <c r="O1630" s="27">
        <f t="shared" si="1325"/>
        <v>31</v>
      </c>
      <c r="P1630" s="65" t="s">
        <v>1590</v>
      </c>
      <c r="Q1630" s="65" t="str">
        <f t="shared" si="1322"/>
        <v>원화환산율1</v>
      </c>
      <c r="R1630" s="65" t="str">
        <f t="shared" si="1326"/>
        <v>number(19,8)</v>
      </c>
      <c r="S1630" s="66"/>
      <c r="T1630" s="66"/>
      <c r="U1630" s="68" t="str">
        <f t="shared" si="1323"/>
        <v>19,8</v>
      </c>
      <c r="V1630" s="65"/>
      <c r="W1630" s="5" t="s">
        <v>291</v>
      </c>
      <c r="X1630" s="5" t="str">
        <f t="shared" si="1315"/>
        <v>BASE_DT,SCEN_ID,POSI_ID</v>
      </c>
      <c r="Y1630" s="6" t="s">
        <v>291</v>
      </c>
      <c r="Z1630" s="37" t="str">
        <f t="shared" si="1316"/>
        <v xml:space="preserve">  FX_RT1 number(19,8) NULL,</v>
      </c>
      <c r="AA1630" s="37" t="s">
        <v>291</v>
      </c>
      <c r="AB1630" s="5" t="str">
        <f t="shared" si="1317"/>
        <v/>
      </c>
      <c r="AC1630" s="37" t="s">
        <v>291</v>
      </c>
      <c r="AD1630" s="37" t="str">
        <f t="shared" si="1318"/>
        <v>COMMENT ON COLUMN ZSB_BASE_POSI.FX_RT1 IS '원화환산율1';</v>
      </c>
      <c r="AE1630" s="37" t="s">
        <v>291</v>
      </c>
      <c r="AF1630" s="40" t="str">
        <f t="shared" si="1319"/>
        <v>ALTER TABLE ZSB_BASE_POSI ADD FX_RT1 number(19,8) NULL;</v>
      </c>
      <c r="AG1630" s="6" t="s">
        <v>291</v>
      </c>
      <c r="AI1630" s="114"/>
      <c r="AJ1630" s="66"/>
    </row>
    <row r="1631" spans="2:36" hidden="1">
      <c r="B1631" s="65" t="str">
        <f t="shared" si="1324"/>
        <v>바젤2표준_입수정보</v>
      </c>
      <c r="C1631" s="65" t="str">
        <f t="shared" si="1324"/>
        <v>포지션기본정보</v>
      </c>
      <c r="D1631" s="65" t="s">
        <v>1591</v>
      </c>
      <c r="E1631" s="65">
        <f t="shared" si="1309"/>
        <v>32</v>
      </c>
      <c r="F1631" s="66"/>
      <c r="G1631" s="66" t="s">
        <v>1156</v>
      </c>
      <c r="H1631" s="42" t="s">
        <v>2003</v>
      </c>
      <c r="I1631" s="66"/>
      <c r="J1631" s="65" t="str">
        <f t="shared" si="1327"/>
        <v>숫자_19,8</v>
      </c>
      <c r="K1631" s="103"/>
      <c r="L1631" s="67"/>
      <c r="M1631" s="65" t="str">
        <f t="shared" si="1321"/>
        <v>ZSB_BASE_POSI</v>
      </c>
      <c r="N1631" s="65" t="str">
        <f t="shared" si="1308"/>
        <v>포지션기본정보</v>
      </c>
      <c r="O1631" s="27">
        <f t="shared" si="1325"/>
        <v>32</v>
      </c>
      <c r="P1631" s="65" t="s">
        <v>1592</v>
      </c>
      <c r="Q1631" s="65" t="str">
        <f t="shared" si="1322"/>
        <v>원화환산율2</v>
      </c>
      <c r="R1631" s="65" t="str">
        <f t="shared" si="1326"/>
        <v>number(19,8)</v>
      </c>
      <c r="S1631" s="66"/>
      <c r="T1631" s="66"/>
      <c r="U1631" s="68" t="str">
        <f t="shared" si="1323"/>
        <v>19,8</v>
      </c>
      <c r="V1631" s="65"/>
      <c r="W1631" s="5" t="s">
        <v>291</v>
      </c>
      <c r="X1631" s="5" t="str">
        <f t="shared" si="1315"/>
        <v>BASE_DT,SCEN_ID,POSI_ID</v>
      </c>
      <c r="Y1631" s="6" t="s">
        <v>291</v>
      </c>
      <c r="Z1631" s="37" t="str">
        <f t="shared" si="1316"/>
        <v xml:space="preserve">  FX_RT2 number(19,8) NULL,</v>
      </c>
      <c r="AA1631" s="37" t="s">
        <v>291</v>
      </c>
      <c r="AB1631" s="5" t="str">
        <f t="shared" si="1317"/>
        <v/>
      </c>
      <c r="AC1631" s="37" t="s">
        <v>291</v>
      </c>
      <c r="AD1631" s="37" t="str">
        <f t="shared" si="1318"/>
        <v>COMMENT ON COLUMN ZSB_BASE_POSI.FX_RT2 IS '원화환산율2';</v>
      </c>
      <c r="AE1631" s="37" t="s">
        <v>291</v>
      </c>
      <c r="AF1631" s="40" t="str">
        <f t="shared" si="1319"/>
        <v>ALTER TABLE ZSB_BASE_POSI ADD FX_RT2 number(19,8) NULL;</v>
      </c>
      <c r="AG1631" s="6" t="s">
        <v>291</v>
      </c>
      <c r="AI1631" s="114"/>
      <c r="AJ1631" s="66"/>
    </row>
    <row r="1632" spans="2:36" hidden="1">
      <c r="B1632" s="65" t="str">
        <f t="shared" ref="B1632:C1647" si="1328">B1631</f>
        <v>바젤2표준_입수정보</v>
      </c>
      <c r="C1632" s="65" t="str">
        <f t="shared" si="1328"/>
        <v>포지션기본정보</v>
      </c>
      <c r="D1632" s="65" t="s">
        <v>1593</v>
      </c>
      <c r="E1632" s="65">
        <f t="shared" si="1309"/>
        <v>33</v>
      </c>
      <c r="F1632" s="66"/>
      <c r="G1632" s="66" t="s">
        <v>274</v>
      </c>
      <c r="H1632" s="42" t="s">
        <v>705</v>
      </c>
      <c r="I1632" s="66"/>
      <c r="J1632" s="65" t="str">
        <f t="shared" si="1327"/>
        <v>문자_1</v>
      </c>
      <c r="K1632" s="103"/>
      <c r="L1632" s="67"/>
      <c r="M1632" s="65" t="str">
        <f t="shared" si="1321"/>
        <v>ZSB_BASE_POSI</v>
      </c>
      <c r="N1632" s="65" t="str">
        <f t="shared" si="1308"/>
        <v>포지션기본정보</v>
      </c>
      <c r="O1632" s="27">
        <f t="shared" si="1325"/>
        <v>33</v>
      </c>
      <c r="P1632" s="65" t="s">
        <v>1594</v>
      </c>
      <c r="Q1632" s="65" t="str">
        <f t="shared" si="1322"/>
        <v>매입매도구분</v>
      </c>
      <c r="R1632" s="65" t="str">
        <f t="shared" si="1326"/>
        <v>varchar2(1)</v>
      </c>
      <c r="S1632" s="66"/>
      <c r="T1632" s="66"/>
      <c r="U1632" s="68" t="str">
        <f t="shared" si="1323"/>
        <v>1</v>
      </c>
      <c r="V1632" s="65"/>
      <c r="W1632" s="5" t="s">
        <v>291</v>
      </c>
      <c r="X1632" s="5" t="str">
        <f t="shared" si="1315"/>
        <v>BASE_DT,SCEN_ID,POSI_ID</v>
      </c>
      <c r="Y1632" s="6" t="s">
        <v>291</v>
      </c>
      <c r="Z1632" s="37" t="str">
        <f t="shared" si="1316"/>
        <v xml:space="preserve">  TR_GB varchar2(1) NULL,</v>
      </c>
      <c r="AA1632" s="37" t="s">
        <v>291</v>
      </c>
      <c r="AB1632" s="5" t="str">
        <f t="shared" si="1317"/>
        <v/>
      </c>
      <c r="AC1632" s="37" t="s">
        <v>291</v>
      </c>
      <c r="AD1632" s="37" t="str">
        <f t="shared" si="1318"/>
        <v>COMMENT ON COLUMN ZSB_BASE_POSI.TR_GB IS '매입매도구분';</v>
      </c>
      <c r="AE1632" s="37" t="s">
        <v>291</v>
      </c>
      <c r="AF1632" s="40" t="str">
        <f t="shared" si="1319"/>
        <v>ALTER TABLE ZSB_BASE_POSI ADD TR_GB varchar2(1) NULL;</v>
      </c>
      <c r="AG1632" s="6" t="s">
        <v>291</v>
      </c>
      <c r="AI1632" s="114"/>
      <c r="AJ1632" s="66"/>
    </row>
    <row r="1633" spans="2:36" hidden="1">
      <c r="B1633" s="65" t="str">
        <f t="shared" si="1328"/>
        <v>바젤2표준_입수정보</v>
      </c>
      <c r="C1633" s="65" t="str">
        <f t="shared" si="1328"/>
        <v>포지션기본정보</v>
      </c>
      <c r="D1633" s="65" t="s">
        <v>1595</v>
      </c>
      <c r="E1633" s="65">
        <f t="shared" si="1309"/>
        <v>34</v>
      </c>
      <c r="F1633" s="66"/>
      <c r="G1633" s="66" t="s">
        <v>1156</v>
      </c>
      <c r="H1633" s="42" t="s">
        <v>2000</v>
      </c>
      <c r="I1633" s="66"/>
      <c r="J1633" s="65" t="str">
        <f t="shared" si="1327"/>
        <v>숫자_19,2</v>
      </c>
      <c r="K1633" s="103"/>
      <c r="L1633" s="67"/>
      <c r="M1633" s="65" t="str">
        <f t="shared" si="1321"/>
        <v>ZSB_BASE_POSI</v>
      </c>
      <c r="N1633" s="65" t="str">
        <f t="shared" si="1308"/>
        <v>포지션기본정보</v>
      </c>
      <c r="O1633" s="27">
        <f t="shared" si="1325"/>
        <v>34</v>
      </c>
      <c r="P1633" s="65" t="s">
        <v>1596</v>
      </c>
      <c r="Q1633" s="65" t="str">
        <f t="shared" si="1322"/>
        <v>계약크기</v>
      </c>
      <c r="R1633" s="65" t="str">
        <f t="shared" si="1326"/>
        <v>number(19,2)</v>
      </c>
      <c r="S1633" s="66"/>
      <c r="T1633" s="66"/>
      <c r="U1633" s="68" t="str">
        <f t="shared" si="1323"/>
        <v>19,2</v>
      </c>
      <c r="V1633" s="65"/>
      <c r="W1633" s="5" t="s">
        <v>291</v>
      </c>
      <c r="X1633" s="5" t="str">
        <f t="shared" si="1315"/>
        <v>BASE_DT,SCEN_ID,POSI_ID</v>
      </c>
      <c r="Y1633" s="6" t="s">
        <v>291</v>
      </c>
      <c r="Z1633" s="37" t="str">
        <f t="shared" si="1316"/>
        <v xml:space="preserve">  CONT_SIZE number(19,2) NULL,</v>
      </c>
      <c r="AA1633" s="37" t="s">
        <v>291</v>
      </c>
      <c r="AB1633" s="5" t="str">
        <f t="shared" si="1317"/>
        <v/>
      </c>
      <c r="AC1633" s="37" t="s">
        <v>291</v>
      </c>
      <c r="AD1633" s="37" t="str">
        <f t="shared" si="1318"/>
        <v>COMMENT ON COLUMN ZSB_BASE_POSI.CONT_SIZE IS '계약크기';</v>
      </c>
      <c r="AE1633" s="37" t="s">
        <v>291</v>
      </c>
      <c r="AF1633" s="40" t="str">
        <f t="shared" si="1319"/>
        <v>ALTER TABLE ZSB_BASE_POSI ADD CONT_SIZE number(19,2) NULL;</v>
      </c>
      <c r="AG1633" s="6" t="s">
        <v>291</v>
      </c>
      <c r="AI1633" s="114"/>
      <c r="AJ1633" s="66"/>
    </row>
    <row r="1634" spans="2:36" hidden="1">
      <c r="B1634" s="65" t="str">
        <f t="shared" si="1328"/>
        <v>바젤2표준_입수정보</v>
      </c>
      <c r="C1634" s="65" t="str">
        <f t="shared" si="1328"/>
        <v>포지션기본정보</v>
      </c>
      <c r="D1634" s="65" t="s">
        <v>710</v>
      </c>
      <c r="E1634" s="65">
        <f t="shared" si="1309"/>
        <v>35</v>
      </c>
      <c r="F1634" s="66"/>
      <c r="G1634" s="66" t="s">
        <v>1156</v>
      </c>
      <c r="H1634" s="42" t="s">
        <v>2004</v>
      </c>
      <c r="I1634" s="66"/>
      <c r="J1634" s="65" t="str">
        <f t="shared" si="1327"/>
        <v>숫자_10,2</v>
      </c>
      <c r="K1634" s="103"/>
      <c r="L1634" s="67"/>
      <c r="M1634" s="65" t="str">
        <f t="shared" si="1321"/>
        <v>ZSB_BASE_POSI</v>
      </c>
      <c r="N1634" s="65" t="str">
        <f t="shared" si="1308"/>
        <v>포지션기본정보</v>
      </c>
      <c r="O1634" s="27">
        <f t="shared" si="1325"/>
        <v>35</v>
      </c>
      <c r="P1634" s="65" t="s">
        <v>1597</v>
      </c>
      <c r="Q1634" s="65" t="str">
        <f t="shared" si="1322"/>
        <v>행사가격</v>
      </c>
      <c r="R1634" s="65" t="str">
        <f t="shared" si="1326"/>
        <v>number(10,2)</v>
      </c>
      <c r="S1634" s="66"/>
      <c r="T1634" s="66"/>
      <c r="U1634" s="68" t="str">
        <f t="shared" si="1323"/>
        <v>10,2</v>
      </c>
      <c r="V1634" s="65"/>
      <c r="W1634" s="5" t="s">
        <v>291</v>
      </c>
      <c r="X1634" s="5" t="str">
        <f t="shared" si="1315"/>
        <v>BASE_DT,SCEN_ID,POSI_ID</v>
      </c>
      <c r="Y1634" s="6" t="s">
        <v>291</v>
      </c>
      <c r="Z1634" s="37" t="str">
        <f t="shared" si="1316"/>
        <v xml:space="preserve">  STRI_PRIC number(10,2) NULL,</v>
      </c>
      <c r="AA1634" s="37" t="s">
        <v>291</v>
      </c>
      <c r="AB1634" s="5" t="str">
        <f t="shared" si="1317"/>
        <v/>
      </c>
      <c r="AC1634" s="37" t="s">
        <v>291</v>
      </c>
      <c r="AD1634" s="37" t="str">
        <f t="shared" si="1318"/>
        <v>COMMENT ON COLUMN ZSB_BASE_POSI.STRI_PRIC IS '행사가격';</v>
      </c>
      <c r="AE1634" s="37" t="s">
        <v>291</v>
      </c>
      <c r="AF1634" s="40" t="str">
        <f t="shared" si="1319"/>
        <v>ALTER TABLE ZSB_BASE_POSI ADD STRI_PRIC number(10,2) NULL;</v>
      </c>
      <c r="AG1634" s="6" t="s">
        <v>291</v>
      </c>
      <c r="AI1634" s="114"/>
      <c r="AJ1634" s="66"/>
    </row>
    <row r="1635" spans="2:36" ht="38.25" hidden="1">
      <c r="B1635" s="65" t="str">
        <f t="shared" si="1328"/>
        <v>바젤2표준_입수정보</v>
      </c>
      <c r="C1635" s="65" t="str">
        <f t="shared" si="1328"/>
        <v>포지션기본정보</v>
      </c>
      <c r="D1635" s="65" t="s">
        <v>1598</v>
      </c>
      <c r="E1635" s="65">
        <f t="shared" si="1309"/>
        <v>36</v>
      </c>
      <c r="F1635" s="66"/>
      <c r="G1635" s="66" t="s">
        <v>274</v>
      </c>
      <c r="H1635" s="42" t="s">
        <v>706</v>
      </c>
      <c r="I1635" s="66"/>
      <c r="J1635" s="65" t="str">
        <f t="shared" si="1327"/>
        <v>문자_2</v>
      </c>
      <c r="K1635" s="103" t="s">
        <v>1599</v>
      </c>
      <c r="L1635" s="67"/>
      <c r="M1635" s="65" t="str">
        <f t="shared" si="1321"/>
        <v>ZSB_BASE_POSI</v>
      </c>
      <c r="N1635" s="65" t="str">
        <f t="shared" si="1308"/>
        <v>포지션기본정보</v>
      </c>
      <c r="O1635" s="27">
        <f t="shared" si="1325"/>
        <v>36</v>
      </c>
      <c r="P1635" s="65" t="s">
        <v>718</v>
      </c>
      <c r="Q1635" s="65" t="str">
        <f t="shared" si="1322"/>
        <v>이자유형</v>
      </c>
      <c r="R1635" s="65" t="str">
        <f t="shared" si="1326"/>
        <v>varchar2(2)</v>
      </c>
      <c r="S1635" s="66"/>
      <c r="T1635" s="66"/>
      <c r="U1635" s="68" t="str">
        <f t="shared" si="1323"/>
        <v>2</v>
      </c>
      <c r="V1635" s="65"/>
      <c r="W1635" s="5" t="s">
        <v>291</v>
      </c>
      <c r="X1635" s="5" t="str">
        <f t="shared" si="1315"/>
        <v>BASE_DT,SCEN_ID,POSI_ID</v>
      </c>
      <c r="Y1635" s="6" t="s">
        <v>291</v>
      </c>
      <c r="Z1635" s="37" t="str">
        <f t="shared" si="1316"/>
        <v xml:space="preserve">  INT_TYPE varchar2(2) NULL,</v>
      </c>
      <c r="AA1635" s="37" t="s">
        <v>291</v>
      </c>
      <c r="AB1635" s="5" t="str">
        <f t="shared" si="1317"/>
        <v/>
      </c>
      <c r="AC1635" s="37" t="s">
        <v>291</v>
      </c>
      <c r="AD1635" s="37" t="str">
        <f t="shared" si="1318"/>
        <v>COMMENT ON COLUMN ZSB_BASE_POSI.INT_TYPE IS '이자유형 : 01:할인채,02:고정금리,03:변동금리,04:분할상환';</v>
      </c>
      <c r="AE1635" s="37" t="s">
        <v>291</v>
      </c>
      <c r="AF1635" s="40" t="str">
        <f t="shared" si="1319"/>
        <v>ALTER TABLE ZSB_BASE_POSI ADD INT_TYPE varchar2(2) NULL;</v>
      </c>
      <c r="AG1635" s="6" t="s">
        <v>291</v>
      </c>
      <c r="AI1635" s="114"/>
      <c r="AJ1635" s="66"/>
    </row>
    <row r="1636" spans="2:36" hidden="1">
      <c r="B1636" s="65" t="str">
        <f t="shared" si="1328"/>
        <v>바젤2표준_입수정보</v>
      </c>
      <c r="C1636" s="65" t="str">
        <f t="shared" si="1328"/>
        <v>포지션기본정보</v>
      </c>
      <c r="D1636" s="65" t="s">
        <v>1600</v>
      </c>
      <c r="E1636" s="65">
        <f t="shared" si="1309"/>
        <v>37</v>
      </c>
      <c r="F1636" s="66"/>
      <c r="G1636" s="66" t="s">
        <v>1156</v>
      </c>
      <c r="H1636" s="42" t="s">
        <v>1996</v>
      </c>
      <c r="I1636" s="66"/>
      <c r="J1636" s="65" t="str">
        <f t="shared" si="1327"/>
        <v>숫자_12,8</v>
      </c>
      <c r="K1636" s="103"/>
      <c r="L1636" s="67"/>
      <c r="M1636" s="65" t="str">
        <f t="shared" si="1321"/>
        <v>ZSB_BASE_POSI</v>
      </c>
      <c r="N1636" s="65" t="str">
        <f t="shared" si="1308"/>
        <v>포지션기본정보</v>
      </c>
      <c r="O1636" s="27">
        <f t="shared" si="1325"/>
        <v>37</v>
      </c>
      <c r="P1636" s="65" t="s">
        <v>1601</v>
      </c>
      <c r="Q1636" s="65" t="str">
        <f t="shared" si="1322"/>
        <v>고정금리</v>
      </c>
      <c r="R1636" s="65" t="str">
        <f t="shared" si="1326"/>
        <v>number(12,8)</v>
      </c>
      <c r="S1636" s="66"/>
      <c r="T1636" s="66"/>
      <c r="U1636" s="68" t="str">
        <f t="shared" si="1323"/>
        <v>12,8</v>
      </c>
      <c r="V1636" s="65"/>
      <c r="W1636" s="5" t="s">
        <v>291</v>
      </c>
      <c r="X1636" s="5" t="str">
        <f t="shared" si="1315"/>
        <v>BASE_DT,SCEN_ID,POSI_ID</v>
      </c>
      <c r="Y1636" s="6" t="s">
        <v>291</v>
      </c>
      <c r="Z1636" s="37" t="str">
        <f t="shared" si="1316"/>
        <v xml:space="preserve">  INT_RATE number(12,8) NULL,</v>
      </c>
      <c r="AA1636" s="37" t="s">
        <v>291</v>
      </c>
      <c r="AB1636" s="5" t="str">
        <f t="shared" si="1317"/>
        <v/>
      </c>
      <c r="AC1636" s="37" t="s">
        <v>291</v>
      </c>
      <c r="AD1636" s="37" t="str">
        <f t="shared" si="1318"/>
        <v>COMMENT ON COLUMN ZSB_BASE_POSI.INT_RATE IS '고정금리';</v>
      </c>
      <c r="AE1636" s="37" t="s">
        <v>291</v>
      </c>
      <c r="AF1636" s="40" t="str">
        <f t="shared" si="1319"/>
        <v>ALTER TABLE ZSB_BASE_POSI ADD INT_RATE number(12,8) NULL;</v>
      </c>
      <c r="AG1636" s="6" t="s">
        <v>291</v>
      </c>
      <c r="AI1636" s="114"/>
      <c r="AJ1636" s="66"/>
    </row>
    <row r="1637" spans="2:36" ht="51" hidden="1">
      <c r="B1637" s="65" t="str">
        <f t="shared" si="1328"/>
        <v>바젤2표준_입수정보</v>
      </c>
      <c r="C1637" s="65" t="str">
        <f t="shared" si="1328"/>
        <v>포지션기본정보</v>
      </c>
      <c r="D1637" s="65" t="s">
        <v>711</v>
      </c>
      <c r="E1637" s="65">
        <f t="shared" si="1309"/>
        <v>38</v>
      </c>
      <c r="F1637" s="66"/>
      <c r="G1637" s="66" t="s">
        <v>274</v>
      </c>
      <c r="H1637" s="42" t="s">
        <v>730</v>
      </c>
      <c r="I1637" s="66"/>
      <c r="J1637" s="65" t="str">
        <f t="shared" si="1327"/>
        <v>문자_5</v>
      </c>
      <c r="K1637" s="103" t="s">
        <v>1602</v>
      </c>
      <c r="L1637" s="67"/>
      <c r="M1637" s="65" t="str">
        <f t="shared" si="1321"/>
        <v>ZSB_BASE_POSI</v>
      </c>
      <c r="N1637" s="65" t="str">
        <f t="shared" si="1308"/>
        <v>포지션기본정보</v>
      </c>
      <c r="O1637" s="27">
        <f t="shared" si="1325"/>
        <v>38</v>
      </c>
      <c r="P1637" s="65" t="s">
        <v>719</v>
      </c>
      <c r="Q1637" s="65" t="str">
        <f t="shared" si="1322"/>
        <v>이표주기</v>
      </c>
      <c r="R1637" s="65" t="str">
        <f t="shared" si="1326"/>
        <v>varchar2(5)</v>
      </c>
      <c r="S1637" s="66"/>
      <c r="T1637" s="66"/>
      <c r="U1637" s="68" t="str">
        <f t="shared" si="1323"/>
        <v>5</v>
      </c>
      <c r="V1637" s="65"/>
      <c r="W1637" s="5" t="s">
        <v>291</v>
      </c>
      <c r="X1637" s="5" t="str">
        <f t="shared" si="1315"/>
        <v>BASE_DT,SCEN_ID,POSI_ID</v>
      </c>
      <c r="Y1637" s="6" t="s">
        <v>291</v>
      </c>
      <c r="Z1637" s="37" t="str">
        <f t="shared" si="1316"/>
        <v xml:space="preserve">  INT_TERM varchar2(5) NULL,</v>
      </c>
      <c r="AA1637" s="37" t="s">
        <v>291</v>
      </c>
      <c r="AB1637" s="5" t="str">
        <f t="shared" si="1317"/>
        <v/>
      </c>
      <c r="AC1637" s="37" t="s">
        <v>291</v>
      </c>
      <c r="AD1637" s="37" t="str">
        <f t="shared" si="1318"/>
        <v>COMMENT ON COLUMN ZSB_BASE_POSI.INT_TERM IS '이표주기 : M003 등의 형태로 신용파생 분해 현금흐름 생성시 사용';</v>
      </c>
      <c r="AE1637" s="37" t="s">
        <v>291</v>
      </c>
      <c r="AF1637" s="40" t="str">
        <f t="shared" si="1319"/>
        <v>ALTER TABLE ZSB_BASE_POSI ADD INT_TERM varchar2(5) NULL;</v>
      </c>
      <c r="AG1637" s="6" t="s">
        <v>291</v>
      </c>
      <c r="AI1637" s="114"/>
      <c r="AJ1637" s="66"/>
    </row>
    <row r="1638" spans="2:36" ht="25.5" hidden="1">
      <c r="B1638" s="65" t="str">
        <f t="shared" si="1328"/>
        <v>바젤2표준_입수정보</v>
      </c>
      <c r="C1638" s="65" t="str">
        <f t="shared" si="1328"/>
        <v>포지션기본정보</v>
      </c>
      <c r="D1638" s="65" t="s">
        <v>1603</v>
      </c>
      <c r="E1638" s="65">
        <f t="shared" si="1309"/>
        <v>39</v>
      </c>
      <c r="F1638" s="66"/>
      <c r="G1638" s="66" t="s">
        <v>274</v>
      </c>
      <c r="H1638" s="42" t="s">
        <v>1552</v>
      </c>
      <c r="I1638" s="66"/>
      <c r="J1638" s="65" t="str">
        <f t="shared" si="1327"/>
        <v>문자_20</v>
      </c>
      <c r="K1638" s="103" t="s">
        <v>1604</v>
      </c>
      <c r="L1638" s="67"/>
      <c r="M1638" s="65" t="str">
        <f t="shared" si="1321"/>
        <v>ZSB_BASE_POSI</v>
      </c>
      <c r="N1638" s="65" t="str">
        <f t="shared" ref="N1638:N1696" si="1329">C1638</f>
        <v>포지션기본정보</v>
      </c>
      <c r="O1638" s="27">
        <f t="shared" si="1325"/>
        <v>39</v>
      </c>
      <c r="P1638" s="65" t="s">
        <v>1605</v>
      </c>
      <c r="Q1638" s="65" t="str">
        <f t="shared" si="1322"/>
        <v>기준금리커브</v>
      </c>
      <c r="R1638" s="65" t="str">
        <f t="shared" si="1326"/>
        <v>varchar2(20)</v>
      </c>
      <c r="S1638" s="66"/>
      <c r="T1638" s="66"/>
      <c r="U1638" s="68" t="str">
        <f t="shared" si="1323"/>
        <v>20</v>
      </c>
      <c r="V1638" s="65"/>
      <c r="W1638" s="5" t="s">
        <v>291</v>
      </c>
      <c r="X1638" s="5" t="str">
        <f t="shared" si="1315"/>
        <v>BASE_DT,SCEN_ID,POSI_ID</v>
      </c>
      <c r="Y1638" s="6" t="s">
        <v>291</v>
      </c>
      <c r="Z1638" s="37" t="str">
        <f t="shared" si="1316"/>
        <v xml:space="preserve">  FRN_INDEX varchar2(20) NULL,</v>
      </c>
      <c r="AA1638" s="37" t="s">
        <v>291</v>
      </c>
      <c r="AB1638" s="5" t="str">
        <f t="shared" si="1317"/>
        <v/>
      </c>
      <c r="AC1638" s="37" t="s">
        <v>291</v>
      </c>
      <c r="AD1638" s="37" t="str">
        <f t="shared" si="1318"/>
        <v>COMMENT ON COLUMN ZSB_BASE_POSI.FRN_INDEX IS '기준금리커브 : 변동금리채의 기준커브';</v>
      </c>
      <c r="AE1638" s="37" t="s">
        <v>291</v>
      </c>
      <c r="AF1638" s="40" t="str">
        <f t="shared" si="1319"/>
        <v>ALTER TABLE ZSB_BASE_POSI ADD FRN_INDEX varchar2(20) NULL;</v>
      </c>
      <c r="AG1638" s="6" t="s">
        <v>291</v>
      </c>
      <c r="AI1638" s="114"/>
      <c r="AJ1638" s="66"/>
    </row>
    <row r="1639" spans="2:36" ht="25.5" hidden="1">
      <c r="B1639" s="65" t="str">
        <f t="shared" si="1328"/>
        <v>바젤2표준_입수정보</v>
      </c>
      <c r="C1639" s="65" t="str">
        <f t="shared" si="1328"/>
        <v>포지션기본정보</v>
      </c>
      <c r="D1639" s="65" t="s">
        <v>712</v>
      </c>
      <c r="E1639" s="65">
        <f t="shared" si="1309"/>
        <v>40</v>
      </c>
      <c r="F1639" s="66"/>
      <c r="G1639" s="66" t="s">
        <v>1156</v>
      </c>
      <c r="H1639" s="42" t="s">
        <v>1996</v>
      </c>
      <c r="I1639" s="66"/>
      <c r="J1639" s="65" t="str">
        <f t="shared" si="1327"/>
        <v>숫자_12,8</v>
      </c>
      <c r="K1639" s="103" t="s">
        <v>1606</v>
      </c>
      <c r="L1639" s="67"/>
      <c r="M1639" s="65" t="str">
        <f t="shared" si="1321"/>
        <v>ZSB_BASE_POSI</v>
      </c>
      <c r="N1639" s="65" t="str">
        <f t="shared" si="1329"/>
        <v>포지션기본정보</v>
      </c>
      <c r="O1639" s="27">
        <f t="shared" si="1325"/>
        <v>40</v>
      </c>
      <c r="P1639" s="65" t="s">
        <v>1607</v>
      </c>
      <c r="Q1639" s="65" t="str">
        <f t="shared" si="1322"/>
        <v>가산금리</v>
      </c>
      <c r="R1639" s="65" t="str">
        <f t="shared" si="1326"/>
        <v>number(12,8)</v>
      </c>
      <c r="S1639" s="66"/>
      <c r="T1639" s="66"/>
      <c r="U1639" s="68" t="str">
        <f t="shared" si="1323"/>
        <v>12,8</v>
      </c>
      <c r="V1639" s="65"/>
      <c r="W1639" s="5" t="s">
        <v>291</v>
      </c>
      <c r="X1639" s="5" t="str">
        <f t="shared" si="1315"/>
        <v>BASE_DT,SCEN_ID,POSI_ID</v>
      </c>
      <c r="Y1639" s="6" t="s">
        <v>291</v>
      </c>
      <c r="Z1639" s="37" t="str">
        <f t="shared" si="1316"/>
        <v xml:space="preserve">  FRN_SPREAD number(12,8) NULL,</v>
      </c>
      <c r="AA1639" s="37" t="s">
        <v>291</v>
      </c>
      <c r="AB1639" s="5" t="str">
        <f t="shared" si="1317"/>
        <v/>
      </c>
      <c r="AC1639" s="37" t="s">
        <v>291</v>
      </c>
      <c r="AD1639" s="37" t="str">
        <f t="shared" si="1318"/>
        <v>COMMENT ON COLUMN ZSB_BASE_POSI.FRN_SPREAD IS '가산금리 : 변동금리채 가산금리(정보용)';</v>
      </c>
      <c r="AE1639" s="37" t="s">
        <v>291</v>
      </c>
      <c r="AF1639" s="40" t="str">
        <f t="shared" si="1319"/>
        <v>ALTER TABLE ZSB_BASE_POSI ADD FRN_SPREAD number(12,8) NULL;</v>
      </c>
      <c r="AG1639" s="6" t="s">
        <v>291</v>
      </c>
      <c r="AI1639" s="114"/>
      <c r="AJ1639" s="66"/>
    </row>
    <row r="1640" spans="2:36" ht="25.5" hidden="1">
      <c r="B1640" s="65" t="str">
        <f t="shared" si="1328"/>
        <v>바젤2표준_입수정보</v>
      </c>
      <c r="C1640" s="65" t="str">
        <f t="shared" si="1328"/>
        <v>포지션기본정보</v>
      </c>
      <c r="D1640" s="65" t="s">
        <v>1608</v>
      </c>
      <c r="E1640" s="65">
        <f t="shared" si="1309"/>
        <v>41</v>
      </c>
      <c r="F1640" s="66"/>
      <c r="G1640" s="66" t="s">
        <v>274</v>
      </c>
      <c r="H1640" s="42" t="s">
        <v>1574</v>
      </c>
      <c r="I1640" s="66"/>
      <c r="J1640" s="65" t="str">
        <f t="shared" si="1327"/>
        <v>문자_8</v>
      </c>
      <c r="K1640" s="103" t="s">
        <v>1609</v>
      </c>
      <c r="L1640" s="67"/>
      <c r="M1640" s="65" t="str">
        <f t="shared" si="1321"/>
        <v>ZSB_BASE_POSI</v>
      </c>
      <c r="N1640" s="65" t="str">
        <f t="shared" si="1329"/>
        <v>포지션기본정보</v>
      </c>
      <c r="O1640" s="27">
        <f t="shared" si="1325"/>
        <v>41</v>
      </c>
      <c r="P1640" s="65" t="s">
        <v>1610</v>
      </c>
      <c r="Q1640" s="65" t="str">
        <f t="shared" si="1322"/>
        <v>차기금리지급일</v>
      </c>
      <c r="R1640" s="65" t="str">
        <f t="shared" si="1326"/>
        <v>varchar2(8)</v>
      </c>
      <c r="S1640" s="66"/>
      <c r="T1640" s="66"/>
      <c r="U1640" s="68" t="str">
        <f t="shared" si="1323"/>
        <v>8</v>
      </c>
      <c r="V1640" s="65"/>
      <c r="W1640" s="5" t="s">
        <v>291</v>
      </c>
      <c r="X1640" s="5" t="str">
        <f t="shared" si="1315"/>
        <v>BASE_DT,SCEN_ID,POSI_ID</v>
      </c>
      <c r="Y1640" s="6" t="s">
        <v>291</v>
      </c>
      <c r="Z1640" s="37" t="str">
        <f t="shared" si="1316"/>
        <v xml:space="preserve">  FRN_RESET_DT varchar2(8) NULL,</v>
      </c>
      <c r="AA1640" s="37" t="s">
        <v>291</v>
      </c>
      <c r="AB1640" s="5" t="str">
        <f t="shared" si="1317"/>
        <v/>
      </c>
      <c r="AC1640" s="37" t="s">
        <v>291</v>
      </c>
      <c r="AD1640" s="37" t="str">
        <f t="shared" si="1318"/>
        <v>COMMENT ON COLUMN ZSB_BASE_POSI.FRN_RESET_DT IS '차기금리지급일 : 변동금리채 차기금리지급일';</v>
      </c>
      <c r="AE1640" s="37" t="s">
        <v>291</v>
      </c>
      <c r="AF1640" s="40" t="str">
        <f t="shared" si="1319"/>
        <v>ALTER TABLE ZSB_BASE_POSI ADD FRN_RESET_DT varchar2(8) NULL;</v>
      </c>
      <c r="AG1640" s="6" t="s">
        <v>291</v>
      </c>
      <c r="AI1640" s="114"/>
      <c r="AJ1640" s="66"/>
    </row>
    <row r="1641" spans="2:36" ht="25.5" hidden="1">
      <c r="B1641" s="65" t="str">
        <f t="shared" si="1328"/>
        <v>바젤2표준_입수정보</v>
      </c>
      <c r="C1641" s="65" t="str">
        <f t="shared" si="1328"/>
        <v>포지션기본정보</v>
      </c>
      <c r="D1641" s="65" t="s">
        <v>2005</v>
      </c>
      <c r="E1641" s="65">
        <f t="shared" ref="E1641:E1704" si="1330">IF(G1641="","",IF(G1640="",1,E1640+1))</f>
        <v>42</v>
      </c>
      <c r="F1641" s="66"/>
      <c r="G1641" s="66" t="s">
        <v>1156</v>
      </c>
      <c r="H1641" s="42" t="s">
        <v>1996</v>
      </c>
      <c r="I1641" s="66"/>
      <c r="J1641" s="65" t="str">
        <f t="shared" si="1327"/>
        <v>숫자_12,8</v>
      </c>
      <c r="K1641" s="103" t="s">
        <v>1611</v>
      </c>
      <c r="L1641" s="67"/>
      <c r="M1641" s="65" t="str">
        <f t="shared" si="1321"/>
        <v>ZSB_BASE_POSI</v>
      </c>
      <c r="N1641" s="65" t="str">
        <f t="shared" si="1329"/>
        <v>포지션기본정보</v>
      </c>
      <c r="O1641" s="27">
        <f t="shared" si="1325"/>
        <v>42</v>
      </c>
      <c r="P1641" s="65" t="s">
        <v>1612</v>
      </c>
      <c r="Q1641" s="65" t="str">
        <f t="shared" si="1322"/>
        <v>차기확정금리</v>
      </c>
      <c r="R1641" s="65" t="str">
        <f t="shared" si="1326"/>
        <v>number(12,8)</v>
      </c>
      <c r="S1641" s="66"/>
      <c r="T1641" s="66"/>
      <c r="U1641" s="68" t="str">
        <f t="shared" si="1323"/>
        <v>12,8</v>
      </c>
      <c r="V1641" s="65"/>
      <c r="W1641" s="5" t="s">
        <v>291</v>
      </c>
      <c r="X1641" s="5" t="str">
        <f t="shared" si="1315"/>
        <v>BASE_DT,SCEN_ID,POSI_ID</v>
      </c>
      <c r="Y1641" s="6" t="s">
        <v>291</v>
      </c>
      <c r="Z1641" s="37" t="str">
        <f t="shared" si="1316"/>
        <v xml:space="preserve">  FRN_RESET_RATE number(12,8) NULL,</v>
      </c>
      <c r="AA1641" s="37" t="s">
        <v>291</v>
      </c>
      <c r="AB1641" s="5" t="str">
        <f t="shared" si="1317"/>
        <v/>
      </c>
      <c r="AC1641" s="37" t="s">
        <v>291</v>
      </c>
      <c r="AD1641" s="37" t="str">
        <f t="shared" si="1318"/>
        <v>COMMENT ON COLUMN ZSB_BASE_POSI.FRN_RESET_RATE IS '차기확정금리 : 변동금리채 차기확정금리';</v>
      </c>
      <c r="AE1641" s="37" t="s">
        <v>291</v>
      </c>
      <c r="AF1641" s="40" t="str">
        <f t="shared" si="1319"/>
        <v>ALTER TABLE ZSB_BASE_POSI ADD FRN_RESET_RATE number(12,8) NULL;</v>
      </c>
      <c r="AG1641" s="6" t="s">
        <v>291</v>
      </c>
      <c r="AI1641" s="114"/>
      <c r="AJ1641" s="66"/>
    </row>
    <row r="1642" spans="2:36" hidden="1">
      <c r="B1642" s="65" t="str">
        <f t="shared" si="1328"/>
        <v>바젤2표준_입수정보</v>
      </c>
      <c r="C1642" s="65" t="str">
        <f t="shared" si="1328"/>
        <v>포지션기본정보</v>
      </c>
      <c r="D1642" s="65" t="s">
        <v>1613</v>
      </c>
      <c r="E1642" s="65">
        <f t="shared" si="1330"/>
        <v>43</v>
      </c>
      <c r="F1642" s="66"/>
      <c r="G1642" s="66" t="s">
        <v>274</v>
      </c>
      <c r="H1642" s="42" t="s">
        <v>1568</v>
      </c>
      <c r="I1642" s="66"/>
      <c r="J1642" s="65" t="str">
        <f t="shared" si="1327"/>
        <v>문자_50</v>
      </c>
      <c r="K1642" s="103"/>
      <c r="L1642" s="67"/>
      <c r="M1642" s="65" t="str">
        <f t="shared" si="1321"/>
        <v>ZSB_BASE_POSI</v>
      </c>
      <c r="N1642" s="65" t="str">
        <f t="shared" si="1329"/>
        <v>포지션기본정보</v>
      </c>
      <c r="O1642" s="27">
        <f t="shared" si="1325"/>
        <v>43</v>
      </c>
      <c r="P1642" s="65" t="s">
        <v>1614</v>
      </c>
      <c r="Q1642" s="65" t="str">
        <f t="shared" si="1322"/>
        <v>거래상대방ID</v>
      </c>
      <c r="R1642" s="65" t="str">
        <f t="shared" si="1326"/>
        <v>varchar2(50)</v>
      </c>
      <c r="S1642" s="66"/>
      <c r="T1642" s="66"/>
      <c r="U1642" s="68" t="str">
        <f t="shared" si="1323"/>
        <v>50</v>
      </c>
      <c r="V1642" s="65"/>
      <c r="W1642" s="5" t="s">
        <v>291</v>
      </c>
      <c r="X1642" s="5" t="str">
        <f t="shared" si="1315"/>
        <v>BASE_DT,SCEN_ID,POSI_ID</v>
      </c>
      <c r="Y1642" s="6" t="s">
        <v>291</v>
      </c>
      <c r="Z1642" s="37" t="str">
        <f t="shared" si="1316"/>
        <v xml:space="preserve">  CIF_ID varchar2(50) NULL,</v>
      </c>
      <c r="AA1642" s="37" t="s">
        <v>291</v>
      </c>
      <c r="AB1642" s="5" t="str">
        <f t="shared" si="1317"/>
        <v/>
      </c>
      <c r="AC1642" s="37" t="s">
        <v>291</v>
      </c>
      <c r="AD1642" s="37" t="str">
        <f t="shared" si="1318"/>
        <v>COMMENT ON COLUMN ZSB_BASE_POSI.CIF_ID IS '거래상대방ID';</v>
      </c>
      <c r="AE1642" s="37" t="s">
        <v>291</v>
      </c>
      <c r="AF1642" s="40" t="str">
        <f t="shared" si="1319"/>
        <v>ALTER TABLE ZSB_BASE_POSI ADD CIF_ID varchar2(50) NULL;</v>
      </c>
      <c r="AG1642" s="6" t="s">
        <v>291</v>
      </c>
      <c r="AI1642" s="114"/>
      <c r="AJ1642" s="66"/>
    </row>
    <row r="1643" spans="2:36" hidden="1">
      <c r="B1643" s="65" t="str">
        <f t="shared" si="1328"/>
        <v>바젤2표준_입수정보</v>
      </c>
      <c r="C1643" s="65" t="str">
        <f t="shared" si="1328"/>
        <v>포지션기본정보</v>
      </c>
      <c r="D1643" s="65" t="s">
        <v>1615</v>
      </c>
      <c r="E1643" s="65">
        <f t="shared" si="1330"/>
        <v>44</v>
      </c>
      <c r="F1643" s="66"/>
      <c r="G1643" s="66" t="s">
        <v>274</v>
      </c>
      <c r="H1643" s="42" t="s">
        <v>1565</v>
      </c>
      <c r="I1643" s="66"/>
      <c r="J1643" s="65" t="str">
        <f t="shared" si="1327"/>
        <v>문자_60</v>
      </c>
      <c r="K1643" s="103"/>
      <c r="L1643" s="67"/>
      <c r="M1643" s="65" t="str">
        <f t="shared" si="1321"/>
        <v>ZSB_BASE_POSI</v>
      </c>
      <c r="N1643" s="65" t="str">
        <f t="shared" si="1329"/>
        <v>포지션기본정보</v>
      </c>
      <c r="O1643" s="27">
        <f t="shared" si="1325"/>
        <v>44</v>
      </c>
      <c r="P1643" s="65" t="s">
        <v>1616</v>
      </c>
      <c r="Q1643" s="65" t="str">
        <f t="shared" si="1322"/>
        <v>거래상대방명</v>
      </c>
      <c r="R1643" s="65" t="str">
        <f t="shared" si="1326"/>
        <v>varchar2(60)</v>
      </c>
      <c r="S1643" s="66"/>
      <c r="T1643" s="66"/>
      <c r="U1643" s="68" t="str">
        <f t="shared" si="1323"/>
        <v>60</v>
      </c>
      <c r="V1643" s="65"/>
      <c r="W1643" s="5" t="s">
        <v>291</v>
      </c>
      <c r="X1643" s="5" t="str">
        <f t="shared" si="1315"/>
        <v>BASE_DT,SCEN_ID,POSI_ID</v>
      </c>
      <c r="Y1643" s="6" t="s">
        <v>291</v>
      </c>
      <c r="Z1643" s="37" t="str">
        <f t="shared" si="1316"/>
        <v xml:space="preserve">  CIF_NM varchar2(60) NULL,</v>
      </c>
      <c r="AA1643" s="37" t="s">
        <v>291</v>
      </c>
      <c r="AB1643" s="5" t="str">
        <f t="shared" si="1317"/>
        <v/>
      </c>
      <c r="AC1643" s="37" t="s">
        <v>291</v>
      </c>
      <c r="AD1643" s="37" t="str">
        <f t="shared" si="1318"/>
        <v>COMMENT ON COLUMN ZSB_BASE_POSI.CIF_NM IS '거래상대방명';</v>
      </c>
      <c r="AE1643" s="37" t="s">
        <v>291</v>
      </c>
      <c r="AF1643" s="40" t="str">
        <f t="shared" si="1319"/>
        <v>ALTER TABLE ZSB_BASE_POSI ADD CIF_NM varchar2(60) NULL;</v>
      </c>
      <c r="AG1643" s="6" t="s">
        <v>291</v>
      </c>
      <c r="AI1643" s="114"/>
      <c r="AJ1643" s="66"/>
    </row>
    <row r="1644" spans="2:36" ht="38.25" hidden="1">
      <c r="B1644" s="65" t="str">
        <f t="shared" si="1328"/>
        <v>바젤2표준_입수정보</v>
      </c>
      <c r="C1644" s="65" t="str">
        <f t="shared" si="1328"/>
        <v>포지션기본정보</v>
      </c>
      <c r="D1644" s="65" t="s">
        <v>1617</v>
      </c>
      <c r="E1644" s="65">
        <f t="shared" si="1330"/>
        <v>45</v>
      </c>
      <c r="F1644" s="66"/>
      <c r="G1644" s="66" t="s">
        <v>274</v>
      </c>
      <c r="H1644" s="42" t="s">
        <v>1552</v>
      </c>
      <c r="I1644" s="66"/>
      <c r="J1644" s="65" t="str">
        <f t="shared" si="1327"/>
        <v>문자_20</v>
      </c>
      <c r="K1644" s="103" t="s">
        <v>1618</v>
      </c>
      <c r="L1644" s="67"/>
      <c r="M1644" s="65" t="str">
        <f t="shared" si="1321"/>
        <v>ZSB_BASE_POSI</v>
      </c>
      <c r="N1644" s="65" t="str">
        <f t="shared" si="1329"/>
        <v>포지션기본정보</v>
      </c>
      <c r="O1644" s="27">
        <f t="shared" si="1325"/>
        <v>45</v>
      </c>
      <c r="P1644" s="65" t="s">
        <v>721</v>
      </c>
      <c r="Q1644" s="65" t="str">
        <f t="shared" si="1322"/>
        <v>지수인덱스</v>
      </c>
      <c r="R1644" s="65" t="str">
        <f t="shared" si="1326"/>
        <v>varchar2(20)</v>
      </c>
      <c r="S1644" s="66"/>
      <c r="T1644" s="66"/>
      <c r="U1644" s="68" t="str">
        <f t="shared" si="1323"/>
        <v>20</v>
      </c>
      <c r="V1644" s="65"/>
      <c r="W1644" s="5" t="s">
        <v>291</v>
      </c>
      <c r="X1644" s="5" t="str">
        <f t="shared" si="1315"/>
        <v>BASE_DT,SCEN_ID,POSI_ID</v>
      </c>
      <c r="Y1644" s="6" t="s">
        <v>291</v>
      </c>
      <c r="Z1644" s="37" t="str">
        <f t="shared" si="1316"/>
        <v xml:space="preserve">  MKT_INDEX varchar2(20) NULL,</v>
      </c>
      <c r="AA1644" s="37" t="s">
        <v>291</v>
      </c>
      <c r="AB1644" s="5" t="str">
        <f t="shared" si="1317"/>
        <v/>
      </c>
      <c r="AC1644" s="37" t="s">
        <v>291</v>
      </c>
      <c r="AD1644" s="37" t="str">
        <f t="shared" si="1318"/>
        <v>COMMENT ON COLUMN ZSB_BASE_POSI.MKT_INDEX IS '지수인덱스 : 주식일반위험 주식시장분류에 사용';</v>
      </c>
      <c r="AE1644" s="37" t="s">
        <v>291</v>
      </c>
      <c r="AF1644" s="40" t="str">
        <f t="shared" si="1319"/>
        <v>ALTER TABLE ZSB_BASE_POSI ADD MKT_INDEX varchar2(20) NULL;</v>
      </c>
      <c r="AG1644" s="6" t="s">
        <v>291</v>
      </c>
      <c r="AI1644" s="114"/>
      <c r="AJ1644" s="66"/>
    </row>
    <row r="1645" spans="2:36" hidden="1">
      <c r="B1645" s="65" t="str">
        <f t="shared" si="1328"/>
        <v>바젤2표준_입수정보</v>
      </c>
      <c r="C1645" s="65" t="str">
        <f t="shared" si="1328"/>
        <v>포지션기본정보</v>
      </c>
      <c r="D1645" s="65" t="s">
        <v>1619</v>
      </c>
      <c r="E1645" s="65">
        <f t="shared" si="1330"/>
        <v>46</v>
      </c>
      <c r="F1645" s="66"/>
      <c r="G1645" s="66" t="s">
        <v>274</v>
      </c>
      <c r="H1645" s="42" t="s">
        <v>1159</v>
      </c>
      <c r="I1645" s="66"/>
      <c r="J1645" s="65" t="str">
        <f t="shared" si="1327"/>
        <v>문자_100</v>
      </c>
      <c r="K1645" s="103"/>
      <c r="L1645" s="67"/>
      <c r="M1645" s="65" t="str">
        <f t="shared" si="1321"/>
        <v>ZSB_BASE_POSI</v>
      </c>
      <c r="N1645" s="65" t="str">
        <f t="shared" si="1329"/>
        <v>포지션기본정보</v>
      </c>
      <c r="O1645" s="27">
        <f t="shared" si="1325"/>
        <v>46</v>
      </c>
      <c r="P1645" s="65" t="s">
        <v>1620</v>
      </c>
      <c r="Q1645" s="65" t="str">
        <f t="shared" si="1322"/>
        <v>기초자산</v>
      </c>
      <c r="R1645" s="65" t="str">
        <f t="shared" si="1326"/>
        <v>varchar2(100)</v>
      </c>
      <c r="S1645" s="66"/>
      <c r="T1645" s="66"/>
      <c r="U1645" s="68" t="str">
        <f t="shared" si="1323"/>
        <v>100</v>
      </c>
      <c r="V1645" s="65"/>
      <c r="W1645" s="5" t="s">
        <v>291</v>
      </c>
      <c r="X1645" s="5" t="str">
        <f t="shared" si="1315"/>
        <v>BASE_DT,SCEN_ID,POSI_ID</v>
      </c>
      <c r="Y1645" s="6" t="s">
        <v>291</v>
      </c>
      <c r="Z1645" s="37" t="str">
        <f t="shared" si="1316"/>
        <v xml:space="preserve">  UNDER_ASSET varchar2(100) NULL,</v>
      </c>
      <c r="AA1645" s="37" t="s">
        <v>291</v>
      </c>
      <c r="AB1645" s="5" t="str">
        <f t="shared" si="1317"/>
        <v/>
      </c>
      <c r="AC1645" s="37" t="s">
        <v>291</v>
      </c>
      <c r="AD1645" s="37" t="str">
        <f t="shared" si="1318"/>
        <v>COMMENT ON COLUMN ZSB_BASE_POSI.UNDER_ASSET IS '기초자산';</v>
      </c>
      <c r="AE1645" s="37" t="s">
        <v>291</v>
      </c>
      <c r="AF1645" s="40" t="str">
        <f t="shared" si="1319"/>
        <v>ALTER TABLE ZSB_BASE_POSI ADD UNDER_ASSET varchar2(100) NULL;</v>
      </c>
      <c r="AG1645" s="6" t="s">
        <v>291</v>
      </c>
      <c r="AI1645" s="114"/>
      <c r="AJ1645" s="66"/>
    </row>
    <row r="1646" spans="2:36" hidden="1">
      <c r="B1646" s="65" t="str">
        <f t="shared" si="1328"/>
        <v>바젤2표준_입수정보</v>
      </c>
      <c r="C1646" s="65" t="str">
        <f t="shared" si="1328"/>
        <v>포지션기본정보</v>
      </c>
      <c r="D1646" s="65" t="s">
        <v>1621</v>
      </c>
      <c r="E1646" s="65">
        <f t="shared" si="1330"/>
        <v>47</v>
      </c>
      <c r="F1646" s="66"/>
      <c r="G1646" s="66" t="s">
        <v>274</v>
      </c>
      <c r="H1646" s="42" t="s">
        <v>1552</v>
      </c>
      <c r="I1646" s="66"/>
      <c r="J1646" s="65" t="str">
        <f t="shared" si="1327"/>
        <v>문자_20</v>
      </c>
      <c r="K1646" s="103"/>
      <c r="L1646" s="67"/>
      <c r="M1646" s="65" t="str">
        <f t="shared" si="1321"/>
        <v>ZSB_BASE_POSI</v>
      </c>
      <c r="N1646" s="65" t="str">
        <f t="shared" si="1329"/>
        <v>포지션기본정보</v>
      </c>
      <c r="O1646" s="27">
        <f t="shared" si="1325"/>
        <v>47</v>
      </c>
      <c r="P1646" s="65" t="s">
        <v>1622</v>
      </c>
      <c r="Q1646" s="65" t="str">
        <f t="shared" si="1322"/>
        <v>기초자산지수인덱스</v>
      </c>
      <c r="R1646" s="65" t="str">
        <f t="shared" si="1326"/>
        <v>varchar2(20)</v>
      </c>
      <c r="S1646" s="66"/>
      <c r="T1646" s="66"/>
      <c r="U1646" s="68" t="str">
        <f t="shared" si="1323"/>
        <v>20</v>
      </c>
      <c r="V1646" s="65"/>
      <c r="W1646" s="5" t="s">
        <v>291</v>
      </c>
      <c r="X1646" s="5" t="str">
        <f t="shared" si="1315"/>
        <v>BASE_DT,SCEN_ID,POSI_ID</v>
      </c>
      <c r="Y1646" s="6" t="s">
        <v>291</v>
      </c>
      <c r="Z1646" s="37" t="str">
        <f t="shared" si="1316"/>
        <v xml:space="preserve">  UNDER_MKT_INDEX varchar2(20) NULL,</v>
      </c>
      <c r="AA1646" s="37" t="s">
        <v>291</v>
      </c>
      <c r="AB1646" s="5" t="str">
        <f t="shared" si="1317"/>
        <v/>
      </c>
      <c r="AC1646" s="37" t="s">
        <v>291</v>
      </c>
      <c r="AD1646" s="37" t="str">
        <f t="shared" si="1318"/>
        <v>COMMENT ON COLUMN ZSB_BASE_POSI.UNDER_MKT_INDEX IS '기초자산지수인덱스';</v>
      </c>
      <c r="AE1646" s="37" t="s">
        <v>291</v>
      </c>
      <c r="AF1646" s="40" t="str">
        <f t="shared" si="1319"/>
        <v>ALTER TABLE ZSB_BASE_POSI ADD UNDER_MKT_INDEX varchar2(20) NULL;</v>
      </c>
      <c r="AG1646" s="6" t="s">
        <v>291</v>
      </c>
      <c r="AI1646" s="114"/>
      <c r="AJ1646" s="66"/>
    </row>
    <row r="1647" spans="2:36" hidden="1">
      <c r="B1647" s="65" t="str">
        <f t="shared" si="1328"/>
        <v>바젤2표준_입수정보</v>
      </c>
      <c r="C1647" s="65" t="str">
        <f t="shared" si="1328"/>
        <v>포지션기본정보</v>
      </c>
      <c r="D1647" s="65" t="s">
        <v>1623</v>
      </c>
      <c r="E1647" s="65">
        <f t="shared" si="1330"/>
        <v>48</v>
      </c>
      <c r="F1647" s="66"/>
      <c r="G1647" s="66" t="s">
        <v>1156</v>
      </c>
      <c r="H1647" s="42" t="s">
        <v>2000</v>
      </c>
      <c r="I1647" s="66"/>
      <c r="J1647" s="65" t="str">
        <f t="shared" si="1327"/>
        <v>숫자_19,2</v>
      </c>
      <c r="K1647" s="103"/>
      <c r="L1647" s="67"/>
      <c r="M1647" s="65" t="str">
        <f t="shared" si="1321"/>
        <v>ZSB_BASE_POSI</v>
      </c>
      <c r="N1647" s="65" t="str">
        <f t="shared" si="1329"/>
        <v>포지션기본정보</v>
      </c>
      <c r="O1647" s="27">
        <f t="shared" si="1325"/>
        <v>48</v>
      </c>
      <c r="P1647" s="65" t="s">
        <v>1624</v>
      </c>
      <c r="Q1647" s="65" t="str">
        <f t="shared" si="1322"/>
        <v>기초자산가격</v>
      </c>
      <c r="R1647" s="65" t="str">
        <f t="shared" si="1326"/>
        <v>number(19,2)</v>
      </c>
      <c r="S1647" s="66"/>
      <c r="T1647" s="66"/>
      <c r="U1647" s="68" t="str">
        <f t="shared" si="1323"/>
        <v>19,2</v>
      </c>
      <c r="V1647" s="65"/>
      <c r="W1647" s="5" t="s">
        <v>291</v>
      </c>
      <c r="X1647" s="5" t="str">
        <f t="shared" si="1315"/>
        <v>BASE_DT,SCEN_ID,POSI_ID</v>
      </c>
      <c r="Y1647" s="6" t="s">
        <v>291</v>
      </c>
      <c r="Z1647" s="37" t="str">
        <f t="shared" si="1316"/>
        <v xml:space="preserve">  UNDER_PRIC number(19,2) NULL,</v>
      </c>
      <c r="AA1647" s="37" t="s">
        <v>291</v>
      </c>
      <c r="AB1647" s="5" t="str">
        <f t="shared" si="1317"/>
        <v/>
      </c>
      <c r="AC1647" s="37" t="s">
        <v>291</v>
      </c>
      <c r="AD1647" s="37" t="str">
        <f t="shared" si="1318"/>
        <v>COMMENT ON COLUMN ZSB_BASE_POSI.UNDER_PRIC IS '기초자산가격';</v>
      </c>
      <c r="AE1647" s="37" t="s">
        <v>291</v>
      </c>
      <c r="AF1647" s="40" t="str">
        <f t="shared" si="1319"/>
        <v>ALTER TABLE ZSB_BASE_POSI ADD UNDER_PRIC number(19,2) NULL;</v>
      </c>
      <c r="AG1647" s="6" t="s">
        <v>291</v>
      </c>
      <c r="AI1647" s="114"/>
      <c r="AJ1647" s="66"/>
    </row>
    <row r="1648" spans="2:36" hidden="1">
      <c r="B1648" s="65" t="str">
        <f t="shared" ref="B1648:C1663" si="1331">B1647</f>
        <v>바젤2표준_입수정보</v>
      </c>
      <c r="C1648" s="65" t="str">
        <f t="shared" si="1331"/>
        <v>포지션기본정보</v>
      </c>
      <c r="D1648" s="65" t="s">
        <v>1625</v>
      </c>
      <c r="E1648" s="65">
        <f t="shared" si="1330"/>
        <v>49</v>
      </c>
      <c r="F1648" s="66"/>
      <c r="G1648" s="66" t="s">
        <v>1156</v>
      </c>
      <c r="H1648" s="42" t="s">
        <v>2000</v>
      </c>
      <c r="I1648" s="66"/>
      <c r="J1648" s="65" t="str">
        <f t="shared" si="1327"/>
        <v>숫자_19,2</v>
      </c>
      <c r="K1648" s="103"/>
      <c r="L1648" s="67"/>
      <c r="M1648" s="65" t="str">
        <f t="shared" si="1321"/>
        <v>ZSB_BASE_POSI</v>
      </c>
      <c r="N1648" s="65" t="str">
        <f t="shared" si="1329"/>
        <v>포지션기본정보</v>
      </c>
      <c r="O1648" s="27">
        <f t="shared" si="1325"/>
        <v>49</v>
      </c>
      <c r="P1648" s="65" t="s">
        <v>1626</v>
      </c>
      <c r="Q1648" s="65" t="str">
        <f t="shared" si="1322"/>
        <v>기초자산금액</v>
      </c>
      <c r="R1648" s="65" t="str">
        <f t="shared" si="1326"/>
        <v>number(19,2)</v>
      </c>
      <c r="S1648" s="66"/>
      <c r="T1648" s="66"/>
      <c r="U1648" s="68" t="str">
        <f t="shared" si="1323"/>
        <v>19,2</v>
      </c>
      <c r="V1648" s="65"/>
      <c r="W1648" s="5" t="s">
        <v>291</v>
      </c>
      <c r="X1648" s="5" t="str">
        <f t="shared" si="1315"/>
        <v>BASE_DT,SCEN_ID,POSI_ID</v>
      </c>
      <c r="Y1648" s="6" t="s">
        <v>291</v>
      </c>
      <c r="Z1648" s="37" t="str">
        <f t="shared" si="1316"/>
        <v xml:space="preserve">  UNDER_SPOT_AMT number(19,2) NULL,</v>
      </c>
      <c r="AA1648" s="37" t="s">
        <v>291</v>
      </c>
      <c r="AB1648" s="5" t="str">
        <f t="shared" si="1317"/>
        <v/>
      </c>
      <c r="AC1648" s="37" t="s">
        <v>291</v>
      </c>
      <c r="AD1648" s="37" t="str">
        <f t="shared" si="1318"/>
        <v>COMMENT ON COLUMN ZSB_BASE_POSI.UNDER_SPOT_AMT IS '기초자산금액';</v>
      </c>
      <c r="AE1648" s="37" t="s">
        <v>291</v>
      </c>
      <c r="AF1648" s="40" t="str">
        <f t="shared" si="1319"/>
        <v>ALTER TABLE ZSB_BASE_POSI ADD UNDER_SPOT_AMT number(19,2) NULL;</v>
      </c>
      <c r="AG1648" s="6" t="s">
        <v>291</v>
      </c>
      <c r="AI1648" s="114"/>
      <c r="AJ1648" s="66"/>
    </row>
    <row r="1649" spans="2:36" ht="38.25" hidden="1">
      <c r="B1649" s="65" t="str">
        <f t="shared" si="1331"/>
        <v>바젤2표준_입수정보</v>
      </c>
      <c r="C1649" s="65" t="str">
        <f t="shared" si="1331"/>
        <v>포지션기본정보</v>
      </c>
      <c r="D1649" s="65" t="s">
        <v>713</v>
      </c>
      <c r="E1649" s="65">
        <f t="shared" si="1330"/>
        <v>50</v>
      </c>
      <c r="F1649" s="66"/>
      <c r="G1649" s="66" t="s">
        <v>274</v>
      </c>
      <c r="H1649" s="42" t="s">
        <v>1574</v>
      </c>
      <c r="I1649" s="66"/>
      <c r="J1649" s="65" t="str">
        <f t="shared" si="1327"/>
        <v>문자_8</v>
      </c>
      <c r="K1649" s="103" t="s">
        <v>1627</v>
      </c>
      <c r="L1649" s="67"/>
      <c r="M1649" s="65" t="str">
        <f t="shared" si="1321"/>
        <v>ZSB_BASE_POSI</v>
      </c>
      <c r="N1649" s="65" t="str">
        <f t="shared" si="1329"/>
        <v>포지션기본정보</v>
      </c>
      <c r="O1649" s="27">
        <f t="shared" si="1325"/>
        <v>50</v>
      </c>
      <c r="P1649" s="65" t="s">
        <v>1628</v>
      </c>
      <c r="Q1649" s="65" t="str">
        <f t="shared" si="1322"/>
        <v>기초자산만기일</v>
      </c>
      <c r="R1649" s="65" t="str">
        <f t="shared" si="1326"/>
        <v>varchar2(8)</v>
      </c>
      <c r="S1649" s="66"/>
      <c r="T1649" s="66"/>
      <c r="U1649" s="68" t="str">
        <f t="shared" si="1323"/>
        <v>8</v>
      </c>
      <c r="V1649" s="65"/>
      <c r="W1649" s="5" t="s">
        <v>291</v>
      </c>
      <c r="X1649" s="5" t="str">
        <f t="shared" ref="X1649:X1712" si="1332">IF(P1649="","",IF(P1648="",P1649,X1648&amp;IF(S1649="Y",","&amp;P1649,"")))</f>
        <v>BASE_DT,SCEN_ID,POSI_ID</v>
      </c>
      <c r="Y1649" s="6" t="s">
        <v>291</v>
      </c>
      <c r="Z1649" s="37" t="str">
        <f t="shared" ref="Z1649:Z1712" si="1333">IF(P1649="", "CREATE TABLE " &amp; M1649 &amp; "(", "  " &amp;P1649 &amp; " " &amp;R1649 &amp; IF(P1649="TMSTAMP", " DEFAULT CURRENT_TIMESTAMP ", "")&amp; IF(S1649="Y"," NOT NULL,", " NULL,") &amp; IF(P1650="", "CONSTRAINT PK_" &amp; M1649 &amp; " PRIMARY KEY ( " &amp; X1649 &amp; ") );", "") )</f>
        <v xml:space="preserve">  UNDER_MATU_DT varchar2(8) NULL,</v>
      </c>
      <c r="AA1649" s="37" t="s">
        <v>291</v>
      </c>
      <c r="AB1649" s="5" t="str">
        <f t="shared" ref="AB1649:AB1712" si="1334">IF(P1649="","DROP TABLE "&amp;M1649&amp;";","")</f>
        <v/>
      </c>
      <c r="AC1649" s="37" t="s">
        <v>291</v>
      </c>
      <c r="AD1649" s="37" t="str">
        <f t="shared" ref="AD1649:AD1712" si="1335">IF(P1649&lt;&gt;"", "COMMENT ON COLUMN " &amp; M1649 &amp; "." &amp; P1649 &amp; " IS '" &amp; D1649 &amp; IF(K1649&lt;&gt;"", " : " &amp;K1649, "") &amp; "';", IF(N1649&lt;&gt;"","COMMENT ON TABLE " &amp;M1649&amp;" IS '"&amp;N1649&amp;"';",""))</f>
        <v>COMMENT ON COLUMN ZSB_BASE_POSI.UNDER_MATU_DT IS '기초자산만기일 : 선물의 경우 선물만기 + 채권만기에 해당함';</v>
      </c>
      <c r="AE1649" s="37" t="s">
        <v>291</v>
      </c>
      <c r="AF1649" s="40" t="str">
        <f t="shared" ref="AF1649:AF1712" si="1336">IF( OR(Q1649="", S1649&lt;&gt;""), "", "ALTER TABLE " &amp; M1649 &amp; " ADD " &amp; P1649 &amp; " " &amp; R1649 &amp; " NULL;")</f>
        <v>ALTER TABLE ZSB_BASE_POSI ADD UNDER_MATU_DT varchar2(8) NULL;</v>
      </c>
      <c r="AG1649" s="6" t="s">
        <v>291</v>
      </c>
      <c r="AI1649" s="114"/>
      <c r="AJ1649" s="66"/>
    </row>
    <row r="1650" spans="2:36" ht="25.5" hidden="1">
      <c r="B1650" s="65" t="str">
        <f t="shared" si="1331"/>
        <v>바젤2표준_입수정보</v>
      </c>
      <c r="C1650" s="65" t="str">
        <f t="shared" si="1331"/>
        <v>포지션기본정보</v>
      </c>
      <c r="D1650" s="65" t="s">
        <v>1629</v>
      </c>
      <c r="E1650" s="65">
        <f t="shared" si="1330"/>
        <v>51</v>
      </c>
      <c r="F1650" s="66"/>
      <c r="G1650" s="66" t="s">
        <v>1156</v>
      </c>
      <c r="H1650" s="42" t="s">
        <v>2006</v>
      </c>
      <c r="I1650" s="66"/>
      <c r="J1650" s="65" t="str">
        <f t="shared" si="1327"/>
        <v>숫자_19,8</v>
      </c>
      <c r="K1650" s="103" t="s">
        <v>1630</v>
      </c>
      <c r="L1650" s="67"/>
      <c r="M1650" s="65" t="str">
        <f t="shared" si="1321"/>
        <v>ZSB_BASE_POSI</v>
      </c>
      <c r="N1650" s="65" t="str">
        <f t="shared" si="1329"/>
        <v>포지션기본정보</v>
      </c>
      <c r="O1650" s="27">
        <f t="shared" si="1325"/>
        <v>51</v>
      </c>
      <c r="P1650" s="65" t="s">
        <v>1631</v>
      </c>
      <c r="Q1650" s="65" t="str">
        <f t="shared" si="1322"/>
        <v>기초자산변동성</v>
      </c>
      <c r="R1650" s="65" t="str">
        <f t="shared" si="1326"/>
        <v>number(19,8)</v>
      </c>
      <c r="S1650" s="66"/>
      <c r="T1650" s="66"/>
      <c r="U1650" s="68" t="str">
        <f t="shared" si="1323"/>
        <v>19,8</v>
      </c>
      <c r="V1650" s="65"/>
      <c r="W1650" s="5" t="s">
        <v>291</v>
      </c>
      <c r="X1650" s="5" t="str">
        <f t="shared" si="1332"/>
        <v>BASE_DT,SCEN_ID,POSI_ID</v>
      </c>
      <c r="Y1650" s="6" t="s">
        <v>291</v>
      </c>
      <c r="Z1650" s="37" t="str">
        <f t="shared" si="1333"/>
        <v xml:space="preserve">  UNDER_VOLA number(19,8) NULL,</v>
      </c>
      <c r="AA1650" s="37" t="s">
        <v>291</v>
      </c>
      <c r="AB1650" s="5" t="str">
        <f t="shared" si="1334"/>
        <v/>
      </c>
      <c r="AC1650" s="37" t="s">
        <v>291</v>
      </c>
      <c r="AD1650" s="37" t="str">
        <f t="shared" si="1335"/>
        <v>COMMENT ON COLUMN ZSB_BASE_POSI.UNDER_VOLA IS '기초자산변동성 : 베가위험 산출에 사용됨';</v>
      </c>
      <c r="AE1650" s="37" t="s">
        <v>291</v>
      </c>
      <c r="AF1650" s="40" t="str">
        <f t="shared" si="1336"/>
        <v>ALTER TABLE ZSB_BASE_POSI ADD UNDER_VOLA number(19,8) NULL;</v>
      </c>
      <c r="AG1650" s="6" t="s">
        <v>291</v>
      </c>
      <c r="AI1650" s="114"/>
      <c r="AJ1650" s="66"/>
    </row>
    <row r="1651" spans="2:36" ht="25.5" hidden="1">
      <c r="B1651" s="65" t="str">
        <f t="shared" si="1331"/>
        <v>바젤2표준_입수정보</v>
      </c>
      <c r="C1651" s="65" t="str">
        <f t="shared" si="1331"/>
        <v>포지션기본정보</v>
      </c>
      <c r="D1651" s="65" t="s">
        <v>1632</v>
      </c>
      <c r="E1651" s="65">
        <f t="shared" si="1330"/>
        <v>52</v>
      </c>
      <c r="F1651" s="66"/>
      <c r="G1651" s="66" t="s">
        <v>1156</v>
      </c>
      <c r="H1651" s="42" t="s">
        <v>2008</v>
      </c>
      <c r="I1651" s="66"/>
      <c r="J1651" s="65" t="str">
        <f t="shared" si="1327"/>
        <v>숫자_6,2</v>
      </c>
      <c r="K1651" s="103" t="s">
        <v>1633</v>
      </c>
      <c r="L1651" s="67"/>
      <c r="M1651" s="65" t="str">
        <f t="shared" si="1321"/>
        <v>ZSB_BASE_POSI</v>
      </c>
      <c r="N1651" s="65" t="str">
        <f t="shared" si="1329"/>
        <v>포지션기본정보</v>
      </c>
      <c r="O1651" s="27">
        <f t="shared" si="1325"/>
        <v>52</v>
      </c>
      <c r="P1651" s="65" t="s">
        <v>1634</v>
      </c>
      <c r="Q1651" s="65" t="str">
        <f t="shared" si="1322"/>
        <v>프리미엄율</v>
      </c>
      <c r="R1651" s="65" t="str">
        <f t="shared" si="1326"/>
        <v>number(6,2)</v>
      </c>
      <c r="S1651" s="66"/>
      <c r="T1651" s="66"/>
      <c r="U1651" s="68" t="str">
        <f t="shared" si="1323"/>
        <v>6,2</v>
      </c>
      <c r="V1651" s="65"/>
      <c r="W1651" s="5" t="s">
        <v>291</v>
      </c>
      <c r="X1651" s="5" t="str">
        <f t="shared" si="1332"/>
        <v>BASE_DT,SCEN_ID,POSI_ID</v>
      </c>
      <c r="Y1651" s="6" t="s">
        <v>291</v>
      </c>
      <c r="Z1651" s="37" t="str">
        <f t="shared" si="1333"/>
        <v xml:space="preserve">  CB_PREM_RT number(6,2) NULL,</v>
      </c>
      <c r="AA1651" s="37" t="s">
        <v>291</v>
      </c>
      <c r="AB1651" s="5" t="str">
        <f t="shared" si="1334"/>
        <v/>
      </c>
      <c r="AC1651" s="37" t="s">
        <v>291</v>
      </c>
      <c r="AD1651" s="37" t="str">
        <f t="shared" si="1335"/>
        <v>COMMENT ON COLUMN ZSB_BASE_POSI.CB_PREM_RT IS '프리미엄율 : 전환사채 프리미엄(정보용)';</v>
      </c>
      <c r="AE1651" s="37" t="s">
        <v>291</v>
      </c>
      <c r="AF1651" s="40" t="str">
        <f t="shared" si="1336"/>
        <v>ALTER TABLE ZSB_BASE_POSI ADD CB_PREM_RT number(6,2) NULL;</v>
      </c>
      <c r="AG1651" s="6" t="s">
        <v>291</v>
      </c>
      <c r="AI1651" s="114"/>
      <c r="AJ1651" s="66"/>
    </row>
    <row r="1652" spans="2:36" ht="25.5" hidden="1">
      <c r="B1652" s="65" t="str">
        <f t="shared" si="1331"/>
        <v>바젤2표준_입수정보</v>
      </c>
      <c r="C1652" s="65" t="str">
        <f t="shared" si="1331"/>
        <v>포지션기본정보</v>
      </c>
      <c r="D1652" s="65" t="s">
        <v>1635</v>
      </c>
      <c r="E1652" s="65">
        <f t="shared" si="1330"/>
        <v>53</v>
      </c>
      <c r="F1652" s="66"/>
      <c r="G1652" s="66" t="s">
        <v>1156</v>
      </c>
      <c r="H1652" s="42" t="s">
        <v>2008</v>
      </c>
      <c r="I1652" s="66"/>
      <c r="J1652" s="65" t="str">
        <f t="shared" si="1327"/>
        <v>숫자_6,2</v>
      </c>
      <c r="K1652" s="103" t="s">
        <v>1636</v>
      </c>
      <c r="L1652" s="67"/>
      <c r="M1652" s="65" t="str">
        <f t="shared" si="1321"/>
        <v>ZSB_BASE_POSI</v>
      </c>
      <c r="N1652" s="65" t="str">
        <f t="shared" si="1329"/>
        <v>포지션기본정보</v>
      </c>
      <c r="O1652" s="27">
        <f t="shared" si="1325"/>
        <v>53</v>
      </c>
      <c r="P1652" s="65" t="s">
        <v>1637</v>
      </c>
      <c r="Q1652" s="65" t="str">
        <f t="shared" si="1322"/>
        <v>지분율</v>
      </c>
      <c r="R1652" s="65" t="str">
        <f t="shared" si="1326"/>
        <v>number(6,2)</v>
      </c>
      <c r="S1652" s="66"/>
      <c r="T1652" s="66"/>
      <c r="U1652" s="68" t="str">
        <f t="shared" si="1323"/>
        <v>6,2</v>
      </c>
      <c r="V1652" s="65"/>
      <c r="W1652" s="5" t="s">
        <v>291</v>
      </c>
      <c r="X1652" s="5" t="str">
        <f t="shared" si="1332"/>
        <v>BASE_DT,SCEN_ID,POSI_ID</v>
      </c>
      <c r="Y1652" s="6" t="s">
        <v>291</v>
      </c>
      <c r="Z1652" s="37" t="str">
        <f t="shared" si="1333"/>
        <v xml:space="preserve">  QTA_RT number(6,2) NULL,</v>
      </c>
      <c r="AA1652" s="37" t="s">
        <v>291</v>
      </c>
      <c r="AB1652" s="5" t="str">
        <f t="shared" si="1334"/>
        <v/>
      </c>
      <c r="AC1652" s="37" t="s">
        <v>291</v>
      </c>
      <c r="AD1652" s="37" t="str">
        <f t="shared" si="1335"/>
        <v>COMMENT ON COLUMN ZSB_BASE_POSI.QTA_RT IS '지분율 : 주식집중위험작업시 종목내 비중';</v>
      </c>
      <c r="AE1652" s="37" t="s">
        <v>291</v>
      </c>
      <c r="AF1652" s="40" t="str">
        <f t="shared" si="1336"/>
        <v>ALTER TABLE ZSB_BASE_POSI ADD QTA_RT number(6,2) NULL;</v>
      </c>
      <c r="AG1652" s="6" t="s">
        <v>291</v>
      </c>
      <c r="AI1652" s="114"/>
      <c r="AJ1652" s="66"/>
    </row>
    <row r="1653" spans="2:36" hidden="1">
      <c r="B1653" s="65" t="str">
        <f t="shared" si="1331"/>
        <v>바젤2표준_입수정보</v>
      </c>
      <c r="C1653" s="65" t="str">
        <f t="shared" si="1331"/>
        <v>포지션기본정보</v>
      </c>
      <c r="D1653" s="65" t="s">
        <v>1638</v>
      </c>
      <c r="E1653" s="65">
        <f t="shared" si="1330"/>
        <v>54</v>
      </c>
      <c r="F1653" s="66"/>
      <c r="G1653" s="66" t="s">
        <v>274</v>
      </c>
      <c r="H1653" s="42" t="s">
        <v>1639</v>
      </c>
      <c r="I1653" s="66"/>
      <c r="J1653" s="65" t="str">
        <f t="shared" si="1327"/>
        <v>문자_10</v>
      </c>
      <c r="K1653" s="103" t="s">
        <v>1318</v>
      </c>
      <c r="L1653" s="67"/>
      <c r="M1653" s="65" t="str">
        <f t="shared" si="1321"/>
        <v>ZSB_BASE_POSI</v>
      </c>
      <c r="N1653" s="65" t="str">
        <f t="shared" si="1329"/>
        <v>포지션기본정보</v>
      </c>
      <c r="O1653" s="27">
        <f t="shared" si="1325"/>
        <v>54</v>
      </c>
      <c r="P1653" s="65" t="s">
        <v>722</v>
      </c>
      <c r="Q1653" s="65" t="str">
        <f t="shared" si="1322"/>
        <v>신용구분코드</v>
      </c>
      <c r="R1653" s="65" t="str">
        <f t="shared" si="1326"/>
        <v>varchar2(10)</v>
      </c>
      <c r="S1653" s="66"/>
      <c r="T1653" s="66"/>
      <c r="U1653" s="68" t="str">
        <f t="shared" si="1323"/>
        <v>10</v>
      </c>
      <c r="V1653" s="65"/>
      <c r="W1653" s="5" t="s">
        <v>291</v>
      </c>
      <c r="X1653" s="5" t="str">
        <f t="shared" si="1332"/>
        <v>BASE_DT,SCEN_ID,POSI_ID</v>
      </c>
      <c r="Y1653" s="6" t="s">
        <v>291</v>
      </c>
      <c r="Z1653" s="37" t="str">
        <f t="shared" si="1333"/>
        <v xml:space="preserve">  CRD_CD varchar2(10) NULL,</v>
      </c>
      <c r="AA1653" s="37" t="s">
        <v>291</v>
      </c>
      <c r="AB1653" s="5" t="str">
        <f t="shared" si="1334"/>
        <v/>
      </c>
      <c r="AC1653" s="37" t="s">
        <v>291</v>
      </c>
      <c r="AD1653" s="37" t="str">
        <f t="shared" si="1335"/>
        <v>COMMENT ON COLUMN ZSB_BASE_POSI.CRD_CD IS '신용구분코드 : 신용등급';</v>
      </c>
      <c r="AE1653" s="37" t="s">
        <v>291</v>
      </c>
      <c r="AF1653" s="40" t="str">
        <f t="shared" si="1336"/>
        <v>ALTER TABLE ZSB_BASE_POSI ADD CRD_CD varchar2(10) NULL;</v>
      </c>
      <c r="AG1653" s="6" t="s">
        <v>291</v>
      </c>
      <c r="AI1653" s="114"/>
      <c r="AJ1653" s="66"/>
    </row>
    <row r="1654" spans="2:36" ht="38.25" hidden="1">
      <c r="B1654" s="65" t="str">
        <f t="shared" si="1331"/>
        <v>바젤2표준_입수정보</v>
      </c>
      <c r="C1654" s="65" t="str">
        <f t="shared" si="1331"/>
        <v>포지션기본정보</v>
      </c>
      <c r="D1654" s="65" t="s">
        <v>1640</v>
      </c>
      <c r="E1654" s="65">
        <f t="shared" si="1330"/>
        <v>55</v>
      </c>
      <c r="F1654" s="66"/>
      <c r="G1654" s="66" t="s">
        <v>274</v>
      </c>
      <c r="H1654" s="42" t="s">
        <v>707</v>
      </c>
      <c r="I1654" s="66"/>
      <c r="J1654" s="65" t="str">
        <f t="shared" si="1327"/>
        <v>문자_3</v>
      </c>
      <c r="K1654" s="103" t="s">
        <v>1641</v>
      </c>
      <c r="L1654" s="67"/>
      <c r="M1654" s="65" t="str">
        <f t="shared" si="1321"/>
        <v>ZSB_BASE_POSI</v>
      </c>
      <c r="N1654" s="65" t="str">
        <f t="shared" si="1329"/>
        <v>포지션기본정보</v>
      </c>
      <c r="O1654" s="27">
        <f t="shared" si="1325"/>
        <v>55</v>
      </c>
      <c r="P1654" s="65" t="s">
        <v>727</v>
      </c>
      <c r="Q1654" s="65" t="str">
        <f t="shared" si="1322"/>
        <v>신용ORD</v>
      </c>
      <c r="R1654" s="65" t="str">
        <f t="shared" si="1326"/>
        <v>varchar2(3)</v>
      </c>
      <c r="S1654" s="66"/>
      <c r="T1654" s="66"/>
      <c r="U1654" s="68" t="str">
        <f t="shared" si="1323"/>
        <v>3</v>
      </c>
      <c r="V1654" s="65"/>
      <c r="W1654" s="5" t="s">
        <v>291</v>
      </c>
      <c r="X1654" s="5" t="str">
        <f t="shared" si="1332"/>
        <v>BASE_DT,SCEN_ID,POSI_ID</v>
      </c>
      <c r="Y1654" s="6" t="s">
        <v>291</v>
      </c>
      <c r="Z1654" s="37" t="str">
        <f t="shared" si="1333"/>
        <v xml:space="preserve">  CR_ORD varchar2(3) NULL,</v>
      </c>
      <c r="AA1654" s="37" t="s">
        <v>291</v>
      </c>
      <c r="AB1654" s="5" t="str">
        <f t="shared" si="1334"/>
        <v/>
      </c>
      <c r="AC1654" s="37" t="s">
        <v>291</v>
      </c>
      <c r="AD1654" s="37" t="str">
        <f t="shared" si="1335"/>
        <v>COMMENT ON COLUMN ZSB_BASE_POSI.CR_ORD IS '신용ORD : 신용기준자료 000 그외는 001…';</v>
      </c>
      <c r="AE1654" s="37" t="s">
        <v>291</v>
      </c>
      <c r="AF1654" s="40" t="str">
        <f t="shared" si="1336"/>
        <v>ALTER TABLE ZSB_BASE_POSI ADD CR_ORD varchar2(3) NULL;</v>
      </c>
      <c r="AG1654" s="6" t="s">
        <v>291</v>
      </c>
      <c r="AI1654" s="114"/>
      <c r="AJ1654" s="66"/>
    </row>
    <row r="1655" spans="2:36" ht="38.25" hidden="1">
      <c r="B1655" s="65" t="str">
        <f t="shared" si="1331"/>
        <v>바젤2표준_입수정보</v>
      </c>
      <c r="C1655" s="65" t="str">
        <f t="shared" si="1331"/>
        <v>포지션기본정보</v>
      </c>
      <c r="D1655" s="65" t="s">
        <v>1642</v>
      </c>
      <c r="E1655" s="65">
        <f t="shared" si="1330"/>
        <v>56</v>
      </c>
      <c r="F1655" s="66"/>
      <c r="G1655" s="66" t="s">
        <v>274</v>
      </c>
      <c r="H1655" s="42" t="s">
        <v>1565</v>
      </c>
      <c r="I1655" s="66"/>
      <c r="J1655" s="65" t="str">
        <f t="shared" si="1327"/>
        <v>문자_60</v>
      </c>
      <c r="K1655" s="103" t="s">
        <v>1643</v>
      </c>
      <c r="L1655" s="67"/>
      <c r="M1655" s="65" t="str">
        <f t="shared" si="1321"/>
        <v>ZSB_BASE_POSI</v>
      </c>
      <c r="N1655" s="65" t="str">
        <f t="shared" si="1329"/>
        <v>포지션기본정보</v>
      </c>
      <c r="O1655" s="27">
        <f t="shared" si="1325"/>
        <v>56</v>
      </c>
      <c r="P1655" s="65" t="s">
        <v>1644</v>
      </c>
      <c r="Q1655" s="65" t="str">
        <f t="shared" si="1322"/>
        <v>신용상계ID</v>
      </c>
      <c r="R1655" s="65" t="str">
        <f t="shared" si="1326"/>
        <v>varchar2(60)</v>
      </c>
      <c r="S1655" s="66"/>
      <c r="T1655" s="66"/>
      <c r="U1655" s="68" t="str">
        <f t="shared" si="1323"/>
        <v>60</v>
      </c>
      <c r="V1655" s="65"/>
      <c r="W1655" s="5" t="s">
        <v>291</v>
      </c>
      <c r="X1655" s="5" t="str">
        <f t="shared" si="1332"/>
        <v>BASE_DT,SCEN_ID,POSI_ID</v>
      </c>
      <c r="Y1655" s="6" t="s">
        <v>291</v>
      </c>
      <c r="Z1655" s="37" t="str">
        <f t="shared" si="1333"/>
        <v xml:space="preserve">  OFF_ID varchar2(60) NULL,</v>
      </c>
      <c r="AA1655" s="37" t="s">
        <v>291</v>
      </c>
      <c r="AB1655" s="5" t="str">
        <f t="shared" si="1334"/>
        <v/>
      </c>
      <c r="AC1655" s="37" t="s">
        <v>291</v>
      </c>
      <c r="AD1655" s="37" t="str">
        <f t="shared" si="1335"/>
        <v>COMMENT ON COLUMN ZSB_BASE_POSI.OFF_ID IS '신용상계ID : 시장 신용상품상계시 상계그룹 OFF_ID';</v>
      </c>
      <c r="AE1655" s="37" t="s">
        <v>291</v>
      </c>
      <c r="AF1655" s="40" t="str">
        <f t="shared" si="1336"/>
        <v>ALTER TABLE ZSB_BASE_POSI ADD OFF_ID varchar2(60) NULL;</v>
      </c>
      <c r="AG1655" s="6" t="s">
        <v>291</v>
      </c>
      <c r="AI1655" s="114"/>
      <c r="AJ1655" s="66"/>
    </row>
    <row r="1656" spans="2:36" ht="63.75" hidden="1">
      <c r="B1656" s="65" t="str">
        <f t="shared" si="1331"/>
        <v>바젤2표준_입수정보</v>
      </c>
      <c r="C1656" s="65" t="str">
        <f t="shared" si="1331"/>
        <v>포지션기본정보</v>
      </c>
      <c r="D1656" s="65" t="s">
        <v>1645</v>
      </c>
      <c r="E1656" s="65">
        <f t="shared" si="1330"/>
        <v>57</v>
      </c>
      <c r="F1656" s="66"/>
      <c r="G1656" s="66" t="s">
        <v>274</v>
      </c>
      <c r="H1656" s="42" t="s">
        <v>705</v>
      </c>
      <c r="I1656" s="66"/>
      <c r="J1656" s="65" t="str">
        <f t="shared" si="1327"/>
        <v>문자_1</v>
      </c>
      <c r="K1656" s="103" t="s">
        <v>1646</v>
      </c>
      <c r="L1656" s="67"/>
      <c r="M1656" s="65" t="str">
        <f t="shared" si="1321"/>
        <v>ZSB_BASE_POSI</v>
      </c>
      <c r="N1656" s="65" t="str">
        <f t="shared" si="1329"/>
        <v>포지션기본정보</v>
      </c>
      <c r="O1656" s="27">
        <f t="shared" si="1325"/>
        <v>57</v>
      </c>
      <c r="P1656" s="65" t="s">
        <v>728</v>
      </c>
      <c r="Q1656" s="65" t="str">
        <f t="shared" si="1322"/>
        <v>신용상계FG</v>
      </c>
      <c r="R1656" s="65" t="str">
        <f t="shared" si="1326"/>
        <v>varchar2(1)</v>
      </c>
      <c r="S1656" s="66"/>
      <c r="T1656" s="66"/>
      <c r="U1656" s="68" t="str">
        <f t="shared" si="1323"/>
        <v>1</v>
      </c>
      <c r="V1656" s="65"/>
      <c r="W1656" s="5" t="s">
        <v>291</v>
      </c>
      <c r="X1656" s="5" t="str">
        <f t="shared" si="1332"/>
        <v>BASE_DT,SCEN_ID,POSI_ID</v>
      </c>
      <c r="Y1656" s="6" t="s">
        <v>291</v>
      </c>
      <c r="Z1656" s="37" t="str">
        <f t="shared" si="1333"/>
        <v xml:space="preserve">  CR_OFF_FG varchar2(1) NULL,</v>
      </c>
      <c r="AA1656" s="37" t="s">
        <v>291</v>
      </c>
      <c r="AB1656" s="5" t="str">
        <f t="shared" si="1334"/>
        <v/>
      </c>
      <c r="AC1656" s="37" t="s">
        <v>291</v>
      </c>
      <c r="AD1656" s="37" t="str">
        <f t="shared" si="1335"/>
        <v>COMMENT ON COLUMN ZSB_BASE_POSI.CR_OFF_FG IS '신용상계FG : 신용파생:상계여부, 시장 CDS상계구분 :1(완전),2(일반),3(80%)…...';</v>
      </c>
      <c r="AE1656" s="37" t="s">
        <v>291</v>
      </c>
      <c r="AF1656" s="40" t="str">
        <f t="shared" si="1336"/>
        <v>ALTER TABLE ZSB_BASE_POSI ADD CR_OFF_FG varchar2(1) NULL;</v>
      </c>
      <c r="AG1656" s="6" t="s">
        <v>291</v>
      </c>
      <c r="AI1656" s="114"/>
      <c r="AJ1656" s="66"/>
    </row>
    <row r="1657" spans="2:36" hidden="1">
      <c r="B1657" s="65" t="str">
        <f t="shared" si="1331"/>
        <v>바젤2표준_입수정보</v>
      </c>
      <c r="C1657" s="65" t="str">
        <f t="shared" si="1331"/>
        <v>포지션기본정보</v>
      </c>
      <c r="D1657" s="65" t="s">
        <v>6730</v>
      </c>
      <c r="E1657" s="65">
        <f t="shared" si="1330"/>
        <v>58</v>
      </c>
      <c r="F1657" s="66"/>
      <c r="G1657" s="66" t="s">
        <v>274</v>
      </c>
      <c r="H1657" s="42" t="s">
        <v>1574</v>
      </c>
      <c r="I1657" s="66"/>
      <c r="J1657" s="65" t="str">
        <f t="shared" si="1327"/>
        <v>문자_8</v>
      </c>
      <c r="K1657" s="103" t="s">
        <v>1647</v>
      </c>
      <c r="L1657" s="67"/>
      <c r="M1657" s="65" t="str">
        <f t="shared" si="1321"/>
        <v>ZSB_BASE_POSI</v>
      </c>
      <c r="N1657" s="65" t="str">
        <f t="shared" si="1329"/>
        <v>포지션기본정보</v>
      </c>
      <c r="O1657" s="27">
        <f t="shared" si="1325"/>
        <v>58</v>
      </c>
      <c r="P1657" s="65" t="s">
        <v>6740</v>
      </c>
      <c r="Q1657" s="65" t="str">
        <f t="shared" si="1322"/>
        <v>전환일1</v>
      </c>
      <c r="R1657" s="65" t="str">
        <f t="shared" si="1326"/>
        <v>varchar2(8)</v>
      </c>
      <c r="S1657" s="66"/>
      <c r="T1657" s="66"/>
      <c r="U1657" s="68" t="str">
        <f t="shared" si="1323"/>
        <v>8</v>
      </c>
      <c r="V1657" s="65"/>
      <c r="W1657" s="5" t="s">
        <v>291</v>
      </c>
      <c r="X1657" s="5" t="str">
        <f t="shared" si="1332"/>
        <v>BASE_DT,SCEN_ID,POSI_ID</v>
      </c>
      <c r="Y1657" s="6" t="s">
        <v>291</v>
      </c>
      <c r="Z1657" s="37" t="str">
        <f t="shared" si="1333"/>
        <v xml:space="preserve">  CONT_DT1 varchar2(8) NULL,</v>
      </c>
      <c r="AA1657" s="37" t="s">
        <v>291</v>
      </c>
      <c r="AB1657" s="5" t="str">
        <f t="shared" si="1334"/>
        <v/>
      </c>
      <c r="AC1657" s="37" t="s">
        <v>291</v>
      </c>
      <c r="AD1657" s="37" t="str">
        <f t="shared" si="1335"/>
        <v>COMMENT ON COLUMN ZSB_BASE_POSI.CONT_DT1 IS '전환일1 : 인수위험용';</v>
      </c>
      <c r="AE1657" s="37" t="s">
        <v>291</v>
      </c>
      <c r="AF1657" s="40" t="str">
        <f t="shared" si="1336"/>
        <v>ALTER TABLE ZSB_BASE_POSI ADD CONT_DT1 varchar2(8) NULL;</v>
      </c>
      <c r="AG1657" s="6" t="s">
        <v>291</v>
      </c>
      <c r="AI1657" s="114"/>
      <c r="AJ1657" s="66"/>
    </row>
    <row r="1658" spans="2:36" hidden="1">
      <c r="B1658" s="65" t="str">
        <f t="shared" si="1331"/>
        <v>바젤2표준_입수정보</v>
      </c>
      <c r="C1658" s="65" t="str">
        <f t="shared" si="1331"/>
        <v>포지션기본정보</v>
      </c>
      <c r="D1658" s="65" t="s">
        <v>6731</v>
      </c>
      <c r="E1658" s="65">
        <f t="shared" si="1330"/>
        <v>59</v>
      </c>
      <c r="F1658" s="66"/>
      <c r="G1658" s="66" t="s">
        <v>274</v>
      </c>
      <c r="H1658" s="42" t="s">
        <v>1574</v>
      </c>
      <c r="I1658" s="66"/>
      <c r="J1658" s="65" t="str">
        <f t="shared" si="1327"/>
        <v>문자_8</v>
      </c>
      <c r="K1658" s="103" t="s">
        <v>1647</v>
      </c>
      <c r="L1658" s="67"/>
      <c r="M1658" s="65" t="str">
        <f t="shared" si="1321"/>
        <v>ZSB_BASE_POSI</v>
      </c>
      <c r="N1658" s="65" t="str">
        <f t="shared" si="1329"/>
        <v>포지션기본정보</v>
      </c>
      <c r="O1658" s="27">
        <f t="shared" si="1325"/>
        <v>59</v>
      </c>
      <c r="P1658" s="65" t="s">
        <v>6741</v>
      </c>
      <c r="Q1658" s="65" t="str">
        <f t="shared" si="1322"/>
        <v>전환일2</v>
      </c>
      <c r="R1658" s="65" t="str">
        <f t="shared" si="1326"/>
        <v>varchar2(8)</v>
      </c>
      <c r="S1658" s="66"/>
      <c r="T1658" s="66"/>
      <c r="U1658" s="68" t="str">
        <f t="shared" si="1323"/>
        <v>8</v>
      </c>
      <c r="V1658" s="65"/>
      <c r="W1658" s="5" t="s">
        <v>291</v>
      </c>
      <c r="X1658" s="5" t="str">
        <f t="shared" si="1332"/>
        <v>BASE_DT,SCEN_ID,POSI_ID</v>
      </c>
      <c r="Y1658" s="6" t="s">
        <v>291</v>
      </c>
      <c r="Z1658" s="37" t="str">
        <f t="shared" si="1333"/>
        <v xml:space="preserve">  CONT_DT2 varchar2(8) NULL,</v>
      </c>
      <c r="AA1658" s="37" t="s">
        <v>291</v>
      </c>
      <c r="AB1658" s="5" t="str">
        <f t="shared" si="1334"/>
        <v/>
      </c>
      <c r="AC1658" s="37" t="s">
        <v>291</v>
      </c>
      <c r="AD1658" s="37" t="str">
        <f t="shared" si="1335"/>
        <v>COMMENT ON COLUMN ZSB_BASE_POSI.CONT_DT2 IS '전환일2 : 인수위험용';</v>
      </c>
      <c r="AE1658" s="37" t="s">
        <v>291</v>
      </c>
      <c r="AF1658" s="40" t="str">
        <f t="shared" si="1336"/>
        <v>ALTER TABLE ZSB_BASE_POSI ADD CONT_DT2 varchar2(8) NULL;</v>
      </c>
      <c r="AG1658" s="6" t="s">
        <v>291</v>
      </c>
      <c r="AI1658" s="114"/>
      <c r="AJ1658" s="66"/>
    </row>
    <row r="1659" spans="2:36" ht="25.5" hidden="1">
      <c r="B1659" s="65" t="str">
        <f t="shared" si="1331"/>
        <v>바젤2표준_입수정보</v>
      </c>
      <c r="C1659" s="65" t="str">
        <f t="shared" si="1331"/>
        <v>포지션기본정보</v>
      </c>
      <c r="D1659" s="65" t="s">
        <v>6732</v>
      </c>
      <c r="E1659" s="65">
        <f t="shared" si="1330"/>
        <v>60</v>
      </c>
      <c r="F1659" s="66"/>
      <c r="G1659" s="66" t="s">
        <v>1156</v>
      </c>
      <c r="H1659" s="42" t="s">
        <v>2008</v>
      </c>
      <c r="I1659" s="66"/>
      <c r="J1659" s="65" t="str">
        <f t="shared" si="1327"/>
        <v>숫자_6,2</v>
      </c>
      <c r="K1659" s="103" t="s">
        <v>6733</v>
      </c>
      <c r="L1659" s="67"/>
      <c r="M1659" s="65" t="str">
        <f t="shared" si="1321"/>
        <v>ZSB_BASE_POSI</v>
      </c>
      <c r="N1659" s="65" t="str">
        <f t="shared" si="1329"/>
        <v>포지션기본정보</v>
      </c>
      <c r="O1659" s="27">
        <f t="shared" si="1325"/>
        <v>60</v>
      </c>
      <c r="P1659" s="65" t="s">
        <v>6742</v>
      </c>
      <c r="Q1659" s="65" t="str">
        <f t="shared" si="1322"/>
        <v>비중1</v>
      </c>
      <c r="R1659" s="65" t="str">
        <f t="shared" si="1326"/>
        <v>number(6,2)</v>
      </c>
      <c r="S1659" s="66"/>
      <c r="T1659" s="66"/>
      <c r="U1659" s="68" t="str">
        <f t="shared" si="1323"/>
        <v>6,2</v>
      </c>
      <c r="V1659" s="65"/>
      <c r="W1659" s="5" t="s">
        <v>291</v>
      </c>
      <c r="X1659" s="5" t="str">
        <f t="shared" si="1332"/>
        <v>BASE_DT,SCEN_ID,POSI_ID</v>
      </c>
      <c r="Y1659" s="6" t="s">
        <v>291</v>
      </c>
      <c r="Z1659" s="37" t="str">
        <f t="shared" si="1333"/>
        <v xml:space="preserve">  CONT_RT1 number(6,2) NULL,</v>
      </c>
      <c r="AA1659" s="37" t="s">
        <v>291</v>
      </c>
      <c r="AB1659" s="5" t="str">
        <f t="shared" si="1334"/>
        <v/>
      </c>
      <c r="AC1659" s="37" t="s">
        <v>291</v>
      </c>
      <c r="AD1659" s="37" t="str">
        <f t="shared" si="1335"/>
        <v>COMMENT ON COLUMN ZSB_BASE_POSI.CONT_RT1 IS '비중1 : 전환사채 비중 및 수익증권채권비중';</v>
      </c>
      <c r="AE1659" s="37" t="s">
        <v>291</v>
      </c>
      <c r="AF1659" s="40" t="str">
        <f t="shared" si="1336"/>
        <v>ALTER TABLE ZSB_BASE_POSI ADD CONT_RT1 number(6,2) NULL;</v>
      </c>
      <c r="AG1659" s="6" t="s">
        <v>291</v>
      </c>
      <c r="AI1659" s="114"/>
      <c r="AJ1659" s="66"/>
    </row>
    <row r="1660" spans="2:36" ht="25.5" hidden="1">
      <c r="B1660" s="65" t="str">
        <f t="shared" si="1331"/>
        <v>바젤2표준_입수정보</v>
      </c>
      <c r="C1660" s="65" t="str">
        <f t="shared" si="1331"/>
        <v>포지션기본정보</v>
      </c>
      <c r="D1660" s="65" t="s">
        <v>6734</v>
      </c>
      <c r="E1660" s="65">
        <f t="shared" si="1330"/>
        <v>61</v>
      </c>
      <c r="F1660" s="66"/>
      <c r="G1660" s="66" t="s">
        <v>1156</v>
      </c>
      <c r="H1660" s="42" t="s">
        <v>2008</v>
      </c>
      <c r="I1660" s="66"/>
      <c r="J1660" s="65" t="str">
        <f t="shared" si="1327"/>
        <v>숫자_6,2</v>
      </c>
      <c r="K1660" s="103" t="s">
        <v>6735</v>
      </c>
      <c r="L1660" s="67"/>
      <c r="M1660" s="65" t="str">
        <f t="shared" si="1321"/>
        <v>ZSB_BASE_POSI</v>
      </c>
      <c r="N1660" s="65" t="str">
        <f t="shared" si="1329"/>
        <v>포지션기본정보</v>
      </c>
      <c r="O1660" s="27">
        <f t="shared" si="1325"/>
        <v>61</v>
      </c>
      <c r="P1660" s="65" t="s">
        <v>6743</v>
      </c>
      <c r="Q1660" s="65" t="str">
        <f t="shared" si="1322"/>
        <v>비중2</v>
      </c>
      <c r="R1660" s="65" t="str">
        <f t="shared" si="1326"/>
        <v>number(6,2)</v>
      </c>
      <c r="S1660" s="66"/>
      <c r="T1660" s="66"/>
      <c r="U1660" s="68" t="str">
        <f t="shared" si="1323"/>
        <v>6,2</v>
      </c>
      <c r="V1660" s="65"/>
      <c r="W1660" s="5" t="s">
        <v>291</v>
      </c>
      <c r="X1660" s="5" t="str">
        <f t="shared" si="1332"/>
        <v>BASE_DT,SCEN_ID,POSI_ID</v>
      </c>
      <c r="Y1660" s="6" t="s">
        <v>291</v>
      </c>
      <c r="Z1660" s="37" t="str">
        <f t="shared" si="1333"/>
        <v xml:space="preserve">  CONT_RT2 number(6,2) NULL,</v>
      </c>
      <c r="AA1660" s="37" t="s">
        <v>291</v>
      </c>
      <c r="AB1660" s="5" t="str">
        <f t="shared" si="1334"/>
        <v/>
      </c>
      <c r="AC1660" s="37" t="s">
        <v>291</v>
      </c>
      <c r="AD1660" s="37" t="str">
        <f t="shared" si="1335"/>
        <v>COMMENT ON COLUMN ZSB_BASE_POSI.CONT_RT2 IS '비중2 : 수익증권적격주식비중';</v>
      </c>
      <c r="AE1660" s="37" t="s">
        <v>291</v>
      </c>
      <c r="AF1660" s="40" t="str">
        <f t="shared" si="1336"/>
        <v>ALTER TABLE ZSB_BASE_POSI ADD CONT_RT2 number(6,2) NULL;</v>
      </c>
      <c r="AG1660" s="6" t="s">
        <v>291</v>
      </c>
      <c r="AI1660" s="114"/>
      <c r="AJ1660" s="66"/>
    </row>
    <row r="1661" spans="2:36" ht="25.5" hidden="1">
      <c r="B1661" s="65" t="str">
        <f t="shared" si="1331"/>
        <v>바젤2표준_입수정보</v>
      </c>
      <c r="C1661" s="65" t="str">
        <f t="shared" si="1331"/>
        <v>포지션기본정보</v>
      </c>
      <c r="D1661" s="65" t="s">
        <v>6736</v>
      </c>
      <c r="E1661" s="65">
        <f t="shared" si="1330"/>
        <v>62</v>
      </c>
      <c r="F1661" s="66"/>
      <c r="G1661" s="66" t="s">
        <v>1156</v>
      </c>
      <c r="H1661" s="42" t="s">
        <v>2008</v>
      </c>
      <c r="I1661" s="66"/>
      <c r="J1661" s="65" t="str">
        <f t="shared" si="1327"/>
        <v>숫자_6,2</v>
      </c>
      <c r="K1661" s="103" t="s">
        <v>6737</v>
      </c>
      <c r="L1661" s="67"/>
      <c r="M1661" s="65" t="str">
        <f t="shared" si="1321"/>
        <v>ZSB_BASE_POSI</v>
      </c>
      <c r="N1661" s="65" t="str">
        <f t="shared" si="1329"/>
        <v>포지션기본정보</v>
      </c>
      <c r="O1661" s="27">
        <f t="shared" si="1325"/>
        <v>62</v>
      </c>
      <c r="P1661" s="65" t="s">
        <v>6744</v>
      </c>
      <c r="Q1661" s="65" t="str">
        <f t="shared" si="1322"/>
        <v>비중3</v>
      </c>
      <c r="R1661" s="65" t="str">
        <f t="shared" si="1326"/>
        <v>number(6,2)</v>
      </c>
      <c r="S1661" s="66"/>
      <c r="T1661" s="66"/>
      <c r="U1661" s="68" t="str">
        <f t="shared" si="1323"/>
        <v>6,2</v>
      </c>
      <c r="V1661" s="65"/>
      <c r="W1661" s="5" t="s">
        <v>291</v>
      </c>
      <c r="X1661" s="5" t="str">
        <f t="shared" si="1332"/>
        <v>BASE_DT,SCEN_ID,POSI_ID</v>
      </c>
      <c r="Y1661" s="6" t="s">
        <v>291</v>
      </c>
      <c r="Z1661" s="37" t="str">
        <f t="shared" si="1333"/>
        <v xml:space="preserve">  CONT_RT3 number(6,2) NULL,</v>
      </c>
      <c r="AA1661" s="37" t="s">
        <v>291</v>
      </c>
      <c r="AB1661" s="5" t="str">
        <f t="shared" si="1334"/>
        <v/>
      </c>
      <c r="AC1661" s="37" t="s">
        <v>291</v>
      </c>
      <c r="AD1661" s="37" t="str">
        <f t="shared" si="1335"/>
        <v>COMMENT ON COLUMN ZSB_BASE_POSI.CONT_RT3 IS '비중3 : 수익증권비적격주식비중';</v>
      </c>
      <c r="AE1661" s="37" t="s">
        <v>291</v>
      </c>
      <c r="AF1661" s="40" t="str">
        <f t="shared" si="1336"/>
        <v>ALTER TABLE ZSB_BASE_POSI ADD CONT_RT3 number(6,2) NULL;</v>
      </c>
      <c r="AG1661" s="6" t="s">
        <v>291</v>
      </c>
      <c r="AI1661" s="114"/>
      <c r="AJ1661" s="66"/>
    </row>
    <row r="1662" spans="2:36" ht="38.25" hidden="1">
      <c r="B1662" s="65" t="str">
        <f t="shared" si="1331"/>
        <v>바젤2표준_입수정보</v>
      </c>
      <c r="C1662" s="65" t="str">
        <f t="shared" si="1331"/>
        <v>포지션기본정보</v>
      </c>
      <c r="D1662" s="65" t="s">
        <v>1648</v>
      </c>
      <c r="E1662" s="65">
        <f t="shared" si="1330"/>
        <v>63</v>
      </c>
      <c r="F1662" s="66"/>
      <c r="G1662" s="66" t="s">
        <v>274</v>
      </c>
      <c r="H1662" s="42" t="s">
        <v>706</v>
      </c>
      <c r="I1662" s="66"/>
      <c r="J1662" s="65" t="str">
        <f t="shared" si="1327"/>
        <v>문자_2</v>
      </c>
      <c r="K1662" s="103" t="s">
        <v>1649</v>
      </c>
      <c r="L1662" s="67"/>
      <c r="M1662" s="65" t="str">
        <f t="shared" si="1321"/>
        <v>ZSB_BASE_POSI</v>
      </c>
      <c r="N1662" s="65" t="str">
        <f t="shared" si="1329"/>
        <v>포지션기본정보</v>
      </c>
      <c r="O1662" s="27">
        <f t="shared" si="1325"/>
        <v>63</v>
      </c>
      <c r="P1662" s="65" t="s">
        <v>729</v>
      </c>
      <c r="Q1662" s="65" t="str">
        <f t="shared" si="1322"/>
        <v>기초자산유형</v>
      </c>
      <c r="R1662" s="65" t="str">
        <f t="shared" si="1326"/>
        <v>varchar2(2)</v>
      </c>
      <c r="S1662" s="66"/>
      <c r="T1662" s="66"/>
      <c r="U1662" s="68" t="str">
        <f t="shared" si="1323"/>
        <v>2</v>
      </c>
      <c r="V1662" s="65"/>
      <c r="W1662" s="5" t="s">
        <v>291</v>
      </c>
      <c r="X1662" s="5" t="str">
        <f t="shared" si="1332"/>
        <v>BASE_DT,SCEN_ID,POSI_ID</v>
      </c>
      <c r="Y1662" s="6" t="s">
        <v>291</v>
      </c>
      <c r="Z1662" s="37" t="str">
        <f t="shared" si="1333"/>
        <v xml:space="preserve">  UNDER_TYPE varchar2(2) NULL,</v>
      </c>
      <c r="AA1662" s="37" t="s">
        <v>291</v>
      </c>
      <c r="AB1662" s="5" t="str">
        <f t="shared" si="1334"/>
        <v/>
      </c>
      <c r="AC1662" s="37" t="s">
        <v>291</v>
      </c>
      <c r="AD1662" s="37" t="str">
        <f t="shared" si="1335"/>
        <v>COMMENT ON COLUMN ZSB_BASE_POSI.UNDER_TYPE IS '기초자산유형 : 신용(TRS)기초자산유형으로 EQ,FX,CM,IR등';</v>
      </c>
      <c r="AE1662" s="37" t="s">
        <v>291</v>
      </c>
      <c r="AF1662" s="40" t="str">
        <f t="shared" si="1336"/>
        <v>ALTER TABLE ZSB_BASE_POSI ADD UNDER_TYPE varchar2(2) NULL;</v>
      </c>
      <c r="AG1662" s="6" t="s">
        <v>291</v>
      </c>
      <c r="AI1662" s="114"/>
      <c r="AJ1662" s="66"/>
    </row>
    <row r="1663" spans="2:36" hidden="1">
      <c r="B1663" s="65" t="str">
        <f t="shared" si="1331"/>
        <v>바젤2표준_입수정보</v>
      </c>
      <c r="C1663" s="65" t="str">
        <f t="shared" si="1331"/>
        <v>포지션기본정보</v>
      </c>
      <c r="D1663" s="65" t="s">
        <v>1651</v>
      </c>
      <c r="E1663" s="65">
        <f t="shared" si="1330"/>
        <v>64</v>
      </c>
      <c r="F1663" s="66"/>
      <c r="G1663" s="66" t="s">
        <v>1156</v>
      </c>
      <c r="H1663" s="42" t="s">
        <v>2000</v>
      </c>
      <c r="I1663" s="66"/>
      <c r="J1663" s="65" t="str">
        <f t="shared" si="1327"/>
        <v>숫자_19,2</v>
      </c>
      <c r="K1663" s="103"/>
      <c r="L1663" s="67"/>
      <c r="M1663" s="65" t="str">
        <f t="shared" si="1321"/>
        <v>ZSB_BASE_POSI</v>
      </c>
      <c r="N1663" s="65" t="str">
        <f t="shared" si="1329"/>
        <v>포지션기본정보</v>
      </c>
      <c r="O1663" s="27">
        <f t="shared" si="1325"/>
        <v>64</v>
      </c>
      <c r="P1663" s="65" t="s">
        <v>1652</v>
      </c>
      <c r="Q1663" s="65" t="str">
        <f t="shared" si="1322"/>
        <v>델타금액</v>
      </c>
      <c r="R1663" s="65" t="str">
        <f t="shared" si="1326"/>
        <v>number(19,2)</v>
      </c>
      <c r="S1663" s="66"/>
      <c r="T1663" s="66"/>
      <c r="U1663" s="68" t="str">
        <f t="shared" si="1323"/>
        <v>19,2</v>
      </c>
      <c r="V1663" s="65"/>
      <c r="W1663" s="5" t="s">
        <v>291</v>
      </c>
      <c r="X1663" s="5" t="str">
        <f t="shared" si="1332"/>
        <v>BASE_DT,SCEN_ID,POSI_ID</v>
      </c>
      <c r="Y1663" s="6" t="s">
        <v>291</v>
      </c>
      <c r="Z1663" s="37" t="str">
        <f t="shared" si="1333"/>
        <v xml:space="preserve">  SD_DELTA_AMT number(19,2) NULL,</v>
      </c>
      <c r="AA1663" s="37" t="s">
        <v>291</v>
      </c>
      <c r="AB1663" s="5" t="str">
        <f t="shared" si="1334"/>
        <v/>
      </c>
      <c r="AC1663" s="37" t="s">
        <v>291</v>
      </c>
      <c r="AD1663" s="37" t="str">
        <f t="shared" si="1335"/>
        <v>COMMENT ON COLUMN ZSB_BASE_POSI.SD_DELTA_AMT IS '델타금액';</v>
      </c>
      <c r="AE1663" s="37" t="s">
        <v>291</v>
      </c>
      <c r="AF1663" s="40" t="str">
        <f t="shared" si="1336"/>
        <v>ALTER TABLE ZSB_BASE_POSI ADD SD_DELTA_AMT number(19,2) NULL;</v>
      </c>
      <c r="AG1663" s="6" t="s">
        <v>291</v>
      </c>
      <c r="AI1663" s="114"/>
      <c r="AJ1663" s="66"/>
    </row>
    <row r="1664" spans="2:36" ht="25.5" hidden="1">
      <c r="B1664" s="65" t="str">
        <f t="shared" ref="B1664:C1679" si="1337">B1663</f>
        <v>바젤2표준_입수정보</v>
      </c>
      <c r="C1664" s="65" t="str">
        <f t="shared" si="1337"/>
        <v>포지션기본정보</v>
      </c>
      <c r="D1664" s="65" t="s">
        <v>1653</v>
      </c>
      <c r="E1664" s="65">
        <f t="shared" si="1330"/>
        <v>65</v>
      </c>
      <c r="F1664" s="66"/>
      <c r="G1664" s="66" t="s">
        <v>1156</v>
      </c>
      <c r="H1664" s="42" t="s">
        <v>2003</v>
      </c>
      <c r="I1664" s="66"/>
      <c r="J1664" s="65" t="str">
        <f t="shared" si="1327"/>
        <v>숫자_19,8</v>
      </c>
      <c r="K1664" s="103" t="s">
        <v>1654</v>
      </c>
      <c r="L1664" s="67"/>
      <c r="M1664" s="65" t="str">
        <f t="shared" ref="M1664:M1693" si="1338">M1663</f>
        <v>ZSB_BASE_POSI</v>
      </c>
      <c r="N1664" s="65" t="str">
        <f t="shared" si="1329"/>
        <v>포지션기본정보</v>
      </c>
      <c r="O1664" s="27">
        <f t="shared" si="1325"/>
        <v>65</v>
      </c>
      <c r="P1664" s="65" t="s">
        <v>1655</v>
      </c>
      <c r="Q1664" s="65" t="str">
        <f t="shared" ref="Q1664:Q1688" si="1339">D1664</f>
        <v>델타</v>
      </c>
      <c r="R1664" s="65" t="str">
        <f t="shared" si="1326"/>
        <v>number(19,8)</v>
      </c>
      <c r="S1664" s="66"/>
      <c r="T1664" s="66"/>
      <c r="U1664" s="68" t="str">
        <f t="shared" si="1323"/>
        <v>19,8</v>
      </c>
      <c r="V1664" s="65"/>
      <c r="W1664" s="5" t="s">
        <v>291</v>
      </c>
      <c r="X1664" s="5" t="str">
        <f t="shared" si="1332"/>
        <v>BASE_DT,SCEN_ID,POSI_ID</v>
      </c>
      <c r="Y1664" s="6" t="s">
        <v>291</v>
      </c>
      <c r="Z1664" s="37" t="str">
        <f t="shared" si="1333"/>
        <v xml:space="preserve">  SD_DELTA number(19,8) NULL,</v>
      </c>
      <c r="AA1664" s="37" t="s">
        <v>291</v>
      </c>
      <c r="AB1664" s="5" t="str">
        <f t="shared" si="1334"/>
        <v/>
      </c>
      <c r="AC1664" s="37" t="s">
        <v>291</v>
      </c>
      <c r="AD1664" s="37" t="str">
        <f t="shared" si="1335"/>
        <v>COMMENT ON COLUMN ZSB_BASE_POSI.SD_DELTA IS '델타 : 델타=델타금액/SPOT_AMT';</v>
      </c>
      <c r="AE1664" s="37" t="s">
        <v>291</v>
      </c>
      <c r="AF1664" s="40" t="str">
        <f t="shared" si="1336"/>
        <v>ALTER TABLE ZSB_BASE_POSI ADD SD_DELTA number(19,8) NULL;</v>
      </c>
      <c r="AG1664" s="6" t="s">
        <v>291</v>
      </c>
      <c r="AI1664" s="114"/>
      <c r="AJ1664" s="66"/>
    </row>
    <row r="1665" spans="2:36" hidden="1">
      <c r="B1665" s="65" t="str">
        <f t="shared" si="1337"/>
        <v>바젤2표준_입수정보</v>
      </c>
      <c r="C1665" s="65" t="str">
        <f t="shared" si="1337"/>
        <v>포지션기본정보</v>
      </c>
      <c r="D1665" s="65" t="s">
        <v>715</v>
      </c>
      <c r="E1665" s="65">
        <f t="shared" si="1330"/>
        <v>66</v>
      </c>
      <c r="F1665" s="66"/>
      <c r="G1665" s="66" t="s">
        <v>1156</v>
      </c>
      <c r="H1665" s="42" t="s">
        <v>2003</v>
      </c>
      <c r="I1665" s="66"/>
      <c r="J1665" s="65" t="str">
        <f t="shared" si="1327"/>
        <v>숫자_19,8</v>
      </c>
      <c r="K1665" s="103"/>
      <c r="L1665" s="67"/>
      <c r="M1665" s="65" t="str">
        <f t="shared" si="1338"/>
        <v>ZSB_BASE_POSI</v>
      </c>
      <c r="N1665" s="65" t="str">
        <f t="shared" si="1329"/>
        <v>포지션기본정보</v>
      </c>
      <c r="O1665" s="27">
        <f t="shared" si="1325"/>
        <v>66</v>
      </c>
      <c r="P1665" s="65" t="s">
        <v>1656</v>
      </c>
      <c r="Q1665" s="65" t="str">
        <f t="shared" si="1339"/>
        <v>감마</v>
      </c>
      <c r="R1665" s="65" t="str">
        <f t="shared" si="1326"/>
        <v>number(19,8)</v>
      </c>
      <c r="S1665" s="66"/>
      <c r="T1665" s="66"/>
      <c r="U1665" s="68" t="str">
        <f t="shared" si="1323"/>
        <v>19,8</v>
      </c>
      <c r="V1665" s="65"/>
      <c r="W1665" s="5" t="s">
        <v>291</v>
      </c>
      <c r="X1665" s="5" t="str">
        <f t="shared" si="1332"/>
        <v>BASE_DT,SCEN_ID,POSI_ID</v>
      </c>
      <c r="Y1665" s="6" t="s">
        <v>291</v>
      </c>
      <c r="Z1665" s="37" t="str">
        <f t="shared" si="1333"/>
        <v xml:space="preserve">  SD_GAMMA number(19,8) NULL,</v>
      </c>
      <c r="AA1665" s="37" t="s">
        <v>291</v>
      </c>
      <c r="AB1665" s="5" t="str">
        <f t="shared" si="1334"/>
        <v/>
      </c>
      <c r="AC1665" s="37" t="s">
        <v>291</v>
      </c>
      <c r="AD1665" s="37" t="str">
        <f t="shared" si="1335"/>
        <v>COMMENT ON COLUMN ZSB_BASE_POSI.SD_GAMMA IS '감마';</v>
      </c>
      <c r="AE1665" s="37" t="s">
        <v>291</v>
      </c>
      <c r="AF1665" s="40" t="str">
        <f t="shared" si="1336"/>
        <v>ALTER TABLE ZSB_BASE_POSI ADD SD_GAMMA number(19,8) NULL;</v>
      </c>
      <c r="AG1665" s="6" t="s">
        <v>291</v>
      </c>
      <c r="AI1665" s="114"/>
      <c r="AJ1665" s="66"/>
    </row>
    <row r="1666" spans="2:36" hidden="1">
      <c r="B1666" s="65" t="str">
        <f t="shared" si="1337"/>
        <v>바젤2표준_입수정보</v>
      </c>
      <c r="C1666" s="65" t="str">
        <f t="shared" si="1337"/>
        <v>포지션기본정보</v>
      </c>
      <c r="D1666" s="65" t="s">
        <v>1657</v>
      </c>
      <c r="E1666" s="65">
        <f t="shared" si="1330"/>
        <v>67</v>
      </c>
      <c r="F1666" s="66"/>
      <c r="G1666" s="66" t="s">
        <v>1156</v>
      </c>
      <c r="H1666" s="42" t="s">
        <v>2003</v>
      </c>
      <c r="I1666" s="66"/>
      <c r="J1666" s="65" t="str">
        <f t="shared" si="1327"/>
        <v>숫자_19,8</v>
      </c>
      <c r="K1666" s="103"/>
      <c r="L1666" s="67"/>
      <c r="M1666" s="65" t="str">
        <f t="shared" si="1338"/>
        <v>ZSB_BASE_POSI</v>
      </c>
      <c r="N1666" s="65" t="str">
        <f t="shared" si="1329"/>
        <v>포지션기본정보</v>
      </c>
      <c r="O1666" s="27">
        <f t="shared" si="1325"/>
        <v>67</v>
      </c>
      <c r="P1666" s="65" t="s">
        <v>1658</v>
      </c>
      <c r="Q1666" s="65" t="str">
        <f t="shared" si="1339"/>
        <v>베가</v>
      </c>
      <c r="R1666" s="65" t="str">
        <f t="shared" si="1326"/>
        <v>number(19,8)</v>
      </c>
      <c r="S1666" s="66"/>
      <c r="T1666" s="66"/>
      <c r="U1666" s="68" t="str">
        <f t="shared" si="1323"/>
        <v>19,8</v>
      </c>
      <c r="V1666" s="65"/>
      <c r="W1666" s="5" t="s">
        <v>291</v>
      </c>
      <c r="X1666" s="5" t="str">
        <f t="shared" si="1332"/>
        <v>BASE_DT,SCEN_ID,POSI_ID</v>
      </c>
      <c r="Y1666" s="6" t="s">
        <v>291</v>
      </c>
      <c r="Z1666" s="37" t="str">
        <f t="shared" si="1333"/>
        <v xml:space="preserve">  SD_VEGA number(19,8) NULL,</v>
      </c>
      <c r="AA1666" s="37" t="s">
        <v>291</v>
      </c>
      <c r="AB1666" s="5" t="str">
        <f t="shared" si="1334"/>
        <v/>
      </c>
      <c r="AC1666" s="37" t="s">
        <v>291</v>
      </c>
      <c r="AD1666" s="37" t="str">
        <f t="shared" si="1335"/>
        <v>COMMENT ON COLUMN ZSB_BASE_POSI.SD_VEGA IS '베가';</v>
      </c>
      <c r="AE1666" s="37" t="s">
        <v>291</v>
      </c>
      <c r="AF1666" s="40" t="str">
        <f t="shared" si="1336"/>
        <v>ALTER TABLE ZSB_BASE_POSI ADD SD_VEGA number(19,8) NULL;</v>
      </c>
      <c r="AG1666" s="6" t="s">
        <v>291</v>
      </c>
      <c r="AI1666" s="114"/>
      <c r="AJ1666" s="66"/>
    </row>
    <row r="1667" spans="2:36" ht="51" hidden="1">
      <c r="B1667" s="65" t="str">
        <f t="shared" si="1337"/>
        <v>바젤2표준_입수정보</v>
      </c>
      <c r="C1667" s="65" t="str">
        <f t="shared" si="1337"/>
        <v>포지션기본정보</v>
      </c>
      <c r="D1667" s="65" t="s">
        <v>1659</v>
      </c>
      <c r="E1667" s="65">
        <f t="shared" si="1330"/>
        <v>68</v>
      </c>
      <c r="F1667" s="66"/>
      <c r="G1667" s="66" t="s">
        <v>274</v>
      </c>
      <c r="H1667" s="42" t="s">
        <v>706</v>
      </c>
      <c r="I1667" s="66"/>
      <c r="J1667" s="65" t="str">
        <f t="shared" si="1327"/>
        <v>문자_2</v>
      </c>
      <c r="K1667" s="103" t="s">
        <v>1660</v>
      </c>
      <c r="L1667" s="67"/>
      <c r="M1667" s="65" t="str">
        <f t="shared" si="1338"/>
        <v>ZSB_BASE_POSI</v>
      </c>
      <c r="N1667" s="65" t="str">
        <f t="shared" si="1329"/>
        <v>포지션기본정보</v>
      </c>
      <c r="O1667" s="27">
        <f t="shared" si="1325"/>
        <v>68</v>
      </c>
      <c r="P1667" s="65" t="s">
        <v>723</v>
      </c>
      <c r="Q1667" s="65" t="str">
        <f t="shared" si="1339"/>
        <v>위험대분류</v>
      </c>
      <c r="R1667" s="65" t="str">
        <f t="shared" si="1326"/>
        <v>varchar2(2)</v>
      </c>
      <c r="S1667" s="66"/>
      <c r="T1667" s="66"/>
      <c r="U1667" s="68" t="str">
        <f t="shared" si="1323"/>
        <v>2</v>
      </c>
      <c r="V1667" s="65"/>
      <c r="W1667" s="5" t="s">
        <v>291</v>
      </c>
      <c r="X1667" s="5" t="str">
        <f t="shared" si="1332"/>
        <v>BASE_DT,SCEN_ID,POSI_ID</v>
      </c>
      <c r="Y1667" s="6" t="s">
        <v>291</v>
      </c>
      <c r="Z1667" s="37" t="str">
        <f t="shared" si="1333"/>
        <v xml:space="preserve">  SD_R1 varchar2(2) NULL,</v>
      </c>
      <c r="AA1667" s="37" t="s">
        <v>291</v>
      </c>
      <c r="AB1667" s="5" t="str">
        <f t="shared" si="1334"/>
        <v/>
      </c>
      <c r="AC1667" s="37" t="s">
        <v>291</v>
      </c>
      <c r="AD1667" s="37" t="str">
        <f t="shared" si="1335"/>
        <v>COMMENT ON COLUMN ZSB_BASE_POSI.SD_R1 IS '위험대분류 : 주식(EQ), 금리(IR), 외환(FX), 상품(CM), 옵셥(OP)';</v>
      </c>
      <c r="AE1667" s="37" t="s">
        <v>291</v>
      </c>
      <c r="AF1667" s="40" t="str">
        <f t="shared" si="1336"/>
        <v>ALTER TABLE ZSB_BASE_POSI ADD SD_R1 varchar2(2) NULL;</v>
      </c>
      <c r="AG1667" s="6" t="s">
        <v>291</v>
      </c>
      <c r="AI1667" s="114"/>
      <c r="AJ1667" s="66"/>
    </row>
    <row r="1668" spans="2:36" ht="38.25" hidden="1">
      <c r="B1668" s="65" t="str">
        <f t="shared" si="1337"/>
        <v>바젤2표준_입수정보</v>
      </c>
      <c r="C1668" s="65" t="str">
        <f t="shared" si="1337"/>
        <v>포지션기본정보</v>
      </c>
      <c r="D1668" s="65" t="s">
        <v>1661</v>
      </c>
      <c r="E1668" s="65">
        <f t="shared" si="1330"/>
        <v>69</v>
      </c>
      <c r="F1668" s="66"/>
      <c r="G1668" s="66" t="s">
        <v>274</v>
      </c>
      <c r="H1668" s="42" t="s">
        <v>708</v>
      </c>
      <c r="I1668" s="66"/>
      <c r="J1668" s="65" t="str">
        <f t="shared" si="1327"/>
        <v>문자_4</v>
      </c>
      <c r="K1668" s="103" t="s">
        <v>1662</v>
      </c>
      <c r="L1668" s="67"/>
      <c r="M1668" s="65" t="str">
        <f t="shared" si="1338"/>
        <v>ZSB_BASE_POSI</v>
      </c>
      <c r="N1668" s="65" t="str">
        <f t="shared" si="1329"/>
        <v>포지션기본정보</v>
      </c>
      <c r="O1668" s="27">
        <f t="shared" si="1325"/>
        <v>69</v>
      </c>
      <c r="P1668" s="65" t="s">
        <v>724</v>
      </c>
      <c r="Q1668" s="65" t="str">
        <f t="shared" si="1339"/>
        <v>위험중분류</v>
      </c>
      <c r="R1668" s="65" t="str">
        <f t="shared" si="1326"/>
        <v>varchar2(4)</v>
      </c>
      <c r="S1668" s="66"/>
      <c r="T1668" s="66"/>
      <c r="U1668" s="68" t="str">
        <f t="shared" si="1323"/>
        <v>4</v>
      </c>
      <c r="V1668" s="65"/>
      <c r="W1668" s="5" t="s">
        <v>291</v>
      </c>
      <c r="X1668" s="5" t="str">
        <f t="shared" si="1332"/>
        <v>BASE_DT,SCEN_ID,POSI_ID</v>
      </c>
      <c r="Y1668" s="6" t="s">
        <v>291</v>
      </c>
      <c r="Z1668" s="37" t="str">
        <f t="shared" si="1333"/>
        <v xml:space="preserve">  SD_R2 varchar2(4) NULL,</v>
      </c>
      <c r="AA1668" s="37" t="s">
        <v>291</v>
      </c>
      <c r="AB1668" s="5" t="str">
        <f t="shared" si="1334"/>
        <v/>
      </c>
      <c r="AC1668" s="37" t="s">
        <v>291</v>
      </c>
      <c r="AD1668" s="37" t="str">
        <f t="shared" si="1335"/>
        <v>COMMENT ON COLUMN ZSB_BASE_POSI.SD_R2 IS '위험중분류 : 주식현물: EQ01, 주식파생: EQ02등으로 코드 참조';</v>
      </c>
      <c r="AE1668" s="37" t="s">
        <v>291</v>
      </c>
      <c r="AF1668" s="40" t="str">
        <f t="shared" si="1336"/>
        <v>ALTER TABLE ZSB_BASE_POSI ADD SD_R2 varchar2(4) NULL;</v>
      </c>
      <c r="AG1668" s="6" t="s">
        <v>291</v>
      </c>
      <c r="AI1668" s="114"/>
      <c r="AJ1668" s="66"/>
    </row>
    <row r="1669" spans="2:36" ht="38.25" hidden="1">
      <c r="B1669" s="65" t="str">
        <f t="shared" si="1337"/>
        <v>바젤2표준_입수정보</v>
      </c>
      <c r="C1669" s="65" t="str">
        <f t="shared" si="1337"/>
        <v>포지션기본정보</v>
      </c>
      <c r="D1669" s="65" t="s">
        <v>1663</v>
      </c>
      <c r="E1669" s="65">
        <f t="shared" si="1330"/>
        <v>70</v>
      </c>
      <c r="F1669" s="66"/>
      <c r="G1669" s="66" t="s">
        <v>274</v>
      </c>
      <c r="H1669" s="42" t="s">
        <v>731</v>
      </c>
      <c r="I1669" s="66"/>
      <c r="J1669" s="65" t="str">
        <f t="shared" si="1327"/>
        <v>문자_6</v>
      </c>
      <c r="K1669" s="103" t="s">
        <v>1664</v>
      </c>
      <c r="L1669" s="67"/>
      <c r="M1669" s="65" t="str">
        <f t="shared" si="1338"/>
        <v>ZSB_BASE_POSI</v>
      </c>
      <c r="N1669" s="65" t="str">
        <f t="shared" si="1329"/>
        <v>포지션기본정보</v>
      </c>
      <c r="O1669" s="27">
        <f t="shared" si="1325"/>
        <v>70</v>
      </c>
      <c r="P1669" s="65" t="s">
        <v>725</v>
      </c>
      <c r="Q1669" s="65" t="str">
        <f t="shared" si="1339"/>
        <v>위험소분류</v>
      </c>
      <c r="R1669" s="65" t="str">
        <f t="shared" si="1326"/>
        <v>varchar2(6)</v>
      </c>
      <c r="S1669" s="66"/>
      <c r="T1669" s="66"/>
      <c r="U1669" s="68" t="str">
        <f t="shared" si="1323"/>
        <v>6</v>
      </c>
      <c r="V1669" s="65"/>
      <c r="W1669" s="5" t="s">
        <v>291</v>
      </c>
      <c r="X1669" s="5" t="str">
        <f t="shared" si="1332"/>
        <v>BASE_DT,SCEN_ID,POSI_ID</v>
      </c>
      <c r="Y1669" s="6" t="s">
        <v>291</v>
      </c>
      <c r="Z1669" s="37" t="str">
        <f t="shared" si="1333"/>
        <v xml:space="preserve">  SD_R3 varchar2(6) NULL,</v>
      </c>
      <c r="AA1669" s="37" t="s">
        <v>291</v>
      </c>
      <c r="AB1669" s="5" t="str">
        <f t="shared" si="1334"/>
        <v/>
      </c>
      <c r="AC1669" s="37" t="s">
        <v>291</v>
      </c>
      <c r="AD1669" s="37" t="str">
        <f t="shared" si="1335"/>
        <v>COMMENT ON COLUMN ZSB_BASE_POSI.SD_R3 IS '위험소분류 : EQ0101 등으로 리스크분석 기준이 되는 코드';</v>
      </c>
      <c r="AE1669" s="37" t="s">
        <v>291</v>
      </c>
      <c r="AF1669" s="40" t="str">
        <f t="shared" si="1336"/>
        <v>ALTER TABLE ZSB_BASE_POSI ADD SD_R3 varchar2(6) NULL;</v>
      </c>
      <c r="AG1669" s="6" t="s">
        <v>291</v>
      </c>
      <c r="AI1669" s="114"/>
      <c r="AJ1669" s="66"/>
    </row>
    <row r="1670" spans="2:36" ht="38.25" hidden="1">
      <c r="B1670" s="65" t="str">
        <f t="shared" si="1337"/>
        <v>바젤2표준_입수정보</v>
      </c>
      <c r="C1670" s="65" t="str">
        <f t="shared" si="1337"/>
        <v>포지션기본정보</v>
      </c>
      <c r="D1670" s="65" t="s">
        <v>714</v>
      </c>
      <c r="E1670" s="65">
        <f t="shared" si="1330"/>
        <v>71</v>
      </c>
      <c r="F1670" s="66"/>
      <c r="G1670" s="66" t="s">
        <v>274</v>
      </c>
      <c r="H1670" s="42" t="s">
        <v>731</v>
      </c>
      <c r="I1670" s="66"/>
      <c r="J1670" s="65" t="str">
        <f t="shared" si="1327"/>
        <v>문자_6</v>
      </c>
      <c r="K1670" s="103" t="s">
        <v>1665</v>
      </c>
      <c r="L1670" s="67"/>
      <c r="M1670" s="65" t="str">
        <f t="shared" si="1338"/>
        <v>ZSB_BASE_POSI</v>
      </c>
      <c r="N1670" s="65" t="str">
        <f t="shared" si="1329"/>
        <v>포지션기본정보</v>
      </c>
      <c r="O1670" s="27">
        <f t="shared" si="1325"/>
        <v>71</v>
      </c>
      <c r="P1670" s="65" t="s">
        <v>726</v>
      </c>
      <c r="Q1670" s="65" t="str">
        <f t="shared" si="1339"/>
        <v>위험분류</v>
      </c>
      <c r="R1670" s="65" t="str">
        <f t="shared" si="1326"/>
        <v>varchar2(6)</v>
      </c>
      <c r="S1670" s="66"/>
      <c r="T1670" s="66"/>
      <c r="U1670" s="68" t="str">
        <f t="shared" ref="U1670:U1733" si="1340">IF(Q1670="", SUMIFS(U:U,M:M,M1670,Q:Q,"&lt;&gt;"&amp;Q1670), IF(OR(R1670="float",R1670="datetime"),8,H1670))</f>
        <v>6</v>
      </c>
      <c r="V1670" s="65"/>
      <c r="W1670" s="5" t="s">
        <v>291</v>
      </c>
      <c r="X1670" s="5" t="str">
        <f t="shared" si="1332"/>
        <v>BASE_DT,SCEN_ID,POSI_ID</v>
      </c>
      <c r="Y1670" s="6" t="s">
        <v>291</v>
      </c>
      <c r="Z1670" s="37" t="str">
        <f t="shared" si="1333"/>
        <v xml:space="preserve">  SD_RISK varchar2(6) NULL,</v>
      </c>
      <c r="AA1670" s="37" t="s">
        <v>291</v>
      </c>
      <c r="AB1670" s="5" t="str">
        <f t="shared" si="1334"/>
        <v/>
      </c>
      <c r="AC1670" s="37" t="s">
        <v>291</v>
      </c>
      <c r="AD1670" s="37" t="str">
        <f t="shared" si="1335"/>
        <v>COMMENT ON COLUMN ZSB_BASE_POSI.SD_RISK IS '위험분류 : 옵션의 경우 금리(O1), 주식(O2) 등 분류';</v>
      </c>
      <c r="AE1670" s="37" t="s">
        <v>291</v>
      </c>
      <c r="AF1670" s="40" t="str">
        <f t="shared" si="1336"/>
        <v>ALTER TABLE ZSB_BASE_POSI ADD SD_RISK varchar2(6) NULL;</v>
      </c>
      <c r="AG1670" s="6" t="s">
        <v>291</v>
      </c>
      <c r="AI1670" s="114"/>
      <c r="AJ1670" s="66"/>
    </row>
    <row r="1671" spans="2:36" hidden="1">
      <c r="B1671" s="65" t="str">
        <f t="shared" si="1337"/>
        <v>바젤2표준_입수정보</v>
      </c>
      <c r="C1671" s="65" t="str">
        <f t="shared" si="1337"/>
        <v>포지션기본정보</v>
      </c>
      <c r="D1671" s="65" t="s">
        <v>6014</v>
      </c>
      <c r="E1671" s="65">
        <f t="shared" si="1330"/>
        <v>72</v>
      </c>
      <c r="F1671" s="66"/>
      <c r="G1671" s="66" t="s">
        <v>274</v>
      </c>
      <c r="H1671" s="42">
        <v>3</v>
      </c>
      <c r="I1671" s="66"/>
      <c r="J1671" s="65" t="str">
        <f t="shared" si="1327"/>
        <v>문자_3</v>
      </c>
      <c r="K1671" s="103" t="s">
        <v>6015</v>
      </c>
      <c r="L1671" s="67"/>
      <c r="M1671" s="65" t="str">
        <f t="shared" si="1338"/>
        <v>ZSB_BASE_POSI</v>
      </c>
      <c r="N1671" s="65" t="str">
        <f t="shared" si="1329"/>
        <v>포지션기본정보</v>
      </c>
      <c r="O1671" s="27">
        <f t="shared" si="1325"/>
        <v>72</v>
      </c>
      <c r="P1671" s="65" t="s">
        <v>6015</v>
      </c>
      <c r="Q1671" s="65" t="str">
        <f t="shared" si="1339"/>
        <v>포지션분류</v>
      </c>
      <c r="R1671" s="65" t="str">
        <f t="shared" si="1326"/>
        <v>varchar2(3)</v>
      </c>
      <c r="S1671" s="66"/>
      <c r="T1671" s="66"/>
      <c r="U1671" s="68">
        <f t="shared" si="1340"/>
        <v>3</v>
      </c>
      <c r="V1671" s="65"/>
      <c r="W1671" s="5" t="s">
        <v>291</v>
      </c>
      <c r="X1671" s="5" t="str">
        <f t="shared" si="1332"/>
        <v>BASE_DT,SCEN_ID,POSI_ID</v>
      </c>
      <c r="Y1671" s="6" t="s">
        <v>291</v>
      </c>
      <c r="Z1671" s="37" t="str">
        <f t="shared" si="1333"/>
        <v xml:space="preserve">  POSI_GB varchar2(3) NULL,</v>
      </c>
      <c r="AA1671" s="37" t="s">
        <v>291</v>
      </c>
      <c r="AB1671" s="5" t="str">
        <f t="shared" si="1334"/>
        <v/>
      </c>
      <c r="AC1671" s="37" t="s">
        <v>291</v>
      </c>
      <c r="AD1671" s="37" t="str">
        <f t="shared" si="1335"/>
        <v>COMMENT ON COLUMN ZSB_BASE_POSI.POSI_GB IS '포지션분류 : POSI_GB';</v>
      </c>
      <c r="AE1671" s="37" t="s">
        <v>291</v>
      </c>
      <c r="AF1671" s="40" t="str">
        <f t="shared" si="1336"/>
        <v>ALTER TABLE ZSB_BASE_POSI ADD POSI_GB varchar2(3) NULL;</v>
      </c>
      <c r="AG1671" s="6" t="s">
        <v>291</v>
      </c>
      <c r="AI1671" s="114"/>
      <c r="AJ1671" s="66"/>
    </row>
    <row r="1672" spans="2:36" ht="25.5" hidden="1">
      <c r="B1672" s="65" t="str">
        <f t="shared" si="1337"/>
        <v>바젤2표준_입수정보</v>
      </c>
      <c r="C1672" s="65" t="str">
        <f t="shared" si="1337"/>
        <v>포지션기본정보</v>
      </c>
      <c r="D1672" s="65" t="s">
        <v>6738</v>
      </c>
      <c r="E1672" s="65">
        <f t="shared" si="1330"/>
        <v>73</v>
      </c>
      <c r="F1672" s="66"/>
      <c r="G1672" s="66" t="s">
        <v>274</v>
      </c>
      <c r="H1672" s="42">
        <v>3</v>
      </c>
      <c r="I1672" s="66"/>
      <c r="J1672" s="65" t="str">
        <f t="shared" si="1327"/>
        <v>문자_3</v>
      </c>
      <c r="K1672" s="103" t="s">
        <v>6739</v>
      </c>
      <c r="L1672" s="67"/>
      <c r="M1672" s="65" t="str">
        <f t="shared" si="1338"/>
        <v>ZSB_BASE_POSI</v>
      </c>
      <c r="N1672" s="65" t="str">
        <f t="shared" si="1329"/>
        <v>포지션기본정보</v>
      </c>
      <c r="O1672" s="27">
        <f t="shared" si="1325"/>
        <v>73</v>
      </c>
      <c r="P1672" s="65" t="s">
        <v>6745</v>
      </c>
      <c r="Q1672" s="65" t="str">
        <f t="shared" si="1339"/>
        <v>기초자산포지션분류</v>
      </c>
      <c r="R1672" s="65" t="str">
        <f t="shared" si="1326"/>
        <v>varchar2(3)</v>
      </c>
      <c r="S1672" s="66"/>
      <c r="T1672" s="66"/>
      <c r="U1672" s="68">
        <f t="shared" si="1340"/>
        <v>3</v>
      </c>
      <c r="V1672" s="65"/>
      <c r="W1672" s="5" t="s">
        <v>291</v>
      </c>
      <c r="X1672" s="5" t="str">
        <f t="shared" si="1332"/>
        <v>BASE_DT,SCEN_ID,POSI_ID</v>
      </c>
      <c r="Y1672" s="6" t="s">
        <v>291</v>
      </c>
      <c r="Z1672" s="37" t="str">
        <f t="shared" si="1333"/>
        <v xml:space="preserve">  UNDER_POSI_GB varchar2(3) NULL,</v>
      </c>
      <c r="AA1672" s="37" t="s">
        <v>291</v>
      </c>
      <c r="AB1672" s="5" t="str">
        <f t="shared" si="1334"/>
        <v/>
      </c>
      <c r="AC1672" s="37" t="s">
        <v>291</v>
      </c>
      <c r="AD1672" s="37" t="str">
        <f t="shared" si="1335"/>
        <v>COMMENT ON COLUMN ZSB_BASE_POSI.UNDER_POSI_GB IS '기초자산포지션분류 : 우선주 채권전환시 포지션분류';</v>
      </c>
      <c r="AE1672" s="37" t="s">
        <v>291</v>
      </c>
      <c r="AF1672" s="40" t="str">
        <f t="shared" si="1336"/>
        <v>ALTER TABLE ZSB_BASE_POSI ADD UNDER_POSI_GB varchar2(3) NULL;</v>
      </c>
      <c r="AG1672" s="6" t="s">
        <v>291</v>
      </c>
      <c r="AI1672" s="114"/>
      <c r="AJ1672" s="66"/>
    </row>
    <row r="1673" spans="2:36" ht="25.5" hidden="1">
      <c r="B1673" s="65" t="str">
        <f t="shared" si="1337"/>
        <v>바젤2표준_입수정보</v>
      </c>
      <c r="C1673" s="65" t="str">
        <f t="shared" si="1337"/>
        <v>포지션기본정보</v>
      </c>
      <c r="D1673" s="65" t="s">
        <v>1668</v>
      </c>
      <c r="E1673" s="65">
        <f t="shared" si="1330"/>
        <v>74</v>
      </c>
      <c r="F1673" s="66"/>
      <c r="G1673" s="66" t="s">
        <v>274</v>
      </c>
      <c r="H1673" s="42">
        <v>20</v>
      </c>
      <c r="I1673" s="66"/>
      <c r="J1673" s="65" t="str">
        <f t="shared" si="1327"/>
        <v>문자_20</v>
      </c>
      <c r="K1673" s="103" t="s">
        <v>1669</v>
      </c>
      <c r="L1673" s="67"/>
      <c r="M1673" s="65" t="str">
        <f t="shared" si="1338"/>
        <v>ZSB_BASE_POSI</v>
      </c>
      <c r="N1673" s="65" t="str">
        <f t="shared" si="1329"/>
        <v>포지션기본정보</v>
      </c>
      <c r="O1673" s="27">
        <f t="shared" si="1325"/>
        <v>74</v>
      </c>
      <c r="P1673" s="65" t="s">
        <v>1670</v>
      </c>
      <c r="Q1673" s="65" t="str">
        <f t="shared" si="1339"/>
        <v>주식시장</v>
      </c>
      <c r="R1673" s="65" t="str">
        <f t="shared" si="1326"/>
        <v>varchar2(20)</v>
      </c>
      <c r="S1673" s="66"/>
      <c r="T1673" s="66"/>
      <c r="U1673" s="68">
        <f t="shared" si="1340"/>
        <v>20</v>
      </c>
      <c r="V1673" s="65"/>
      <c r="W1673" s="5" t="s">
        <v>291</v>
      </c>
      <c r="X1673" s="5" t="str">
        <f t="shared" si="1332"/>
        <v>BASE_DT,SCEN_ID,POSI_ID</v>
      </c>
      <c r="Y1673" s="6" t="s">
        <v>291</v>
      </c>
      <c r="Z1673" s="37" t="str">
        <f t="shared" si="1333"/>
        <v xml:space="preserve">  SD_MKT_AREA varchar2(20) NULL,</v>
      </c>
      <c r="AA1673" s="37" t="s">
        <v>291</v>
      </c>
      <c r="AB1673" s="5" t="str">
        <f t="shared" si="1334"/>
        <v/>
      </c>
      <c r="AC1673" s="37" t="s">
        <v>291</v>
      </c>
      <c r="AD1673" s="37" t="str">
        <f t="shared" si="1335"/>
        <v>COMMENT ON COLUMN ZSB_BASE_POSI.SD_MKT_AREA IS '주식시장 : 주식시장구분(일반위험집계기준)';</v>
      </c>
      <c r="AE1673" s="37" t="s">
        <v>291</v>
      </c>
      <c r="AF1673" s="40" t="str">
        <f t="shared" si="1336"/>
        <v>ALTER TABLE ZSB_BASE_POSI ADD SD_MKT_AREA varchar2(20) NULL;</v>
      </c>
      <c r="AG1673" s="6" t="s">
        <v>291</v>
      </c>
      <c r="AI1673" s="114"/>
      <c r="AJ1673" s="66"/>
    </row>
    <row r="1674" spans="2:36" hidden="1">
      <c r="B1674" s="65" t="str">
        <f t="shared" si="1337"/>
        <v>바젤2표준_입수정보</v>
      </c>
      <c r="C1674" s="65" t="str">
        <f t="shared" si="1337"/>
        <v>포지션기본정보</v>
      </c>
      <c r="D1674" s="65" t="s">
        <v>1671</v>
      </c>
      <c r="E1674" s="65">
        <f t="shared" si="1330"/>
        <v>75</v>
      </c>
      <c r="F1674" s="66"/>
      <c r="G1674" s="66" t="s">
        <v>274</v>
      </c>
      <c r="H1674" s="42" t="s">
        <v>705</v>
      </c>
      <c r="I1674" s="66"/>
      <c r="J1674" s="65" t="str">
        <f t="shared" si="1327"/>
        <v>문자_1</v>
      </c>
      <c r="K1674" s="103" t="s">
        <v>1672</v>
      </c>
      <c r="L1674" s="67"/>
      <c r="M1674" s="65" t="str">
        <f t="shared" si="1338"/>
        <v>ZSB_BASE_POSI</v>
      </c>
      <c r="N1674" s="65" t="str">
        <f t="shared" si="1329"/>
        <v>포지션기본정보</v>
      </c>
      <c r="O1674" s="27">
        <f t="shared" si="1325"/>
        <v>75</v>
      </c>
      <c r="P1674" s="65" t="s">
        <v>1673</v>
      </c>
      <c r="Q1674" s="65" t="str">
        <f t="shared" si="1339"/>
        <v>유동성여부</v>
      </c>
      <c r="R1674" s="65" t="str">
        <f t="shared" si="1326"/>
        <v>varchar2(1)</v>
      </c>
      <c r="S1674" s="66"/>
      <c r="T1674" s="66"/>
      <c r="U1674" s="68" t="str">
        <f t="shared" si="1340"/>
        <v>1</v>
      </c>
      <c r="V1674" s="65"/>
      <c r="W1674" s="5" t="s">
        <v>291</v>
      </c>
      <c r="X1674" s="5" t="str">
        <f t="shared" si="1332"/>
        <v>BASE_DT,SCEN_ID,POSI_ID</v>
      </c>
      <c r="Y1674" s="6" t="s">
        <v>291</v>
      </c>
      <c r="Z1674" s="37" t="str">
        <f t="shared" si="1333"/>
        <v xml:space="preserve">  SD_YN_LIQ varchar2(1) NULL,</v>
      </c>
      <c r="AA1674" s="37" t="s">
        <v>291</v>
      </c>
      <c r="AB1674" s="5" t="str">
        <f t="shared" si="1334"/>
        <v/>
      </c>
      <c r="AC1674" s="37" t="s">
        <v>291</v>
      </c>
      <c r="AD1674" s="37" t="str">
        <f t="shared" si="1335"/>
        <v>COMMENT ON COLUMN ZSB_BASE_POSI.SD_YN_LIQ IS '유동성여부 : 유동성지수:Y';</v>
      </c>
      <c r="AE1674" s="37" t="s">
        <v>291</v>
      </c>
      <c r="AF1674" s="40" t="str">
        <f t="shared" si="1336"/>
        <v>ALTER TABLE ZSB_BASE_POSI ADD SD_YN_LIQ varchar2(1) NULL;</v>
      </c>
      <c r="AG1674" s="6" t="s">
        <v>291</v>
      </c>
      <c r="AI1674" s="114"/>
      <c r="AJ1674" s="66"/>
    </row>
    <row r="1675" spans="2:36" hidden="1">
      <c r="B1675" s="65" t="str">
        <f t="shared" si="1337"/>
        <v>바젤2표준_입수정보</v>
      </c>
      <c r="C1675" s="65" t="str">
        <f t="shared" si="1337"/>
        <v>포지션기본정보</v>
      </c>
      <c r="D1675" s="65" t="s">
        <v>1674</v>
      </c>
      <c r="E1675" s="65">
        <f t="shared" si="1330"/>
        <v>76</v>
      </c>
      <c r="F1675" s="66"/>
      <c r="G1675" s="66" t="s">
        <v>274</v>
      </c>
      <c r="H1675" s="42" t="s">
        <v>678</v>
      </c>
      <c r="I1675" s="66"/>
      <c r="J1675" s="65" t="str">
        <f t="shared" si="1327"/>
        <v>문자_12</v>
      </c>
      <c r="K1675" s="103"/>
      <c r="L1675" s="67"/>
      <c r="M1675" s="65" t="str">
        <f t="shared" si="1338"/>
        <v>ZSB_BASE_POSI</v>
      </c>
      <c r="N1675" s="65" t="str">
        <f t="shared" si="1329"/>
        <v>포지션기본정보</v>
      </c>
      <c r="O1675" s="27">
        <f t="shared" si="1325"/>
        <v>76</v>
      </c>
      <c r="P1675" s="65" t="s">
        <v>122</v>
      </c>
      <c r="Q1675" s="65" t="str">
        <f t="shared" si="1339"/>
        <v>그룹키6</v>
      </c>
      <c r="R1675" s="65" t="str">
        <f t="shared" si="1326"/>
        <v>varchar2(12)</v>
      </c>
      <c r="S1675" s="66"/>
      <c r="T1675" s="66"/>
      <c r="U1675" s="68" t="str">
        <f t="shared" si="1340"/>
        <v>12</v>
      </c>
      <c r="V1675" s="65"/>
      <c r="W1675" s="5" t="s">
        <v>291</v>
      </c>
      <c r="X1675" s="5" t="str">
        <f t="shared" si="1332"/>
        <v>BASE_DT,SCEN_ID,POSI_ID</v>
      </c>
      <c r="Y1675" s="6" t="s">
        <v>291</v>
      </c>
      <c r="Z1675" s="37" t="str">
        <f t="shared" si="1333"/>
        <v xml:space="preserve">  GRP06 varchar2(12) NULL,</v>
      </c>
      <c r="AA1675" s="37" t="s">
        <v>291</v>
      </c>
      <c r="AB1675" s="5" t="str">
        <f t="shared" si="1334"/>
        <v/>
      </c>
      <c r="AC1675" s="37" t="s">
        <v>291</v>
      </c>
      <c r="AD1675" s="37" t="str">
        <f t="shared" si="1335"/>
        <v>COMMENT ON COLUMN ZSB_BASE_POSI.GRP06 IS '그룹키6';</v>
      </c>
      <c r="AE1675" s="37" t="s">
        <v>291</v>
      </c>
      <c r="AF1675" s="40" t="str">
        <f t="shared" si="1336"/>
        <v>ALTER TABLE ZSB_BASE_POSI ADD GRP06 varchar2(12) NULL;</v>
      </c>
      <c r="AG1675" s="6" t="s">
        <v>291</v>
      </c>
      <c r="AI1675" s="114"/>
      <c r="AJ1675" s="66"/>
    </row>
    <row r="1676" spans="2:36" hidden="1">
      <c r="B1676" s="65" t="str">
        <f t="shared" si="1337"/>
        <v>바젤2표준_입수정보</v>
      </c>
      <c r="C1676" s="65" t="str">
        <f t="shared" si="1337"/>
        <v>포지션기본정보</v>
      </c>
      <c r="D1676" s="65" t="s">
        <v>1675</v>
      </c>
      <c r="E1676" s="65">
        <f t="shared" si="1330"/>
        <v>77</v>
      </c>
      <c r="F1676" s="66"/>
      <c r="G1676" s="66" t="s">
        <v>274</v>
      </c>
      <c r="H1676" s="42" t="s">
        <v>678</v>
      </c>
      <c r="I1676" s="66"/>
      <c r="J1676" s="65" t="str">
        <f t="shared" si="1327"/>
        <v>문자_12</v>
      </c>
      <c r="K1676" s="103"/>
      <c r="L1676" s="67"/>
      <c r="M1676" s="65" t="str">
        <f t="shared" si="1338"/>
        <v>ZSB_BASE_POSI</v>
      </c>
      <c r="N1676" s="65" t="str">
        <f t="shared" si="1329"/>
        <v>포지션기본정보</v>
      </c>
      <c r="O1676" s="27">
        <f t="shared" si="1325"/>
        <v>77</v>
      </c>
      <c r="P1676" s="65" t="s">
        <v>123</v>
      </c>
      <c r="Q1676" s="65" t="str">
        <f t="shared" si="1339"/>
        <v>그룹키7</v>
      </c>
      <c r="R1676" s="65" t="str">
        <f t="shared" si="1326"/>
        <v>varchar2(12)</v>
      </c>
      <c r="S1676" s="66"/>
      <c r="T1676" s="66"/>
      <c r="U1676" s="68" t="str">
        <f t="shared" si="1340"/>
        <v>12</v>
      </c>
      <c r="V1676" s="65"/>
      <c r="W1676" s="5" t="s">
        <v>291</v>
      </c>
      <c r="X1676" s="5" t="str">
        <f t="shared" si="1332"/>
        <v>BASE_DT,SCEN_ID,POSI_ID</v>
      </c>
      <c r="Y1676" s="6" t="s">
        <v>291</v>
      </c>
      <c r="Z1676" s="37" t="str">
        <f t="shared" si="1333"/>
        <v xml:space="preserve">  GRP07 varchar2(12) NULL,</v>
      </c>
      <c r="AA1676" s="37" t="s">
        <v>291</v>
      </c>
      <c r="AB1676" s="5" t="str">
        <f t="shared" si="1334"/>
        <v/>
      </c>
      <c r="AC1676" s="37" t="s">
        <v>291</v>
      </c>
      <c r="AD1676" s="37" t="str">
        <f t="shared" si="1335"/>
        <v>COMMENT ON COLUMN ZSB_BASE_POSI.GRP07 IS '그룹키7';</v>
      </c>
      <c r="AE1676" s="37" t="s">
        <v>291</v>
      </c>
      <c r="AF1676" s="40" t="str">
        <f t="shared" si="1336"/>
        <v>ALTER TABLE ZSB_BASE_POSI ADD GRP07 varchar2(12) NULL;</v>
      </c>
      <c r="AG1676" s="6" t="s">
        <v>291</v>
      </c>
      <c r="AI1676" s="114"/>
      <c r="AJ1676" s="66"/>
    </row>
    <row r="1677" spans="2:36" hidden="1">
      <c r="B1677" s="65" t="str">
        <f t="shared" si="1337"/>
        <v>바젤2표준_입수정보</v>
      </c>
      <c r="C1677" s="65" t="str">
        <f t="shared" si="1337"/>
        <v>포지션기본정보</v>
      </c>
      <c r="D1677" s="65" t="s">
        <v>1676</v>
      </c>
      <c r="E1677" s="65">
        <f t="shared" si="1330"/>
        <v>78</v>
      </c>
      <c r="F1677" s="66"/>
      <c r="G1677" s="66" t="s">
        <v>274</v>
      </c>
      <c r="H1677" s="42" t="s">
        <v>678</v>
      </c>
      <c r="I1677" s="66"/>
      <c r="J1677" s="65" t="str">
        <f t="shared" si="1327"/>
        <v>문자_12</v>
      </c>
      <c r="K1677" s="103"/>
      <c r="L1677" s="67"/>
      <c r="M1677" s="65" t="str">
        <f t="shared" si="1338"/>
        <v>ZSB_BASE_POSI</v>
      </c>
      <c r="N1677" s="65" t="str">
        <f t="shared" si="1329"/>
        <v>포지션기본정보</v>
      </c>
      <c r="O1677" s="27">
        <f t="shared" si="1325"/>
        <v>78</v>
      </c>
      <c r="P1677" s="65" t="s">
        <v>124</v>
      </c>
      <c r="Q1677" s="65" t="str">
        <f t="shared" si="1339"/>
        <v>그룹키8</v>
      </c>
      <c r="R1677" s="65" t="str">
        <f t="shared" si="1326"/>
        <v>varchar2(12)</v>
      </c>
      <c r="S1677" s="66"/>
      <c r="T1677" s="66"/>
      <c r="U1677" s="68" t="str">
        <f t="shared" si="1340"/>
        <v>12</v>
      </c>
      <c r="V1677" s="65"/>
      <c r="W1677" s="5" t="s">
        <v>291</v>
      </c>
      <c r="X1677" s="5" t="str">
        <f t="shared" si="1332"/>
        <v>BASE_DT,SCEN_ID,POSI_ID</v>
      </c>
      <c r="Y1677" s="6" t="s">
        <v>291</v>
      </c>
      <c r="Z1677" s="37" t="str">
        <f t="shared" si="1333"/>
        <v xml:space="preserve">  GRP08 varchar2(12) NULL,</v>
      </c>
      <c r="AA1677" s="37" t="s">
        <v>291</v>
      </c>
      <c r="AB1677" s="5" t="str">
        <f t="shared" si="1334"/>
        <v/>
      </c>
      <c r="AC1677" s="37" t="s">
        <v>291</v>
      </c>
      <c r="AD1677" s="37" t="str">
        <f t="shared" si="1335"/>
        <v>COMMENT ON COLUMN ZSB_BASE_POSI.GRP08 IS '그룹키8';</v>
      </c>
      <c r="AE1677" s="37" t="s">
        <v>291</v>
      </c>
      <c r="AF1677" s="40" t="str">
        <f t="shared" si="1336"/>
        <v>ALTER TABLE ZSB_BASE_POSI ADD GRP08 varchar2(12) NULL;</v>
      </c>
      <c r="AG1677" s="6" t="s">
        <v>291</v>
      </c>
      <c r="AI1677" s="114"/>
      <c r="AJ1677" s="66"/>
    </row>
    <row r="1678" spans="2:36" hidden="1">
      <c r="B1678" s="65" t="str">
        <f t="shared" si="1337"/>
        <v>바젤2표준_입수정보</v>
      </c>
      <c r="C1678" s="65" t="str">
        <f t="shared" si="1337"/>
        <v>포지션기본정보</v>
      </c>
      <c r="D1678" s="65" t="s">
        <v>1677</v>
      </c>
      <c r="E1678" s="65">
        <f t="shared" si="1330"/>
        <v>79</v>
      </c>
      <c r="F1678" s="66"/>
      <c r="G1678" s="66" t="s">
        <v>274</v>
      </c>
      <c r="H1678" s="42" t="s">
        <v>678</v>
      </c>
      <c r="I1678" s="66"/>
      <c r="J1678" s="65" t="str">
        <f t="shared" si="1327"/>
        <v>문자_12</v>
      </c>
      <c r="K1678" s="103"/>
      <c r="L1678" s="67"/>
      <c r="M1678" s="65" t="str">
        <f t="shared" si="1338"/>
        <v>ZSB_BASE_POSI</v>
      </c>
      <c r="N1678" s="65" t="str">
        <f t="shared" si="1329"/>
        <v>포지션기본정보</v>
      </c>
      <c r="O1678" s="27">
        <f t="shared" si="1325"/>
        <v>79</v>
      </c>
      <c r="P1678" s="65" t="s">
        <v>125</v>
      </c>
      <c r="Q1678" s="65" t="str">
        <f t="shared" si="1339"/>
        <v>그룹키9</v>
      </c>
      <c r="R1678" s="65" t="str">
        <f t="shared" si="1326"/>
        <v>varchar2(12)</v>
      </c>
      <c r="S1678" s="66"/>
      <c r="T1678" s="66"/>
      <c r="U1678" s="68" t="str">
        <f t="shared" si="1340"/>
        <v>12</v>
      </c>
      <c r="V1678" s="65"/>
      <c r="W1678" s="5" t="s">
        <v>291</v>
      </c>
      <c r="X1678" s="5" t="str">
        <f t="shared" si="1332"/>
        <v>BASE_DT,SCEN_ID,POSI_ID</v>
      </c>
      <c r="Y1678" s="6" t="s">
        <v>291</v>
      </c>
      <c r="Z1678" s="37" t="str">
        <f t="shared" si="1333"/>
        <v xml:space="preserve">  GRP09 varchar2(12) NULL,</v>
      </c>
      <c r="AA1678" s="37" t="s">
        <v>291</v>
      </c>
      <c r="AB1678" s="5" t="str">
        <f t="shared" si="1334"/>
        <v/>
      </c>
      <c r="AC1678" s="37" t="s">
        <v>291</v>
      </c>
      <c r="AD1678" s="37" t="str">
        <f t="shared" si="1335"/>
        <v>COMMENT ON COLUMN ZSB_BASE_POSI.GRP09 IS '그룹키9';</v>
      </c>
      <c r="AE1678" s="37" t="s">
        <v>291</v>
      </c>
      <c r="AF1678" s="40" t="str">
        <f t="shared" si="1336"/>
        <v>ALTER TABLE ZSB_BASE_POSI ADD GRP09 varchar2(12) NULL;</v>
      </c>
      <c r="AG1678" s="6" t="s">
        <v>291</v>
      </c>
      <c r="AI1678" s="114"/>
      <c r="AJ1678" s="66"/>
    </row>
    <row r="1679" spans="2:36" hidden="1">
      <c r="B1679" s="65" t="str">
        <f t="shared" si="1337"/>
        <v>바젤2표준_입수정보</v>
      </c>
      <c r="C1679" s="65" t="str">
        <f t="shared" si="1337"/>
        <v>포지션기본정보</v>
      </c>
      <c r="D1679" s="65" t="s">
        <v>1678</v>
      </c>
      <c r="E1679" s="65">
        <f t="shared" si="1330"/>
        <v>80</v>
      </c>
      <c r="F1679" s="66"/>
      <c r="G1679" s="66" t="s">
        <v>274</v>
      </c>
      <c r="H1679" s="42" t="s">
        <v>678</v>
      </c>
      <c r="I1679" s="66"/>
      <c r="J1679" s="65" t="str">
        <f t="shared" si="1327"/>
        <v>문자_12</v>
      </c>
      <c r="K1679" s="103"/>
      <c r="L1679" s="67"/>
      <c r="M1679" s="65" t="str">
        <f t="shared" si="1338"/>
        <v>ZSB_BASE_POSI</v>
      </c>
      <c r="N1679" s="65" t="str">
        <f t="shared" si="1329"/>
        <v>포지션기본정보</v>
      </c>
      <c r="O1679" s="27">
        <f t="shared" si="1325"/>
        <v>80</v>
      </c>
      <c r="P1679" s="65" t="s">
        <v>126</v>
      </c>
      <c r="Q1679" s="65" t="str">
        <f t="shared" si="1339"/>
        <v>그룹키10</v>
      </c>
      <c r="R1679" s="65" t="str">
        <f t="shared" si="1326"/>
        <v>varchar2(12)</v>
      </c>
      <c r="S1679" s="66"/>
      <c r="T1679" s="66"/>
      <c r="U1679" s="68" t="str">
        <f t="shared" si="1340"/>
        <v>12</v>
      </c>
      <c r="V1679" s="65"/>
      <c r="W1679" s="5" t="s">
        <v>291</v>
      </c>
      <c r="X1679" s="5" t="str">
        <f t="shared" si="1332"/>
        <v>BASE_DT,SCEN_ID,POSI_ID</v>
      </c>
      <c r="Y1679" s="6" t="s">
        <v>291</v>
      </c>
      <c r="Z1679" s="37" t="str">
        <f t="shared" si="1333"/>
        <v xml:space="preserve">  GRP10 varchar2(12) NULL,</v>
      </c>
      <c r="AA1679" s="37" t="s">
        <v>291</v>
      </c>
      <c r="AB1679" s="5" t="str">
        <f t="shared" si="1334"/>
        <v/>
      </c>
      <c r="AC1679" s="37" t="s">
        <v>291</v>
      </c>
      <c r="AD1679" s="37" t="str">
        <f t="shared" si="1335"/>
        <v>COMMENT ON COLUMN ZSB_BASE_POSI.GRP10 IS '그룹키10';</v>
      </c>
      <c r="AE1679" s="37" t="s">
        <v>291</v>
      </c>
      <c r="AF1679" s="40" t="str">
        <f t="shared" si="1336"/>
        <v>ALTER TABLE ZSB_BASE_POSI ADD GRP10 varchar2(12) NULL;</v>
      </c>
      <c r="AG1679" s="6" t="s">
        <v>291</v>
      </c>
      <c r="AI1679" s="114"/>
      <c r="AJ1679" s="66"/>
    </row>
    <row r="1680" spans="2:36" hidden="1">
      <c r="B1680" s="65" t="str">
        <f t="shared" ref="B1680:C1688" si="1341">B1679</f>
        <v>바젤2표준_입수정보</v>
      </c>
      <c r="C1680" s="65" t="str">
        <f t="shared" si="1341"/>
        <v>포지션기본정보</v>
      </c>
      <c r="D1680" s="65" t="s">
        <v>1679</v>
      </c>
      <c r="E1680" s="65">
        <f t="shared" si="1330"/>
        <v>81</v>
      </c>
      <c r="F1680" s="66"/>
      <c r="G1680" s="66" t="s">
        <v>274</v>
      </c>
      <c r="H1680" s="42" t="s">
        <v>678</v>
      </c>
      <c r="I1680" s="66"/>
      <c r="J1680" s="65" t="str">
        <f t="shared" si="1327"/>
        <v>문자_12</v>
      </c>
      <c r="K1680" s="103"/>
      <c r="L1680" s="67"/>
      <c r="M1680" s="65" t="str">
        <f t="shared" si="1338"/>
        <v>ZSB_BASE_POSI</v>
      </c>
      <c r="N1680" s="65" t="str">
        <f t="shared" si="1329"/>
        <v>포지션기본정보</v>
      </c>
      <c r="O1680" s="27">
        <f t="shared" si="1325"/>
        <v>81</v>
      </c>
      <c r="P1680" s="65" t="s">
        <v>1680</v>
      </c>
      <c r="Q1680" s="65" t="str">
        <f t="shared" si="1339"/>
        <v>그룹키11</v>
      </c>
      <c r="R1680" s="65" t="str">
        <f t="shared" si="1326"/>
        <v>varchar2(12)</v>
      </c>
      <c r="S1680" s="66"/>
      <c r="T1680" s="66"/>
      <c r="U1680" s="68" t="str">
        <f t="shared" si="1340"/>
        <v>12</v>
      </c>
      <c r="V1680" s="65"/>
      <c r="W1680" s="5" t="s">
        <v>291</v>
      </c>
      <c r="X1680" s="5" t="str">
        <f t="shared" si="1332"/>
        <v>BASE_DT,SCEN_ID,POSI_ID</v>
      </c>
      <c r="Y1680" s="6" t="s">
        <v>291</v>
      </c>
      <c r="Z1680" s="37" t="str">
        <f t="shared" si="1333"/>
        <v xml:space="preserve">  GRP11 varchar2(12) NULL,</v>
      </c>
      <c r="AA1680" s="37" t="s">
        <v>291</v>
      </c>
      <c r="AB1680" s="5" t="str">
        <f t="shared" si="1334"/>
        <v/>
      </c>
      <c r="AC1680" s="37" t="s">
        <v>291</v>
      </c>
      <c r="AD1680" s="37" t="str">
        <f t="shared" si="1335"/>
        <v>COMMENT ON COLUMN ZSB_BASE_POSI.GRP11 IS '그룹키11';</v>
      </c>
      <c r="AE1680" s="37" t="s">
        <v>291</v>
      </c>
      <c r="AF1680" s="40" t="str">
        <f t="shared" si="1336"/>
        <v>ALTER TABLE ZSB_BASE_POSI ADD GRP11 varchar2(12) NULL;</v>
      </c>
      <c r="AG1680" s="6" t="s">
        <v>291</v>
      </c>
      <c r="AI1680" s="114"/>
      <c r="AJ1680" s="66"/>
    </row>
    <row r="1681" spans="2:36" hidden="1">
      <c r="B1681" s="65" t="str">
        <f t="shared" si="1341"/>
        <v>바젤2표준_입수정보</v>
      </c>
      <c r="C1681" s="65" t="str">
        <f t="shared" si="1341"/>
        <v>포지션기본정보</v>
      </c>
      <c r="D1681" s="65" t="s">
        <v>1681</v>
      </c>
      <c r="E1681" s="65">
        <f t="shared" si="1330"/>
        <v>82</v>
      </c>
      <c r="F1681" s="66"/>
      <c r="G1681" s="66" t="s">
        <v>274</v>
      </c>
      <c r="H1681" s="42" t="s">
        <v>678</v>
      </c>
      <c r="I1681" s="66"/>
      <c r="J1681" s="65" t="str">
        <f t="shared" si="1327"/>
        <v>문자_12</v>
      </c>
      <c r="K1681" s="103"/>
      <c r="L1681" s="67"/>
      <c r="M1681" s="65" t="str">
        <f t="shared" si="1338"/>
        <v>ZSB_BASE_POSI</v>
      </c>
      <c r="N1681" s="65" t="str">
        <f t="shared" si="1329"/>
        <v>포지션기본정보</v>
      </c>
      <c r="O1681" s="27">
        <f t="shared" si="1325"/>
        <v>82</v>
      </c>
      <c r="P1681" s="65" t="s">
        <v>1682</v>
      </c>
      <c r="Q1681" s="65" t="str">
        <f t="shared" si="1339"/>
        <v>그룹키12</v>
      </c>
      <c r="R1681" s="65" t="str">
        <f t="shared" si="1326"/>
        <v>varchar2(12)</v>
      </c>
      <c r="S1681" s="66"/>
      <c r="T1681" s="66"/>
      <c r="U1681" s="68" t="str">
        <f t="shared" si="1340"/>
        <v>12</v>
      </c>
      <c r="V1681" s="65"/>
      <c r="W1681" s="5" t="s">
        <v>291</v>
      </c>
      <c r="X1681" s="5" t="str">
        <f t="shared" si="1332"/>
        <v>BASE_DT,SCEN_ID,POSI_ID</v>
      </c>
      <c r="Y1681" s="6" t="s">
        <v>291</v>
      </c>
      <c r="Z1681" s="37" t="str">
        <f t="shared" si="1333"/>
        <v xml:space="preserve">  GRP12 varchar2(12) NULL,</v>
      </c>
      <c r="AA1681" s="37" t="s">
        <v>291</v>
      </c>
      <c r="AB1681" s="5" t="str">
        <f t="shared" si="1334"/>
        <v/>
      </c>
      <c r="AC1681" s="37" t="s">
        <v>291</v>
      </c>
      <c r="AD1681" s="37" t="str">
        <f t="shared" si="1335"/>
        <v>COMMENT ON COLUMN ZSB_BASE_POSI.GRP12 IS '그룹키12';</v>
      </c>
      <c r="AE1681" s="37" t="s">
        <v>291</v>
      </c>
      <c r="AF1681" s="40" t="str">
        <f t="shared" si="1336"/>
        <v>ALTER TABLE ZSB_BASE_POSI ADD GRP12 varchar2(12) NULL;</v>
      </c>
      <c r="AG1681" s="6" t="s">
        <v>291</v>
      </c>
      <c r="AI1681" s="114"/>
      <c r="AJ1681" s="66"/>
    </row>
    <row r="1682" spans="2:36" hidden="1">
      <c r="B1682" s="65" t="str">
        <f t="shared" si="1341"/>
        <v>바젤2표준_입수정보</v>
      </c>
      <c r="C1682" s="65" t="str">
        <f t="shared" si="1341"/>
        <v>포지션기본정보</v>
      </c>
      <c r="D1682" s="65" t="s">
        <v>1683</v>
      </c>
      <c r="E1682" s="65">
        <f t="shared" si="1330"/>
        <v>83</v>
      </c>
      <c r="F1682" s="66"/>
      <c r="G1682" s="66" t="s">
        <v>274</v>
      </c>
      <c r="H1682" s="42" t="s">
        <v>678</v>
      </c>
      <c r="I1682" s="66"/>
      <c r="J1682" s="65" t="str">
        <f t="shared" si="1327"/>
        <v>문자_12</v>
      </c>
      <c r="K1682" s="103"/>
      <c r="L1682" s="67"/>
      <c r="M1682" s="65" t="str">
        <f t="shared" si="1338"/>
        <v>ZSB_BASE_POSI</v>
      </c>
      <c r="N1682" s="65" t="str">
        <f t="shared" si="1329"/>
        <v>포지션기본정보</v>
      </c>
      <c r="O1682" s="27">
        <f t="shared" ref="O1682:O1745" si="1342">IF(P1682="","", IF(P1681="",1,O1681+1))</f>
        <v>83</v>
      </c>
      <c r="P1682" s="65" t="s">
        <v>1684</v>
      </c>
      <c r="Q1682" s="65" t="str">
        <f t="shared" si="1339"/>
        <v>그룹키13</v>
      </c>
      <c r="R1682" s="65" t="str">
        <f t="shared" ref="R1682:R1713" si="1343">IF(G1682="문자", "varchar2(" &amp; H1682 &amp; ")", IF(G1682="숫자", "number(" &amp; SUBSTITUTE(H1682, ".", ",") &amp;")", IF(G1682="날짜", "timestamp", "")))</f>
        <v>varchar2(12)</v>
      </c>
      <c r="S1682" s="66"/>
      <c r="T1682" s="66"/>
      <c r="U1682" s="68" t="str">
        <f t="shared" si="1340"/>
        <v>12</v>
      </c>
      <c r="V1682" s="65"/>
      <c r="W1682" s="5" t="s">
        <v>291</v>
      </c>
      <c r="X1682" s="5" t="str">
        <f t="shared" si="1332"/>
        <v>BASE_DT,SCEN_ID,POSI_ID</v>
      </c>
      <c r="Y1682" s="6" t="s">
        <v>291</v>
      </c>
      <c r="Z1682" s="37" t="str">
        <f t="shared" si="1333"/>
        <v xml:space="preserve">  GRP13 varchar2(12) NULL,</v>
      </c>
      <c r="AA1682" s="37" t="s">
        <v>291</v>
      </c>
      <c r="AB1682" s="5" t="str">
        <f t="shared" si="1334"/>
        <v/>
      </c>
      <c r="AC1682" s="37" t="s">
        <v>291</v>
      </c>
      <c r="AD1682" s="37" t="str">
        <f t="shared" si="1335"/>
        <v>COMMENT ON COLUMN ZSB_BASE_POSI.GRP13 IS '그룹키13';</v>
      </c>
      <c r="AE1682" s="37" t="s">
        <v>291</v>
      </c>
      <c r="AF1682" s="40" t="str">
        <f t="shared" si="1336"/>
        <v>ALTER TABLE ZSB_BASE_POSI ADD GRP13 varchar2(12) NULL;</v>
      </c>
      <c r="AG1682" s="6" t="s">
        <v>291</v>
      </c>
      <c r="AI1682" s="114"/>
      <c r="AJ1682" s="66"/>
    </row>
    <row r="1683" spans="2:36" hidden="1">
      <c r="B1683" s="65" t="str">
        <f t="shared" si="1341"/>
        <v>바젤2표준_입수정보</v>
      </c>
      <c r="C1683" s="65" t="str">
        <f t="shared" si="1341"/>
        <v>포지션기본정보</v>
      </c>
      <c r="D1683" s="65" t="s">
        <v>1685</v>
      </c>
      <c r="E1683" s="65">
        <f t="shared" si="1330"/>
        <v>84</v>
      </c>
      <c r="F1683" s="66"/>
      <c r="G1683" s="66" t="s">
        <v>274</v>
      </c>
      <c r="H1683" s="42" t="s">
        <v>678</v>
      </c>
      <c r="I1683" s="66"/>
      <c r="J1683" s="65" t="str">
        <f t="shared" si="1327"/>
        <v>문자_12</v>
      </c>
      <c r="K1683" s="103"/>
      <c r="L1683" s="67"/>
      <c r="M1683" s="65" t="str">
        <f t="shared" si="1338"/>
        <v>ZSB_BASE_POSI</v>
      </c>
      <c r="N1683" s="65" t="str">
        <f t="shared" si="1329"/>
        <v>포지션기본정보</v>
      </c>
      <c r="O1683" s="27">
        <f t="shared" si="1342"/>
        <v>84</v>
      </c>
      <c r="P1683" s="65" t="s">
        <v>1686</v>
      </c>
      <c r="Q1683" s="65" t="str">
        <f t="shared" si="1339"/>
        <v>그룹키14</v>
      </c>
      <c r="R1683" s="65" t="str">
        <f t="shared" si="1343"/>
        <v>varchar2(12)</v>
      </c>
      <c r="S1683" s="66"/>
      <c r="T1683" s="66"/>
      <c r="U1683" s="68" t="str">
        <f t="shared" si="1340"/>
        <v>12</v>
      </c>
      <c r="V1683" s="65"/>
      <c r="W1683" s="5" t="s">
        <v>291</v>
      </c>
      <c r="X1683" s="5" t="str">
        <f t="shared" si="1332"/>
        <v>BASE_DT,SCEN_ID,POSI_ID</v>
      </c>
      <c r="Y1683" s="6" t="s">
        <v>291</v>
      </c>
      <c r="Z1683" s="37" t="str">
        <f t="shared" si="1333"/>
        <v xml:space="preserve">  GRP14 varchar2(12) NULL,</v>
      </c>
      <c r="AA1683" s="37" t="s">
        <v>291</v>
      </c>
      <c r="AB1683" s="5" t="str">
        <f t="shared" si="1334"/>
        <v/>
      </c>
      <c r="AC1683" s="37" t="s">
        <v>291</v>
      </c>
      <c r="AD1683" s="37" t="str">
        <f t="shared" si="1335"/>
        <v>COMMENT ON COLUMN ZSB_BASE_POSI.GRP14 IS '그룹키14';</v>
      </c>
      <c r="AE1683" s="37" t="s">
        <v>291</v>
      </c>
      <c r="AF1683" s="40" t="str">
        <f t="shared" si="1336"/>
        <v>ALTER TABLE ZSB_BASE_POSI ADD GRP14 varchar2(12) NULL;</v>
      </c>
      <c r="AG1683" s="6" t="s">
        <v>291</v>
      </c>
      <c r="AI1683" s="114"/>
      <c r="AJ1683" s="66"/>
    </row>
    <row r="1684" spans="2:36" hidden="1">
      <c r="B1684" s="65" t="str">
        <f t="shared" si="1341"/>
        <v>바젤2표준_입수정보</v>
      </c>
      <c r="C1684" s="65" t="str">
        <f t="shared" si="1341"/>
        <v>포지션기본정보</v>
      </c>
      <c r="D1684" s="65" t="s">
        <v>1687</v>
      </c>
      <c r="E1684" s="65">
        <f t="shared" si="1330"/>
        <v>85</v>
      </c>
      <c r="F1684" s="66"/>
      <c r="G1684" s="66" t="s">
        <v>274</v>
      </c>
      <c r="H1684" s="42" t="s">
        <v>678</v>
      </c>
      <c r="I1684" s="66"/>
      <c r="J1684" s="65" t="str">
        <f t="shared" si="1327"/>
        <v>문자_12</v>
      </c>
      <c r="K1684" s="103"/>
      <c r="L1684" s="67"/>
      <c r="M1684" s="65" t="str">
        <f t="shared" si="1338"/>
        <v>ZSB_BASE_POSI</v>
      </c>
      <c r="N1684" s="65" t="str">
        <f t="shared" si="1329"/>
        <v>포지션기본정보</v>
      </c>
      <c r="O1684" s="27">
        <f t="shared" si="1342"/>
        <v>85</v>
      </c>
      <c r="P1684" s="65" t="s">
        <v>1688</v>
      </c>
      <c r="Q1684" s="65" t="str">
        <f t="shared" si="1339"/>
        <v>그룹키15</v>
      </c>
      <c r="R1684" s="65" t="str">
        <f t="shared" si="1343"/>
        <v>varchar2(12)</v>
      </c>
      <c r="S1684" s="66"/>
      <c r="T1684" s="66"/>
      <c r="U1684" s="68" t="str">
        <f t="shared" si="1340"/>
        <v>12</v>
      </c>
      <c r="V1684" s="65"/>
      <c r="W1684" s="5" t="s">
        <v>291</v>
      </c>
      <c r="X1684" s="5" t="str">
        <f t="shared" si="1332"/>
        <v>BASE_DT,SCEN_ID,POSI_ID</v>
      </c>
      <c r="Y1684" s="6" t="s">
        <v>291</v>
      </c>
      <c r="Z1684" s="37" t="str">
        <f t="shared" si="1333"/>
        <v xml:space="preserve">  GRP15 varchar2(12) NULL,</v>
      </c>
      <c r="AA1684" s="37" t="s">
        <v>291</v>
      </c>
      <c r="AB1684" s="5" t="str">
        <f t="shared" si="1334"/>
        <v/>
      </c>
      <c r="AC1684" s="37" t="s">
        <v>291</v>
      </c>
      <c r="AD1684" s="37" t="str">
        <f t="shared" si="1335"/>
        <v>COMMENT ON COLUMN ZSB_BASE_POSI.GRP15 IS '그룹키15';</v>
      </c>
      <c r="AE1684" s="37" t="s">
        <v>291</v>
      </c>
      <c r="AF1684" s="40" t="str">
        <f t="shared" si="1336"/>
        <v>ALTER TABLE ZSB_BASE_POSI ADD GRP15 varchar2(12) NULL;</v>
      </c>
      <c r="AG1684" s="6" t="s">
        <v>291</v>
      </c>
      <c r="AI1684" s="114"/>
      <c r="AJ1684" s="66"/>
    </row>
    <row r="1685" spans="2:36" hidden="1">
      <c r="B1685" s="65" t="str">
        <f t="shared" si="1341"/>
        <v>바젤2표준_입수정보</v>
      </c>
      <c r="C1685" s="65" t="str">
        <f t="shared" si="1341"/>
        <v>포지션기본정보</v>
      </c>
      <c r="D1685" s="65" t="s">
        <v>1689</v>
      </c>
      <c r="E1685" s="65">
        <f t="shared" si="1330"/>
        <v>86</v>
      </c>
      <c r="F1685" s="66"/>
      <c r="G1685" s="66" t="s">
        <v>274</v>
      </c>
      <c r="H1685" s="42" t="s">
        <v>678</v>
      </c>
      <c r="I1685" s="66"/>
      <c r="J1685" s="65" t="str">
        <f t="shared" si="1327"/>
        <v>문자_12</v>
      </c>
      <c r="K1685" s="103"/>
      <c r="L1685" s="67"/>
      <c r="M1685" s="65" t="str">
        <f t="shared" si="1338"/>
        <v>ZSB_BASE_POSI</v>
      </c>
      <c r="N1685" s="65" t="str">
        <f t="shared" si="1329"/>
        <v>포지션기본정보</v>
      </c>
      <c r="O1685" s="27">
        <f t="shared" si="1342"/>
        <v>86</v>
      </c>
      <c r="P1685" s="65" t="s">
        <v>1690</v>
      </c>
      <c r="Q1685" s="65" t="str">
        <f t="shared" si="1339"/>
        <v>그룹키16</v>
      </c>
      <c r="R1685" s="65" t="str">
        <f t="shared" si="1343"/>
        <v>varchar2(12)</v>
      </c>
      <c r="S1685" s="66"/>
      <c r="T1685" s="66"/>
      <c r="U1685" s="68" t="str">
        <f t="shared" si="1340"/>
        <v>12</v>
      </c>
      <c r="V1685" s="65"/>
      <c r="W1685" s="5" t="s">
        <v>291</v>
      </c>
      <c r="X1685" s="5" t="str">
        <f t="shared" si="1332"/>
        <v>BASE_DT,SCEN_ID,POSI_ID</v>
      </c>
      <c r="Y1685" s="6" t="s">
        <v>291</v>
      </c>
      <c r="Z1685" s="37" t="str">
        <f t="shared" si="1333"/>
        <v xml:space="preserve">  GRP16 varchar2(12) NULL,</v>
      </c>
      <c r="AA1685" s="37" t="s">
        <v>291</v>
      </c>
      <c r="AB1685" s="5" t="str">
        <f t="shared" si="1334"/>
        <v/>
      </c>
      <c r="AC1685" s="37" t="s">
        <v>291</v>
      </c>
      <c r="AD1685" s="37" t="str">
        <f t="shared" si="1335"/>
        <v>COMMENT ON COLUMN ZSB_BASE_POSI.GRP16 IS '그룹키16';</v>
      </c>
      <c r="AE1685" s="37" t="s">
        <v>291</v>
      </c>
      <c r="AF1685" s="40" t="str">
        <f t="shared" si="1336"/>
        <v>ALTER TABLE ZSB_BASE_POSI ADD GRP16 varchar2(12) NULL;</v>
      </c>
      <c r="AG1685" s="6" t="s">
        <v>291</v>
      </c>
      <c r="AI1685" s="114"/>
      <c r="AJ1685" s="66"/>
    </row>
    <row r="1686" spans="2:36" hidden="1">
      <c r="B1686" s="65" t="str">
        <f t="shared" si="1341"/>
        <v>바젤2표준_입수정보</v>
      </c>
      <c r="C1686" s="65" t="str">
        <f t="shared" si="1341"/>
        <v>포지션기본정보</v>
      </c>
      <c r="D1686" s="65" t="s">
        <v>1691</v>
      </c>
      <c r="E1686" s="65">
        <f t="shared" si="1330"/>
        <v>87</v>
      </c>
      <c r="F1686" s="66"/>
      <c r="G1686" s="66" t="s">
        <v>274</v>
      </c>
      <c r="H1686" s="42" t="s">
        <v>678</v>
      </c>
      <c r="I1686" s="66"/>
      <c r="J1686" s="65" t="str">
        <f t="shared" si="1327"/>
        <v>문자_12</v>
      </c>
      <c r="K1686" s="103"/>
      <c r="L1686" s="67"/>
      <c r="M1686" s="65" t="str">
        <f t="shared" si="1338"/>
        <v>ZSB_BASE_POSI</v>
      </c>
      <c r="N1686" s="65" t="str">
        <f t="shared" si="1329"/>
        <v>포지션기본정보</v>
      </c>
      <c r="O1686" s="27">
        <f t="shared" si="1342"/>
        <v>87</v>
      </c>
      <c r="P1686" s="65" t="s">
        <v>1692</v>
      </c>
      <c r="Q1686" s="65" t="str">
        <f t="shared" si="1339"/>
        <v>그룹키17</v>
      </c>
      <c r="R1686" s="65" t="str">
        <f t="shared" si="1343"/>
        <v>varchar2(12)</v>
      </c>
      <c r="S1686" s="66"/>
      <c r="T1686" s="66"/>
      <c r="U1686" s="68" t="str">
        <f t="shared" si="1340"/>
        <v>12</v>
      </c>
      <c r="V1686" s="65"/>
      <c r="W1686" s="5" t="s">
        <v>291</v>
      </c>
      <c r="X1686" s="5" t="str">
        <f t="shared" si="1332"/>
        <v>BASE_DT,SCEN_ID,POSI_ID</v>
      </c>
      <c r="Y1686" s="6" t="s">
        <v>291</v>
      </c>
      <c r="Z1686" s="37" t="str">
        <f t="shared" si="1333"/>
        <v xml:space="preserve">  GRP17 varchar2(12) NULL,</v>
      </c>
      <c r="AA1686" s="37" t="s">
        <v>291</v>
      </c>
      <c r="AB1686" s="5" t="str">
        <f t="shared" si="1334"/>
        <v/>
      </c>
      <c r="AC1686" s="37" t="s">
        <v>291</v>
      </c>
      <c r="AD1686" s="37" t="str">
        <f t="shared" si="1335"/>
        <v>COMMENT ON COLUMN ZSB_BASE_POSI.GRP17 IS '그룹키17';</v>
      </c>
      <c r="AE1686" s="37" t="s">
        <v>291</v>
      </c>
      <c r="AF1686" s="40" t="str">
        <f t="shared" si="1336"/>
        <v>ALTER TABLE ZSB_BASE_POSI ADD GRP17 varchar2(12) NULL;</v>
      </c>
      <c r="AG1686" s="6" t="s">
        <v>291</v>
      </c>
      <c r="AI1686" s="114"/>
      <c r="AJ1686" s="66"/>
    </row>
    <row r="1687" spans="2:36" hidden="1">
      <c r="B1687" s="65" t="str">
        <f t="shared" si="1341"/>
        <v>바젤2표준_입수정보</v>
      </c>
      <c r="C1687" s="65" t="str">
        <f t="shared" si="1341"/>
        <v>포지션기본정보</v>
      </c>
      <c r="D1687" s="65" t="s">
        <v>1693</v>
      </c>
      <c r="E1687" s="65">
        <f t="shared" si="1330"/>
        <v>88</v>
      </c>
      <c r="F1687" s="66"/>
      <c r="G1687" s="66" t="s">
        <v>274</v>
      </c>
      <c r="H1687" s="42" t="s">
        <v>678</v>
      </c>
      <c r="I1687" s="66"/>
      <c r="J1687" s="65" t="str">
        <f t="shared" ref="J1687:J1692" si="1344">IF(G1687="", "", G1687&amp;IF(G1687="날짜", "", "_"&amp;H1687))</f>
        <v>문자_12</v>
      </c>
      <c r="K1687" s="103"/>
      <c r="L1687" s="67"/>
      <c r="M1687" s="65" t="str">
        <f t="shared" si="1338"/>
        <v>ZSB_BASE_POSI</v>
      </c>
      <c r="N1687" s="65" t="str">
        <f t="shared" si="1329"/>
        <v>포지션기본정보</v>
      </c>
      <c r="O1687" s="27">
        <f t="shared" si="1342"/>
        <v>88</v>
      </c>
      <c r="P1687" s="65" t="s">
        <v>1694</v>
      </c>
      <c r="Q1687" s="65" t="str">
        <f t="shared" si="1339"/>
        <v>그룹키18</v>
      </c>
      <c r="R1687" s="65" t="str">
        <f t="shared" si="1343"/>
        <v>varchar2(12)</v>
      </c>
      <c r="S1687" s="66"/>
      <c r="T1687" s="66"/>
      <c r="U1687" s="68" t="str">
        <f t="shared" si="1340"/>
        <v>12</v>
      </c>
      <c r="V1687" s="65"/>
      <c r="W1687" s="5" t="s">
        <v>291</v>
      </c>
      <c r="X1687" s="5" t="str">
        <f t="shared" si="1332"/>
        <v>BASE_DT,SCEN_ID,POSI_ID</v>
      </c>
      <c r="Y1687" s="6" t="s">
        <v>291</v>
      </c>
      <c r="Z1687" s="37" t="str">
        <f t="shared" si="1333"/>
        <v xml:space="preserve">  GRP18 varchar2(12) NULL,</v>
      </c>
      <c r="AA1687" s="37" t="s">
        <v>291</v>
      </c>
      <c r="AB1687" s="5" t="str">
        <f t="shared" si="1334"/>
        <v/>
      </c>
      <c r="AC1687" s="37" t="s">
        <v>291</v>
      </c>
      <c r="AD1687" s="37" t="str">
        <f t="shared" si="1335"/>
        <v>COMMENT ON COLUMN ZSB_BASE_POSI.GRP18 IS '그룹키18';</v>
      </c>
      <c r="AE1687" s="37" t="s">
        <v>291</v>
      </c>
      <c r="AF1687" s="40" t="str">
        <f t="shared" si="1336"/>
        <v>ALTER TABLE ZSB_BASE_POSI ADD GRP18 varchar2(12) NULL;</v>
      </c>
      <c r="AG1687" s="6" t="s">
        <v>291</v>
      </c>
      <c r="AI1687" s="114"/>
      <c r="AJ1687" s="66"/>
    </row>
    <row r="1688" spans="2:36" hidden="1">
      <c r="B1688" s="65" t="str">
        <f t="shared" si="1341"/>
        <v>바젤2표준_입수정보</v>
      </c>
      <c r="C1688" s="65" t="str">
        <f t="shared" si="1341"/>
        <v>포지션기본정보</v>
      </c>
      <c r="D1688" s="65" t="s">
        <v>1695</v>
      </c>
      <c r="E1688" s="65">
        <f t="shared" si="1330"/>
        <v>89</v>
      </c>
      <c r="F1688" s="66"/>
      <c r="G1688" s="66" t="s">
        <v>274</v>
      </c>
      <c r="H1688" s="42" t="s">
        <v>678</v>
      </c>
      <c r="I1688" s="66"/>
      <c r="J1688" s="65" t="str">
        <f t="shared" si="1344"/>
        <v>문자_12</v>
      </c>
      <c r="K1688" s="103"/>
      <c r="L1688" s="67"/>
      <c r="M1688" s="65" t="str">
        <f t="shared" si="1338"/>
        <v>ZSB_BASE_POSI</v>
      </c>
      <c r="N1688" s="65" t="str">
        <f t="shared" si="1329"/>
        <v>포지션기본정보</v>
      </c>
      <c r="O1688" s="27">
        <f t="shared" si="1342"/>
        <v>89</v>
      </c>
      <c r="P1688" s="65" t="s">
        <v>1696</v>
      </c>
      <c r="Q1688" s="65" t="str">
        <f t="shared" si="1339"/>
        <v>그룹키19</v>
      </c>
      <c r="R1688" s="65" t="str">
        <f t="shared" si="1343"/>
        <v>varchar2(12)</v>
      </c>
      <c r="S1688" s="66"/>
      <c r="T1688" s="66"/>
      <c r="U1688" s="68" t="str">
        <f t="shared" si="1340"/>
        <v>12</v>
      </c>
      <c r="V1688" s="65"/>
      <c r="W1688" s="5" t="s">
        <v>291</v>
      </c>
      <c r="X1688" s="5" t="str">
        <f t="shared" si="1332"/>
        <v>BASE_DT,SCEN_ID,POSI_ID</v>
      </c>
      <c r="Y1688" s="6" t="s">
        <v>291</v>
      </c>
      <c r="Z1688" s="37" t="str">
        <f t="shared" si="1333"/>
        <v xml:space="preserve">  GRP19 varchar2(12) NULL,</v>
      </c>
      <c r="AA1688" s="37" t="s">
        <v>291</v>
      </c>
      <c r="AB1688" s="5" t="str">
        <f t="shared" si="1334"/>
        <v/>
      </c>
      <c r="AC1688" s="37" t="s">
        <v>291</v>
      </c>
      <c r="AD1688" s="37" t="str">
        <f t="shared" si="1335"/>
        <v>COMMENT ON COLUMN ZSB_BASE_POSI.GRP19 IS '그룹키19';</v>
      </c>
      <c r="AE1688" s="37" t="s">
        <v>291</v>
      </c>
      <c r="AF1688" s="40" t="str">
        <f t="shared" si="1336"/>
        <v>ALTER TABLE ZSB_BASE_POSI ADD GRP19 varchar2(12) NULL;</v>
      </c>
      <c r="AG1688" s="6" t="s">
        <v>291</v>
      </c>
      <c r="AI1688" s="114"/>
      <c r="AJ1688" s="66"/>
    </row>
    <row r="1689" spans="2:36" hidden="1">
      <c r="B1689" s="65" t="str">
        <f t="shared" ref="B1689:C1689" si="1345">B1688</f>
        <v>바젤2표준_입수정보</v>
      </c>
      <c r="C1689" s="65" t="str">
        <f t="shared" si="1345"/>
        <v>포지션기본정보</v>
      </c>
      <c r="D1689" s="65" t="s">
        <v>1697</v>
      </c>
      <c r="E1689" s="65">
        <f t="shared" si="1330"/>
        <v>90</v>
      </c>
      <c r="F1689" s="66"/>
      <c r="G1689" s="66" t="s">
        <v>274</v>
      </c>
      <c r="H1689" s="42" t="s">
        <v>678</v>
      </c>
      <c r="I1689" s="66"/>
      <c r="J1689" s="65" t="str">
        <f t="shared" si="1344"/>
        <v>문자_12</v>
      </c>
      <c r="K1689" s="103"/>
      <c r="L1689" s="67"/>
      <c r="M1689" s="65" t="str">
        <f t="shared" si="1338"/>
        <v>ZSB_BASE_POSI</v>
      </c>
      <c r="N1689" s="65" t="str">
        <f t="shared" ref="N1689:N1692" si="1346">C1689</f>
        <v>포지션기본정보</v>
      </c>
      <c r="O1689" s="27">
        <f t="shared" si="1342"/>
        <v>90</v>
      </c>
      <c r="P1689" s="65" t="s">
        <v>1698</v>
      </c>
      <c r="Q1689" s="65" t="str">
        <f t="shared" ref="Q1689:Q1692" si="1347">D1689</f>
        <v>그룹키20</v>
      </c>
      <c r="R1689" s="65" t="str">
        <f t="shared" ref="R1689:R1692" si="1348">IF(G1689="문자", "varchar2(" &amp; H1689 &amp; ")", IF(G1689="숫자", "number(" &amp; SUBSTITUTE(H1689, ".", ",") &amp;")", IF(G1689="날짜", "timestamp", "")))</f>
        <v>varchar2(12)</v>
      </c>
      <c r="S1689" s="66"/>
      <c r="T1689" s="66"/>
      <c r="U1689" s="68" t="str">
        <f t="shared" si="1340"/>
        <v>12</v>
      </c>
      <c r="V1689" s="65"/>
      <c r="W1689" s="5" t="s">
        <v>291</v>
      </c>
      <c r="X1689" s="5" t="str">
        <f t="shared" si="1332"/>
        <v>BASE_DT,SCEN_ID,POSI_ID</v>
      </c>
      <c r="Y1689" s="6" t="s">
        <v>291</v>
      </c>
      <c r="Z1689" s="37" t="str">
        <f t="shared" si="1333"/>
        <v xml:space="preserve">  GRP20 varchar2(12) NULL,</v>
      </c>
      <c r="AA1689" s="37" t="s">
        <v>291</v>
      </c>
      <c r="AB1689" s="5" t="str">
        <f t="shared" si="1334"/>
        <v/>
      </c>
      <c r="AC1689" s="37" t="s">
        <v>291</v>
      </c>
      <c r="AD1689" s="37" t="str">
        <f t="shared" si="1335"/>
        <v>COMMENT ON COLUMN ZSB_BASE_POSI.GRP20 IS '그룹키20';</v>
      </c>
      <c r="AE1689" s="37" t="s">
        <v>291</v>
      </c>
      <c r="AF1689" s="40" t="str">
        <f t="shared" si="1336"/>
        <v>ALTER TABLE ZSB_BASE_POSI ADD GRP20 varchar2(12) NULL;</v>
      </c>
      <c r="AG1689" s="6" t="s">
        <v>291</v>
      </c>
      <c r="AI1689" s="114"/>
      <c r="AJ1689" s="66"/>
    </row>
    <row r="1690" spans="2:36" ht="25.5" hidden="1">
      <c r="B1690" s="65" t="str">
        <f t="shared" ref="B1690:C1690" si="1349">B1689</f>
        <v>바젤2표준_입수정보</v>
      </c>
      <c r="C1690" s="65" t="str">
        <f t="shared" si="1349"/>
        <v>포지션기본정보</v>
      </c>
      <c r="D1690" s="65" t="s">
        <v>1699</v>
      </c>
      <c r="E1690" s="65">
        <f t="shared" si="1330"/>
        <v>91</v>
      </c>
      <c r="F1690" s="66"/>
      <c r="G1690" s="66" t="s">
        <v>274</v>
      </c>
      <c r="H1690" s="42" t="s">
        <v>1639</v>
      </c>
      <c r="I1690" s="66"/>
      <c r="J1690" s="65" t="str">
        <f t="shared" si="1344"/>
        <v>문자_10</v>
      </c>
      <c r="K1690" s="103" t="s">
        <v>1700</v>
      </c>
      <c r="L1690" s="67"/>
      <c r="M1690" s="65" t="str">
        <f t="shared" si="1338"/>
        <v>ZSB_BASE_POSI</v>
      </c>
      <c r="N1690" s="65" t="str">
        <f t="shared" si="1346"/>
        <v>포지션기본정보</v>
      </c>
      <c r="O1690" s="27">
        <f t="shared" si="1342"/>
        <v>91</v>
      </c>
      <c r="P1690" s="65" t="s">
        <v>1701</v>
      </c>
      <c r="Q1690" s="65" t="str">
        <f t="shared" si="1347"/>
        <v>자료분류ID</v>
      </c>
      <c r="R1690" s="65" t="str">
        <f t="shared" si="1348"/>
        <v>varchar2(10)</v>
      </c>
      <c r="S1690" s="66"/>
      <c r="T1690" s="66"/>
      <c r="U1690" s="68" t="str">
        <f t="shared" si="1340"/>
        <v>10</v>
      </c>
      <c r="V1690" s="65"/>
      <c r="W1690" s="5" t="s">
        <v>291</v>
      </c>
      <c r="X1690" s="5" t="str">
        <f t="shared" si="1332"/>
        <v>BASE_DT,SCEN_ID,POSI_ID</v>
      </c>
      <c r="Y1690" s="6" t="s">
        <v>291</v>
      </c>
      <c r="Z1690" s="37" t="str">
        <f t="shared" si="1333"/>
        <v xml:space="preserve">  SD_DATA varchar2(10) NULL,</v>
      </c>
      <c r="AA1690" s="37" t="s">
        <v>291</v>
      </c>
      <c r="AB1690" s="5" t="str">
        <f t="shared" si="1334"/>
        <v/>
      </c>
      <c r="AC1690" s="37" t="s">
        <v>291</v>
      </c>
      <c r="AD1690" s="37" t="str">
        <f t="shared" si="1335"/>
        <v>COMMENT ON COLUMN ZSB_BASE_POSI.SD_DATA IS '자료분류ID : 자료분류(MR, CR321등)';</v>
      </c>
      <c r="AE1690" s="37" t="s">
        <v>291</v>
      </c>
      <c r="AF1690" s="40" t="str">
        <f t="shared" si="1336"/>
        <v>ALTER TABLE ZSB_BASE_POSI ADD SD_DATA varchar2(10) NULL;</v>
      </c>
      <c r="AG1690" s="6" t="s">
        <v>291</v>
      </c>
      <c r="AI1690" s="114"/>
      <c r="AJ1690" s="66"/>
    </row>
    <row r="1691" spans="2:36" ht="38.25" hidden="1">
      <c r="B1691" s="65" t="str">
        <f t="shared" ref="B1691:C1691" si="1350">B1690</f>
        <v>바젤2표준_입수정보</v>
      </c>
      <c r="C1691" s="65" t="str">
        <f t="shared" si="1350"/>
        <v>포지션기본정보</v>
      </c>
      <c r="D1691" s="65" t="s">
        <v>1702</v>
      </c>
      <c r="E1691" s="65">
        <f t="shared" si="1330"/>
        <v>92</v>
      </c>
      <c r="F1691" s="66"/>
      <c r="G1691" s="66" t="s">
        <v>274</v>
      </c>
      <c r="H1691" s="42" t="s">
        <v>1565</v>
      </c>
      <c r="I1691" s="66"/>
      <c r="J1691" s="65" t="str">
        <f t="shared" si="1344"/>
        <v>문자_60</v>
      </c>
      <c r="K1691" s="103" t="s">
        <v>1703</v>
      </c>
      <c r="L1691" s="67"/>
      <c r="M1691" s="65" t="str">
        <f t="shared" si="1338"/>
        <v>ZSB_BASE_POSI</v>
      </c>
      <c r="N1691" s="65" t="str">
        <f t="shared" si="1346"/>
        <v>포지션기본정보</v>
      </c>
      <c r="O1691" s="27">
        <f t="shared" si="1342"/>
        <v>92</v>
      </c>
      <c r="P1691" s="65" t="s">
        <v>1704</v>
      </c>
      <c r="Q1691" s="65" t="str">
        <f t="shared" si="1347"/>
        <v>원천포지션ID</v>
      </c>
      <c r="R1691" s="65" t="str">
        <f t="shared" si="1348"/>
        <v>varchar2(60)</v>
      </c>
      <c r="S1691" s="66"/>
      <c r="T1691" s="66"/>
      <c r="U1691" s="68" t="str">
        <f t="shared" si="1340"/>
        <v>60</v>
      </c>
      <c r="V1691" s="65"/>
      <c r="W1691" s="5" t="s">
        <v>291</v>
      </c>
      <c r="X1691" s="5" t="str">
        <f t="shared" si="1332"/>
        <v>BASE_DT,SCEN_ID,POSI_ID</v>
      </c>
      <c r="Y1691" s="6" t="s">
        <v>291</v>
      </c>
      <c r="Z1691" s="37" t="str">
        <f t="shared" si="1333"/>
        <v xml:space="preserve">  FLAT_POSI_ID varchar2(60) NULL,</v>
      </c>
      <c r="AA1691" s="37" t="s">
        <v>291</v>
      </c>
      <c r="AB1691" s="5" t="str">
        <f t="shared" si="1334"/>
        <v/>
      </c>
      <c r="AC1691" s="37" t="s">
        <v>291</v>
      </c>
      <c r="AD1691" s="37" t="str">
        <f t="shared" si="1335"/>
        <v>COMMENT ON COLUMN ZSB_BASE_POSI.FLAT_POSI_ID IS '원천포지션ID : FLAT 포지션ID로 POSI_ID || POSI_SEQ정보';</v>
      </c>
      <c r="AE1691" s="37" t="s">
        <v>291</v>
      </c>
      <c r="AF1691" s="40" t="str">
        <f t="shared" si="1336"/>
        <v>ALTER TABLE ZSB_BASE_POSI ADD FLAT_POSI_ID varchar2(60) NULL;</v>
      </c>
      <c r="AG1691" s="6" t="s">
        <v>291</v>
      </c>
      <c r="AI1691" s="114"/>
      <c r="AJ1691" s="66"/>
    </row>
    <row r="1692" spans="2:36" ht="51" hidden="1">
      <c r="B1692" s="65" t="str">
        <f t="shared" ref="B1692:C1693" si="1351">B1691</f>
        <v>바젤2표준_입수정보</v>
      </c>
      <c r="C1692" s="65" t="str">
        <f t="shared" si="1351"/>
        <v>포지션기본정보</v>
      </c>
      <c r="D1692" s="65" t="s">
        <v>1705</v>
      </c>
      <c r="E1692" s="65">
        <f t="shared" si="1330"/>
        <v>93</v>
      </c>
      <c r="F1692" s="66"/>
      <c r="G1692" s="66" t="s">
        <v>274</v>
      </c>
      <c r="H1692" s="42" t="s">
        <v>707</v>
      </c>
      <c r="I1692" s="66"/>
      <c r="J1692" s="65" t="str">
        <f t="shared" si="1344"/>
        <v>문자_3</v>
      </c>
      <c r="K1692" s="103" t="s">
        <v>1706</v>
      </c>
      <c r="L1692" s="67"/>
      <c r="M1692" s="65" t="str">
        <f t="shared" si="1338"/>
        <v>ZSB_BASE_POSI</v>
      </c>
      <c r="N1692" s="65" t="str">
        <f t="shared" si="1346"/>
        <v>포지션기본정보</v>
      </c>
      <c r="O1692" s="27">
        <f t="shared" si="1342"/>
        <v>93</v>
      </c>
      <c r="P1692" s="65" t="s">
        <v>1707</v>
      </c>
      <c r="Q1692" s="65" t="str">
        <f t="shared" si="1347"/>
        <v>집계포지션ID</v>
      </c>
      <c r="R1692" s="65" t="str">
        <f t="shared" si="1348"/>
        <v>varchar2(3)</v>
      </c>
      <c r="S1692" s="66"/>
      <c r="T1692" s="66"/>
      <c r="U1692" s="68" t="str">
        <f t="shared" si="1340"/>
        <v>3</v>
      </c>
      <c r="V1692" s="65"/>
      <c r="W1692" s="5" t="s">
        <v>291</v>
      </c>
      <c r="X1692" s="5" t="str">
        <f t="shared" si="1332"/>
        <v>BASE_DT,SCEN_ID,POSI_ID</v>
      </c>
      <c r="Y1692" s="6" t="s">
        <v>291</v>
      </c>
      <c r="Z1692" s="37" t="str">
        <f t="shared" si="1333"/>
        <v xml:space="preserve">  RISK_POSI_ID varchar2(3) NULL,</v>
      </c>
      <c r="AA1692" s="37" t="s">
        <v>291</v>
      </c>
      <c r="AB1692" s="5" t="str">
        <f t="shared" si="1334"/>
        <v/>
      </c>
      <c r="AC1692" s="37" t="s">
        <v>291</v>
      </c>
      <c r="AD1692" s="37" t="str">
        <f t="shared" si="1335"/>
        <v>COMMENT ON COLUMN ZSB_BASE_POSI.RISK_POSI_ID IS '집계포지션ID : POSI_SEQ를 제외한 포지션ID로 포지션별 위험집계기준';</v>
      </c>
      <c r="AE1692" s="37" t="s">
        <v>291</v>
      </c>
      <c r="AF1692" s="40" t="str">
        <f t="shared" si="1336"/>
        <v>ALTER TABLE ZSB_BASE_POSI ADD RISK_POSI_ID varchar2(3) NULL;</v>
      </c>
      <c r="AG1692" s="6" t="s">
        <v>291</v>
      </c>
      <c r="AI1692" s="114"/>
      <c r="AJ1692" s="66"/>
    </row>
    <row r="1693" spans="2:36" ht="25.5" hidden="1">
      <c r="B1693" s="65" t="str">
        <f t="shared" si="1351"/>
        <v>바젤2표준_입수정보</v>
      </c>
      <c r="C1693" s="65" t="str">
        <f t="shared" si="1351"/>
        <v>포지션기본정보</v>
      </c>
      <c r="D1693" s="65" t="s">
        <v>1708</v>
      </c>
      <c r="E1693" s="65">
        <f t="shared" si="1330"/>
        <v>94</v>
      </c>
      <c r="F1693" s="66"/>
      <c r="G1693" s="66" t="s">
        <v>274</v>
      </c>
      <c r="H1693" s="42">
        <v>100</v>
      </c>
      <c r="I1693" s="66"/>
      <c r="J1693" s="65" t="str">
        <f t="shared" ref="J1693:J1713" si="1352">IF(G1693="", "", G1693&amp;IF(G1693="날짜", "", "_"&amp;H1693))</f>
        <v>문자_100</v>
      </c>
      <c r="K1693" s="103" t="s">
        <v>1709</v>
      </c>
      <c r="L1693" s="67"/>
      <c r="M1693" s="65" t="str">
        <f t="shared" si="1338"/>
        <v>ZSB_BASE_POSI</v>
      </c>
      <c r="N1693" s="65" t="str">
        <f>C1693</f>
        <v>포지션기본정보</v>
      </c>
      <c r="O1693" s="27">
        <f t="shared" si="1342"/>
        <v>94</v>
      </c>
      <c r="P1693" s="65" t="s">
        <v>1710</v>
      </c>
      <c r="Q1693" s="65" t="str">
        <f>D1693</f>
        <v>위험산출ID</v>
      </c>
      <c r="R1693" s="65" t="str">
        <f t="shared" si="1343"/>
        <v>varchar2(100)</v>
      </c>
      <c r="S1693" s="66"/>
      <c r="T1693" s="66"/>
      <c r="U1693" s="68">
        <f t="shared" si="1340"/>
        <v>100</v>
      </c>
      <c r="V1693" s="65"/>
      <c r="W1693" s="5" t="s">
        <v>291</v>
      </c>
      <c r="X1693" s="5" t="str">
        <f t="shared" si="1332"/>
        <v>BASE_DT,SCEN_ID,POSI_ID</v>
      </c>
      <c r="Y1693" s="6" t="s">
        <v>291</v>
      </c>
      <c r="Z1693" s="37" t="str">
        <f t="shared" si="1333"/>
        <v xml:space="preserve">  AD_DATA varchar2(100) NULL,CONSTRAINT PK_ZSB_BASE_POSI PRIMARY KEY ( BASE_DT,SCEN_ID,POSI_ID) );</v>
      </c>
      <c r="AA1693" s="37" t="s">
        <v>291</v>
      </c>
      <c r="AB1693" s="5" t="str">
        <f t="shared" si="1334"/>
        <v/>
      </c>
      <c r="AC1693" s="37" t="s">
        <v>291</v>
      </c>
      <c r="AD1693" s="37" t="str">
        <f t="shared" si="1335"/>
        <v>COMMENT ON COLUMN ZSB_BASE_POSI.AD_DATA IS '위험산출ID : RISK집계관련 정보';</v>
      </c>
      <c r="AE1693" s="37" t="s">
        <v>291</v>
      </c>
      <c r="AF1693" s="40" t="str">
        <f t="shared" si="1336"/>
        <v>ALTER TABLE ZSB_BASE_POSI ADD AD_DATA varchar2(100) NULL;</v>
      </c>
      <c r="AG1693" s="6" t="s">
        <v>291</v>
      </c>
      <c r="AI1693" s="114"/>
      <c r="AJ1693" s="66"/>
    </row>
    <row r="1694" spans="2:36" s="6" customFormat="1" hidden="1">
      <c r="B1694" s="65" t="s">
        <v>1059</v>
      </c>
      <c r="C1694" s="65" t="s">
        <v>1038</v>
      </c>
      <c r="D1694" s="65" t="s">
        <v>427</v>
      </c>
      <c r="E1694" s="65" t="str">
        <f t="shared" si="1330"/>
        <v/>
      </c>
      <c r="F1694" s="66"/>
      <c r="G1694" s="66"/>
      <c r="H1694" s="42">
        <f>SUMIFS(H:H,C:C,C1694,B:B,B1694, G:G,"&lt;&gt;"&amp;G1694)</f>
        <v>305</v>
      </c>
      <c r="I1694" s="66"/>
      <c r="J1694" s="65" t="str">
        <f t="shared" si="1352"/>
        <v/>
      </c>
      <c r="K1694" s="103"/>
      <c r="L1694" s="67"/>
      <c r="M1694" s="65" t="s">
        <v>5367</v>
      </c>
      <c r="N1694" s="65" t="str">
        <f t="shared" si="1329"/>
        <v>BS정보</v>
      </c>
      <c r="O1694" s="27" t="str">
        <f t="shared" si="1342"/>
        <v/>
      </c>
      <c r="P1694" s="65"/>
      <c r="Q1694" s="65"/>
      <c r="R1694" s="65" t="str">
        <f t="shared" si="1343"/>
        <v/>
      </c>
      <c r="S1694" s="66"/>
      <c r="T1694" s="66"/>
      <c r="U1694" s="68">
        <f t="shared" si="1340"/>
        <v>305</v>
      </c>
      <c r="V1694" s="65"/>
      <c r="W1694" s="5" t="s">
        <v>291</v>
      </c>
      <c r="X1694" s="5" t="str">
        <f t="shared" si="1332"/>
        <v/>
      </c>
      <c r="Y1694" s="6" t="s">
        <v>291</v>
      </c>
      <c r="Z1694" s="37" t="str">
        <f t="shared" si="1333"/>
        <v>CREATE TABLE ZSB_BASE_BOOK(</v>
      </c>
      <c r="AA1694" s="37" t="s">
        <v>291</v>
      </c>
      <c r="AB1694" s="5" t="str">
        <f t="shared" si="1334"/>
        <v>DROP TABLE ZSB_BASE_BOOK;</v>
      </c>
      <c r="AC1694" s="37" t="s">
        <v>291</v>
      </c>
      <c r="AD1694" s="37" t="str">
        <f t="shared" si="1335"/>
        <v>COMMENT ON TABLE ZSB_BASE_BOOK IS 'BS정보';</v>
      </c>
      <c r="AE1694" s="37" t="s">
        <v>291</v>
      </c>
      <c r="AF1694" s="40" t="str">
        <f t="shared" si="1336"/>
        <v/>
      </c>
      <c r="AG1694" s="6" t="s">
        <v>291</v>
      </c>
      <c r="AI1694" s="114"/>
      <c r="AJ1694" s="66"/>
    </row>
    <row r="1695" spans="2:36" hidden="1">
      <c r="B1695" s="65" t="str">
        <f t="shared" ref="B1695:C1697" si="1353">B1694</f>
        <v>바젤2표준_입수정보</v>
      </c>
      <c r="C1695" s="65" t="str">
        <f t="shared" si="1353"/>
        <v>BS정보</v>
      </c>
      <c r="D1695" s="65" t="s">
        <v>1169</v>
      </c>
      <c r="E1695" s="65">
        <f t="shared" si="1330"/>
        <v>1</v>
      </c>
      <c r="F1695" s="66" t="s">
        <v>1980</v>
      </c>
      <c r="G1695" s="66" t="s">
        <v>274</v>
      </c>
      <c r="H1695" s="42">
        <v>8</v>
      </c>
      <c r="I1695" s="66" t="s">
        <v>36</v>
      </c>
      <c r="J1695" s="65" t="str">
        <f t="shared" si="1352"/>
        <v>문자_8</v>
      </c>
      <c r="K1695" s="103"/>
      <c r="L1695" s="67"/>
      <c r="M1695" s="65" t="str">
        <f t="shared" ref="M1695:M1735" si="1354">M1694</f>
        <v>ZSB_BASE_BOOK</v>
      </c>
      <c r="N1695" s="65" t="str">
        <f t="shared" si="1329"/>
        <v>BS정보</v>
      </c>
      <c r="O1695" s="27">
        <f t="shared" si="1342"/>
        <v>1</v>
      </c>
      <c r="P1695" s="65" t="s">
        <v>65</v>
      </c>
      <c r="Q1695" s="65" t="str">
        <f t="shared" ref="Q1695:Q1705" si="1355">D1695</f>
        <v>기준일자</v>
      </c>
      <c r="R1695" s="65" t="str">
        <f t="shared" si="1343"/>
        <v>varchar2(8)</v>
      </c>
      <c r="S1695" s="66" t="s">
        <v>1980</v>
      </c>
      <c r="T1695" s="66"/>
      <c r="U1695" s="68">
        <f t="shared" si="1340"/>
        <v>8</v>
      </c>
      <c r="V1695" s="65"/>
      <c r="W1695" s="5" t="s">
        <v>291</v>
      </c>
      <c r="X1695" s="5" t="str">
        <f t="shared" si="1332"/>
        <v>BASE_DT</v>
      </c>
      <c r="Y1695" s="6" t="s">
        <v>291</v>
      </c>
      <c r="Z1695" s="37" t="str">
        <f t="shared" si="1333"/>
        <v xml:space="preserve">  BASE_DT varchar2(8) NOT NULL,</v>
      </c>
      <c r="AA1695" s="37" t="s">
        <v>291</v>
      </c>
      <c r="AB1695" s="5" t="str">
        <f t="shared" si="1334"/>
        <v/>
      </c>
      <c r="AC1695" s="37" t="s">
        <v>291</v>
      </c>
      <c r="AD1695" s="37" t="str">
        <f t="shared" si="1335"/>
        <v>COMMENT ON COLUMN ZSB_BASE_BOOK.BASE_DT IS '기준일자';</v>
      </c>
      <c r="AE1695" s="37" t="s">
        <v>291</v>
      </c>
      <c r="AF1695" s="40" t="str">
        <f t="shared" si="1336"/>
        <v/>
      </c>
      <c r="AG1695" s="6" t="s">
        <v>291</v>
      </c>
      <c r="AI1695" s="114"/>
      <c r="AJ1695" s="66"/>
    </row>
    <row r="1696" spans="2:36" hidden="1">
      <c r="B1696" s="65" t="str">
        <f t="shared" si="1353"/>
        <v>바젤2표준_입수정보</v>
      </c>
      <c r="C1696" s="65" t="str">
        <f t="shared" si="1353"/>
        <v>BS정보</v>
      </c>
      <c r="D1696" s="65" t="s">
        <v>40</v>
      </c>
      <c r="E1696" s="65">
        <f t="shared" si="1330"/>
        <v>2</v>
      </c>
      <c r="F1696" s="66" t="s">
        <v>1980</v>
      </c>
      <c r="G1696" s="66" t="s">
        <v>274</v>
      </c>
      <c r="H1696" s="42">
        <v>15</v>
      </c>
      <c r="I1696" s="66" t="s">
        <v>36</v>
      </c>
      <c r="J1696" s="65" t="str">
        <f t="shared" si="1352"/>
        <v>문자_15</v>
      </c>
      <c r="K1696" s="103"/>
      <c r="L1696" s="67"/>
      <c r="M1696" s="65" t="str">
        <f t="shared" si="1354"/>
        <v>ZSB_BASE_BOOK</v>
      </c>
      <c r="N1696" s="65" t="str">
        <f t="shared" si="1329"/>
        <v>BS정보</v>
      </c>
      <c r="O1696" s="27">
        <f t="shared" si="1342"/>
        <v>2</v>
      </c>
      <c r="P1696" s="65" t="s">
        <v>1216</v>
      </c>
      <c r="Q1696" s="65" t="str">
        <f t="shared" si="1355"/>
        <v>계정과목코드</v>
      </c>
      <c r="R1696" s="65" t="str">
        <f t="shared" si="1343"/>
        <v>varchar2(15)</v>
      </c>
      <c r="S1696" s="66" t="s">
        <v>1980</v>
      </c>
      <c r="T1696" s="66"/>
      <c r="U1696" s="68">
        <f t="shared" si="1340"/>
        <v>15</v>
      </c>
      <c r="V1696" s="65"/>
      <c r="W1696" s="5" t="s">
        <v>291</v>
      </c>
      <c r="X1696" s="5" t="str">
        <f t="shared" si="1332"/>
        <v>BASE_DT,ACC_CD</v>
      </c>
      <c r="Y1696" s="6" t="s">
        <v>291</v>
      </c>
      <c r="Z1696" s="37" t="str">
        <f t="shared" si="1333"/>
        <v xml:space="preserve">  ACC_CD varchar2(15) NOT NULL,</v>
      </c>
      <c r="AA1696" s="37" t="s">
        <v>291</v>
      </c>
      <c r="AB1696" s="5" t="str">
        <f t="shared" si="1334"/>
        <v/>
      </c>
      <c r="AC1696" s="37" t="s">
        <v>291</v>
      </c>
      <c r="AD1696" s="37" t="str">
        <f t="shared" si="1335"/>
        <v>COMMENT ON COLUMN ZSB_BASE_BOOK.ACC_CD IS '계정과목코드';</v>
      </c>
      <c r="AE1696" s="37" t="s">
        <v>291</v>
      </c>
      <c r="AF1696" s="40" t="str">
        <f t="shared" si="1336"/>
        <v/>
      </c>
      <c r="AG1696" s="6" t="s">
        <v>291</v>
      </c>
      <c r="AI1696" s="114"/>
      <c r="AJ1696" s="66"/>
    </row>
    <row r="1697" spans="2:36" hidden="1">
      <c r="B1697" s="65" t="str">
        <f t="shared" si="1353"/>
        <v>바젤2표준_입수정보</v>
      </c>
      <c r="C1697" s="65" t="str">
        <f t="shared" si="1353"/>
        <v>BS정보</v>
      </c>
      <c r="D1697" s="65" t="s">
        <v>37</v>
      </c>
      <c r="E1697" s="65">
        <f t="shared" si="1330"/>
        <v>3</v>
      </c>
      <c r="F1697" s="66" t="s">
        <v>1980</v>
      </c>
      <c r="G1697" s="66" t="s">
        <v>274</v>
      </c>
      <c r="H1697" s="42">
        <v>1</v>
      </c>
      <c r="I1697" s="66" t="s">
        <v>36</v>
      </c>
      <c r="J1697" s="65" t="str">
        <f t="shared" si="1352"/>
        <v>문자_1</v>
      </c>
      <c r="K1697" s="103" t="s">
        <v>1200</v>
      </c>
      <c r="L1697" s="67"/>
      <c r="M1697" s="65" t="str">
        <f t="shared" si="1354"/>
        <v>ZSB_BASE_BOOK</v>
      </c>
      <c r="N1697" s="65" t="str">
        <f t="shared" ref="N1697:N1743" si="1356">C1697</f>
        <v>BS정보</v>
      </c>
      <c r="O1697" s="27">
        <f t="shared" si="1342"/>
        <v>3</v>
      </c>
      <c r="P1697" s="65" t="s">
        <v>1276</v>
      </c>
      <c r="Q1697" s="65" t="str">
        <f t="shared" si="1355"/>
        <v>트레이딩여부</v>
      </c>
      <c r="R1697" s="65" t="str">
        <f t="shared" si="1343"/>
        <v>varchar2(1)</v>
      </c>
      <c r="S1697" s="66" t="s">
        <v>1980</v>
      </c>
      <c r="T1697" s="66"/>
      <c r="U1697" s="68">
        <f t="shared" si="1340"/>
        <v>1</v>
      </c>
      <c r="V1697" s="65"/>
      <c r="W1697" s="5" t="s">
        <v>291</v>
      </c>
      <c r="X1697" s="5" t="str">
        <f t="shared" si="1332"/>
        <v>BASE_DT,ACC_CD,TR_FG</v>
      </c>
      <c r="Y1697" s="6" t="s">
        <v>291</v>
      </c>
      <c r="Z1697" s="37" t="str">
        <f t="shared" si="1333"/>
        <v xml:space="preserve">  TR_FG varchar2(1) NOT NULL,</v>
      </c>
      <c r="AA1697" s="37" t="s">
        <v>291</v>
      </c>
      <c r="AB1697" s="5" t="str">
        <f t="shared" si="1334"/>
        <v/>
      </c>
      <c r="AC1697" s="37" t="s">
        <v>291</v>
      </c>
      <c r="AD1697" s="37" t="str">
        <f t="shared" si="1335"/>
        <v>COMMENT ON COLUMN ZSB_BASE_BOOK.TR_FG IS '트레이딩여부 : Y/N';</v>
      </c>
      <c r="AE1697" s="37" t="s">
        <v>291</v>
      </c>
      <c r="AF1697" s="40" t="str">
        <f t="shared" si="1336"/>
        <v/>
      </c>
      <c r="AG1697" s="6" t="s">
        <v>291</v>
      </c>
      <c r="AI1697" s="114"/>
      <c r="AJ1697" s="66"/>
    </row>
    <row r="1698" spans="2:36" hidden="1">
      <c r="B1698" s="65" t="str">
        <f>B1697</f>
        <v>바젤2표준_입수정보</v>
      </c>
      <c r="C1698" s="65" t="str">
        <f>C1696</f>
        <v>BS정보</v>
      </c>
      <c r="D1698" s="65" t="s">
        <v>1277</v>
      </c>
      <c r="E1698" s="65">
        <f t="shared" si="1330"/>
        <v>4</v>
      </c>
      <c r="F1698" s="66" t="s">
        <v>1980</v>
      </c>
      <c r="G1698" s="66" t="s">
        <v>274</v>
      </c>
      <c r="H1698" s="42">
        <v>3</v>
      </c>
      <c r="I1698" s="66" t="s">
        <v>36</v>
      </c>
      <c r="J1698" s="65" t="str">
        <f t="shared" si="1352"/>
        <v>문자_3</v>
      </c>
      <c r="K1698" s="103"/>
      <c r="L1698" s="67"/>
      <c r="M1698" s="65" t="str">
        <f t="shared" si="1354"/>
        <v>ZSB_BASE_BOOK</v>
      </c>
      <c r="N1698" s="65" t="str">
        <f t="shared" si="1356"/>
        <v>BS정보</v>
      </c>
      <c r="O1698" s="27">
        <f t="shared" si="1342"/>
        <v>4</v>
      </c>
      <c r="P1698" s="65" t="s">
        <v>1219</v>
      </c>
      <c r="Q1698" s="65" t="str">
        <f t="shared" si="1355"/>
        <v>BS통화</v>
      </c>
      <c r="R1698" s="65" t="str">
        <f t="shared" si="1343"/>
        <v>varchar2(3)</v>
      </c>
      <c r="S1698" s="66" t="s">
        <v>1980</v>
      </c>
      <c r="T1698" s="66"/>
      <c r="U1698" s="68">
        <f t="shared" si="1340"/>
        <v>3</v>
      </c>
      <c r="V1698" s="65"/>
      <c r="W1698" s="5" t="s">
        <v>291</v>
      </c>
      <c r="X1698" s="5" t="str">
        <f t="shared" si="1332"/>
        <v>BASE_DT,ACC_CD,TR_FG,BOOK_CCY</v>
      </c>
      <c r="Y1698" s="6" t="s">
        <v>291</v>
      </c>
      <c r="Z1698" s="37" t="str">
        <f t="shared" si="1333"/>
        <v xml:space="preserve">  BOOK_CCY varchar2(3) NOT NULL,</v>
      </c>
      <c r="AA1698" s="37" t="s">
        <v>291</v>
      </c>
      <c r="AB1698" s="5" t="str">
        <f t="shared" si="1334"/>
        <v/>
      </c>
      <c r="AC1698" s="37" t="s">
        <v>291</v>
      </c>
      <c r="AD1698" s="37" t="str">
        <f t="shared" si="1335"/>
        <v>COMMENT ON COLUMN ZSB_BASE_BOOK.BOOK_CCY IS 'BS통화';</v>
      </c>
      <c r="AE1698" s="37" t="s">
        <v>291</v>
      </c>
      <c r="AF1698" s="40" t="str">
        <f t="shared" si="1336"/>
        <v/>
      </c>
      <c r="AG1698" s="6" t="s">
        <v>291</v>
      </c>
      <c r="AI1698" s="114"/>
      <c r="AJ1698" s="66"/>
    </row>
    <row r="1699" spans="2:36" hidden="1">
      <c r="B1699" s="65" t="str">
        <f t="shared" ref="B1699:C1701" si="1357">B1698</f>
        <v>바젤2표준_입수정보</v>
      </c>
      <c r="C1699" s="65" t="str">
        <f t="shared" si="1357"/>
        <v>BS정보</v>
      </c>
      <c r="D1699" s="65" t="s">
        <v>1153</v>
      </c>
      <c r="E1699" s="65">
        <f t="shared" si="1330"/>
        <v>5</v>
      </c>
      <c r="F1699" s="66"/>
      <c r="G1699" s="66" t="s">
        <v>274</v>
      </c>
      <c r="H1699" s="42">
        <v>20</v>
      </c>
      <c r="I1699" s="66" t="s">
        <v>36</v>
      </c>
      <c r="J1699" s="65" t="str">
        <f t="shared" si="1352"/>
        <v>문자_20</v>
      </c>
      <c r="K1699" s="103"/>
      <c r="L1699" s="67"/>
      <c r="M1699" s="65" t="str">
        <f t="shared" si="1354"/>
        <v>ZSB_BASE_BOOK</v>
      </c>
      <c r="N1699" s="65" t="str">
        <f t="shared" si="1356"/>
        <v>BS정보</v>
      </c>
      <c r="O1699" s="27">
        <f t="shared" si="1342"/>
        <v>5</v>
      </c>
      <c r="P1699" s="65" t="s">
        <v>46</v>
      </c>
      <c r="Q1699" s="65" t="str">
        <f t="shared" si="1355"/>
        <v>최종작업자</v>
      </c>
      <c r="R1699" s="65" t="str">
        <f t="shared" si="1343"/>
        <v>varchar2(20)</v>
      </c>
      <c r="S1699" s="66"/>
      <c r="T1699" s="66"/>
      <c r="U1699" s="68">
        <f t="shared" si="1340"/>
        <v>20</v>
      </c>
      <c r="V1699" s="65"/>
      <c r="W1699" s="5" t="s">
        <v>291</v>
      </c>
      <c r="X1699" s="5" t="str">
        <f t="shared" si="1332"/>
        <v>BASE_DT,ACC_CD,TR_FG,BOOK_CCY</v>
      </c>
      <c r="Y1699" s="6" t="s">
        <v>291</v>
      </c>
      <c r="Z1699" s="37" t="str">
        <f t="shared" si="1333"/>
        <v xml:space="preserve">  LASTID varchar2(20) NULL,</v>
      </c>
      <c r="AA1699" s="37" t="s">
        <v>291</v>
      </c>
      <c r="AB1699" s="5" t="str">
        <f t="shared" si="1334"/>
        <v/>
      </c>
      <c r="AC1699" s="37" t="s">
        <v>291</v>
      </c>
      <c r="AD1699" s="37" t="str">
        <f t="shared" si="1335"/>
        <v>COMMENT ON COLUMN ZSB_BASE_BOOK.LASTID IS '최종작업자';</v>
      </c>
      <c r="AE1699" s="37" t="s">
        <v>291</v>
      </c>
      <c r="AF1699" s="40" t="str">
        <f t="shared" si="1336"/>
        <v>ALTER TABLE ZSB_BASE_BOOK ADD LASTID varchar2(20) NULL;</v>
      </c>
      <c r="AG1699" s="6" t="s">
        <v>291</v>
      </c>
      <c r="AI1699" s="114"/>
      <c r="AJ1699" s="66"/>
    </row>
    <row r="1700" spans="2:36" hidden="1">
      <c r="B1700" s="65" t="str">
        <f t="shared" si="1357"/>
        <v>바젤2표준_입수정보</v>
      </c>
      <c r="C1700" s="65" t="str">
        <f t="shared" si="1357"/>
        <v>BS정보</v>
      </c>
      <c r="D1700" s="65" t="s">
        <v>286</v>
      </c>
      <c r="E1700" s="65">
        <f t="shared" si="1330"/>
        <v>6</v>
      </c>
      <c r="F1700" s="66"/>
      <c r="G1700" s="66" t="s">
        <v>1154</v>
      </c>
      <c r="H1700" s="42">
        <v>8</v>
      </c>
      <c r="I1700" s="66" t="s">
        <v>36</v>
      </c>
      <c r="J1700" s="65" t="str">
        <f t="shared" si="1352"/>
        <v>날짜</v>
      </c>
      <c r="K1700" s="103"/>
      <c r="L1700" s="67"/>
      <c r="M1700" s="65" t="str">
        <f t="shared" si="1354"/>
        <v>ZSB_BASE_BOOK</v>
      </c>
      <c r="N1700" s="65" t="str">
        <f t="shared" si="1356"/>
        <v>BS정보</v>
      </c>
      <c r="O1700" s="27">
        <f t="shared" si="1342"/>
        <v>6</v>
      </c>
      <c r="P1700" s="65" t="s">
        <v>47</v>
      </c>
      <c r="Q1700" s="65" t="str">
        <f t="shared" si="1355"/>
        <v>최종작업시스템일시</v>
      </c>
      <c r="R1700" s="65" t="str">
        <f t="shared" si="1343"/>
        <v>timestamp</v>
      </c>
      <c r="S1700" s="66"/>
      <c r="T1700" s="66"/>
      <c r="U1700" s="68">
        <f t="shared" si="1340"/>
        <v>8</v>
      </c>
      <c r="V1700" s="65"/>
      <c r="W1700" s="5" t="s">
        <v>291</v>
      </c>
      <c r="X1700" s="5" t="str">
        <f t="shared" si="1332"/>
        <v>BASE_DT,ACC_CD,TR_FG,BOOK_CCY</v>
      </c>
      <c r="Y1700" s="6" t="s">
        <v>291</v>
      </c>
      <c r="Z1700" s="37" t="str">
        <f t="shared" si="1333"/>
        <v xml:space="preserve">  TMSTAMP timestamp DEFAULT CURRENT_TIMESTAMP  NULL,</v>
      </c>
      <c r="AA1700" s="37" t="s">
        <v>291</v>
      </c>
      <c r="AB1700" s="5" t="str">
        <f t="shared" si="1334"/>
        <v/>
      </c>
      <c r="AC1700" s="37" t="s">
        <v>291</v>
      </c>
      <c r="AD1700" s="37" t="str">
        <f t="shared" si="1335"/>
        <v>COMMENT ON COLUMN ZSB_BASE_BOOK.TMSTAMP IS '최종작업시스템일시';</v>
      </c>
      <c r="AE1700" s="37" t="s">
        <v>291</v>
      </c>
      <c r="AF1700" s="40" t="str">
        <f t="shared" si="1336"/>
        <v>ALTER TABLE ZSB_BASE_BOOK ADD TMSTAMP timestamp NULL;</v>
      </c>
      <c r="AG1700" s="6" t="s">
        <v>291</v>
      </c>
      <c r="AI1700" s="114"/>
      <c r="AJ1700" s="66"/>
    </row>
    <row r="1701" spans="2:36" hidden="1">
      <c r="B1701" s="65" t="str">
        <f t="shared" si="1357"/>
        <v>바젤2표준_입수정보</v>
      </c>
      <c r="C1701" s="65" t="str">
        <f t="shared" si="1357"/>
        <v>BS정보</v>
      </c>
      <c r="D1701" s="65" t="s">
        <v>1278</v>
      </c>
      <c r="E1701" s="65">
        <f t="shared" si="1330"/>
        <v>7</v>
      </c>
      <c r="F1701" s="66"/>
      <c r="G1701" s="66" t="s">
        <v>274</v>
      </c>
      <c r="H1701" s="42">
        <v>50</v>
      </c>
      <c r="I1701" s="66" t="s">
        <v>36</v>
      </c>
      <c r="J1701" s="65" t="str">
        <f t="shared" si="1352"/>
        <v>문자_50</v>
      </c>
      <c r="K1701" s="103"/>
      <c r="L1701" s="67"/>
      <c r="M1701" s="65" t="str">
        <f t="shared" si="1354"/>
        <v>ZSB_BASE_BOOK</v>
      </c>
      <c r="N1701" s="65" t="str">
        <f t="shared" si="1356"/>
        <v>BS정보</v>
      </c>
      <c r="O1701" s="27">
        <f t="shared" si="1342"/>
        <v>7</v>
      </c>
      <c r="P1701" s="65" t="s">
        <v>1279</v>
      </c>
      <c r="Q1701" s="65" t="str">
        <f t="shared" si="1355"/>
        <v>계정과목명</v>
      </c>
      <c r="R1701" s="65" t="str">
        <f t="shared" si="1343"/>
        <v>varchar2(50)</v>
      </c>
      <c r="S1701" s="66"/>
      <c r="T1701" s="66"/>
      <c r="U1701" s="68">
        <f t="shared" si="1340"/>
        <v>50</v>
      </c>
      <c r="V1701" s="65"/>
      <c r="W1701" s="5" t="s">
        <v>291</v>
      </c>
      <c r="X1701" s="5" t="str">
        <f t="shared" si="1332"/>
        <v>BASE_DT,ACC_CD,TR_FG,BOOK_CCY</v>
      </c>
      <c r="Y1701" s="6" t="s">
        <v>291</v>
      </c>
      <c r="Z1701" s="37" t="str">
        <f t="shared" si="1333"/>
        <v xml:space="preserve">  ACC_NM varchar2(50) NULL,</v>
      </c>
      <c r="AA1701" s="37" t="s">
        <v>291</v>
      </c>
      <c r="AB1701" s="5" t="str">
        <f t="shared" si="1334"/>
        <v/>
      </c>
      <c r="AC1701" s="37" t="s">
        <v>291</v>
      </c>
      <c r="AD1701" s="37" t="str">
        <f t="shared" si="1335"/>
        <v>COMMENT ON COLUMN ZSB_BASE_BOOK.ACC_NM IS '계정과목명';</v>
      </c>
      <c r="AE1701" s="37" t="s">
        <v>291</v>
      </c>
      <c r="AF1701" s="40" t="str">
        <f t="shared" si="1336"/>
        <v>ALTER TABLE ZSB_BASE_BOOK ADD ACC_NM varchar2(50) NULL;</v>
      </c>
      <c r="AG1701" s="6" t="s">
        <v>291</v>
      </c>
      <c r="AI1701" s="114"/>
      <c r="AJ1701" s="66"/>
    </row>
    <row r="1702" spans="2:36" hidden="1">
      <c r="B1702" s="65" t="str">
        <f t="shared" ref="B1702:C1702" si="1358">B1701</f>
        <v>바젤2표준_입수정보</v>
      </c>
      <c r="C1702" s="65" t="str">
        <f t="shared" si="1358"/>
        <v>BS정보</v>
      </c>
      <c r="D1702" s="65" t="s">
        <v>1280</v>
      </c>
      <c r="E1702" s="65">
        <f t="shared" si="1330"/>
        <v>8</v>
      </c>
      <c r="F1702" s="66"/>
      <c r="G1702" s="66" t="s">
        <v>1156</v>
      </c>
      <c r="H1702" s="42" t="s">
        <v>2000</v>
      </c>
      <c r="I1702" s="66"/>
      <c r="J1702" s="65" t="str">
        <f t="shared" si="1352"/>
        <v>숫자_19,2</v>
      </c>
      <c r="K1702" s="103"/>
      <c r="L1702" s="67"/>
      <c r="M1702" s="65" t="str">
        <f t="shared" si="1354"/>
        <v>ZSB_BASE_BOOK</v>
      </c>
      <c r="N1702" s="65" t="str">
        <f t="shared" si="1356"/>
        <v>BS정보</v>
      </c>
      <c r="O1702" s="27">
        <f t="shared" si="1342"/>
        <v>8</v>
      </c>
      <c r="P1702" s="65" t="s">
        <v>821</v>
      </c>
      <c r="Q1702" s="65" t="str">
        <f t="shared" si="1355"/>
        <v>회계장부가</v>
      </c>
      <c r="R1702" s="65" t="str">
        <f t="shared" si="1343"/>
        <v>number(19,2)</v>
      </c>
      <c r="S1702" s="66"/>
      <c r="T1702" s="66"/>
      <c r="U1702" s="68" t="str">
        <f t="shared" si="1340"/>
        <v>19,2</v>
      </c>
      <c r="V1702" s="65"/>
      <c r="W1702" s="5" t="s">
        <v>291</v>
      </c>
      <c r="X1702" s="5" t="str">
        <f t="shared" si="1332"/>
        <v>BASE_DT,ACC_CD,TR_FG,BOOK_CCY</v>
      </c>
      <c r="Y1702" s="6" t="s">
        <v>291</v>
      </c>
      <c r="Z1702" s="37" t="str">
        <f t="shared" si="1333"/>
        <v xml:space="preserve">  BOOK_AMT number(19,2) NULL,</v>
      </c>
      <c r="AA1702" s="37" t="s">
        <v>291</v>
      </c>
      <c r="AB1702" s="5" t="str">
        <f t="shared" si="1334"/>
        <v/>
      </c>
      <c r="AC1702" s="37" t="s">
        <v>291</v>
      </c>
      <c r="AD1702" s="37" t="str">
        <f t="shared" si="1335"/>
        <v>COMMENT ON COLUMN ZSB_BASE_BOOK.BOOK_AMT IS '회계장부가';</v>
      </c>
      <c r="AE1702" s="37" t="s">
        <v>291</v>
      </c>
      <c r="AF1702" s="40" t="str">
        <f t="shared" si="1336"/>
        <v>ALTER TABLE ZSB_BASE_BOOK ADD BOOK_AMT number(19,2) NULL;</v>
      </c>
      <c r="AG1702" s="6" t="s">
        <v>291</v>
      </c>
      <c r="AI1702" s="114"/>
      <c r="AJ1702" s="66"/>
    </row>
    <row r="1703" spans="2:36" ht="38.25" hidden="1">
      <c r="B1703" s="65" t="str">
        <f t="shared" ref="B1703:C1703" si="1359">B1702</f>
        <v>바젤2표준_입수정보</v>
      </c>
      <c r="C1703" s="65" t="str">
        <f t="shared" si="1359"/>
        <v>BS정보</v>
      </c>
      <c r="D1703" s="65" t="s">
        <v>1281</v>
      </c>
      <c r="E1703" s="65">
        <f t="shared" si="1330"/>
        <v>9</v>
      </c>
      <c r="F1703" s="66"/>
      <c r="G1703" s="66" t="s">
        <v>1156</v>
      </c>
      <c r="H1703" s="42" t="s">
        <v>2000</v>
      </c>
      <c r="I1703" s="66"/>
      <c r="J1703" s="65" t="str">
        <f t="shared" si="1352"/>
        <v>숫자_19,2</v>
      </c>
      <c r="K1703" s="103" t="s">
        <v>1282</v>
      </c>
      <c r="L1703" s="67"/>
      <c r="M1703" s="65" t="str">
        <f t="shared" si="1354"/>
        <v>ZSB_BASE_BOOK</v>
      </c>
      <c r="N1703" s="65" t="str">
        <f t="shared" si="1356"/>
        <v>BS정보</v>
      </c>
      <c r="O1703" s="27">
        <f t="shared" si="1342"/>
        <v>9</v>
      </c>
      <c r="P1703" s="65" t="s">
        <v>1283</v>
      </c>
      <c r="Q1703" s="65" t="str">
        <f t="shared" si="1355"/>
        <v>포지션장부가</v>
      </c>
      <c r="R1703" s="65" t="str">
        <f t="shared" si="1343"/>
        <v>number(19,2)</v>
      </c>
      <c r="S1703" s="66"/>
      <c r="T1703" s="66"/>
      <c r="U1703" s="68" t="str">
        <f t="shared" si="1340"/>
        <v>19,2</v>
      </c>
      <c r="V1703" s="65"/>
      <c r="W1703" s="5" t="s">
        <v>291</v>
      </c>
      <c r="X1703" s="5" t="str">
        <f t="shared" si="1332"/>
        <v>BASE_DT,ACC_CD,TR_FG,BOOK_CCY</v>
      </c>
      <c r="Y1703" s="6" t="s">
        <v>291</v>
      </c>
      <c r="Z1703" s="37" t="str">
        <f t="shared" si="1333"/>
        <v xml:space="preserve">  POSI_BOOK_AMT number(19,2) NULL,</v>
      </c>
      <c r="AA1703" s="37" t="s">
        <v>291</v>
      </c>
      <c r="AB1703" s="5" t="str">
        <f t="shared" si="1334"/>
        <v/>
      </c>
      <c r="AC1703" s="37" t="s">
        <v>291</v>
      </c>
      <c r="AD1703" s="37" t="str">
        <f t="shared" si="1335"/>
        <v>COMMENT ON COLUMN ZSB_BASE_BOOK.POSI_BOOK_AMT IS '포지션장부가 : 포지션기본정보에서 집계한 장부금액';</v>
      </c>
      <c r="AE1703" s="37" t="s">
        <v>291</v>
      </c>
      <c r="AF1703" s="40" t="str">
        <f t="shared" si="1336"/>
        <v>ALTER TABLE ZSB_BASE_BOOK ADD POSI_BOOK_AMT number(19,2) NULL;</v>
      </c>
      <c r="AG1703" s="6" t="s">
        <v>291</v>
      </c>
      <c r="AI1703" s="114"/>
      <c r="AJ1703" s="66"/>
    </row>
    <row r="1704" spans="2:36" ht="25.5" hidden="1">
      <c r="B1704" s="65" t="str">
        <f t="shared" ref="B1704:C1704" si="1360">B1703</f>
        <v>바젤2표준_입수정보</v>
      </c>
      <c r="C1704" s="65" t="str">
        <f t="shared" si="1360"/>
        <v>BS정보</v>
      </c>
      <c r="D1704" s="65" t="s">
        <v>1284</v>
      </c>
      <c r="E1704" s="65">
        <f t="shared" si="1330"/>
        <v>10</v>
      </c>
      <c r="F1704" s="66"/>
      <c r="G1704" s="66" t="s">
        <v>1156</v>
      </c>
      <c r="H1704" s="42" t="s">
        <v>2000</v>
      </c>
      <c r="I1704" s="66"/>
      <c r="J1704" s="65" t="str">
        <f t="shared" si="1352"/>
        <v>숫자_19,2</v>
      </c>
      <c r="K1704" s="103" t="s">
        <v>1285</v>
      </c>
      <c r="L1704" s="67"/>
      <c r="M1704" s="65" t="str">
        <f t="shared" si="1354"/>
        <v>ZSB_BASE_BOOK</v>
      </c>
      <c r="N1704" s="65" t="str">
        <f t="shared" si="1356"/>
        <v>BS정보</v>
      </c>
      <c r="O1704" s="27">
        <f t="shared" si="1342"/>
        <v>10</v>
      </c>
      <c r="P1704" s="65" t="s">
        <v>1286</v>
      </c>
      <c r="Q1704" s="65" t="str">
        <f t="shared" si="1355"/>
        <v>잔액대사금액</v>
      </c>
      <c r="R1704" s="65" t="str">
        <f t="shared" si="1343"/>
        <v>number(19,2)</v>
      </c>
      <c r="S1704" s="66"/>
      <c r="T1704" s="66"/>
      <c r="U1704" s="68" t="str">
        <f t="shared" si="1340"/>
        <v>19,2</v>
      </c>
      <c r="V1704" s="65"/>
      <c r="W1704" s="5" t="s">
        <v>291</v>
      </c>
      <c r="X1704" s="5" t="str">
        <f t="shared" si="1332"/>
        <v>BASE_DT,ACC_CD,TR_FG,BOOK_CCY</v>
      </c>
      <c r="Y1704" s="6" t="s">
        <v>291</v>
      </c>
      <c r="Z1704" s="37" t="str">
        <f t="shared" si="1333"/>
        <v xml:space="preserve">  GAP_BOOK_AMT number(19,2) NULL,</v>
      </c>
      <c r="AA1704" s="37" t="s">
        <v>291</v>
      </c>
      <c r="AB1704" s="5" t="str">
        <f t="shared" si="1334"/>
        <v/>
      </c>
      <c r="AC1704" s="37" t="s">
        <v>291</v>
      </c>
      <c r="AD1704" s="37" t="str">
        <f t="shared" si="1335"/>
        <v>COMMENT ON COLUMN ZSB_BASE_BOOK.GAP_BOOK_AMT IS '잔액대사금액 : 회계장부가-포지션장부가';</v>
      </c>
      <c r="AE1704" s="37" t="s">
        <v>291</v>
      </c>
      <c r="AF1704" s="40" t="str">
        <f t="shared" si="1336"/>
        <v>ALTER TABLE ZSB_BASE_BOOK ADD GAP_BOOK_AMT number(19,2) NULL;</v>
      </c>
      <c r="AG1704" s="6" t="s">
        <v>291</v>
      </c>
      <c r="AI1704" s="114"/>
      <c r="AJ1704" s="66"/>
    </row>
    <row r="1705" spans="2:36" ht="25.5" hidden="1">
      <c r="B1705" s="65" t="str">
        <f t="shared" ref="B1705:C1705" si="1361">B1704</f>
        <v>바젤2표준_입수정보</v>
      </c>
      <c r="C1705" s="65" t="str">
        <f t="shared" si="1361"/>
        <v>BS정보</v>
      </c>
      <c r="D1705" s="65" t="s">
        <v>1287</v>
      </c>
      <c r="E1705" s="65">
        <f t="shared" ref="E1705:E1768" si="1362">IF(G1705="","",IF(G1704="",1,E1704+1))</f>
        <v>11</v>
      </c>
      <c r="F1705" s="66"/>
      <c r="G1705" s="66" t="s">
        <v>274</v>
      </c>
      <c r="H1705" s="42">
        <v>200</v>
      </c>
      <c r="I1705" s="66"/>
      <c r="J1705" s="65" t="str">
        <f t="shared" si="1352"/>
        <v>문자_200</v>
      </c>
      <c r="K1705" s="103" t="s">
        <v>1288</v>
      </c>
      <c r="L1705" s="67"/>
      <c r="M1705" s="65" t="str">
        <f t="shared" si="1354"/>
        <v>ZSB_BASE_BOOK</v>
      </c>
      <c r="N1705" s="65" t="str">
        <f t="shared" si="1356"/>
        <v>BS정보</v>
      </c>
      <c r="O1705" s="27">
        <f t="shared" si="1342"/>
        <v>11</v>
      </c>
      <c r="P1705" s="65" t="s">
        <v>1289</v>
      </c>
      <c r="Q1705" s="65" t="str">
        <f t="shared" si="1355"/>
        <v>GAP요인</v>
      </c>
      <c r="R1705" s="65" t="str">
        <f t="shared" si="1343"/>
        <v>varchar2(200)</v>
      </c>
      <c r="S1705" s="66"/>
      <c r="T1705" s="66"/>
      <c r="U1705" s="68">
        <f t="shared" si="1340"/>
        <v>200</v>
      </c>
      <c r="V1705" s="65"/>
      <c r="W1705" s="5" t="s">
        <v>291</v>
      </c>
      <c r="X1705" s="5" t="str">
        <f t="shared" si="1332"/>
        <v>BASE_DT,ACC_CD,TR_FG,BOOK_CCY</v>
      </c>
      <c r="Y1705" s="6" t="s">
        <v>291</v>
      </c>
      <c r="Z1705" s="37" t="str">
        <f t="shared" si="1333"/>
        <v xml:space="preserve">  GAP_MEMO varchar2(200) NULL,CONSTRAINT PK_ZSB_BASE_BOOK PRIMARY KEY ( BASE_DT,ACC_CD,TR_FG,BOOK_CCY) );</v>
      </c>
      <c r="AA1705" s="37" t="s">
        <v>291</v>
      </c>
      <c r="AB1705" s="5" t="str">
        <f t="shared" si="1334"/>
        <v/>
      </c>
      <c r="AC1705" s="37" t="s">
        <v>291</v>
      </c>
      <c r="AD1705" s="37" t="str">
        <f t="shared" si="1335"/>
        <v>COMMENT ON COLUMN ZSB_BASE_BOOK.GAP_MEMO IS 'GAP요인 : 잔액대사차이요인';</v>
      </c>
      <c r="AE1705" s="37" t="s">
        <v>291</v>
      </c>
      <c r="AF1705" s="40" t="str">
        <f t="shared" si="1336"/>
        <v>ALTER TABLE ZSB_BASE_BOOK ADD GAP_MEMO varchar2(200) NULL;</v>
      </c>
      <c r="AG1705" s="6" t="s">
        <v>291</v>
      </c>
      <c r="AI1705" s="114"/>
      <c r="AJ1705" s="66"/>
    </row>
    <row r="1706" spans="2:36" hidden="1">
      <c r="B1706" s="65" t="s">
        <v>1059</v>
      </c>
      <c r="C1706" s="65" t="s">
        <v>1039</v>
      </c>
      <c r="D1706" s="65" t="str">
        <f>VLOOKUP(C1706,엔티티목록!C:E,3,FALSE)</f>
        <v>현가/등가 계산에 사용되는 IRS/CRS 금리정보</v>
      </c>
      <c r="E1706" s="65" t="str">
        <f t="shared" si="1362"/>
        <v/>
      </c>
      <c r="F1706" s="66"/>
      <c r="G1706" s="66"/>
      <c r="H1706" s="42">
        <f>SUMIFS(H:H,C:C,C1706,B:B,B1706, G:G,"&lt;&gt;"&amp;G1706)</f>
        <v>64</v>
      </c>
      <c r="I1706" s="66"/>
      <c r="J1706" s="65" t="str">
        <f t="shared" si="1352"/>
        <v/>
      </c>
      <c r="K1706" s="103"/>
      <c r="L1706" s="67"/>
      <c r="M1706" s="65" t="s">
        <v>5368</v>
      </c>
      <c r="N1706" s="65" t="str">
        <f t="shared" si="1356"/>
        <v>금리커브정보</v>
      </c>
      <c r="O1706" s="27" t="str">
        <f t="shared" si="1342"/>
        <v/>
      </c>
      <c r="P1706" s="65"/>
      <c r="Q1706" s="65"/>
      <c r="R1706" s="65" t="str">
        <f t="shared" si="1343"/>
        <v/>
      </c>
      <c r="S1706" s="66"/>
      <c r="T1706" s="66"/>
      <c r="U1706" s="68">
        <f t="shared" si="1340"/>
        <v>64</v>
      </c>
      <c r="V1706" s="65"/>
      <c r="W1706" s="5" t="s">
        <v>291</v>
      </c>
      <c r="X1706" s="5" t="str">
        <f t="shared" si="1332"/>
        <v/>
      </c>
      <c r="Y1706" s="6" t="s">
        <v>291</v>
      </c>
      <c r="Z1706" s="37" t="str">
        <f t="shared" si="1333"/>
        <v>CREATE TABLE ZSB_BASE_CURV(</v>
      </c>
      <c r="AA1706" s="37" t="s">
        <v>291</v>
      </c>
      <c r="AB1706" s="5" t="str">
        <f t="shared" si="1334"/>
        <v>DROP TABLE ZSB_BASE_CURV;</v>
      </c>
      <c r="AC1706" s="37" t="s">
        <v>291</v>
      </c>
      <c r="AD1706" s="37" t="str">
        <f t="shared" si="1335"/>
        <v>COMMENT ON TABLE ZSB_BASE_CURV IS '금리커브정보';</v>
      </c>
      <c r="AE1706" s="37" t="s">
        <v>291</v>
      </c>
      <c r="AF1706" s="40" t="str">
        <f t="shared" si="1336"/>
        <v/>
      </c>
      <c r="AG1706" s="6" t="s">
        <v>291</v>
      </c>
      <c r="AI1706" s="114"/>
      <c r="AJ1706" s="66"/>
    </row>
    <row r="1707" spans="2:36" hidden="1">
      <c r="B1707" s="65" t="s">
        <v>1059</v>
      </c>
      <c r="C1707" s="65" t="str">
        <f t="shared" ref="C1707:C1714" si="1363">C1706</f>
        <v>금리커브정보</v>
      </c>
      <c r="D1707" s="65" t="s">
        <v>1169</v>
      </c>
      <c r="E1707" s="65">
        <f t="shared" si="1362"/>
        <v>1</v>
      </c>
      <c r="F1707" s="66" t="s">
        <v>1980</v>
      </c>
      <c r="G1707" s="66" t="s">
        <v>274</v>
      </c>
      <c r="H1707" s="42">
        <v>8</v>
      </c>
      <c r="I1707" s="66"/>
      <c r="J1707" s="65" t="str">
        <f t="shared" si="1352"/>
        <v>문자_8</v>
      </c>
      <c r="K1707" s="103"/>
      <c r="L1707" s="67"/>
      <c r="M1707" s="65" t="str">
        <f t="shared" si="1354"/>
        <v>ZSB_BASE_CURV</v>
      </c>
      <c r="N1707" s="65" t="str">
        <f t="shared" si="1356"/>
        <v>금리커브정보</v>
      </c>
      <c r="O1707" s="27">
        <f t="shared" si="1342"/>
        <v>1</v>
      </c>
      <c r="P1707" s="65" t="s">
        <v>65</v>
      </c>
      <c r="Q1707" s="65" t="str">
        <f t="shared" ref="Q1707:Q1714" si="1364">D1707</f>
        <v>기준일자</v>
      </c>
      <c r="R1707" s="65" t="str">
        <f t="shared" si="1343"/>
        <v>varchar2(8)</v>
      </c>
      <c r="S1707" s="66" t="s">
        <v>1980</v>
      </c>
      <c r="T1707" s="66"/>
      <c r="U1707" s="68">
        <f t="shared" si="1340"/>
        <v>8</v>
      </c>
      <c r="V1707" s="65"/>
      <c r="W1707" s="5" t="s">
        <v>291</v>
      </c>
      <c r="X1707" s="5" t="str">
        <f t="shared" si="1332"/>
        <v>BASE_DT</v>
      </c>
      <c r="Y1707" s="6" t="s">
        <v>291</v>
      </c>
      <c r="Z1707" s="37" t="str">
        <f t="shared" si="1333"/>
        <v xml:space="preserve">  BASE_DT varchar2(8) NOT NULL,</v>
      </c>
      <c r="AA1707" s="37" t="s">
        <v>291</v>
      </c>
      <c r="AB1707" s="5" t="str">
        <f t="shared" si="1334"/>
        <v/>
      </c>
      <c r="AC1707" s="37" t="s">
        <v>291</v>
      </c>
      <c r="AD1707" s="37" t="str">
        <f t="shared" si="1335"/>
        <v>COMMENT ON COLUMN ZSB_BASE_CURV.BASE_DT IS '기준일자';</v>
      </c>
      <c r="AE1707" s="37" t="s">
        <v>291</v>
      </c>
      <c r="AF1707" s="40" t="str">
        <f t="shared" si="1336"/>
        <v/>
      </c>
      <c r="AG1707" s="6" t="s">
        <v>291</v>
      </c>
      <c r="AI1707" s="114"/>
      <c r="AJ1707" s="66"/>
    </row>
    <row r="1708" spans="2:36" hidden="1">
      <c r="B1708" s="65" t="s">
        <v>1059</v>
      </c>
      <c r="C1708" s="65" t="str">
        <f t="shared" si="1363"/>
        <v>금리커브정보</v>
      </c>
      <c r="D1708" s="65" t="s">
        <v>1711</v>
      </c>
      <c r="E1708" s="65">
        <f t="shared" si="1362"/>
        <v>2</v>
      </c>
      <c r="F1708" s="66" t="s">
        <v>1980</v>
      </c>
      <c r="G1708" s="66" t="s">
        <v>274</v>
      </c>
      <c r="H1708" s="42">
        <v>10</v>
      </c>
      <c r="I1708" s="66"/>
      <c r="J1708" s="65" t="str">
        <f t="shared" si="1352"/>
        <v>문자_10</v>
      </c>
      <c r="K1708" s="103" t="s">
        <v>1712</v>
      </c>
      <c r="L1708" s="67"/>
      <c r="M1708" s="65" t="str">
        <f t="shared" si="1354"/>
        <v>ZSB_BASE_CURV</v>
      </c>
      <c r="N1708" s="65" t="str">
        <f t="shared" si="1356"/>
        <v>금리커브정보</v>
      </c>
      <c r="O1708" s="27">
        <f t="shared" si="1342"/>
        <v>2</v>
      </c>
      <c r="P1708" s="65" t="s">
        <v>1713</v>
      </c>
      <c r="Q1708" s="65" t="str">
        <f t="shared" si="1364"/>
        <v>커브구분</v>
      </c>
      <c r="R1708" s="65" t="str">
        <f t="shared" si="1343"/>
        <v>varchar2(10)</v>
      </c>
      <c r="S1708" s="66" t="s">
        <v>1980</v>
      </c>
      <c r="T1708" s="66"/>
      <c r="U1708" s="68">
        <f t="shared" si="1340"/>
        <v>10</v>
      </c>
      <c r="V1708" s="65"/>
      <c r="W1708" s="5" t="s">
        <v>291</v>
      </c>
      <c r="X1708" s="5" t="str">
        <f t="shared" si="1332"/>
        <v>BASE_DT,IR_TYPE</v>
      </c>
      <c r="Y1708" s="6" t="s">
        <v>291</v>
      </c>
      <c r="Z1708" s="37" t="str">
        <f t="shared" si="1333"/>
        <v xml:space="preserve">  IR_TYPE varchar2(10) NOT NULL,</v>
      </c>
      <c r="AA1708" s="37" t="s">
        <v>291</v>
      </c>
      <c r="AB1708" s="5" t="str">
        <f t="shared" si="1334"/>
        <v/>
      </c>
      <c r="AC1708" s="37" t="s">
        <v>291</v>
      </c>
      <c r="AD1708" s="37" t="str">
        <f t="shared" si="1335"/>
        <v>COMMENT ON COLUMN ZSB_BASE_CURV.IR_TYPE IS '커브구분 : IRS,CRS 등';</v>
      </c>
      <c r="AE1708" s="37" t="s">
        <v>291</v>
      </c>
      <c r="AF1708" s="40" t="str">
        <f t="shared" si="1336"/>
        <v/>
      </c>
      <c r="AG1708" s="6" t="s">
        <v>291</v>
      </c>
      <c r="AI1708" s="114"/>
      <c r="AJ1708" s="66"/>
    </row>
    <row r="1709" spans="2:36" hidden="1">
      <c r="B1709" s="65" t="s">
        <v>1059</v>
      </c>
      <c r="C1709" s="65" t="str">
        <f t="shared" si="1363"/>
        <v>금리커브정보</v>
      </c>
      <c r="D1709" s="65" t="s">
        <v>842</v>
      </c>
      <c r="E1709" s="65">
        <f t="shared" si="1362"/>
        <v>3</v>
      </c>
      <c r="F1709" s="66" t="s">
        <v>1980</v>
      </c>
      <c r="G1709" s="66" t="s">
        <v>274</v>
      </c>
      <c r="H1709" s="42">
        <v>3</v>
      </c>
      <c r="I1709" s="66"/>
      <c r="J1709" s="65" t="str">
        <f t="shared" si="1352"/>
        <v>문자_3</v>
      </c>
      <c r="K1709" s="103"/>
      <c r="L1709" s="67"/>
      <c r="M1709" s="65" t="str">
        <f t="shared" si="1354"/>
        <v>ZSB_BASE_CURV</v>
      </c>
      <c r="N1709" s="65" t="str">
        <f t="shared" si="1356"/>
        <v>금리커브정보</v>
      </c>
      <c r="O1709" s="27">
        <f t="shared" si="1342"/>
        <v>3</v>
      </c>
      <c r="P1709" s="65" t="s">
        <v>843</v>
      </c>
      <c r="Q1709" s="65" t="str">
        <f t="shared" si="1364"/>
        <v>통화</v>
      </c>
      <c r="R1709" s="65" t="str">
        <f t="shared" si="1343"/>
        <v>varchar2(3)</v>
      </c>
      <c r="S1709" s="66" t="s">
        <v>1980</v>
      </c>
      <c r="T1709" s="66"/>
      <c r="U1709" s="68">
        <f t="shared" si="1340"/>
        <v>3</v>
      </c>
      <c r="V1709" s="65"/>
      <c r="W1709" s="5" t="s">
        <v>291</v>
      </c>
      <c r="X1709" s="5" t="str">
        <f t="shared" si="1332"/>
        <v>BASE_DT,IR_TYPE,CCY</v>
      </c>
      <c r="Y1709" s="6" t="s">
        <v>291</v>
      </c>
      <c r="Z1709" s="37" t="str">
        <f t="shared" si="1333"/>
        <v xml:space="preserve">  CCY varchar2(3) NOT NULL,</v>
      </c>
      <c r="AA1709" s="37" t="s">
        <v>291</v>
      </c>
      <c r="AB1709" s="5" t="str">
        <f t="shared" si="1334"/>
        <v/>
      </c>
      <c r="AC1709" s="37" t="s">
        <v>291</v>
      </c>
      <c r="AD1709" s="37" t="str">
        <f t="shared" si="1335"/>
        <v>COMMENT ON COLUMN ZSB_BASE_CURV.CCY IS '통화';</v>
      </c>
      <c r="AE1709" s="37" t="s">
        <v>291</v>
      </c>
      <c r="AF1709" s="40" t="str">
        <f t="shared" si="1336"/>
        <v/>
      </c>
      <c r="AG1709" s="6" t="s">
        <v>291</v>
      </c>
      <c r="AI1709" s="114"/>
      <c r="AJ1709" s="66"/>
    </row>
    <row r="1710" spans="2:36" hidden="1">
      <c r="B1710" s="65" t="s">
        <v>1059</v>
      </c>
      <c r="C1710" s="65" t="str">
        <f t="shared" si="1363"/>
        <v>금리커브정보</v>
      </c>
      <c r="D1710" s="65" t="s">
        <v>1714</v>
      </c>
      <c r="E1710" s="65">
        <f t="shared" si="1362"/>
        <v>4</v>
      </c>
      <c r="F1710" s="66" t="s">
        <v>1980</v>
      </c>
      <c r="G1710" s="66" t="s">
        <v>12</v>
      </c>
      <c r="H1710" s="42">
        <v>5</v>
      </c>
      <c r="I1710" s="66"/>
      <c r="J1710" s="65" t="str">
        <f t="shared" si="1352"/>
        <v>문자_5</v>
      </c>
      <c r="K1710" s="103"/>
      <c r="L1710" s="67"/>
      <c r="M1710" s="65" t="str">
        <f t="shared" si="1354"/>
        <v>ZSB_BASE_CURV</v>
      </c>
      <c r="N1710" s="65" t="str">
        <f t="shared" si="1356"/>
        <v>금리커브정보</v>
      </c>
      <c r="O1710" s="27">
        <f t="shared" si="1342"/>
        <v>4</v>
      </c>
      <c r="P1710" s="65" t="s">
        <v>1715</v>
      </c>
      <c r="Q1710" s="65" t="str">
        <f t="shared" si="1364"/>
        <v>타입버킷</v>
      </c>
      <c r="R1710" s="65" t="str">
        <f t="shared" si="1343"/>
        <v>varchar2(5)</v>
      </c>
      <c r="S1710" s="66" t="s">
        <v>1980</v>
      </c>
      <c r="T1710" s="66"/>
      <c r="U1710" s="68">
        <f t="shared" si="1340"/>
        <v>5</v>
      </c>
      <c r="V1710" s="65"/>
      <c r="W1710" s="5" t="s">
        <v>291</v>
      </c>
      <c r="X1710" s="5" t="str">
        <f t="shared" si="1332"/>
        <v>BASE_DT,IR_TYPE,CCY,TIME_BK</v>
      </c>
      <c r="Y1710" s="6" t="s">
        <v>291</v>
      </c>
      <c r="Z1710" s="37" t="str">
        <f t="shared" si="1333"/>
        <v xml:space="preserve">  TIME_BK varchar2(5) NOT NULL,</v>
      </c>
      <c r="AA1710" s="37" t="s">
        <v>291</v>
      </c>
      <c r="AB1710" s="5" t="str">
        <f t="shared" si="1334"/>
        <v/>
      </c>
      <c r="AC1710" s="37" t="s">
        <v>291</v>
      </c>
      <c r="AD1710" s="37" t="str">
        <f t="shared" si="1335"/>
        <v>COMMENT ON COLUMN ZSB_BASE_CURV.TIME_BK IS '타입버킷';</v>
      </c>
      <c r="AE1710" s="37" t="s">
        <v>291</v>
      </c>
      <c r="AF1710" s="40" t="str">
        <f t="shared" si="1336"/>
        <v/>
      </c>
      <c r="AG1710" s="6" t="s">
        <v>291</v>
      </c>
      <c r="AI1710" s="114"/>
      <c r="AJ1710" s="66"/>
    </row>
    <row r="1711" spans="2:36" hidden="1">
      <c r="B1711" s="65" t="s">
        <v>1059</v>
      </c>
      <c r="C1711" s="65" t="str">
        <f t="shared" si="1363"/>
        <v>금리커브정보</v>
      </c>
      <c r="D1711" s="65" t="s">
        <v>1153</v>
      </c>
      <c r="E1711" s="65">
        <f t="shared" si="1362"/>
        <v>5</v>
      </c>
      <c r="F1711" s="66"/>
      <c r="G1711" s="66" t="s">
        <v>274</v>
      </c>
      <c r="H1711" s="42">
        <v>20</v>
      </c>
      <c r="I1711" s="66"/>
      <c r="J1711" s="65" t="str">
        <f t="shared" si="1352"/>
        <v>문자_20</v>
      </c>
      <c r="K1711" s="103"/>
      <c r="L1711" s="67"/>
      <c r="M1711" s="65" t="str">
        <f t="shared" si="1354"/>
        <v>ZSB_BASE_CURV</v>
      </c>
      <c r="N1711" s="65" t="str">
        <f t="shared" si="1356"/>
        <v>금리커브정보</v>
      </c>
      <c r="O1711" s="27">
        <f t="shared" si="1342"/>
        <v>5</v>
      </c>
      <c r="P1711" s="65" t="s">
        <v>46</v>
      </c>
      <c r="Q1711" s="65" t="str">
        <f t="shared" si="1364"/>
        <v>최종작업자</v>
      </c>
      <c r="R1711" s="65" t="str">
        <f t="shared" si="1343"/>
        <v>varchar2(20)</v>
      </c>
      <c r="S1711" s="66"/>
      <c r="T1711" s="66"/>
      <c r="U1711" s="68">
        <f t="shared" si="1340"/>
        <v>20</v>
      </c>
      <c r="V1711" s="65"/>
      <c r="W1711" s="5" t="s">
        <v>291</v>
      </c>
      <c r="X1711" s="5" t="str">
        <f t="shared" si="1332"/>
        <v>BASE_DT,IR_TYPE,CCY,TIME_BK</v>
      </c>
      <c r="Y1711" s="6" t="s">
        <v>291</v>
      </c>
      <c r="Z1711" s="37" t="str">
        <f t="shared" si="1333"/>
        <v xml:space="preserve">  LASTID varchar2(20) NULL,</v>
      </c>
      <c r="AA1711" s="37" t="s">
        <v>291</v>
      </c>
      <c r="AB1711" s="5" t="str">
        <f t="shared" si="1334"/>
        <v/>
      </c>
      <c r="AC1711" s="37" t="s">
        <v>291</v>
      </c>
      <c r="AD1711" s="37" t="str">
        <f t="shared" si="1335"/>
        <v>COMMENT ON COLUMN ZSB_BASE_CURV.LASTID IS '최종작업자';</v>
      </c>
      <c r="AE1711" s="37" t="s">
        <v>291</v>
      </c>
      <c r="AF1711" s="40" t="str">
        <f t="shared" si="1336"/>
        <v>ALTER TABLE ZSB_BASE_CURV ADD LASTID varchar2(20) NULL;</v>
      </c>
      <c r="AG1711" s="6" t="s">
        <v>291</v>
      </c>
      <c r="AI1711" s="114"/>
      <c r="AJ1711" s="66"/>
    </row>
    <row r="1712" spans="2:36" hidden="1">
      <c r="B1712" s="65" t="s">
        <v>1059</v>
      </c>
      <c r="C1712" s="65" t="str">
        <f t="shared" si="1363"/>
        <v>금리커브정보</v>
      </c>
      <c r="D1712" s="65" t="s">
        <v>286</v>
      </c>
      <c r="E1712" s="65">
        <f t="shared" si="1362"/>
        <v>6</v>
      </c>
      <c r="F1712" s="66"/>
      <c r="G1712" s="66" t="s">
        <v>1154</v>
      </c>
      <c r="H1712" s="42">
        <v>8</v>
      </c>
      <c r="I1712" s="66" t="s">
        <v>36</v>
      </c>
      <c r="J1712" s="65" t="str">
        <f t="shared" si="1352"/>
        <v>날짜</v>
      </c>
      <c r="K1712" s="103"/>
      <c r="L1712" s="67"/>
      <c r="M1712" s="65" t="str">
        <f t="shared" si="1354"/>
        <v>ZSB_BASE_CURV</v>
      </c>
      <c r="N1712" s="65" t="str">
        <f t="shared" si="1356"/>
        <v>금리커브정보</v>
      </c>
      <c r="O1712" s="27">
        <f t="shared" si="1342"/>
        <v>6</v>
      </c>
      <c r="P1712" s="65" t="s">
        <v>47</v>
      </c>
      <c r="Q1712" s="65" t="str">
        <f t="shared" si="1364"/>
        <v>최종작업시스템일시</v>
      </c>
      <c r="R1712" s="65" t="str">
        <f t="shared" si="1343"/>
        <v>timestamp</v>
      </c>
      <c r="S1712" s="66"/>
      <c r="T1712" s="66"/>
      <c r="U1712" s="68">
        <f t="shared" si="1340"/>
        <v>8</v>
      </c>
      <c r="V1712" s="65"/>
      <c r="W1712" s="5" t="s">
        <v>291</v>
      </c>
      <c r="X1712" s="5" t="str">
        <f t="shared" si="1332"/>
        <v>BASE_DT,IR_TYPE,CCY,TIME_BK</v>
      </c>
      <c r="Y1712" s="6" t="s">
        <v>291</v>
      </c>
      <c r="Z1712" s="37" t="str">
        <f t="shared" si="1333"/>
        <v xml:space="preserve">  TMSTAMP timestamp DEFAULT CURRENT_TIMESTAMP  NULL,</v>
      </c>
      <c r="AA1712" s="37" t="s">
        <v>291</v>
      </c>
      <c r="AB1712" s="5" t="str">
        <f t="shared" si="1334"/>
        <v/>
      </c>
      <c r="AC1712" s="37" t="s">
        <v>291</v>
      </c>
      <c r="AD1712" s="37" t="str">
        <f t="shared" si="1335"/>
        <v>COMMENT ON COLUMN ZSB_BASE_CURV.TMSTAMP IS '최종작업시스템일시';</v>
      </c>
      <c r="AE1712" s="37" t="s">
        <v>291</v>
      </c>
      <c r="AF1712" s="40" t="str">
        <f t="shared" si="1336"/>
        <v>ALTER TABLE ZSB_BASE_CURV ADD TMSTAMP timestamp NULL;</v>
      </c>
      <c r="AG1712" s="6" t="s">
        <v>291</v>
      </c>
      <c r="AI1712" s="114"/>
      <c r="AJ1712" s="66"/>
    </row>
    <row r="1713" spans="2:36" hidden="1">
      <c r="B1713" s="65" t="s">
        <v>1059</v>
      </c>
      <c r="C1713" s="65" t="str">
        <f t="shared" si="1363"/>
        <v>금리커브정보</v>
      </c>
      <c r="D1713" s="65" t="s">
        <v>1292</v>
      </c>
      <c r="E1713" s="65">
        <f t="shared" si="1362"/>
        <v>7</v>
      </c>
      <c r="F1713" s="66"/>
      <c r="G1713" s="66" t="s">
        <v>13</v>
      </c>
      <c r="H1713" s="42" t="s">
        <v>1999</v>
      </c>
      <c r="I1713" s="66"/>
      <c r="J1713" s="65" t="str">
        <f t="shared" si="1352"/>
        <v>숫자_10,6</v>
      </c>
      <c r="K1713" s="103"/>
      <c r="L1713" s="67"/>
      <c r="M1713" s="65" t="str">
        <f t="shared" si="1354"/>
        <v>ZSB_BASE_CURV</v>
      </c>
      <c r="N1713" s="65" t="str">
        <f t="shared" si="1356"/>
        <v>금리커브정보</v>
      </c>
      <c r="O1713" s="27">
        <f t="shared" si="1342"/>
        <v>7</v>
      </c>
      <c r="P1713" s="65" t="s">
        <v>1716</v>
      </c>
      <c r="Q1713" s="65" t="str">
        <f t="shared" si="1364"/>
        <v>커브값</v>
      </c>
      <c r="R1713" s="65" t="str">
        <f t="shared" si="1343"/>
        <v>number(10,6)</v>
      </c>
      <c r="S1713" s="66"/>
      <c r="T1713" s="66"/>
      <c r="U1713" s="68" t="str">
        <f t="shared" si="1340"/>
        <v>10,6</v>
      </c>
      <c r="V1713" s="65"/>
      <c r="W1713" s="5" t="s">
        <v>291</v>
      </c>
      <c r="X1713" s="5" t="str">
        <f t="shared" ref="X1713:X1776" si="1365">IF(P1713="","",IF(P1712="",P1713,X1712&amp;IF(S1713="Y",","&amp;P1713,"")))</f>
        <v>BASE_DT,IR_TYPE,CCY,TIME_BK</v>
      </c>
      <c r="Y1713" s="6" t="s">
        <v>291</v>
      </c>
      <c r="Z1713" s="37" t="str">
        <f t="shared" ref="Z1713:Z1776" si="1366">IF(P1713="", "CREATE TABLE " &amp; M1713 &amp; "(", "  " &amp;P1713 &amp; " " &amp;R1713 &amp; IF(P1713="TMSTAMP", " DEFAULT CURRENT_TIMESTAMP ", "")&amp; IF(S1713="Y"," NOT NULL,", " NULL,") &amp; IF(P1714="", "CONSTRAINT PK_" &amp; M1713 &amp; " PRIMARY KEY ( " &amp; X1713 &amp; ") );", "") )</f>
        <v xml:space="preserve">  IR_VAL number(10,6) NULL,</v>
      </c>
      <c r="AA1713" s="37" t="s">
        <v>291</v>
      </c>
      <c r="AB1713" s="5" t="str">
        <f t="shared" ref="AB1713:AB1776" si="1367">IF(P1713="","DROP TABLE "&amp;M1713&amp;";","")</f>
        <v/>
      </c>
      <c r="AC1713" s="37" t="s">
        <v>291</v>
      </c>
      <c r="AD1713" s="37" t="str">
        <f t="shared" ref="AD1713:AD1776" si="1368">IF(P1713&lt;&gt;"", "COMMENT ON COLUMN " &amp; M1713 &amp; "." &amp; P1713 &amp; " IS '" &amp; D1713 &amp; IF(K1713&lt;&gt;"", " : " &amp;K1713, "") &amp; "';", IF(N1713&lt;&gt;"","COMMENT ON TABLE " &amp;M1713&amp;" IS '"&amp;N1713&amp;"';",""))</f>
        <v>COMMENT ON COLUMN ZSB_BASE_CURV.IR_VAL IS '커브값';</v>
      </c>
      <c r="AE1713" s="37" t="s">
        <v>291</v>
      </c>
      <c r="AF1713" s="40" t="str">
        <f t="shared" ref="AF1713:AF1776" si="1369">IF( OR(Q1713="", S1713&lt;&gt;""), "", "ALTER TABLE " &amp; M1713 &amp; " ADD " &amp; P1713 &amp; " " &amp; R1713 &amp; " NULL;")</f>
        <v>ALTER TABLE ZSB_BASE_CURV ADD IR_VAL number(10,6) NULL;</v>
      </c>
      <c r="AG1713" s="6" t="s">
        <v>291</v>
      </c>
      <c r="AI1713" s="114"/>
      <c r="AJ1713" s="66"/>
    </row>
    <row r="1714" spans="2:36" hidden="1">
      <c r="B1714" s="65" t="s">
        <v>1059</v>
      </c>
      <c r="C1714" s="65" t="str">
        <f t="shared" si="1363"/>
        <v>금리커브정보</v>
      </c>
      <c r="D1714" s="65" t="s">
        <v>1717</v>
      </c>
      <c r="E1714" s="65">
        <f t="shared" si="1362"/>
        <v>8</v>
      </c>
      <c r="F1714" s="66"/>
      <c r="G1714" s="66" t="s">
        <v>13</v>
      </c>
      <c r="H1714" s="42">
        <v>10</v>
      </c>
      <c r="I1714" s="66"/>
      <c r="J1714" s="65" t="str">
        <f t="shared" ref="J1714:J1772" si="1370">IF(G1714="", "", G1714&amp;IF(G1714="날짜", "", "_"&amp;H1714))</f>
        <v>숫자_10</v>
      </c>
      <c r="K1714" s="103"/>
      <c r="L1714" s="67"/>
      <c r="M1714" s="65" t="str">
        <f t="shared" si="1354"/>
        <v>ZSB_BASE_CURV</v>
      </c>
      <c r="N1714" s="65" t="str">
        <f t="shared" si="1356"/>
        <v>금리커브정보</v>
      </c>
      <c r="O1714" s="27">
        <f t="shared" si="1342"/>
        <v>8</v>
      </c>
      <c r="P1714" s="65" t="s">
        <v>1718</v>
      </c>
      <c r="Q1714" s="65" t="str">
        <f t="shared" si="1364"/>
        <v>커브일수</v>
      </c>
      <c r="R1714" s="65" t="str">
        <f t="shared" ref="R1714:R1764" si="1371">IF(G1714="문자", "varchar2(" &amp; H1714 &amp; ")", IF(G1714="숫자", "number(" &amp; SUBSTITUTE(H1714, ".", ",") &amp;")", IF(G1714="날짜", "timestamp", "")))</f>
        <v>number(10)</v>
      </c>
      <c r="S1714" s="66"/>
      <c r="T1714" s="66"/>
      <c r="U1714" s="68">
        <f t="shared" si="1340"/>
        <v>10</v>
      </c>
      <c r="V1714" s="65"/>
      <c r="W1714" s="5" t="s">
        <v>291</v>
      </c>
      <c r="X1714" s="5" t="str">
        <f t="shared" si="1365"/>
        <v>BASE_DT,IR_TYPE,CCY,TIME_BK</v>
      </c>
      <c r="Y1714" s="6" t="s">
        <v>291</v>
      </c>
      <c r="Z1714" s="37" t="str">
        <f t="shared" si="1366"/>
        <v xml:space="preserve">  TIME_DAY number(10) NULL,CONSTRAINT PK_ZSB_BASE_CURV PRIMARY KEY ( BASE_DT,IR_TYPE,CCY,TIME_BK) );</v>
      </c>
      <c r="AA1714" s="37" t="s">
        <v>291</v>
      </c>
      <c r="AB1714" s="5" t="str">
        <f t="shared" si="1367"/>
        <v/>
      </c>
      <c r="AC1714" s="37" t="s">
        <v>291</v>
      </c>
      <c r="AD1714" s="37" t="str">
        <f t="shared" si="1368"/>
        <v>COMMENT ON COLUMN ZSB_BASE_CURV.TIME_DAY IS '커브일수';</v>
      </c>
      <c r="AE1714" s="37" t="s">
        <v>291</v>
      </c>
      <c r="AF1714" s="40" t="str">
        <f t="shared" si="1369"/>
        <v>ALTER TABLE ZSB_BASE_CURV ADD TIME_DAY number(10) NULL;</v>
      </c>
      <c r="AG1714" s="6" t="s">
        <v>291</v>
      </c>
      <c r="AI1714" s="114"/>
      <c r="AJ1714" s="66"/>
    </row>
    <row r="1715" spans="2:36" hidden="1">
      <c r="B1715" s="65" t="s">
        <v>1064</v>
      </c>
      <c r="C1715" s="65" t="s">
        <v>257</v>
      </c>
      <c r="D1715" s="65" t="str">
        <f>VLOOKUP(C1715,엔티티목록!C:E,3,FALSE)</f>
        <v>분석 포트폴리오별 포지션 정보</v>
      </c>
      <c r="E1715" s="65" t="str">
        <f t="shared" si="1362"/>
        <v/>
      </c>
      <c r="F1715" s="66"/>
      <c r="G1715" s="66"/>
      <c r="H1715" s="42">
        <f>SUMIFS(H:H,C:C,C1715,B:B,B1715, G:G,"&lt;&gt;"&amp;G1715)</f>
        <v>106</v>
      </c>
      <c r="I1715" s="66"/>
      <c r="J1715" s="65" t="str">
        <f t="shared" si="1370"/>
        <v/>
      </c>
      <c r="K1715" s="103"/>
      <c r="L1715" s="67"/>
      <c r="M1715" s="65" t="s">
        <v>5369</v>
      </c>
      <c r="N1715" s="65" t="str">
        <f t="shared" si="1356"/>
        <v>포트폴리오별포지션정보</v>
      </c>
      <c r="O1715" s="27" t="str">
        <f t="shared" si="1342"/>
        <v/>
      </c>
      <c r="P1715" s="65"/>
      <c r="Q1715" s="65"/>
      <c r="R1715" s="65" t="str">
        <f t="shared" si="1371"/>
        <v/>
      </c>
      <c r="S1715" s="66"/>
      <c r="T1715" s="66"/>
      <c r="U1715" s="68">
        <f t="shared" si="1340"/>
        <v>106</v>
      </c>
      <c r="V1715" s="65"/>
      <c r="W1715" s="5" t="s">
        <v>291</v>
      </c>
      <c r="X1715" s="5" t="str">
        <f t="shared" si="1365"/>
        <v/>
      </c>
      <c r="Y1715" s="6" t="s">
        <v>291</v>
      </c>
      <c r="Z1715" s="37" t="str">
        <f t="shared" si="1366"/>
        <v>CREATE TABLE ZSB_PORT_POSI(</v>
      </c>
      <c r="AA1715" s="37" t="s">
        <v>291</v>
      </c>
      <c r="AB1715" s="5" t="str">
        <f t="shared" si="1367"/>
        <v>DROP TABLE ZSB_PORT_POSI;</v>
      </c>
      <c r="AC1715" s="37" t="s">
        <v>291</v>
      </c>
      <c r="AD1715" s="37" t="str">
        <f t="shared" si="1368"/>
        <v>COMMENT ON TABLE ZSB_PORT_POSI IS '포트폴리오별포지션정보';</v>
      </c>
      <c r="AE1715" s="37" t="s">
        <v>291</v>
      </c>
      <c r="AF1715" s="40" t="str">
        <f t="shared" si="1369"/>
        <v/>
      </c>
      <c r="AG1715" s="6" t="s">
        <v>291</v>
      </c>
      <c r="AI1715" s="114"/>
      <c r="AJ1715" s="66"/>
    </row>
    <row r="1716" spans="2:36" hidden="1">
      <c r="B1716" s="65" t="str">
        <f t="shared" ref="B1716:C1731" si="1372">B1715</f>
        <v>바젤2표준_산출정보</v>
      </c>
      <c r="C1716" s="65" t="str">
        <f t="shared" si="1372"/>
        <v>포트폴리오별포지션정보</v>
      </c>
      <c r="D1716" s="65" t="s">
        <v>1169</v>
      </c>
      <c r="E1716" s="65">
        <f t="shared" si="1362"/>
        <v>1</v>
      </c>
      <c r="F1716" s="66" t="s">
        <v>1980</v>
      </c>
      <c r="G1716" s="66" t="s">
        <v>274</v>
      </c>
      <c r="H1716" s="42">
        <v>8</v>
      </c>
      <c r="I1716" s="66"/>
      <c r="J1716" s="65" t="str">
        <f t="shared" si="1370"/>
        <v>문자_8</v>
      </c>
      <c r="K1716" s="103"/>
      <c r="L1716" s="67"/>
      <c r="M1716" s="65" t="str">
        <f t="shared" si="1354"/>
        <v>ZSB_PORT_POSI</v>
      </c>
      <c r="N1716" s="65" t="str">
        <f t="shared" si="1356"/>
        <v>포트폴리오별포지션정보</v>
      </c>
      <c r="O1716" s="27">
        <f t="shared" si="1342"/>
        <v>1</v>
      </c>
      <c r="P1716" s="65" t="s">
        <v>65</v>
      </c>
      <c r="Q1716" s="65" t="str">
        <f t="shared" ref="Q1716:Q1722" si="1373">D1716</f>
        <v>기준일자</v>
      </c>
      <c r="R1716" s="65" t="str">
        <f t="shared" si="1371"/>
        <v>varchar2(8)</v>
      </c>
      <c r="S1716" s="66" t="s">
        <v>1980</v>
      </c>
      <c r="T1716" s="66"/>
      <c r="U1716" s="68">
        <f t="shared" si="1340"/>
        <v>8</v>
      </c>
      <c r="V1716" s="65"/>
      <c r="W1716" s="5" t="s">
        <v>291</v>
      </c>
      <c r="X1716" s="5" t="str">
        <f t="shared" si="1365"/>
        <v>BASE_DT</v>
      </c>
      <c r="Y1716" s="6" t="s">
        <v>291</v>
      </c>
      <c r="Z1716" s="37" t="str">
        <f t="shared" si="1366"/>
        <v xml:space="preserve">  BASE_DT varchar2(8) NOT NULL,</v>
      </c>
      <c r="AA1716" s="37" t="s">
        <v>291</v>
      </c>
      <c r="AB1716" s="5" t="str">
        <f t="shared" si="1367"/>
        <v/>
      </c>
      <c r="AC1716" s="37" t="s">
        <v>291</v>
      </c>
      <c r="AD1716" s="37" t="str">
        <f t="shared" si="1368"/>
        <v>COMMENT ON COLUMN ZSB_PORT_POSI.BASE_DT IS '기준일자';</v>
      </c>
      <c r="AE1716" s="37" t="s">
        <v>291</v>
      </c>
      <c r="AF1716" s="40" t="str">
        <f t="shared" si="1369"/>
        <v/>
      </c>
      <c r="AG1716" s="6" t="s">
        <v>291</v>
      </c>
      <c r="AI1716" s="114"/>
      <c r="AJ1716" s="66"/>
    </row>
    <row r="1717" spans="2:36" hidden="1">
      <c r="B1717" s="65" t="str">
        <f t="shared" si="1372"/>
        <v>바젤2표준_산출정보</v>
      </c>
      <c r="C1717" s="65" t="str">
        <f t="shared" si="1372"/>
        <v>포트폴리오별포지션정보</v>
      </c>
      <c r="D1717" s="65" t="s">
        <v>1208</v>
      </c>
      <c r="E1717" s="65">
        <f t="shared" si="1362"/>
        <v>2</v>
      </c>
      <c r="F1717" s="66"/>
      <c r="G1717" s="66" t="s">
        <v>274</v>
      </c>
      <c r="H1717" s="42" t="s">
        <v>1159</v>
      </c>
      <c r="I1717" s="66"/>
      <c r="J1717" s="65" t="str">
        <f t="shared" si="1370"/>
        <v>문자_100</v>
      </c>
      <c r="K1717" s="103"/>
      <c r="L1717" s="67"/>
      <c r="M1717" s="65" t="str">
        <f>M1719</f>
        <v>ZSB_PORT_POSI</v>
      </c>
      <c r="N1717" s="65" t="str">
        <f t="shared" si="1356"/>
        <v>포트폴리오별포지션정보</v>
      </c>
      <c r="O1717" s="27">
        <f t="shared" si="1342"/>
        <v>2</v>
      </c>
      <c r="P1717" s="65" t="s">
        <v>81</v>
      </c>
      <c r="Q1717" s="65" t="str">
        <f t="shared" si="1373"/>
        <v>포트폴리오ID</v>
      </c>
      <c r="R1717" s="65" t="str">
        <f t="shared" si="1371"/>
        <v>varchar2(100)</v>
      </c>
      <c r="S1717" s="66" t="s">
        <v>1980</v>
      </c>
      <c r="T1717" s="66"/>
      <c r="U1717" s="68" t="str">
        <f t="shared" si="1340"/>
        <v>100</v>
      </c>
      <c r="V1717" s="65"/>
      <c r="W1717" s="5" t="s">
        <v>291</v>
      </c>
      <c r="X1717" s="5" t="str">
        <f t="shared" si="1365"/>
        <v>BASE_DT,PORT_ID</v>
      </c>
      <c r="Y1717" s="6" t="s">
        <v>291</v>
      </c>
      <c r="Z1717" s="37" t="str">
        <f t="shared" si="1366"/>
        <v xml:space="preserve">  PORT_ID varchar2(100) NOT NULL,</v>
      </c>
      <c r="AA1717" s="37" t="s">
        <v>291</v>
      </c>
      <c r="AB1717" s="5" t="str">
        <f t="shared" si="1367"/>
        <v/>
      </c>
      <c r="AC1717" s="37" t="s">
        <v>291</v>
      </c>
      <c r="AD1717" s="37" t="str">
        <f t="shared" si="1368"/>
        <v>COMMENT ON COLUMN ZSB_PORT_POSI.PORT_ID IS '포트폴리오ID';</v>
      </c>
      <c r="AE1717" s="37" t="s">
        <v>291</v>
      </c>
      <c r="AF1717" s="40" t="str">
        <f t="shared" si="1369"/>
        <v/>
      </c>
      <c r="AG1717" s="6" t="s">
        <v>291</v>
      </c>
      <c r="AI1717" s="114"/>
      <c r="AJ1717" s="66"/>
    </row>
    <row r="1718" spans="2:36" hidden="1">
      <c r="B1718" s="65" t="str">
        <f t="shared" si="1372"/>
        <v>바젤2표준_산출정보</v>
      </c>
      <c r="C1718" s="65" t="str">
        <f t="shared" si="1372"/>
        <v>포트폴리오별포지션정보</v>
      </c>
      <c r="D1718" s="65" t="s">
        <v>33</v>
      </c>
      <c r="E1718" s="65">
        <f t="shared" si="1362"/>
        <v>3</v>
      </c>
      <c r="F1718" s="66"/>
      <c r="G1718" s="66" t="s">
        <v>274</v>
      </c>
      <c r="H1718" s="42">
        <v>60</v>
      </c>
      <c r="I1718" s="66"/>
      <c r="J1718" s="65" t="str">
        <f t="shared" si="1370"/>
        <v>문자_60</v>
      </c>
      <c r="K1718" s="103"/>
      <c r="L1718" s="67"/>
      <c r="M1718" s="65" t="str">
        <f>M1721</f>
        <v>ZSB_PORT_POSI</v>
      </c>
      <c r="N1718" s="65" t="str">
        <f t="shared" si="1356"/>
        <v>포트폴리오별포지션정보</v>
      </c>
      <c r="O1718" s="27">
        <f t="shared" si="1342"/>
        <v>3</v>
      </c>
      <c r="P1718" s="65" t="s">
        <v>107</v>
      </c>
      <c r="Q1718" s="65" t="str">
        <f t="shared" si="1373"/>
        <v>포지션ID</v>
      </c>
      <c r="R1718" s="65" t="str">
        <f t="shared" si="1371"/>
        <v>varchar2(60)</v>
      </c>
      <c r="S1718" s="66" t="s">
        <v>1980</v>
      </c>
      <c r="T1718" s="66"/>
      <c r="U1718" s="68">
        <f t="shared" si="1340"/>
        <v>60</v>
      </c>
      <c r="V1718" s="65"/>
      <c r="W1718" s="5" t="s">
        <v>291</v>
      </c>
      <c r="X1718" s="5" t="str">
        <f t="shared" si="1365"/>
        <v>BASE_DT,PORT_ID,POSI_ID</v>
      </c>
      <c r="Y1718" s="6" t="s">
        <v>291</v>
      </c>
      <c r="Z1718" s="37" t="str">
        <f t="shared" si="1366"/>
        <v xml:space="preserve">  POSI_ID varchar2(60) NOT NULL,</v>
      </c>
      <c r="AA1718" s="37" t="s">
        <v>291</v>
      </c>
      <c r="AB1718" s="5" t="str">
        <f t="shared" si="1367"/>
        <v/>
      </c>
      <c r="AC1718" s="37" t="s">
        <v>291</v>
      </c>
      <c r="AD1718" s="37" t="str">
        <f t="shared" si="1368"/>
        <v>COMMENT ON COLUMN ZSB_PORT_POSI.POSI_ID IS '포지션ID';</v>
      </c>
      <c r="AE1718" s="37" t="s">
        <v>291</v>
      </c>
      <c r="AF1718" s="40" t="str">
        <f t="shared" si="1369"/>
        <v/>
      </c>
      <c r="AG1718" s="6" t="s">
        <v>291</v>
      </c>
      <c r="AI1718" s="114"/>
      <c r="AJ1718" s="66"/>
    </row>
    <row r="1719" spans="2:36" hidden="1">
      <c r="B1719" s="65" t="str">
        <f t="shared" si="1372"/>
        <v>바젤2표준_산출정보</v>
      </c>
      <c r="C1719" s="65" t="str">
        <f t="shared" si="1372"/>
        <v>포트폴리오별포지션정보</v>
      </c>
      <c r="D1719" s="65" t="s">
        <v>1153</v>
      </c>
      <c r="E1719" s="65">
        <f t="shared" si="1362"/>
        <v>4</v>
      </c>
      <c r="F1719" s="66"/>
      <c r="G1719" s="66" t="s">
        <v>274</v>
      </c>
      <c r="H1719" s="42">
        <v>20</v>
      </c>
      <c r="I1719" s="66"/>
      <c r="J1719" s="65" t="str">
        <f t="shared" si="1370"/>
        <v>문자_20</v>
      </c>
      <c r="K1719" s="103"/>
      <c r="L1719" s="67"/>
      <c r="M1719" s="65" t="str">
        <f>M1718</f>
        <v>ZSB_PORT_POSI</v>
      </c>
      <c r="N1719" s="65" t="str">
        <f t="shared" si="1356"/>
        <v>포트폴리오별포지션정보</v>
      </c>
      <c r="O1719" s="27">
        <f t="shared" si="1342"/>
        <v>4</v>
      </c>
      <c r="P1719" s="65" t="s">
        <v>46</v>
      </c>
      <c r="Q1719" s="65" t="str">
        <f t="shared" si="1373"/>
        <v>최종작업자</v>
      </c>
      <c r="R1719" s="65" t="str">
        <f t="shared" si="1371"/>
        <v>varchar2(20)</v>
      </c>
      <c r="S1719" s="66"/>
      <c r="T1719" s="66"/>
      <c r="U1719" s="68">
        <f t="shared" si="1340"/>
        <v>20</v>
      </c>
      <c r="V1719" s="65"/>
      <c r="W1719" s="5" t="s">
        <v>291</v>
      </c>
      <c r="X1719" s="5" t="str">
        <f t="shared" si="1365"/>
        <v>BASE_DT,PORT_ID,POSI_ID</v>
      </c>
      <c r="Y1719" s="6" t="s">
        <v>291</v>
      </c>
      <c r="Z1719" s="37" t="str">
        <f t="shared" si="1366"/>
        <v xml:space="preserve">  LASTID varchar2(20) NULL,</v>
      </c>
      <c r="AA1719" s="37" t="s">
        <v>291</v>
      </c>
      <c r="AB1719" s="5" t="str">
        <f t="shared" si="1367"/>
        <v/>
      </c>
      <c r="AC1719" s="37" t="s">
        <v>291</v>
      </c>
      <c r="AD1719" s="37" t="str">
        <f t="shared" si="1368"/>
        <v>COMMENT ON COLUMN ZSB_PORT_POSI.LASTID IS '최종작업자';</v>
      </c>
      <c r="AE1719" s="37" t="s">
        <v>291</v>
      </c>
      <c r="AF1719" s="40" t="str">
        <f t="shared" si="1369"/>
        <v>ALTER TABLE ZSB_PORT_POSI ADD LASTID varchar2(20) NULL;</v>
      </c>
      <c r="AG1719" s="6" t="s">
        <v>291</v>
      </c>
      <c r="AI1719" s="114"/>
      <c r="AJ1719" s="66"/>
    </row>
    <row r="1720" spans="2:36" hidden="1">
      <c r="B1720" s="65" t="str">
        <f t="shared" si="1372"/>
        <v>바젤2표준_산출정보</v>
      </c>
      <c r="C1720" s="65" t="str">
        <f t="shared" si="1372"/>
        <v>포트폴리오별포지션정보</v>
      </c>
      <c r="D1720" s="65" t="s">
        <v>286</v>
      </c>
      <c r="E1720" s="65">
        <f t="shared" si="1362"/>
        <v>5</v>
      </c>
      <c r="F1720" s="66"/>
      <c r="G1720" s="66" t="s">
        <v>1154</v>
      </c>
      <c r="H1720" s="42">
        <v>8</v>
      </c>
      <c r="I1720" s="66" t="s">
        <v>36</v>
      </c>
      <c r="J1720" s="65" t="str">
        <f t="shared" si="1370"/>
        <v>날짜</v>
      </c>
      <c r="K1720" s="103"/>
      <c r="L1720" s="67"/>
      <c r="M1720" s="65" t="str">
        <f t="shared" si="1354"/>
        <v>ZSB_PORT_POSI</v>
      </c>
      <c r="N1720" s="65" t="str">
        <f t="shared" si="1356"/>
        <v>포트폴리오별포지션정보</v>
      </c>
      <c r="O1720" s="27">
        <f t="shared" si="1342"/>
        <v>5</v>
      </c>
      <c r="P1720" s="65" t="s">
        <v>47</v>
      </c>
      <c r="Q1720" s="65" t="str">
        <f t="shared" si="1373"/>
        <v>최종작업시스템일시</v>
      </c>
      <c r="R1720" s="65" t="str">
        <f t="shared" si="1371"/>
        <v>timestamp</v>
      </c>
      <c r="S1720" s="66"/>
      <c r="T1720" s="66"/>
      <c r="U1720" s="68">
        <f t="shared" si="1340"/>
        <v>8</v>
      </c>
      <c r="V1720" s="65"/>
      <c r="W1720" s="5" t="s">
        <v>291</v>
      </c>
      <c r="X1720" s="5" t="str">
        <f t="shared" si="1365"/>
        <v>BASE_DT,PORT_ID,POSI_ID</v>
      </c>
      <c r="Y1720" s="6" t="s">
        <v>291</v>
      </c>
      <c r="Z1720" s="37" t="str">
        <f t="shared" si="1366"/>
        <v xml:space="preserve">  TMSTAMP timestamp DEFAULT CURRENT_TIMESTAMP  NULL,</v>
      </c>
      <c r="AA1720" s="37" t="s">
        <v>291</v>
      </c>
      <c r="AB1720" s="5" t="str">
        <f t="shared" si="1367"/>
        <v/>
      </c>
      <c r="AC1720" s="37" t="s">
        <v>291</v>
      </c>
      <c r="AD1720" s="37" t="str">
        <f t="shared" si="1368"/>
        <v>COMMENT ON COLUMN ZSB_PORT_POSI.TMSTAMP IS '최종작업시스템일시';</v>
      </c>
      <c r="AE1720" s="37" t="s">
        <v>291</v>
      </c>
      <c r="AF1720" s="40" t="str">
        <f t="shared" si="1369"/>
        <v>ALTER TABLE ZSB_PORT_POSI ADD TMSTAMP timestamp NULL;</v>
      </c>
      <c r="AG1720" s="6" t="s">
        <v>291</v>
      </c>
      <c r="AI1720" s="114"/>
      <c r="AJ1720" s="66"/>
    </row>
    <row r="1721" spans="2:36" hidden="1">
      <c r="B1721" s="65" t="str">
        <f t="shared" si="1372"/>
        <v>바젤2표준_산출정보</v>
      </c>
      <c r="C1721" s="65" t="str">
        <f t="shared" si="1372"/>
        <v>포트폴리오별포지션정보</v>
      </c>
      <c r="D1721" s="65" t="s">
        <v>1184</v>
      </c>
      <c r="E1721" s="65">
        <f t="shared" si="1362"/>
        <v>6</v>
      </c>
      <c r="F1721" s="66" t="s">
        <v>1980</v>
      </c>
      <c r="G1721" s="66" t="s">
        <v>274</v>
      </c>
      <c r="H1721" s="42">
        <v>10</v>
      </c>
      <c r="I1721" s="66"/>
      <c r="J1721" s="65" t="str">
        <f t="shared" si="1370"/>
        <v>문자_10</v>
      </c>
      <c r="K1721" s="103"/>
      <c r="L1721" s="67"/>
      <c r="M1721" s="65" t="str">
        <f>M1716</f>
        <v>ZSB_PORT_POSI</v>
      </c>
      <c r="N1721" s="65" t="str">
        <f t="shared" si="1356"/>
        <v>포트폴리오별포지션정보</v>
      </c>
      <c r="O1721" s="27">
        <f t="shared" si="1342"/>
        <v>6</v>
      </c>
      <c r="P1721" s="65" t="s">
        <v>80</v>
      </c>
      <c r="Q1721" s="65" t="str">
        <f t="shared" si="1373"/>
        <v>포트폴리오그룹</v>
      </c>
      <c r="R1721" s="65" t="str">
        <f t="shared" si="1371"/>
        <v>varchar2(10)</v>
      </c>
      <c r="S1721" s="66"/>
      <c r="T1721" s="66"/>
      <c r="U1721" s="68">
        <f t="shared" si="1340"/>
        <v>10</v>
      </c>
      <c r="V1721" s="65"/>
      <c r="W1721" s="5" t="s">
        <v>291</v>
      </c>
      <c r="X1721" s="5" t="str">
        <f t="shared" si="1365"/>
        <v>BASE_DT,PORT_ID,POSI_ID</v>
      </c>
      <c r="Y1721" s="6" t="s">
        <v>291</v>
      </c>
      <c r="Z1721" s="37" t="str">
        <f t="shared" si="1366"/>
        <v xml:space="preserve">  PORT_GRP varchar2(10) NULL,</v>
      </c>
      <c r="AA1721" s="37" t="s">
        <v>291</v>
      </c>
      <c r="AB1721" s="5" t="str">
        <f t="shared" si="1367"/>
        <v/>
      </c>
      <c r="AC1721" s="37" t="s">
        <v>291</v>
      </c>
      <c r="AD1721" s="37" t="str">
        <f t="shared" si="1368"/>
        <v>COMMENT ON COLUMN ZSB_PORT_POSI.PORT_GRP IS '포트폴리오그룹';</v>
      </c>
      <c r="AE1721" s="37" t="s">
        <v>291</v>
      </c>
      <c r="AF1721" s="40" t="str">
        <f t="shared" si="1369"/>
        <v>ALTER TABLE ZSB_PORT_POSI ADD PORT_GRP varchar2(10) NULL;</v>
      </c>
      <c r="AG1721" s="6" t="s">
        <v>291</v>
      </c>
      <c r="AI1721" s="114"/>
      <c r="AJ1721" s="66"/>
    </row>
    <row r="1722" spans="2:36" hidden="1">
      <c r="B1722" s="65" t="str">
        <f t="shared" si="1372"/>
        <v>바젤2표준_산출정보</v>
      </c>
      <c r="C1722" s="65" t="str">
        <f t="shared" si="1372"/>
        <v>포트폴리오별포지션정보</v>
      </c>
      <c r="D1722" s="65" t="s">
        <v>1719</v>
      </c>
      <c r="E1722" s="65">
        <f t="shared" si="1362"/>
        <v>7</v>
      </c>
      <c r="F1722" s="66"/>
      <c r="G1722" s="66" t="s">
        <v>274</v>
      </c>
      <c r="H1722" s="42" t="s">
        <v>1159</v>
      </c>
      <c r="I1722" s="66"/>
      <c r="J1722" s="65" t="str">
        <f t="shared" si="1370"/>
        <v>문자_100</v>
      </c>
      <c r="K1722" s="103"/>
      <c r="L1722" s="67"/>
      <c r="M1722" s="65" t="str">
        <f>M1720</f>
        <v>ZSB_PORT_POSI</v>
      </c>
      <c r="N1722" s="65" t="str">
        <f t="shared" si="1356"/>
        <v>포트폴리오별포지션정보</v>
      </c>
      <c r="O1722" s="27">
        <f t="shared" si="1342"/>
        <v>7</v>
      </c>
      <c r="P1722" s="65" t="s">
        <v>1720</v>
      </c>
      <c r="Q1722" s="65" t="str">
        <f t="shared" si="1373"/>
        <v>실포트폴리오ID</v>
      </c>
      <c r="R1722" s="65" t="str">
        <f t="shared" si="1371"/>
        <v>varchar2(100)</v>
      </c>
      <c r="S1722" s="66"/>
      <c r="T1722" s="66"/>
      <c r="U1722" s="68" t="str">
        <f t="shared" si="1340"/>
        <v>100</v>
      </c>
      <c r="V1722" s="65"/>
      <c r="W1722" s="5" t="s">
        <v>291</v>
      </c>
      <c r="X1722" s="5" t="str">
        <f t="shared" si="1365"/>
        <v>BASE_DT,PORT_ID,POSI_ID</v>
      </c>
      <c r="Y1722" s="6" t="s">
        <v>291</v>
      </c>
      <c r="Z1722" s="37" t="str">
        <f t="shared" si="1366"/>
        <v xml:space="preserve">  PORT_SHID varchar2(100) NULL,CONSTRAINT PK_ZSB_PORT_POSI PRIMARY KEY ( BASE_DT,PORT_ID,POSI_ID) );</v>
      </c>
      <c r="AA1722" s="37" t="s">
        <v>291</v>
      </c>
      <c r="AB1722" s="5" t="str">
        <f t="shared" si="1367"/>
        <v/>
      </c>
      <c r="AC1722" s="37" t="s">
        <v>291</v>
      </c>
      <c r="AD1722" s="37" t="str">
        <f t="shared" si="1368"/>
        <v>COMMENT ON COLUMN ZSB_PORT_POSI.PORT_SHID IS '실포트폴리오ID';</v>
      </c>
      <c r="AE1722" s="37" t="s">
        <v>291</v>
      </c>
      <c r="AF1722" s="40" t="str">
        <f t="shared" si="1369"/>
        <v>ALTER TABLE ZSB_PORT_POSI ADD PORT_SHID varchar2(100) NULL;</v>
      </c>
      <c r="AG1722" s="6" t="s">
        <v>291</v>
      </c>
      <c r="AI1722" s="114"/>
      <c r="AJ1722" s="66"/>
    </row>
    <row r="1723" spans="2:36" hidden="1">
      <c r="B1723" s="65" t="str">
        <f t="shared" si="1372"/>
        <v>바젤2표준_산출정보</v>
      </c>
      <c r="C1723" s="65" t="s">
        <v>256</v>
      </c>
      <c r="D1723" s="65" t="str">
        <f>VLOOKUP(C1723,엔티티목록!C:E,3,FALSE)</f>
        <v>분석 포트폴리오 구성정보</v>
      </c>
      <c r="E1723" s="65" t="str">
        <f t="shared" si="1362"/>
        <v/>
      </c>
      <c r="F1723" s="66"/>
      <c r="G1723" s="66"/>
      <c r="H1723" s="42">
        <f>SUMIFS(H:H,C:C,C1723,B:B,B1723, G:G,"&lt;&gt;"&amp;G1723)</f>
        <v>447</v>
      </c>
      <c r="I1723" s="66"/>
      <c r="J1723" s="65" t="str">
        <f t="shared" si="1370"/>
        <v/>
      </c>
      <c r="K1723" s="103"/>
      <c r="L1723" s="67"/>
      <c r="M1723" s="65" t="s">
        <v>5370</v>
      </c>
      <c r="N1723" s="65" t="str">
        <f t="shared" si="1356"/>
        <v>포트폴리오구성정보</v>
      </c>
      <c r="O1723" s="27" t="str">
        <f t="shared" si="1342"/>
        <v/>
      </c>
      <c r="P1723" s="65"/>
      <c r="Q1723" s="65"/>
      <c r="R1723" s="65" t="str">
        <f t="shared" si="1371"/>
        <v/>
      </c>
      <c r="S1723" s="66"/>
      <c r="T1723" s="66"/>
      <c r="U1723" s="68">
        <f t="shared" si="1340"/>
        <v>447</v>
      </c>
      <c r="V1723" s="65"/>
      <c r="W1723" s="5" t="s">
        <v>291</v>
      </c>
      <c r="X1723" s="5" t="str">
        <f t="shared" si="1365"/>
        <v/>
      </c>
      <c r="Y1723" s="6" t="s">
        <v>291</v>
      </c>
      <c r="Z1723" s="37" t="str">
        <f t="shared" si="1366"/>
        <v>CREATE TABLE ZSB_PORT_STRU(</v>
      </c>
      <c r="AA1723" s="37" t="s">
        <v>291</v>
      </c>
      <c r="AB1723" s="5" t="str">
        <f t="shared" si="1367"/>
        <v>DROP TABLE ZSB_PORT_STRU;</v>
      </c>
      <c r="AC1723" s="37" t="s">
        <v>291</v>
      </c>
      <c r="AD1723" s="37" t="str">
        <f t="shared" si="1368"/>
        <v>COMMENT ON TABLE ZSB_PORT_STRU IS '포트폴리오구성정보';</v>
      </c>
      <c r="AE1723" s="37" t="s">
        <v>291</v>
      </c>
      <c r="AF1723" s="40" t="str">
        <f t="shared" si="1369"/>
        <v/>
      </c>
      <c r="AG1723" s="6" t="s">
        <v>291</v>
      </c>
      <c r="AI1723" s="114"/>
      <c r="AJ1723" s="66"/>
    </row>
    <row r="1724" spans="2:36" hidden="1">
      <c r="B1724" s="65" t="str">
        <f t="shared" si="1372"/>
        <v>바젤2표준_산출정보</v>
      </c>
      <c r="C1724" s="65" t="str">
        <f t="shared" si="1372"/>
        <v>포트폴리오구성정보</v>
      </c>
      <c r="D1724" s="65" t="s">
        <v>1169</v>
      </c>
      <c r="E1724" s="65">
        <f t="shared" si="1362"/>
        <v>1</v>
      </c>
      <c r="F1724" s="66" t="s">
        <v>1980</v>
      </c>
      <c r="G1724" s="66" t="s">
        <v>274</v>
      </c>
      <c r="H1724" s="42">
        <v>8</v>
      </c>
      <c r="I1724" s="66"/>
      <c r="J1724" s="65" t="str">
        <f t="shared" si="1370"/>
        <v>문자_8</v>
      </c>
      <c r="K1724" s="103"/>
      <c r="L1724" s="67"/>
      <c r="M1724" s="65" t="str">
        <f t="shared" si="1354"/>
        <v>ZSB_PORT_STRU</v>
      </c>
      <c r="N1724" s="65" t="str">
        <f t="shared" si="1356"/>
        <v>포트폴리오구성정보</v>
      </c>
      <c r="O1724" s="27">
        <f t="shared" si="1342"/>
        <v>1</v>
      </c>
      <c r="P1724" s="65" t="s">
        <v>65</v>
      </c>
      <c r="Q1724" s="65" t="str">
        <f t="shared" ref="Q1724:Q1748" si="1374">D1724</f>
        <v>기준일자</v>
      </c>
      <c r="R1724" s="65" t="str">
        <f t="shared" si="1371"/>
        <v>varchar2(8)</v>
      </c>
      <c r="S1724" s="66" t="s">
        <v>1980</v>
      </c>
      <c r="T1724" s="66"/>
      <c r="U1724" s="68">
        <f t="shared" si="1340"/>
        <v>8</v>
      </c>
      <c r="V1724" s="65"/>
      <c r="W1724" s="5" t="s">
        <v>291</v>
      </c>
      <c r="X1724" s="5" t="str">
        <f t="shared" si="1365"/>
        <v>BASE_DT</v>
      </c>
      <c r="Y1724" s="6" t="s">
        <v>291</v>
      </c>
      <c r="Z1724" s="37" t="str">
        <f t="shared" si="1366"/>
        <v xml:space="preserve">  BASE_DT varchar2(8) NOT NULL,</v>
      </c>
      <c r="AA1724" s="37" t="s">
        <v>291</v>
      </c>
      <c r="AB1724" s="5" t="str">
        <f t="shared" si="1367"/>
        <v/>
      </c>
      <c r="AC1724" s="37" t="s">
        <v>291</v>
      </c>
      <c r="AD1724" s="37" t="str">
        <f t="shared" si="1368"/>
        <v>COMMENT ON COLUMN ZSB_PORT_STRU.BASE_DT IS '기준일자';</v>
      </c>
      <c r="AE1724" s="37" t="s">
        <v>291</v>
      </c>
      <c r="AF1724" s="40" t="str">
        <f t="shared" si="1369"/>
        <v/>
      </c>
      <c r="AG1724" s="6" t="s">
        <v>291</v>
      </c>
      <c r="AI1724" s="114"/>
      <c r="AJ1724" s="66"/>
    </row>
    <row r="1725" spans="2:36" hidden="1">
      <c r="B1725" s="65" t="str">
        <f t="shared" si="1372"/>
        <v>바젤2표준_산출정보</v>
      </c>
      <c r="C1725" s="65" t="str">
        <f t="shared" si="1372"/>
        <v>포트폴리오구성정보</v>
      </c>
      <c r="D1725" s="65" t="s">
        <v>1208</v>
      </c>
      <c r="E1725" s="65">
        <f t="shared" si="1362"/>
        <v>2</v>
      </c>
      <c r="F1725" s="66" t="s">
        <v>1980</v>
      </c>
      <c r="G1725" s="66" t="s">
        <v>274</v>
      </c>
      <c r="H1725" s="42" t="s">
        <v>1159</v>
      </c>
      <c r="I1725" s="66"/>
      <c r="J1725" s="65" t="str">
        <f t="shared" si="1370"/>
        <v>문자_100</v>
      </c>
      <c r="K1725" s="103"/>
      <c r="L1725" s="67"/>
      <c r="M1725" s="65" t="str">
        <f t="shared" si="1354"/>
        <v>ZSB_PORT_STRU</v>
      </c>
      <c r="N1725" s="65" t="str">
        <f t="shared" si="1356"/>
        <v>포트폴리오구성정보</v>
      </c>
      <c r="O1725" s="27">
        <f t="shared" si="1342"/>
        <v>2</v>
      </c>
      <c r="P1725" s="65" t="s">
        <v>81</v>
      </c>
      <c r="Q1725" s="65" t="str">
        <f t="shared" si="1374"/>
        <v>포트폴리오ID</v>
      </c>
      <c r="R1725" s="65" t="str">
        <f t="shared" si="1371"/>
        <v>varchar2(100)</v>
      </c>
      <c r="S1725" s="66" t="s">
        <v>1980</v>
      </c>
      <c r="T1725" s="66"/>
      <c r="U1725" s="68" t="str">
        <f t="shared" si="1340"/>
        <v>100</v>
      </c>
      <c r="V1725" s="65"/>
      <c r="W1725" s="5" t="s">
        <v>291</v>
      </c>
      <c r="X1725" s="5" t="str">
        <f t="shared" si="1365"/>
        <v>BASE_DT,PORT_ID</v>
      </c>
      <c r="Y1725" s="6" t="s">
        <v>291</v>
      </c>
      <c r="Z1725" s="37" t="str">
        <f t="shared" si="1366"/>
        <v xml:space="preserve">  PORT_ID varchar2(100) NOT NULL,</v>
      </c>
      <c r="AA1725" s="37" t="s">
        <v>291</v>
      </c>
      <c r="AB1725" s="5" t="str">
        <f t="shared" si="1367"/>
        <v/>
      </c>
      <c r="AC1725" s="37" t="s">
        <v>291</v>
      </c>
      <c r="AD1725" s="37" t="str">
        <f t="shared" si="1368"/>
        <v>COMMENT ON COLUMN ZSB_PORT_STRU.PORT_ID IS '포트폴리오ID';</v>
      </c>
      <c r="AE1725" s="37" t="s">
        <v>291</v>
      </c>
      <c r="AF1725" s="40" t="str">
        <f t="shared" si="1369"/>
        <v/>
      </c>
      <c r="AG1725" s="6" t="s">
        <v>291</v>
      </c>
      <c r="AI1725" s="114"/>
      <c r="AJ1725" s="66"/>
    </row>
    <row r="1726" spans="2:36" hidden="1">
      <c r="B1726" s="65" t="str">
        <f t="shared" si="1372"/>
        <v>바젤2표준_산출정보</v>
      </c>
      <c r="C1726" s="65" t="str">
        <f t="shared" si="1372"/>
        <v>포트폴리오구성정보</v>
      </c>
      <c r="D1726" s="65" t="s">
        <v>1153</v>
      </c>
      <c r="E1726" s="65">
        <f t="shared" si="1362"/>
        <v>3</v>
      </c>
      <c r="F1726" s="66"/>
      <c r="G1726" s="66" t="s">
        <v>274</v>
      </c>
      <c r="H1726" s="42">
        <v>20</v>
      </c>
      <c r="I1726" s="66"/>
      <c r="J1726" s="65" t="str">
        <f t="shared" si="1370"/>
        <v>문자_20</v>
      </c>
      <c r="K1726" s="103"/>
      <c r="L1726" s="67"/>
      <c r="M1726" s="65" t="str">
        <f t="shared" si="1354"/>
        <v>ZSB_PORT_STRU</v>
      </c>
      <c r="N1726" s="65" t="str">
        <f t="shared" si="1356"/>
        <v>포트폴리오구성정보</v>
      </c>
      <c r="O1726" s="27">
        <f t="shared" si="1342"/>
        <v>3</v>
      </c>
      <c r="P1726" s="65" t="s">
        <v>46</v>
      </c>
      <c r="Q1726" s="65" t="str">
        <f t="shared" si="1374"/>
        <v>최종작업자</v>
      </c>
      <c r="R1726" s="65" t="str">
        <f t="shared" si="1371"/>
        <v>varchar2(20)</v>
      </c>
      <c r="S1726" s="66"/>
      <c r="T1726" s="66"/>
      <c r="U1726" s="68">
        <f t="shared" si="1340"/>
        <v>20</v>
      </c>
      <c r="V1726" s="65"/>
      <c r="W1726" s="5" t="s">
        <v>291</v>
      </c>
      <c r="X1726" s="5" t="str">
        <f t="shared" si="1365"/>
        <v>BASE_DT,PORT_ID</v>
      </c>
      <c r="Y1726" s="6" t="s">
        <v>291</v>
      </c>
      <c r="Z1726" s="37" t="str">
        <f t="shared" si="1366"/>
        <v xml:space="preserve">  LASTID varchar2(20) NULL,</v>
      </c>
      <c r="AA1726" s="37" t="s">
        <v>291</v>
      </c>
      <c r="AB1726" s="5" t="str">
        <f t="shared" si="1367"/>
        <v/>
      </c>
      <c r="AC1726" s="37" t="s">
        <v>291</v>
      </c>
      <c r="AD1726" s="37" t="str">
        <f t="shared" si="1368"/>
        <v>COMMENT ON COLUMN ZSB_PORT_STRU.LASTID IS '최종작업자';</v>
      </c>
      <c r="AE1726" s="37" t="s">
        <v>291</v>
      </c>
      <c r="AF1726" s="40" t="str">
        <f t="shared" si="1369"/>
        <v>ALTER TABLE ZSB_PORT_STRU ADD LASTID varchar2(20) NULL;</v>
      </c>
      <c r="AG1726" s="6" t="s">
        <v>291</v>
      </c>
      <c r="AI1726" s="114"/>
      <c r="AJ1726" s="66"/>
    </row>
    <row r="1727" spans="2:36" hidden="1">
      <c r="B1727" s="65" t="str">
        <f t="shared" si="1372"/>
        <v>바젤2표준_산출정보</v>
      </c>
      <c r="C1727" s="65" t="str">
        <f t="shared" si="1372"/>
        <v>포트폴리오구성정보</v>
      </c>
      <c r="D1727" s="65" t="s">
        <v>286</v>
      </c>
      <c r="E1727" s="65">
        <f t="shared" si="1362"/>
        <v>4</v>
      </c>
      <c r="F1727" s="66"/>
      <c r="G1727" s="66" t="s">
        <v>1154</v>
      </c>
      <c r="H1727" s="42">
        <v>8</v>
      </c>
      <c r="I1727" s="66" t="s">
        <v>36</v>
      </c>
      <c r="J1727" s="65" t="str">
        <f t="shared" si="1370"/>
        <v>날짜</v>
      </c>
      <c r="K1727" s="103"/>
      <c r="L1727" s="67"/>
      <c r="M1727" s="65" t="str">
        <f t="shared" si="1354"/>
        <v>ZSB_PORT_STRU</v>
      </c>
      <c r="N1727" s="65" t="str">
        <f t="shared" si="1356"/>
        <v>포트폴리오구성정보</v>
      </c>
      <c r="O1727" s="27">
        <f t="shared" si="1342"/>
        <v>4</v>
      </c>
      <c r="P1727" s="65" t="s">
        <v>47</v>
      </c>
      <c r="Q1727" s="65" t="str">
        <f t="shared" si="1374"/>
        <v>최종작업시스템일시</v>
      </c>
      <c r="R1727" s="65" t="str">
        <f t="shared" si="1371"/>
        <v>timestamp</v>
      </c>
      <c r="S1727" s="66"/>
      <c r="T1727" s="66"/>
      <c r="U1727" s="68">
        <f t="shared" si="1340"/>
        <v>8</v>
      </c>
      <c r="V1727" s="65"/>
      <c r="W1727" s="5" t="s">
        <v>291</v>
      </c>
      <c r="X1727" s="5" t="str">
        <f t="shared" si="1365"/>
        <v>BASE_DT,PORT_ID</v>
      </c>
      <c r="Y1727" s="6" t="s">
        <v>291</v>
      </c>
      <c r="Z1727" s="37" t="str">
        <f t="shared" si="1366"/>
        <v xml:space="preserve">  TMSTAMP timestamp DEFAULT CURRENT_TIMESTAMP  NULL,</v>
      </c>
      <c r="AA1727" s="37" t="s">
        <v>291</v>
      </c>
      <c r="AB1727" s="5" t="str">
        <f t="shared" si="1367"/>
        <v/>
      </c>
      <c r="AC1727" s="37" t="s">
        <v>291</v>
      </c>
      <c r="AD1727" s="37" t="str">
        <f t="shared" si="1368"/>
        <v>COMMENT ON COLUMN ZSB_PORT_STRU.TMSTAMP IS '최종작업시스템일시';</v>
      </c>
      <c r="AE1727" s="37" t="s">
        <v>291</v>
      </c>
      <c r="AF1727" s="40" t="str">
        <f t="shared" si="1369"/>
        <v>ALTER TABLE ZSB_PORT_STRU ADD TMSTAMP timestamp NULL;</v>
      </c>
      <c r="AG1727" s="6" t="s">
        <v>291</v>
      </c>
      <c r="AI1727" s="114"/>
      <c r="AJ1727" s="66"/>
    </row>
    <row r="1728" spans="2:36" hidden="1">
      <c r="B1728" s="65" t="str">
        <f t="shared" si="1372"/>
        <v>바젤2표준_산출정보</v>
      </c>
      <c r="C1728" s="65" t="str">
        <f t="shared" si="1372"/>
        <v>포트폴리오구성정보</v>
      </c>
      <c r="D1728" s="65" t="s">
        <v>1184</v>
      </c>
      <c r="E1728" s="65">
        <f t="shared" si="1362"/>
        <v>5</v>
      </c>
      <c r="F1728" s="66" t="s">
        <v>1980</v>
      </c>
      <c r="G1728" s="66" t="s">
        <v>274</v>
      </c>
      <c r="H1728" s="42">
        <v>10</v>
      </c>
      <c r="I1728" s="66"/>
      <c r="J1728" s="65" t="str">
        <f t="shared" si="1370"/>
        <v>문자_10</v>
      </c>
      <c r="K1728" s="103"/>
      <c r="L1728" s="67"/>
      <c r="M1728" s="65" t="str">
        <f>M1724</f>
        <v>ZSB_PORT_STRU</v>
      </c>
      <c r="N1728" s="65" t="str">
        <f t="shared" si="1356"/>
        <v>포트폴리오구성정보</v>
      </c>
      <c r="O1728" s="27">
        <f t="shared" si="1342"/>
        <v>5</v>
      </c>
      <c r="P1728" s="65" t="s">
        <v>80</v>
      </c>
      <c r="Q1728" s="65" t="str">
        <f t="shared" si="1374"/>
        <v>포트폴리오그룹</v>
      </c>
      <c r="R1728" s="65" t="str">
        <f t="shared" si="1371"/>
        <v>varchar2(10)</v>
      </c>
      <c r="S1728" s="66"/>
      <c r="T1728" s="66"/>
      <c r="U1728" s="68">
        <f t="shared" si="1340"/>
        <v>10</v>
      </c>
      <c r="V1728" s="65"/>
      <c r="W1728" s="5" t="s">
        <v>291</v>
      </c>
      <c r="X1728" s="5" t="str">
        <f t="shared" si="1365"/>
        <v>BASE_DT,PORT_ID</v>
      </c>
      <c r="Y1728" s="6" t="s">
        <v>291</v>
      </c>
      <c r="Z1728" s="37" t="str">
        <f t="shared" si="1366"/>
        <v xml:space="preserve">  PORT_GRP varchar2(10) NULL,</v>
      </c>
      <c r="AA1728" s="37" t="s">
        <v>291</v>
      </c>
      <c r="AB1728" s="5" t="str">
        <f t="shared" si="1367"/>
        <v/>
      </c>
      <c r="AC1728" s="37" t="s">
        <v>291</v>
      </c>
      <c r="AD1728" s="37" t="str">
        <f t="shared" si="1368"/>
        <v>COMMENT ON COLUMN ZSB_PORT_STRU.PORT_GRP IS '포트폴리오그룹';</v>
      </c>
      <c r="AE1728" s="37" t="s">
        <v>291</v>
      </c>
      <c r="AF1728" s="40" t="str">
        <f t="shared" si="1369"/>
        <v>ALTER TABLE ZSB_PORT_STRU ADD PORT_GRP varchar2(10) NULL;</v>
      </c>
      <c r="AG1728" s="6" t="s">
        <v>291</v>
      </c>
      <c r="AI1728" s="114"/>
      <c r="AJ1728" s="66"/>
    </row>
    <row r="1729" spans="2:36" hidden="1">
      <c r="B1729" s="65" t="str">
        <f t="shared" si="1372"/>
        <v>바젤2표준_산출정보</v>
      </c>
      <c r="C1729" s="65" t="str">
        <f t="shared" si="1372"/>
        <v>포트폴리오구성정보</v>
      </c>
      <c r="D1729" s="65" t="s">
        <v>1209</v>
      </c>
      <c r="E1729" s="65">
        <f t="shared" si="1362"/>
        <v>6</v>
      </c>
      <c r="F1729" s="66"/>
      <c r="G1729" s="66" t="s">
        <v>274</v>
      </c>
      <c r="H1729" s="42">
        <v>100</v>
      </c>
      <c r="I1729" s="66"/>
      <c r="J1729" s="65" t="str">
        <f t="shared" si="1370"/>
        <v>문자_100</v>
      </c>
      <c r="K1729" s="103"/>
      <c r="L1729" s="67"/>
      <c r="M1729" s="65" t="str">
        <f>M1727</f>
        <v>ZSB_PORT_STRU</v>
      </c>
      <c r="N1729" s="65" t="str">
        <f t="shared" si="1356"/>
        <v>포트폴리오구성정보</v>
      </c>
      <c r="O1729" s="27">
        <f t="shared" si="1342"/>
        <v>6</v>
      </c>
      <c r="P1729" s="65" t="s">
        <v>82</v>
      </c>
      <c r="Q1729" s="65" t="str">
        <f t="shared" si="1374"/>
        <v>내포트폴리오ID</v>
      </c>
      <c r="R1729" s="65" t="str">
        <f t="shared" si="1371"/>
        <v>varchar2(100)</v>
      </c>
      <c r="S1729" s="66"/>
      <c r="T1729" s="66"/>
      <c r="U1729" s="68">
        <f t="shared" si="1340"/>
        <v>100</v>
      </c>
      <c r="V1729" s="65"/>
      <c r="W1729" s="5" t="s">
        <v>291</v>
      </c>
      <c r="X1729" s="5" t="str">
        <f t="shared" si="1365"/>
        <v>BASE_DT,PORT_ID</v>
      </c>
      <c r="Y1729" s="6" t="s">
        <v>291</v>
      </c>
      <c r="Z1729" s="37" t="str">
        <f t="shared" si="1366"/>
        <v xml:space="preserve">  PORT_SID varchar2(100) NULL,</v>
      </c>
      <c r="AA1729" s="37" t="s">
        <v>291</v>
      </c>
      <c r="AB1729" s="5" t="str">
        <f t="shared" si="1367"/>
        <v/>
      </c>
      <c r="AC1729" s="37" t="s">
        <v>291</v>
      </c>
      <c r="AD1729" s="37" t="str">
        <f t="shared" si="1368"/>
        <v>COMMENT ON COLUMN ZSB_PORT_STRU.PORT_SID IS '내포트폴리오ID';</v>
      </c>
      <c r="AE1729" s="37" t="s">
        <v>291</v>
      </c>
      <c r="AF1729" s="40" t="str">
        <f t="shared" si="1369"/>
        <v>ALTER TABLE ZSB_PORT_STRU ADD PORT_SID varchar2(100) NULL;</v>
      </c>
      <c r="AG1729" s="6" t="s">
        <v>291</v>
      </c>
      <c r="AI1729" s="114"/>
      <c r="AJ1729" s="66"/>
    </row>
    <row r="1730" spans="2:36" hidden="1">
      <c r="B1730" s="65" t="str">
        <f t="shared" si="1372"/>
        <v>바젤2표준_산출정보</v>
      </c>
      <c r="C1730" s="65" t="str">
        <f t="shared" si="1372"/>
        <v>포트폴리오구성정보</v>
      </c>
      <c r="D1730" s="65" t="s">
        <v>1210</v>
      </c>
      <c r="E1730" s="65">
        <f t="shared" si="1362"/>
        <v>7</v>
      </c>
      <c r="F1730" s="66"/>
      <c r="G1730" s="66" t="s">
        <v>274</v>
      </c>
      <c r="H1730" s="42" t="s">
        <v>1159</v>
      </c>
      <c r="I1730" s="66"/>
      <c r="J1730" s="65" t="str">
        <f t="shared" si="1370"/>
        <v>문자_100</v>
      </c>
      <c r="K1730" s="103"/>
      <c r="L1730" s="67"/>
      <c r="M1730" s="65" t="str">
        <f t="shared" si="1354"/>
        <v>ZSB_PORT_STRU</v>
      </c>
      <c r="N1730" s="65" t="str">
        <f t="shared" si="1356"/>
        <v>포트폴리오구성정보</v>
      </c>
      <c r="O1730" s="27">
        <f t="shared" si="1342"/>
        <v>7</v>
      </c>
      <c r="P1730" s="65" t="s">
        <v>83</v>
      </c>
      <c r="Q1730" s="65" t="str">
        <f t="shared" si="1374"/>
        <v>상위포트폴리오ID</v>
      </c>
      <c r="R1730" s="65" t="str">
        <f t="shared" si="1371"/>
        <v>varchar2(100)</v>
      </c>
      <c r="S1730" s="66"/>
      <c r="T1730" s="66"/>
      <c r="U1730" s="68" t="str">
        <f t="shared" si="1340"/>
        <v>100</v>
      </c>
      <c r="V1730" s="65"/>
      <c r="W1730" s="5" t="s">
        <v>291</v>
      </c>
      <c r="X1730" s="5" t="str">
        <f t="shared" si="1365"/>
        <v>BASE_DT,PORT_ID</v>
      </c>
      <c r="Y1730" s="6" t="s">
        <v>291</v>
      </c>
      <c r="Z1730" s="37" t="str">
        <f t="shared" si="1366"/>
        <v xml:space="preserve">  PORT_PID varchar2(100) NULL,</v>
      </c>
      <c r="AA1730" s="37" t="s">
        <v>291</v>
      </c>
      <c r="AB1730" s="5" t="str">
        <f t="shared" si="1367"/>
        <v/>
      </c>
      <c r="AC1730" s="37" t="s">
        <v>291</v>
      </c>
      <c r="AD1730" s="37" t="str">
        <f t="shared" si="1368"/>
        <v>COMMENT ON COLUMN ZSB_PORT_STRU.PORT_PID IS '상위포트폴리오ID';</v>
      </c>
      <c r="AE1730" s="37" t="s">
        <v>291</v>
      </c>
      <c r="AF1730" s="40" t="str">
        <f t="shared" si="1369"/>
        <v>ALTER TABLE ZSB_PORT_STRU ADD PORT_PID varchar2(100) NULL;</v>
      </c>
      <c r="AG1730" s="6" t="s">
        <v>291</v>
      </c>
      <c r="AI1730" s="114"/>
      <c r="AJ1730" s="66"/>
    </row>
    <row r="1731" spans="2:36" hidden="1">
      <c r="B1731" s="65" t="str">
        <f t="shared" si="1372"/>
        <v>바젤2표준_산출정보</v>
      </c>
      <c r="C1731" s="65" t="str">
        <f t="shared" si="1372"/>
        <v>포트폴리오구성정보</v>
      </c>
      <c r="D1731" s="65" t="s">
        <v>1327</v>
      </c>
      <c r="E1731" s="65">
        <f t="shared" si="1362"/>
        <v>8</v>
      </c>
      <c r="F1731" s="66"/>
      <c r="G1731" s="66" t="s">
        <v>274</v>
      </c>
      <c r="H1731" s="42">
        <v>100</v>
      </c>
      <c r="I1731" s="66"/>
      <c r="J1731" s="65" t="str">
        <f t="shared" si="1370"/>
        <v>문자_100</v>
      </c>
      <c r="K1731" s="103"/>
      <c r="L1731" s="67"/>
      <c r="M1731" s="65" t="str">
        <f t="shared" si="1354"/>
        <v>ZSB_PORT_STRU</v>
      </c>
      <c r="N1731" s="65" t="str">
        <f t="shared" si="1356"/>
        <v>포트폴리오구성정보</v>
      </c>
      <c r="O1731" s="27">
        <f t="shared" si="1342"/>
        <v>8</v>
      </c>
      <c r="P1731" s="65" t="s">
        <v>84</v>
      </c>
      <c r="Q1731" s="65" t="str">
        <f t="shared" si="1374"/>
        <v>내포트폴리오명</v>
      </c>
      <c r="R1731" s="65" t="str">
        <f t="shared" si="1371"/>
        <v>varchar2(100)</v>
      </c>
      <c r="S1731" s="66"/>
      <c r="T1731" s="66"/>
      <c r="U1731" s="68">
        <f t="shared" si="1340"/>
        <v>100</v>
      </c>
      <c r="V1731" s="65"/>
      <c r="W1731" s="5" t="s">
        <v>291</v>
      </c>
      <c r="X1731" s="5" t="str">
        <f t="shared" si="1365"/>
        <v>BASE_DT,PORT_ID</v>
      </c>
      <c r="Y1731" s="6" t="s">
        <v>291</v>
      </c>
      <c r="Z1731" s="37" t="str">
        <f t="shared" si="1366"/>
        <v xml:space="preserve">  PORT_NM varchar2(100) NULL,</v>
      </c>
      <c r="AA1731" s="37" t="s">
        <v>291</v>
      </c>
      <c r="AB1731" s="5" t="str">
        <f t="shared" si="1367"/>
        <v/>
      </c>
      <c r="AC1731" s="37" t="s">
        <v>291</v>
      </c>
      <c r="AD1731" s="37" t="str">
        <f t="shared" si="1368"/>
        <v>COMMENT ON COLUMN ZSB_PORT_STRU.PORT_NM IS '내포트폴리오명';</v>
      </c>
      <c r="AE1731" s="37" t="s">
        <v>291</v>
      </c>
      <c r="AF1731" s="40" t="str">
        <f t="shared" si="1369"/>
        <v>ALTER TABLE ZSB_PORT_STRU ADD PORT_NM varchar2(100) NULL;</v>
      </c>
      <c r="AG1731" s="6" t="s">
        <v>291</v>
      </c>
      <c r="AI1731" s="114"/>
      <c r="AJ1731" s="66"/>
    </row>
    <row r="1732" spans="2:36" hidden="1">
      <c r="B1732" s="65" t="str">
        <f t="shared" ref="B1732:C1747" si="1375">B1731</f>
        <v>바젤2표준_산출정보</v>
      </c>
      <c r="C1732" s="65" t="str">
        <f t="shared" si="1375"/>
        <v>포트폴리오구성정보</v>
      </c>
      <c r="D1732" s="65" t="s">
        <v>1328</v>
      </c>
      <c r="E1732" s="65">
        <f t="shared" si="1362"/>
        <v>9</v>
      </c>
      <c r="F1732" s="66"/>
      <c r="G1732" s="66" t="s">
        <v>274</v>
      </c>
      <c r="H1732" s="42">
        <v>200</v>
      </c>
      <c r="I1732" s="66"/>
      <c r="J1732" s="65" t="str">
        <f t="shared" si="1370"/>
        <v>문자_200</v>
      </c>
      <c r="K1732" s="103"/>
      <c r="L1732" s="67"/>
      <c r="M1732" s="65" t="str">
        <f t="shared" si="1354"/>
        <v>ZSB_PORT_STRU</v>
      </c>
      <c r="N1732" s="65" t="str">
        <f t="shared" si="1356"/>
        <v>포트폴리오구성정보</v>
      </c>
      <c r="O1732" s="27">
        <f t="shared" si="1342"/>
        <v>9</v>
      </c>
      <c r="P1732" s="65" t="s">
        <v>86</v>
      </c>
      <c r="Q1732" s="65" t="str">
        <f t="shared" si="1374"/>
        <v>전체포트폴리오명</v>
      </c>
      <c r="R1732" s="65" t="str">
        <f t="shared" si="1371"/>
        <v>varchar2(200)</v>
      </c>
      <c r="S1732" s="66"/>
      <c r="T1732" s="66"/>
      <c r="U1732" s="68">
        <f t="shared" si="1340"/>
        <v>200</v>
      </c>
      <c r="V1732" s="65"/>
      <c r="W1732" s="5" t="s">
        <v>291</v>
      </c>
      <c r="X1732" s="5" t="str">
        <f t="shared" si="1365"/>
        <v>BASE_DT,PORT_ID</v>
      </c>
      <c r="Y1732" s="6" t="s">
        <v>291</v>
      </c>
      <c r="Z1732" s="37" t="str">
        <f t="shared" si="1366"/>
        <v xml:space="preserve">  PORT_FNM varchar2(200) NULL,</v>
      </c>
      <c r="AA1732" s="37" t="s">
        <v>291</v>
      </c>
      <c r="AB1732" s="5" t="str">
        <f t="shared" si="1367"/>
        <v/>
      </c>
      <c r="AC1732" s="37" t="s">
        <v>291</v>
      </c>
      <c r="AD1732" s="37" t="str">
        <f t="shared" si="1368"/>
        <v>COMMENT ON COLUMN ZSB_PORT_STRU.PORT_FNM IS '전체포트폴리오명';</v>
      </c>
      <c r="AE1732" s="37" t="s">
        <v>291</v>
      </c>
      <c r="AF1732" s="40" t="str">
        <f t="shared" si="1369"/>
        <v>ALTER TABLE ZSB_PORT_STRU ADD PORT_FNM varchar2(200) NULL;</v>
      </c>
      <c r="AG1732" s="6" t="s">
        <v>291</v>
      </c>
      <c r="AI1732" s="114"/>
      <c r="AJ1732" s="66"/>
    </row>
    <row r="1733" spans="2:36" hidden="1">
      <c r="B1733" s="65" t="str">
        <f t="shared" si="1375"/>
        <v>바젤2표준_산출정보</v>
      </c>
      <c r="C1733" s="65" t="str">
        <f t="shared" si="1375"/>
        <v>포트폴리오구성정보</v>
      </c>
      <c r="D1733" s="65" t="s">
        <v>1211</v>
      </c>
      <c r="E1733" s="65">
        <f t="shared" si="1362"/>
        <v>10</v>
      </c>
      <c r="F1733" s="66"/>
      <c r="G1733" s="66" t="s">
        <v>1156</v>
      </c>
      <c r="H1733" s="42">
        <v>1</v>
      </c>
      <c r="I1733" s="66"/>
      <c r="J1733" s="65" t="str">
        <f t="shared" si="1370"/>
        <v>숫자_1</v>
      </c>
      <c r="K1733" s="103"/>
      <c r="L1733" s="67"/>
      <c r="M1733" s="65" t="str">
        <f t="shared" si="1354"/>
        <v>ZSB_PORT_STRU</v>
      </c>
      <c r="N1733" s="65" t="str">
        <f t="shared" si="1356"/>
        <v>포트폴리오구성정보</v>
      </c>
      <c r="O1733" s="27">
        <f t="shared" si="1342"/>
        <v>10</v>
      </c>
      <c r="P1733" s="65" t="s">
        <v>87</v>
      </c>
      <c r="Q1733" s="65" t="str">
        <f t="shared" si="1374"/>
        <v>포트폴리오레벨</v>
      </c>
      <c r="R1733" s="65" t="str">
        <f t="shared" si="1371"/>
        <v>number(1)</v>
      </c>
      <c r="S1733" s="66"/>
      <c r="T1733" s="66"/>
      <c r="U1733" s="68">
        <f t="shared" si="1340"/>
        <v>1</v>
      </c>
      <c r="V1733" s="65"/>
      <c r="W1733" s="5" t="s">
        <v>291</v>
      </c>
      <c r="X1733" s="5" t="str">
        <f t="shared" si="1365"/>
        <v>BASE_DT,PORT_ID</v>
      </c>
      <c r="Y1733" s="6" t="s">
        <v>291</v>
      </c>
      <c r="Z1733" s="37" t="str">
        <f t="shared" si="1366"/>
        <v xml:space="preserve">  PORT_LEV number(1) NULL,</v>
      </c>
      <c r="AA1733" s="37" t="s">
        <v>291</v>
      </c>
      <c r="AB1733" s="5" t="str">
        <f t="shared" si="1367"/>
        <v/>
      </c>
      <c r="AC1733" s="37" t="s">
        <v>291</v>
      </c>
      <c r="AD1733" s="37" t="str">
        <f t="shared" si="1368"/>
        <v>COMMENT ON COLUMN ZSB_PORT_STRU.PORT_LEV IS '포트폴리오레벨';</v>
      </c>
      <c r="AE1733" s="37" t="s">
        <v>291</v>
      </c>
      <c r="AF1733" s="40" t="str">
        <f t="shared" si="1369"/>
        <v>ALTER TABLE ZSB_PORT_STRU ADD PORT_LEV number(1) NULL;</v>
      </c>
      <c r="AG1733" s="6" t="s">
        <v>291</v>
      </c>
      <c r="AI1733" s="114"/>
      <c r="AJ1733" s="66"/>
    </row>
    <row r="1734" spans="2:36" hidden="1">
      <c r="B1734" s="65" t="str">
        <f t="shared" si="1375"/>
        <v>바젤2표준_산출정보</v>
      </c>
      <c r="C1734" s="65" t="str">
        <f t="shared" si="1375"/>
        <v>포트폴리오구성정보</v>
      </c>
      <c r="D1734" s="65" t="s">
        <v>1329</v>
      </c>
      <c r="E1734" s="65">
        <f t="shared" si="1362"/>
        <v>11</v>
      </c>
      <c r="F1734" s="66"/>
      <c r="G1734" s="66" t="s">
        <v>1156</v>
      </c>
      <c r="H1734" s="42" t="s">
        <v>2000</v>
      </c>
      <c r="I1734" s="66"/>
      <c r="J1734" s="65" t="str">
        <f t="shared" si="1370"/>
        <v>숫자_19,2</v>
      </c>
      <c r="K1734" s="103"/>
      <c r="L1734" s="67"/>
      <c r="M1734" s="65" t="str">
        <f t="shared" si="1354"/>
        <v>ZSB_PORT_STRU</v>
      </c>
      <c r="N1734" s="65" t="str">
        <f t="shared" si="1356"/>
        <v>포트폴리오구성정보</v>
      </c>
      <c r="O1734" s="27">
        <f t="shared" si="1342"/>
        <v>11</v>
      </c>
      <c r="P1734" s="65" t="s">
        <v>88</v>
      </c>
      <c r="Q1734" s="65" t="str">
        <f t="shared" si="1374"/>
        <v>한도금액1</v>
      </c>
      <c r="R1734" s="65" t="str">
        <f t="shared" si="1371"/>
        <v>number(19,2)</v>
      </c>
      <c r="S1734" s="66"/>
      <c r="T1734" s="66"/>
      <c r="U1734" s="68" t="str">
        <f t="shared" ref="U1734:U1797" si="1376">IF(Q1734="", SUMIFS(U:U,M:M,M1734,Q:Q,"&lt;&gt;"&amp;Q1734), IF(OR(R1734="float",R1734="datetime"),8,H1734))</f>
        <v>19,2</v>
      </c>
      <c r="V1734" s="65"/>
      <c r="W1734" s="5" t="s">
        <v>291</v>
      </c>
      <c r="X1734" s="5" t="str">
        <f t="shared" si="1365"/>
        <v>BASE_DT,PORT_ID</v>
      </c>
      <c r="Y1734" s="6" t="s">
        <v>291</v>
      </c>
      <c r="Z1734" s="37" t="str">
        <f t="shared" si="1366"/>
        <v xml:space="preserve">  PORT_LMT1 number(19,2) NULL,</v>
      </c>
      <c r="AA1734" s="37" t="s">
        <v>291</v>
      </c>
      <c r="AB1734" s="5" t="str">
        <f t="shared" si="1367"/>
        <v/>
      </c>
      <c r="AC1734" s="37" t="s">
        <v>291</v>
      </c>
      <c r="AD1734" s="37" t="str">
        <f t="shared" si="1368"/>
        <v>COMMENT ON COLUMN ZSB_PORT_STRU.PORT_LMT1 IS '한도금액1';</v>
      </c>
      <c r="AE1734" s="37" t="s">
        <v>291</v>
      </c>
      <c r="AF1734" s="40" t="str">
        <f t="shared" si="1369"/>
        <v>ALTER TABLE ZSB_PORT_STRU ADD PORT_LMT1 number(19,2) NULL;</v>
      </c>
      <c r="AG1734" s="6" t="s">
        <v>291</v>
      </c>
      <c r="AI1734" s="114"/>
      <c r="AJ1734" s="66"/>
    </row>
    <row r="1735" spans="2:36" hidden="1">
      <c r="B1735" s="65" t="str">
        <f t="shared" si="1375"/>
        <v>바젤2표준_산출정보</v>
      </c>
      <c r="C1735" s="65" t="str">
        <f t="shared" si="1375"/>
        <v>포트폴리오구성정보</v>
      </c>
      <c r="D1735" s="65" t="s">
        <v>1330</v>
      </c>
      <c r="E1735" s="65">
        <f t="shared" si="1362"/>
        <v>12</v>
      </c>
      <c r="F1735" s="66"/>
      <c r="G1735" s="66" t="s">
        <v>1156</v>
      </c>
      <c r="H1735" s="42" t="s">
        <v>2000</v>
      </c>
      <c r="I1735" s="66"/>
      <c r="J1735" s="65" t="str">
        <f t="shared" si="1370"/>
        <v>숫자_19,2</v>
      </c>
      <c r="K1735" s="103"/>
      <c r="L1735" s="67"/>
      <c r="M1735" s="65" t="str">
        <f t="shared" si="1354"/>
        <v>ZSB_PORT_STRU</v>
      </c>
      <c r="N1735" s="65" t="str">
        <f t="shared" si="1356"/>
        <v>포트폴리오구성정보</v>
      </c>
      <c r="O1735" s="27">
        <f t="shared" si="1342"/>
        <v>12</v>
      </c>
      <c r="P1735" s="65" t="s">
        <v>89</v>
      </c>
      <c r="Q1735" s="65" t="str">
        <f t="shared" si="1374"/>
        <v>한도금액2</v>
      </c>
      <c r="R1735" s="65" t="str">
        <f t="shared" si="1371"/>
        <v>number(19,2)</v>
      </c>
      <c r="S1735" s="66"/>
      <c r="T1735" s="66"/>
      <c r="U1735" s="68" t="str">
        <f t="shared" si="1376"/>
        <v>19,2</v>
      </c>
      <c r="V1735" s="65"/>
      <c r="W1735" s="5" t="s">
        <v>291</v>
      </c>
      <c r="X1735" s="5" t="str">
        <f t="shared" si="1365"/>
        <v>BASE_DT,PORT_ID</v>
      </c>
      <c r="Y1735" s="6" t="s">
        <v>291</v>
      </c>
      <c r="Z1735" s="37" t="str">
        <f t="shared" si="1366"/>
        <v xml:space="preserve">  PORT_LMT2 number(19,2) NULL,</v>
      </c>
      <c r="AA1735" s="37" t="s">
        <v>291</v>
      </c>
      <c r="AB1735" s="5" t="str">
        <f t="shared" si="1367"/>
        <v/>
      </c>
      <c r="AC1735" s="37" t="s">
        <v>291</v>
      </c>
      <c r="AD1735" s="37" t="str">
        <f t="shared" si="1368"/>
        <v>COMMENT ON COLUMN ZSB_PORT_STRU.PORT_LMT2 IS '한도금액2';</v>
      </c>
      <c r="AE1735" s="37" t="s">
        <v>291</v>
      </c>
      <c r="AF1735" s="40" t="str">
        <f t="shared" si="1369"/>
        <v>ALTER TABLE ZSB_PORT_STRU ADD PORT_LMT2 number(19,2) NULL;</v>
      </c>
      <c r="AG1735" s="6" t="s">
        <v>291</v>
      </c>
      <c r="AI1735" s="114"/>
      <c r="AJ1735" s="66"/>
    </row>
    <row r="1736" spans="2:36" hidden="1">
      <c r="B1736" s="65" t="str">
        <f t="shared" si="1375"/>
        <v>바젤2표준_산출정보</v>
      </c>
      <c r="C1736" s="65" t="str">
        <f t="shared" si="1375"/>
        <v>포트폴리오구성정보</v>
      </c>
      <c r="D1736" s="65" t="s">
        <v>1331</v>
      </c>
      <c r="E1736" s="65">
        <f t="shared" si="1362"/>
        <v>13</v>
      </c>
      <c r="F1736" s="66"/>
      <c r="G1736" s="66" t="s">
        <v>1156</v>
      </c>
      <c r="H1736" s="42" t="s">
        <v>2000</v>
      </c>
      <c r="I1736" s="66"/>
      <c r="J1736" s="65" t="str">
        <f t="shared" si="1370"/>
        <v>숫자_19,2</v>
      </c>
      <c r="K1736" s="103"/>
      <c r="L1736" s="67"/>
      <c r="M1736" s="65" t="str">
        <f>M1731</f>
        <v>ZSB_PORT_STRU</v>
      </c>
      <c r="N1736" s="65" t="str">
        <f t="shared" si="1356"/>
        <v>포트폴리오구성정보</v>
      </c>
      <c r="O1736" s="27">
        <f t="shared" si="1342"/>
        <v>13</v>
      </c>
      <c r="P1736" s="65" t="s">
        <v>90</v>
      </c>
      <c r="Q1736" s="65" t="str">
        <f t="shared" si="1374"/>
        <v>한도금액3</v>
      </c>
      <c r="R1736" s="65" t="str">
        <f t="shared" si="1371"/>
        <v>number(19,2)</v>
      </c>
      <c r="S1736" s="66"/>
      <c r="T1736" s="66"/>
      <c r="U1736" s="68" t="str">
        <f t="shared" si="1376"/>
        <v>19,2</v>
      </c>
      <c r="V1736" s="65"/>
      <c r="W1736" s="5" t="s">
        <v>291</v>
      </c>
      <c r="X1736" s="5" t="str">
        <f t="shared" si="1365"/>
        <v>BASE_DT,PORT_ID</v>
      </c>
      <c r="Y1736" s="6" t="s">
        <v>291</v>
      </c>
      <c r="Z1736" s="37" t="str">
        <f t="shared" si="1366"/>
        <v xml:space="preserve">  PORT_LMT3 number(19,2) NULL,</v>
      </c>
      <c r="AA1736" s="37" t="s">
        <v>291</v>
      </c>
      <c r="AB1736" s="5" t="str">
        <f t="shared" si="1367"/>
        <v/>
      </c>
      <c r="AC1736" s="37" t="s">
        <v>291</v>
      </c>
      <c r="AD1736" s="37" t="str">
        <f t="shared" si="1368"/>
        <v>COMMENT ON COLUMN ZSB_PORT_STRU.PORT_LMT3 IS '한도금액3';</v>
      </c>
      <c r="AE1736" s="37" t="s">
        <v>291</v>
      </c>
      <c r="AF1736" s="40" t="str">
        <f t="shared" si="1369"/>
        <v>ALTER TABLE ZSB_PORT_STRU ADD PORT_LMT3 number(19,2) NULL;</v>
      </c>
      <c r="AG1736" s="6" t="s">
        <v>291</v>
      </c>
      <c r="AI1736" s="114"/>
      <c r="AJ1736" s="66"/>
    </row>
    <row r="1737" spans="2:36" hidden="1">
      <c r="B1737" s="65" t="str">
        <f t="shared" si="1375"/>
        <v>바젤2표준_산출정보</v>
      </c>
      <c r="C1737" s="65" t="str">
        <f t="shared" si="1375"/>
        <v>포트폴리오구성정보</v>
      </c>
      <c r="D1737" s="65" t="s">
        <v>34</v>
      </c>
      <c r="E1737" s="65">
        <f t="shared" si="1362"/>
        <v>14</v>
      </c>
      <c r="F1737" s="66"/>
      <c r="G1737" s="66" t="s">
        <v>1156</v>
      </c>
      <c r="H1737" s="42" t="s">
        <v>2000</v>
      </c>
      <c r="I1737" s="66"/>
      <c r="J1737" s="65" t="str">
        <f t="shared" si="1370"/>
        <v>숫자_19,2</v>
      </c>
      <c r="K1737" s="103"/>
      <c r="L1737" s="67"/>
      <c r="M1737" s="65" t="str">
        <f>M1732</f>
        <v>ZSB_PORT_STRU</v>
      </c>
      <c r="N1737" s="65" t="str">
        <f t="shared" si="1356"/>
        <v>포트폴리오구성정보</v>
      </c>
      <c r="O1737" s="27">
        <f t="shared" si="1342"/>
        <v>14</v>
      </c>
      <c r="P1737" s="65" t="s">
        <v>1332</v>
      </c>
      <c r="Q1737" s="65" t="str">
        <f t="shared" si="1374"/>
        <v>액면금액</v>
      </c>
      <c r="R1737" s="65" t="str">
        <f t="shared" si="1371"/>
        <v>number(19,2)</v>
      </c>
      <c r="S1737" s="66"/>
      <c r="T1737" s="66"/>
      <c r="U1737" s="68" t="str">
        <f t="shared" si="1376"/>
        <v>19,2</v>
      </c>
      <c r="V1737" s="65"/>
      <c r="W1737" s="5" t="s">
        <v>291</v>
      </c>
      <c r="X1737" s="5" t="str">
        <f t="shared" si="1365"/>
        <v>BASE_DT,PORT_ID</v>
      </c>
      <c r="Y1737" s="6" t="s">
        <v>291</v>
      </c>
      <c r="Z1737" s="37" t="str">
        <f t="shared" si="1366"/>
        <v xml:space="preserve">  PORT_THEO number(19,2) NULL,</v>
      </c>
      <c r="AA1737" s="37" t="s">
        <v>291</v>
      </c>
      <c r="AB1737" s="5" t="str">
        <f t="shared" si="1367"/>
        <v/>
      </c>
      <c r="AC1737" s="37" t="s">
        <v>291</v>
      </c>
      <c r="AD1737" s="37" t="str">
        <f t="shared" si="1368"/>
        <v>COMMENT ON COLUMN ZSB_PORT_STRU.PORT_THEO IS '액면금액';</v>
      </c>
      <c r="AE1737" s="37" t="s">
        <v>291</v>
      </c>
      <c r="AF1737" s="40" t="str">
        <f t="shared" si="1369"/>
        <v>ALTER TABLE ZSB_PORT_STRU ADD PORT_THEO number(19,2) NULL;</v>
      </c>
      <c r="AG1737" s="6" t="s">
        <v>291</v>
      </c>
      <c r="AI1737" s="114"/>
      <c r="AJ1737" s="66"/>
    </row>
    <row r="1738" spans="2:36" hidden="1">
      <c r="B1738" s="65" t="str">
        <f t="shared" si="1375"/>
        <v>바젤2표준_산출정보</v>
      </c>
      <c r="C1738" s="65" t="str">
        <f t="shared" si="1375"/>
        <v>포트폴리오구성정보</v>
      </c>
      <c r="D1738" s="65" t="s">
        <v>1226</v>
      </c>
      <c r="E1738" s="65">
        <f t="shared" si="1362"/>
        <v>15</v>
      </c>
      <c r="F1738" s="66"/>
      <c r="G1738" s="66" t="s">
        <v>1156</v>
      </c>
      <c r="H1738" s="42" t="s">
        <v>2000</v>
      </c>
      <c r="I1738" s="66"/>
      <c r="J1738" s="65" t="str">
        <f t="shared" si="1370"/>
        <v>숫자_19,2</v>
      </c>
      <c r="K1738" s="103"/>
      <c r="L1738" s="67"/>
      <c r="M1738" s="65" t="str">
        <f>M1733</f>
        <v>ZSB_PORT_STRU</v>
      </c>
      <c r="N1738" s="65" t="str">
        <f t="shared" si="1356"/>
        <v>포트폴리오구성정보</v>
      </c>
      <c r="O1738" s="27">
        <f t="shared" si="1342"/>
        <v>15</v>
      </c>
      <c r="P1738" s="65" t="s">
        <v>1334</v>
      </c>
      <c r="Q1738" s="65" t="str">
        <f t="shared" si="1374"/>
        <v>평가금액</v>
      </c>
      <c r="R1738" s="65" t="str">
        <f t="shared" si="1371"/>
        <v>number(19,2)</v>
      </c>
      <c r="S1738" s="66"/>
      <c r="T1738" s="66"/>
      <c r="U1738" s="68" t="str">
        <f t="shared" si="1376"/>
        <v>19,2</v>
      </c>
      <c r="V1738" s="65"/>
      <c r="W1738" s="5" t="s">
        <v>291</v>
      </c>
      <c r="X1738" s="5" t="str">
        <f t="shared" si="1365"/>
        <v>BASE_DT,PORT_ID</v>
      </c>
      <c r="Y1738" s="6" t="s">
        <v>291</v>
      </c>
      <c r="Z1738" s="37" t="str">
        <f t="shared" si="1366"/>
        <v xml:space="preserve">  PORT_NOTI number(19,2) NULL,</v>
      </c>
      <c r="AA1738" s="37" t="s">
        <v>291</v>
      </c>
      <c r="AB1738" s="5" t="str">
        <f t="shared" si="1367"/>
        <v/>
      </c>
      <c r="AC1738" s="37" t="s">
        <v>291</v>
      </c>
      <c r="AD1738" s="37" t="str">
        <f t="shared" si="1368"/>
        <v>COMMENT ON COLUMN ZSB_PORT_STRU.PORT_NOTI IS '평가금액';</v>
      </c>
      <c r="AE1738" s="37" t="s">
        <v>291</v>
      </c>
      <c r="AF1738" s="40" t="str">
        <f t="shared" si="1369"/>
        <v>ALTER TABLE ZSB_PORT_STRU ADD PORT_NOTI number(19,2) NULL;</v>
      </c>
      <c r="AG1738" s="6" t="s">
        <v>291</v>
      </c>
      <c r="AI1738" s="114"/>
      <c r="AJ1738" s="66"/>
    </row>
    <row r="1739" spans="2:36" hidden="1">
      <c r="B1739" s="65" t="str">
        <f t="shared" si="1375"/>
        <v>바젤2표준_산출정보</v>
      </c>
      <c r="C1739" s="65" t="str">
        <f t="shared" si="1375"/>
        <v>포트폴리오구성정보</v>
      </c>
      <c r="D1739" s="65" t="s">
        <v>1335</v>
      </c>
      <c r="E1739" s="65">
        <f t="shared" si="1362"/>
        <v>16</v>
      </c>
      <c r="F1739" s="66"/>
      <c r="G1739" s="66" t="s">
        <v>1156</v>
      </c>
      <c r="H1739" s="42" t="s">
        <v>2000</v>
      </c>
      <c r="I1739" s="66"/>
      <c r="J1739" s="65" t="str">
        <f t="shared" si="1370"/>
        <v>숫자_19,2</v>
      </c>
      <c r="K1739" s="103"/>
      <c r="L1739" s="67"/>
      <c r="M1739" s="65" t="str">
        <f>M1734</f>
        <v>ZSB_PORT_STRU</v>
      </c>
      <c r="N1739" s="65" t="str">
        <f t="shared" si="1356"/>
        <v>포트폴리오구성정보</v>
      </c>
      <c r="O1739" s="27">
        <f t="shared" si="1342"/>
        <v>16</v>
      </c>
      <c r="P1739" s="65" t="s">
        <v>1336</v>
      </c>
      <c r="Q1739" s="65" t="str">
        <f t="shared" si="1374"/>
        <v>장부가</v>
      </c>
      <c r="R1739" s="65" t="str">
        <f t="shared" si="1371"/>
        <v>number(19,2)</v>
      </c>
      <c r="S1739" s="66"/>
      <c r="T1739" s="66"/>
      <c r="U1739" s="68" t="str">
        <f t="shared" si="1376"/>
        <v>19,2</v>
      </c>
      <c r="V1739" s="65"/>
      <c r="W1739" s="5" t="s">
        <v>291</v>
      </c>
      <c r="X1739" s="5" t="str">
        <f t="shared" si="1365"/>
        <v>BASE_DT,PORT_ID</v>
      </c>
      <c r="Y1739" s="6" t="s">
        <v>291</v>
      </c>
      <c r="Z1739" s="37" t="str">
        <f t="shared" si="1366"/>
        <v xml:space="preserve">  PORT_BOOK number(19,2) NULL,</v>
      </c>
      <c r="AA1739" s="37" t="s">
        <v>291</v>
      </c>
      <c r="AB1739" s="5" t="str">
        <f t="shared" si="1367"/>
        <v/>
      </c>
      <c r="AC1739" s="37" t="s">
        <v>291</v>
      </c>
      <c r="AD1739" s="37" t="str">
        <f t="shared" si="1368"/>
        <v>COMMENT ON COLUMN ZSB_PORT_STRU.PORT_BOOK IS '장부가';</v>
      </c>
      <c r="AE1739" s="37" t="s">
        <v>291</v>
      </c>
      <c r="AF1739" s="40" t="str">
        <f t="shared" si="1369"/>
        <v>ALTER TABLE ZSB_PORT_STRU ADD PORT_BOOK number(19,2) NULL;</v>
      </c>
      <c r="AG1739" s="6" t="s">
        <v>291</v>
      </c>
      <c r="AI1739" s="114"/>
      <c r="AJ1739" s="66"/>
    </row>
    <row r="1740" spans="2:36" hidden="1">
      <c r="B1740" s="65" t="str">
        <f t="shared" si="1375"/>
        <v>바젤2표준_산출정보</v>
      </c>
      <c r="C1740" s="65" t="str">
        <f t="shared" si="1375"/>
        <v>포트폴리오구성정보</v>
      </c>
      <c r="D1740" s="65" t="s">
        <v>751</v>
      </c>
      <c r="E1740" s="65">
        <f t="shared" si="1362"/>
        <v>17</v>
      </c>
      <c r="F1740" s="66"/>
      <c r="G1740" s="66" t="s">
        <v>1156</v>
      </c>
      <c r="H1740" s="42" t="s">
        <v>2000</v>
      </c>
      <c r="I1740" s="66"/>
      <c r="J1740" s="65" t="str">
        <f t="shared" si="1370"/>
        <v>숫자_19,2</v>
      </c>
      <c r="K1740" s="103"/>
      <c r="L1740" s="67"/>
      <c r="M1740" s="65" t="str">
        <f t="shared" ref="M1740:M1748" si="1377">M1734</f>
        <v>ZSB_PORT_STRU</v>
      </c>
      <c r="N1740" s="65" t="str">
        <f t="shared" si="1356"/>
        <v>포트폴리오구성정보</v>
      </c>
      <c r="O1740" s="27">
        <f t="shared" si="1342"/>
        <v>17</v>
      </c>
      <c r="P1740" s="65" t="s">
        <v>1721</v>
      </c>
      <c r="Q1740" s="65" t="str">
        <f t="shared" si="1374"/>
        <v>시장위험</v>
      </c>
      <c r="R1740" s="65" t="str">
        <f t="shared" si="1371"/>
        <v>number(19,2)</v>
      </c>
      <c r="S1740" s="66"/>
      <c r="T1740" s="66"/>
      <c r="U1740" s="68" t="str">
        <f t="shared" si="1376"/>
        <v>19,2</v>
      </c>
      <c r="V1740" s="65"/>
      <c r="W1740" s="5" t="s">
        <v>291</v>
      </c>
      <c r="X1740" s="5" t="str">
        <f t="shared" si="1365"/>
        <v>BASE_DT,PORT_ID</v>
      </c>
      <c r="Y1740" s="6" t="s">
        <v>291</v>
      </c>
      <c r="Z1740" s="37" t="str">
        <f t="shared" si="1366"/>
        <v xml:space="preserve">  PORT_NCR_MR number(19,2) NULL,</v>
      </c>
      <c r="AA1740" s="37" t="s">
        <v>291</v>
      </c>
      <c r="AB1740" s="5" t="str">
        <f t="shared" si="1367"/>
        <v/>
      </c>
      <c r="AC1740" s="37" t="s">
        <v>291</v>
      </c>
      <c r="AD1740" s="37" t="str">
        <f t="shared" si="1368"/>
        <v>COMMENT ON COLUMN ZSB_PORT_STRU.PORT_NCR_MR IS '시장위험';</v>
      </c>
      <c r="AE1740" s="37" t="s">
        <v>291</v>
      </c>
      <c r="AF1740" s="40" t="str">
        <f t="shared" si="1369"/>
        <v>ALTER TABLE ZSB_PORT_STRU ADD PORT_NCR_MR number(19,2) NULL;</v>
      </c>
      <c r="AG1740" s="6" t="s">
        <v>291</v>
      </c>
      <c r="AI1740" s="114"/>
      <c r="AJ1740" s="66"/>
    </row>
    <row r="1741" spans="2:36" hidden="1">
      <c r="B1741" s="65" t="str">
        <f t="shared" si="1375"/>
        <v>바젤2표준_산출정보</v>
      </c>
      <c r="C1741" s="65" t="str">
        <f t="shared" si="1375"/>
        <v>포트폴리오구성정보</v>
      </c>
      <c r="D1741" s="65" t="s">
        <v>2009</v>
      </c>
      <c r="E1741" s="65">
        <f t="shared" si="1362"/>
        <v>18</v>
      </c>
      <c r="F1741" s="66"/>
      <c r="G1741" s="66" t="s">
        <v>1156</v>
      </c>
      <c r="H1741" s="42" t="s">
        <v>2000</v>
      </c>
      <c r="I1741" s="66"/>
      <c r="J1741" s="65" t="str">
        <f t="shared" si="1370"/>
        <v>숫자_19,2</v>
      </c>
      <c r="K1741" s="103"/>
      <c r="L1741" s="67"/>
      <c r="M1741" s="65" t="str">
        <f t="shared" si="1377"/>
        <v>ZSB_PORT_STRU</v>
      </c>
      <c r="N1741" s="65" t="str">
        <f t="shared" si="1356"/>
        <v>포트폴리오구성정보</v>
      </c>
      <c r="O1741" s="27">
        <f t="shared" si="1342"/>
        <v>18</v>
      </c>
      <c r="P1741" s="65" t="s">
        <v>1722</v>
      </c>
      <c r="Q1741" s="65" t="str">
        <f t="shared" si="1374"/>
        <v>시장위험단순합</v>
      </c>
      <c r="R1741" s="65" t="str">
        <f t="shared" si="1371"/>
        <v>number(19,2)</v>
      </c>
      <c r="S1741" s="66"/>
      <c r="T1741" s="66"/>
      <c r="U1741" s="68" t="str">
        <f t="shared" si="1376"/>
        <v>19,2</v>
      </c>
      <c r="V1741" s="65"/>
      <c r="W1741" s="5" t="s">
        <v>291</v>
      </c>
      <c r="X1741" s="5" t="str">
        <f t="shared" si="1365"/>
        <v>BASE_DT,PORT_ID</v>
      </c>
      <c r="Y1741" s="6" t="s">
        <v>291</v>
      </c>
      <c r="Z1741" s="37" t="str">
        <f t="shared" si="1366"/>
        <v xml:space="preserve">  PORT_NCR_MRS number(19,2) NULL,</v>
      </c>
      <c r="AA1741" s="37" t="s">
        <v>291</v>
      </c>
      <c r="AB1741" s="5" t="str">
        <f t="shared" si="1367"/>
        <v/>
      </c>
      <c r="AC1741" s="37" t="s">
        <v>291</v>
      </c>
      <c r="AD1741" s="37" t="str">
        <f t="shared" si="1368"/>
        <v>COMMENT ON COLUMN ZSB_PORT_STRU.PORT_NCR_MRS IS '시장위험단순합';</v>
      </c>
      <c r="AE1741" s="37" t="s">
        <v>291</v>
      </c>
      <c r="AF1741" s="40" t="str">
        <f t="shared" si="1369"/>
        <v>ALTER TABLE ZSB_PORT_STRU ADD PORT_NCR_MRS number(19,2) NULL;</v>
      </c>
      <c r="AG1741" s="6" t="s">
        <v>291</v>
      </c>
      <c r="AI1741" s="114"/>
      <c r="AJ1741" s="66"/>
    </row>
    <row r="1742" spans="2:36" hidden="1">
      <c r="B1742" s="65" t="str">
        <f t="shared" si="1375"/>
        <v>바젤2표준_산출정보</v>
      </c>
      <c r="C1742" s="65" t="str">
        <f t="shared" si="1375"/>
        <v>포트폴리오구성정보</v>
      </c>
      <c r="D1742" s="65" t="s">
        <v>753</v>
      </c>
      <c r="E1742" s="65">
        <f t="shared" si="1362"/>
        <v>19</v>
      </c>
      <c r="F1742" s="66"/>
      <c r="G1742" s="66" t="s">
        <v>1156</v>
      </c>
      <c r="H1742" s="42" t="s">
        <v>2000</v>
      </c>
      <c r="I1742" s="66"/>
      <c r="J1742" s="65" t="str">
        <f t="shared" si="1370"/>
        <v>숫자_19,2</v>
      </c>
      <c r="K1742" s="103"/>
      <c r="L1742" s="67"/>
      <c r="M1742" s="65" t="str">
        <f t="shared" si="1377"/>
        <v>ZSB_PORT_STRU</v>
      </c>
      <c r="N1742" s="65" t="str">
        <f t="shared" si="1356"/>
        <v>포트폴리오구성정보</v>
      </c>
      <c r="O1742" s="27">
        <f t="shared" si="1342"/>
        <v>19</v>
      </c>
      <c r="P1742" s="65" t="s">
        <v>1723</v>
      </c>
      <c r="Q1742" s="65" t="str">
        <f t="shared" si="1374"/>
        <v>시장위험배분</v>
      </c>
      <c r="R1742" s="65" t="str">
        <f t="shared" si="1371"/>
        <v>number(19,2)</v>
      </c>
      <c r="S1742" s="66"/>
      <c r="T1742" s="66"/>
      <c r="U1742" s="68" t="str">
        <f t="shared" si="1376"/>
        <v>19,2</v>
      </c>
      <c r="V1742" s="65"/>
      <c r="W1742" s="5" t="s">
        <v>291</v>
      </c>
      <c r="X1742" s="5" t="str">
        <f t="shared" si="1365"/>
        <v>BASE_DT,PORT_ID</v>
      </c>
      <c r="Y1742" s="6" t="s">
        <v>291</v>
      </c>
      <c r="Z1742" s="37" t="str">
        <f t="shared" si="1366"/>
        <v xml:space="preserve">  PORT_NCR_MRD number(19,2) NULL,</v>
      </c>
      <c r="AA1742" s="37" t="s">
        <v>291</v>
      </c>
      <c r="AB1742" s="5" t="str">
        <f t="shared" si="1367"/>
        <v/>
      </c>
      <c r="AC1742" s="37" t="s">
        <v>291</v>
      </c>
      <c r="AD1742" s="37" t="str">
        <f t="shared" si="1368"/>
        <v>COMMENT ON COLUMN ZSB_PORT_STRU.PORT_NCR_MRD IS '시장위험배분';</v>
      </c>
      <c r="AE1742" s="37" t="s">
        <v>291</v>
      </c>
      <c r="AF1742" s="40" t="str">
        <f t="shared" si="1369"/>
        <v>ALTER TABLE ZSB_PORT_STRU ADD PORT_NCR_MRD number(19,2) NULL;</v>
      </c>
      <c r="AG1742" s="6" t="s">
        <v>291</v>
      </c>
      <c r="AI1742" s="114"/>
      <c r="AJ1742" s="66"/>
    </row>
    <row r="1743" spans="2:36" hidden="1">
      <c r="B1743" s="65" t="str">
        <f t="shared" si="1375"/>
        <v>바젤2표준_산출정보</v>
      </c>
      <c r="C1743" s="65" t="str">
        <f t="shared" si="1375"/>
        <v>포트폴리오구성정보</v>
      </c>
      <c r="D1743" s="65" t="s">
        <v>623</v>
      </c>
      <c r="E1743" s="65">
        <f t="shared" si="1362"/>
        <v>20</v>
      </c>
      <c r="F1743" s="66"/>
      <c r="G1743" s="66" t="s">
        <v>1156</v>
      </c>
      <c r="H1743" s="42" t="s">
        <v>2000</v>
      </c>
      <c r="I1743" s="66"/>
      <c r="J1743" s="65" t="str">
        <f t="shared" si="1370"/>
        <v>숫자_19,2</v>
      </c>
      <c r="K1743" s="103"/>
      <c r="L1743" s="67"/>
      <c r="M1743" s="65" t="str">
        <f t="shared" si="1377"/>
        <v>ZSB_PORT_STRU</v>
      </c>
      <c r="N1743" s="65" t="str">
        <f t="shared" si="1356"/>
        <v>포트폴리오구성정보</v>
      </c>
      <c r="O1743" s="27">
        <f t="shared" si="1342"/>
        <v>20</v>
      </c>
      <c r="P1743" s="65" t="s">
        <v>1724</v>
      </c>
      <c r="Q1743" s="65" t="str">
        <f t="shared" si="1374"/>
        <v>신용위험</v>
      </c>
      <c r="R1743" s="65" t="str">
        <f t="shared" si="1371"/>
        <v>number(19,2)</v>
      </c>
      <c r="S1743" s="66"/>
      <c r="T1743" s="66"/>
      <c r="U1743" s="68" t="str">
        <f t="shared" si="1376"/>
        <v>19,2</v>
      </c>
      <c r="V1743" s="65"/>
      <c r="W1743" s="5" t="s">
        <v>291</v>
      </c>
      <c r="X1743" s="5" t="str">
        <f t="shared" si="1365"/>
        <v>BASE_DT,PORT_ID</v>
      </c>
      <c r="Y1743" s="6" t="s">
        <v>291</v>
      </c>
      <c r="Z1743" s="37" t="str">
        <f t="shared" si="1366"/>
        <v xml:space="preserve">  PORT_NCR_CR number(19,2) NULL,</v>
      </c>
      <c r="AA1743" s="37" t="s">
        <v>291</v>
      </c>
      <c r="AB1743" s="5" t="str">
        <f t="shared" si="1367"/>
        <v/>
      </c>
      <c r="AC1743" s="37" t="s">
        <v>291</v>
      </c>
      <c r="AD1743" s="37" t="str">
        <f t="shared" si="1368"/>
        <v>COMMENT ON COLUMN ZSB_PORT_STRU.PORT_NCR_CR IS '신용위험';</v>
      </c>
      <c r="AE1743" s="37" t="s">
        <v>291</v>
      </c>
      <c r="AF1743" s="40" t="str">
        <f t="shared" si="1369"/>
        <v>ALTER TABLE ZSB_PORT_STRU ADD PORT_NCR_CR number(19,2) NULL;</v>
      </c>
      <c r="AG1743" s="6" t="s">
        <v>291</v>
      </c>
      <c r="AI1743" s="114"/>
      <c r="AJ1743" s="66"/>
    </row>
    <row r="1744" spans="2:36" hidden="1">
      <c r="B1744" s="65" t="str">
        <f t="shared" si="1375"/>
        <v>바젤2표준_산출정보</v>
      </c>
      <c r="C1744" s="65" t="str">
        <f t="shared" si="1375"/>
        <v>포트폴리오구성정보</v>
      </c>
      <c r="D1744" s="65" t="s">
        <v>2010</v>
      </c>
      <c r="E1744" s="65">
        <f t="shared" si="1362"/>
        <v>21</v>
      </c>
      <c r="F1744" s="66"/>
      <c r="G1744" s="66" t="s">
        <v>1156</v>
      </c>
      <c r="H1744" s="42" t="s">
        <v>2000</v>
      </c>
      <c r="I1744" s="66"/>
      <c r="J1744" s="65" t="str">
        <f t="shared" si="1370"/>
        <v>숫자_19,2</v>
      </c>
      <c r="K1744" s="103"/>
      <c r="L1744" s="67"/>
      <c r="M1744" s="65" t="str">
        <f t="shared" si="1377"/>
        <v>ZSB_PORT_STRU</v>
      </c>
      <c r="N1744" s="65" t="str">
        <f t="shared" ref="N1744:N1803" si="1378">C1744</f>
        <v>포트폴리오구성정보</v>
      </c>
      <c r="O1744" s="27">
        <f t="shared" si="1342"/>
        <v>21</v>
      </c>
      <c r="P1744" s="65" t="s">
        <v>1725</v>
      </c>
      <c r="Q1744" s="65" t="str">
        <f t="shared" si="1374"/>
        <v>신용위험단순합</v>
      </c>
      <c r="R1744" s="65" t="str">
        <f t="shared" si="1371"/>
        <v>number(19,2)</v>
      </c>
      <c r="S1744" s="66"/>
      <c r="T1744" s="66"/>
      <c r="U1744" s="68" t="str">
        <f t="shared" si="1376"/>
        <v>19,2</v>
      </c>
      <c r="V1744" s="65"/>
      <c r="W1744" s="5" t="s">
        <v>291</v>
      </c>
      <c r="X1744" s="5" t="str">
        <f t="shared" si="1365"/>
        <v>BASE_DT,PORT_ID</v>
      </c>
      <c r="Y1744" s="6" t="s">
        <v>291</v>
      </c>
      <c r="Z1744" s="37" t="str">
        <f t="shared" si="1366"/>
        <v xml:space="preserve">  PORT_NCR_CRS number(19,2) NULL,</v>
      </c>
      <c r="AA1744" s="37" t="s">
        <v>291</v>
      </c>
      <c r="AB1744" s="5" t="str">
        <f t="shared" si="1367"/>
        <v/>
      </c>
      <c r="AC1744" s="37" t="s">
        <v>291</v>
      </c>
      <c r="AD1744" s="37" t="str">
        <f t="shared" si="1368"/>
        <v>COMMENT ON COLUMN ZSB_PORT_STRU.PORT_NCR_CRS IS '신용위험단순합';</v>
      </c>
      <c r="AE1744" s="37" t="s">
        <v>291</v>
      </c>
      <c r="AF1744" s="40" t="str">
        <f t="shared" si="1369"/>
        <v>ALTER TABLE ZSB_PORT_STRU ADD PORT_NCR_CRS number(19,2) NULL;</v>
      </c>
      <c r="AG1744" s="6" t="s">
        <v>291</v>
      </c>
      <c r="AI1744" s="114"/>
      <c r="AJ1744" s="66"/>
    </row>
    <row r="1745" spans="2:36" hidden="1">
      <c r="B1745" s="65" t="str">
        <f t="shared" si="1375"/>
        <v>바젤2표준_산출정보</v>
      </c>
      <c r="C1745" s="65" t="str">
        <f t="shared" si="1375"/>
        <v>포트폴리오구성정보</v>
      </c>
      <c r="D1745" s="65" t="s">
        <v>754</v>
      </c>
      <c r="E1745" s="65">
        <f t="shared" si="1362"/>
        <v>22</v>
      </c>
      <c r="F1745" s="66"/>
      <c r="G1745" s="66" t="s">
        <v>1156</v>
      </c>
      <c r="H1745" s="42" t="s">
        <v>2000</v>
      </c>
      <c r="I1745" s="66"/>
      <c r="J1745" s="65" t="str">
        <f t="shared" si="1370"/>
        <v>숫자_19,2</v>
      </c>
      <c r="K1745" s="103"/>
      <c r="L1745" s="67"/>
      <c r="M1745" s="65" t="str">
        <f t="shared" si="1377"/>
        <v>ZSB_PORT_STRU</v>
      </c>
      <c r="N1745" s="65" t="str">
        <f t="shared" si="1378"/>
        <v>포트폴리오구성정보</v>
      </c>
      <c r="O1745" s="27">
        <f t="shared" si="1342"/>
        <v>22</v>
      </c>
      <c r="P1745" s="65" t="s">
        <v>1726</v>
      </c>
      <c r="Q1745" s="65" t="str">
        <f t="shared" si="1374"/>
        <v>신용위험배분</v>
      </c>
      <c r="R1745" s="65" t="str">
        <f t="shared" si="1371"/>
        <v>number(19,2)</v>
      </c>
      <c r="S1745" s="66"/>
      <c r="T1745" s="66"/>
      <c r="U1745" s="68" t="str">
        <f t="shared" si="1376"/>
        <v>19,2</v>
      </c>
      <c r="V1745" s="65"/>
      <c r="W1745" s="5" t="s">
        <v>291</v>
      </c>
      <c r="X1745" s="5" t="str">
        <f t="shared" si="1365"/>
        <v>BASE_DT,PORT_ID</v>
      </c>
      <c r="Y1745" s="6" t="s">
        <v>291</v>
      </c>
      <c r="Z1745" s="37" t="str">
        <f t="shared" si="1366"/>
        <v xml:space="preserve">  PORT_NCR_CRD number(19,2) NULL,</v>
      </c>
      <c r="AA1745" s="37" t="s">
        <v>291</v>
      </c>
      <c r="AB1745" s="5" t="str">
        <f t="shared" si="1367"/>
        <v/>
      </c>
      <c r="AC1745" s="37" t="s">
        <v>291</v>
      </c>
      <c r="AD1745" s="37" t="str">
        <f t="shared" si="1368"/>
        <v>COMMENT ON COLUMN ZSB_PORT_STRU.PORT_NCR_CRD IS '신용위험배분';</v>
      </c>
      <c r="AE1745" s="37" t="s">
        <v>291</v>
      </c>
      <c r="AF1745" s="40" t="str">
        <f t="shared" si="1369"/>
        <v>ALTER TABLE ZSB_PORT_STRU ADD PORT_NCR_CRD number(19,2) NULL;</v>
      </c>
      <c r="AG1745" s="6" t="s">
        <v>291</v>
      </c>
      <c r="AI1745" s="114"/>
      <c r="AJ1745" s="66"/>
    </row>
    <row r="1746" spans="2:36" hidden="1">
      <c r="B1746" s="65" t="str">
        <f t="shared" si="1375"/>
        <v>바젤2표준_산출정보</v>
      </c>
      <c r="C1746" s="65" t="str">
        <f t="shared" si="1375"/>
        <v>포트폴리오구성정보</v>
      </c>
      <c r="D1746" s="65" t="s">
        <v>752</v>
      </c>
      <c r="E1746" s="65">
        <f t="shared" si="1362"/>
        <v>23</v>
      </c>
      <c r="F1746" s="66"/>
      <c r="G1746" s="66" t="s">
        <v>1156</v>
      </c>
      <c r="H1746" s="42" t="s">
        <v>2000</v>
      </c>
      <c r="I1746" s="66"/>
      <c r="J1746" s="65" t="str">
        <f t="shared" si="1370"/>
        <v>숫자_19,2</v>
      </c>
      <c r="K1746" s="103"/>
      <c r="L1746" s="67"/>
      <c r="M1746" s="65" t="str">
        <f t="shared" si="1377"/>
        <v>ZSB_PORT_STRU</v>
      </c>
      <c r="N1746" s="65" t="str">
        <f t="shared" si="1378"/>
        <v>포트폴리오구성정보</v>
      </c>
      <c r="O1746" s="27">
        <f t="shared" ref="O1746:O1809" si="1379">IF(P1746="","", IF(P1745="",1,O1745+1))</f>
        <v>23</v>
      </c>
      <c r="P1746" s="65" t="s">
        <v>1727</v>
      </c>
      <c r="Q1746" s="65" t="str">
        <f t="shared" si="1374"/>
        <v>운영위험</v>
      </c>
      <c r="R1746" s="65" t="str">
        <f t="shared" si="1371"/>
        <v>number(19,2)</v>
      </c>
      <c r="S1746" s="66"/>
      <c r="T1746" s="66"/>
      <c r="U1746" s="68" t="str">
        <f t="shared" si="1376"/>
        <v>19,2</v>
      </c>
      <c r="V1746" s="65"/>
      <c r="W1746" s="5" t="s">
        <v>291</v>
      </c>
      <c r="X1746" s="5" t="str">
        <f t="shared" si="1365"/>
        <v>BASE_DT,PORT_ID</v>
      </c>
      <c r="Y1746" s="6" t="s">
        <v>291</v>
      </c>
      <c r="Z1746" s="37" t="str">
        <f t="shared" si="1366"/>
        <v xml:space="preserve">  PORT_NCR_OR number(19,2) NULL,</v>
      </c>
      <c r="AA1746" s="37" t="s">
        <v>291</v>
      </c>
      <c r="AB1746" s="5" t="str">
        <f t="shared" si="1367"/>
        <v/>
      </c>
      <c r="AC1746" s="37" t="s">
        <v>291</v>
      </c>
      <c r="AD1746" s="37" t="str">
        <f t="shared" si="1368"/>
        <v>COMMENT ON COLUMN ZSB_PORT_STRU.PORT_NCR_OR IS '운영위험';</v>
      </c>
      <c r="AE1746" s="37" t="s">
        <v>291</v>
      </c>
      <c r="AF1746" s="40" t="str">
        <f t="shared" si="1369"/>
        <v>ALTER TABLE ZSB_PORT_STRU ADD PORT_NCR_OR number(19,2) NULL;</v>
      </c>
      <c r="AG1746" s="6" t="s">
        <v>291</v>
      </c>
      <c r="AI1746" s="114"/>
      <c r="AJ1746" s="66"/>
    </row>
    <row r="1747" spans="2:36" hidden="1">
      <c r="B1747" s="65" t="str">
        <f t="shared" si="1375"/>
        <v>바젤2표준_산출정보</v>
      </c>
      <c r="C1747" s="65" t="str">
        <f t="shared" si="1375"/>
        <v>포트폴리오구성정보</v>
      </c>
      <c r="D1747" s="65" t="s">
        <v>2011</v>
      </c>
      <c r="E1747" s="65">
        <f t="shared" si="1362"/>
        <v>24</v>
      </c>
      <c r="F1747" s="66"/>
      <c r="G1747" s="66" t="s">
        <v>1156</v>
      </c>
      <c r="H1747" s="42" t="s">
        <v>2000</v>
      </c>
      <c r="I1747" s="66"/>
      <c r="J1747" s="65" t="str">
        <f t="shared" si="1370"/>
        <v>숫자_19,2</v>
      </c>
      <c r="K1747" s="103"/>
      <c r="L1747" s="67"/>
      <c r="M1747" s="65" t="str">
        <f t="shared" si="1377"/>
        <v>ZSB_PORT_STRU</v>
      </c>
      <c r="N1747" s="65" t="str">
        <f t="shared" si="1378"/>
        <v>포트폴리오구성정보</v>
      </c>
      <c r="O1747" s="27">
        <f t="shared" si="1379"/>
        <v>24</v>
      </c>
      <c r="P1747" s="65" t="s">
        <v>1728</v>
      </c>
      <c r="Q1747" s="65" t="str">
        <f t="shared" si="1374"/>
        <v>운영위험단순합</v>
      </c>
      <c r="R1747" s="65" t="str">
        <f t="shared" si="1371"/>
        <v>number(19,2)</v>
      </c>
      <c r="S1747" s="66"/>
      <c r="T1747" s="66"/>
      <c r="U1747" s="68" t="str">
        <f t="shared" si="1376"/>
        <v>19,2</v>
      </c>
      <c r="V1747" s="65"/>
      <c r="W1747" s="5" t="s">
        <v>291</v>
      </c>
      <c r="X1747" s="5" t="str">
        <f t="shared" si="1365"/>
        <v>BASE_DT,PORT_ID</v>
      </c>
      <c r="Y1747" s="6" t="s">
        <v>291</v>
      </c>
      <c r="Z1747" s="37" t="str">
        <f t="shared" si="1366"/>
        <v xml:space="preserve">  PORT_NCR_ORS number(19,2) NULL,</v>
      </c>
      <c r="AA1747" s="37" t="s">
        <v>291</v>
      </c>
      <c r="AB1747" s="5" t="str">
        <f t="shared" si="1367"/>
        <v/>
      </c>
      <c r="AC1747" s="37" t="s">
        <v>291</v>
      </c>
      <c r="AD1747" s="37" t="str">
        <f t="shared" si="1368"/>
        <v>COMMENT ON COLUMN ZSB_PORT_STRU.PORT_NCR_ORS IS '운영위험단순합';</v>
      </c>
      <c r="AE1747" s="37" t="s">
        <v>291</v>
      </c>
      <c r="AF1747" s="40" t="str">
        <f t="shared" si="1369"/>
        <v>ALTER TABLE ZSB_PORT_STRU ADD PORT_NCR_ORS number(19,2) NULL;</v>
      </c>
      <c r="AG1747" s="6" t="s">
        <v>291</v>
      </c>
      <c r="AI1747" s="114"/>
      <c r="AJ1747" s="66"/>
    </row>
    <row r="1748" spans="2:36" hidden="1">
      <c r="B1748" s="65" t="str">
        <f t="shared" ref="B1748:C1756" si="1380">B1747</f>
        <v>바젤2표준_산출정보</v>
      </c>
      <c r="C1748" s="65" t="str">
        <f t="shared" si="1380"/>
        <v>포트폴리오구성정보</v>
      </c>
      <c r="D1748" s="65" t="s">
        <v>755</v>
      </c>
      <c r="E1748" s="65">
        <f t="shared" si="1362"/>
        <v>25</v>
      </c>
      <c r="F1748" s="66"/>
      <c r="G1748" s="66" t="s">
        <v>1156</v>
      </c>
      <c r="H1748" s="42" t="s">
        <v>2000</v>
      </c>
      <c r="I1748" s="66"/>
      <c r="J1748" s="65" t="str">
        <f t="shared" si="1370"/>
        <v>숫자_19,2</v>
      </c>
      <c r="K1748" s="103"/>
      <c r="L1748" s="67"/>
      <c r="M1748" s="65" t="str">
        <f t="shared" si="1377"/>
        <v>ZSB_PORT_STRU</v>
      </c>
      <c r="N1748" s="65" t="str">
        <f t="shared" si="1378"/>
        <v>포트폴리오구성정보</v>
      </c>
      <c r="O1748" s="27">
        <f t="shared" si="1379"/>
        <v>25</v>
      </c>
      <c r="P1748" s="65" t="s">
        <v>1729</v>
      </c>
      <c r="Q1748" s="65" t="str">
        <f t="shared" si="1374"/>
        <v>운영위험배분</v>
      </c>
      <c r="R1748" s="65" t="str">
        <f t="shared" si="1371"/>
        <v>number(19,2)</v>
      </c>
      <c r="S1748" s="66"/>
      <c r="T1748" s="66"/>
      <c r="U1748" s="68" t="str">
        <f t="shared" si="1376"/>
        <v>19,2</v>
      </c>
      <c r="V1748" s="65"/>
      <c r="W1748" s="5" t="s">
        <v>291</v>
      </c>
      <c r="X1748" s="5" t="str">
        <f t="shared" si="1365"/>
        <v>BASE_DT,PORT_ID</v>
      </c>
      <c r="Y1748" s="6" t="s">
        <v>291</v>
      </c>
      <c r="Z1748" s="37" t="str">
        <f t="shared" si="1366"/>
        <v xml:space="preserve">  PORT_NCR_ORD number(19,2) NULL,CONSTRAINT PK_ZSB_PORT_STRU PRIMARY KEY ( BASE_DT,PORT_ID) );</v>
      </c>
      <c r="AA1748" s="37" t="s">
        <v>291</v>
      </c>
      <c r="AB1748" s="5" t="str">
        <f t="shared" si="1367"/>
        <v/>
      </c>
      <c r="AC1748" s="37" t="s">
        <v>291</v>
      </c>
      <c r="AD1748" s="37" t="str">
        <f t="shared" si="1368"/>
        <v>COMMENT ON COLUMN ZSB_PORT_STRU.PORT_NCR_ORD IS '운영위험배분';</v>
      </c>
      <c r="AE1748" s="37" t="s">
        <v>291</v>
      </c>
      <c r="AF1748" s="40" t="str">
        <f t="shared" si="1369"/>
        <v>ALTER TABLE ZSB_PORT_STRU ADD PORT_NCR_ORD number(19,2) NULL;</v>
      </c>
      <c r="AG1748" s="6" t="s">
        <v>291</v>
      </c>
      <c r="AI1748" s="114"/>
      <c r="AJ1748" s="66"/>
    </row>
    <row r="1749" spans="2:36" hidden="1">
      <c r="B1749" s="65" t="s">
        <v>1064</v>
      </c>
      <c r="C1749" s="65" t="s">
        <v>1041</v>
      </c>
      <c r="D1749" s="65" t="str">
        <f>VLOOKUP(C1749,엔티티목록!C:E,3,FALSE)</f>
        <v>규제자본산출 기본정보</v>
      </c>
      <c r="E1749" s="65" t="str">
        <f t="shared" si="1362"/>
        <v/>
      </c>
      <c r="F1749" s="66"/>
      <c r="G1749" s="66"/>
      <c r="H1749" s="42">
        <f>SUMIFS(H:H,C:C,C1749,B:B,B1749, G:G,"&lt;&gt;"&amp;G1749)</f>
        <v>462</v>
      </c>
      <c r="I1749" s="66"/>
      <c r="J1749" s="65" t="str">
        <f t="shared" si="1370"/>
        <v/>
      </c>
      <c r="K1749" s="103"/>
      <c r="L1749" s="67"/>
      <c r="M1749" s="65" t="s">
        <v>5371</v>
      </c>
      <c r="N1749" s="65" t="str">
        <f t="shared" si="1378"/>
        <v>규제자본산출 기본정보</v>
      </c>
      <c r="O1749" s="27" t="str">
        <f t="shared" si="1379"/>
        <v/>
      </c>
      <c r="P1749" s="65"/>
      <c r="Q1749" s="65"/>
      <c r="R1749" s="65" t="str">
        <f t="shared" si="1371"/>
        <v/>
      </c>
      <c r="S1749" s="66"/>
      <c r="T1749" s="66"/>
      <c r="U1749" s="68">
        <f t="shared" si="1376"/>
        <v>462</v>
      </c>
      <c r="V1749" s="65"/>
      <c r="W1749" s="5" t="s">
        <v>291</v>
      </c>
      <c r="X1749" s="5" t="str">
        <f t="shared" si="1365"/>
        <v/>
      </c>
      <c r="Y1749" s="6" t="s">
        <v>291</v>
      </c>
      <c r="Z1749" s="37" t="str">
        <f t="shared" si="1366"/>
        <v>CREATE TABLE ZSB_RISK_BASE(</v>
      </c>
      <c r="AA1749" s="37" t="s">
        <v>291</v>
      </c>
      <c r="AB1749" s="5" t="str">
        <f t="shared" si="1367"/>
        <v>DROP TABLE ZSB_RISK_BASE;</v>
      </c>
      <c r="AC1749" s="37" t="s">
        <v>291</v>
      </c>
      <c r="AD1749" s="37" t="str">
        <f t="shared" si="1368"/>
        <v>COMMENT ON TABLE ZSB_RISK_BASE IS '규제자본산출 기본정보';</v>
      </c>
      <c r="AE1749" s="37" t="s">
        <v>291</v>
      </c>
      <c r="AF1749" s="40" t="str">
        <f t="shared" si="1369"/>
        <v/>
      </c>
      <c r="AG1749" s="6" t="s">
        <v>291</v>
      </c>
      <c r="AI1749" s="114"/>
      <c r="AJ1749" s="66"/>
    </row>
    <row r="1750" spans="2:36" hidden="1">
      <c r="B1750" s="65" t="str">
        <f t="shared" si="1380"/>
        <v>바젤2표준_산출정보</v>
      </c>
      <c r="C1750" s="65" t="str">
        <f>C1749</f>
        <v>규제자본산출 기본정보</v>
      </c>
      <c r="D1750" s="65" t="s">
        <v>1169</v>
      </c>
      <c r="E1750" s="65">
        <f t="shared" si="1362"/>
        <v>1</v>
      </c>
      <c r="F1750" s="66" t="s">
        <v>1980</v>
      </c>
      <c r="G1750" s="66" t="s">
        <v>274</v>
      </c>
      <c r="H1750" s="42">
        <v>8</v>
      </c>
      <c r="I1750" s="66"/>
      <c r="J1750" s="65" t="str">
        <f t="shared" si="1370"/>
        <v>문자_8</v>
      </c>
      <c r="K1750" s="103"/>
      <c r="L1750" s="67"/>
      <c r="M1750" s="65" t="str">
        <f t="shared" ref="M1750:M1813" si="1381">M1749</f>
        <v>ZSB_RISK_BASE</v>
      </c>
      <c r="N1750" s="65" t="str">
        <f t="shared" si="1378"/>
        <v>규제자본산출 기본정보</v>
      </c>
      <c r="O1750" s="27">
        <f t="shared" si="1379"/>
        <v>1</v>
      </c>
      <c r="P1750" s="65" t="s">
        <v>65</v>
      </c>
      <c r="Q1750" s="65" t="str">
        <f t="shared" ref="Q1750:Q1808" si="1382">D1750</f>
        <v>기준일자</v>
      </c>
      <c r="R1750" s="65" t="str">
        <f t="shared" si="1371"/>
        <v>varchar2(8)</v>
      </c>
      <c r="S1750" s="66" t="s">
        <v>1980</v>
      </c>
      <c r="T1750" s="66"/>
      <c r="U1750" s="68">
        <f t="shared" si="1376"/>
        <v>8</v>
      </c>
      <c r="V1750" s="65"/>
      <c r="W1750" s="5" t="s">
        <v>291</v>
      </c>
      <c r="X1750" s="5" t="str">
        <f t="shared" si="1365"/>
        <v>BASE_DT</v>
      </c>
      <c r="Y1750" s="6" t="s">
        <v>291</v>
      </c>
      <c r="Z1750" s="37" t="str">
        <f t="shared" si="1366"/>
        <v xml:space="preserve">  BASE_DT varchar2(8) NOT NULL,</v>
      </c>
      <c r="AA1750" s="37" t="s">
        <v>291</v>
      </c>
      <c r="AB1750" s="5" t="str">
        <f t="shared" si="1367"/>
        <v/>
      </c>
      <c r="AC1750" s="37" t="s">
        <v>291</v>
      </c>
      <c r="AD1750" s="37" t="str">
        <f t="shared" si="1368"/>
        <v>COMMENT ON COLUMN ZSB_RISK_BASE.BASE_DT IS '기준일자';</v>
      </c>
      <c r="AE1750" s="37" t="s">
        <v>291</v>
      </c>
      <c r="AF1750" s="40" t="str">
        <f t="shared" si="1369"/>
        <v/>
      </c>
      <c r="AG1750" s="6" t="s">
        <v>291</v>
      </c>
      <c r="AI1750" s="114"/>
      <c r="AJ1750" s="66"/>
    </row>
    <row r="1751" spans="2:36" hidden="1">
      <c r="B1751" s="65" t="str">
        <f t="shared" si="1380"/>
        <v>바젤2표준_산출정보</v>
      </c>
      <c r="C1751" s="65" t="str">
        <f>C1750</f>
        <v>규제자본산출 기본정보</v>
      </c>
      <c r="D1751" s="65" t="s">
        <v>1212</v>
      </c>
      <c r="E1751" s="65">
        <f t="shared" si="1362"/>
        <v>2</v>
      </c>
      <c r="F1751" s="66" t="s">
        <v>1980</v>
      </c>
      <c r="G1751" s="66" t="s">
        <v>274</v>
      </c>
      <c r="H1751" s="42">
        <v>30</v>
      </c>
      <c r="I1751" s="66"/>
      <c r="J1751" s="65" t="str">
        <f t="shared" si="1370"/>
        <v>문자_30</v>
      </c>
      <c r="K1751" s="103"/>
      <c r="L1751" s="67"/>
      <c r="M1751" s="65" t="str">
        <f t="shared" si="1381"/>
        <v>ZSB_RISK_BASE</v>
      </c>
      <c r="N1751" s="65" t="str">
        <f t="shared" si="1378"/>
        <v>규제자본산출 기본정보</v>
      </c>
      <c r="O1751" s="27">
        <f t="shared" si="1379"/>
        <v>2</v>
      </c>
      <c r="P1751" s="65" t="s">
        <v>106</v>
      </c>
      <c r="Q1751" s="65" t="str">
        <f t="shared" si="1382"/>
        <v>시나리오ID</v>
      </c>
      <c r="R1751" s="65" t="str">
        <f t="shared" si="1371"/>
        <v>varchar2(30)</v>
      </c>
      <c r="S1751" s="66" t="s">
        <v>1980</v>
      </c>
      <c r="T1751" s="66"/>
      <c r="U1751" s="68">
        <f t="shared" si="1376"/>
        <v>30</v>
      </c>
      <c r="V1751" s="65"/>
      <c r="W1751" s="5" t="s">
        <v>291</v>
      </c>
      <c r="X1751" s="5" t="str">
        <f t="shared" si="1365"/>
        <v>BASE_DT,SCEN_ID</v>
      </c>
      <c r="Y1751" s="6" t="s">
        <v>291</v>
      </c>
      <c r="Z1751" s="37" t="str">
        <f t="shared" si="1366"/>
        <v xml:space="preserve">  SCEN_ID varchar2(30) NOT NULL,</v>
      </c>
      <c r="AA1751" s="37" t="s">
        <v>291</v>
      </c>
      <c r="AB1751" s="5" t="str">
        <f t="shared" si="1367"/>
        <v/>
      </c>
      <c r="AC1751" s="37" t="s">
        <v>291</v>
      </c>
      <c r="AD1751" s="37" t="str">
        <f t="shared" si="1368"/>
        <v>COMMENT ON COLUMN ZSB_RISK_BASE.SCEN_ID IS '시나리오ID';</v>
      </c>
      <c r="AE1751" s="37" t="s">
        <v>291</v>
      </c>
      <c r="AF1751" s="40" t="str">
        <f t="shared" si="1369"/>
        <v/>
      </c>
      <c r="AG1751" s="6" t="s">
        <v>291</v>
      </c>
      <c r="AI1751" s="114"/>
      <c r="AJ1751" s="66"/>
    </row>
    <row r="1752" spans="2:36" hidden="1">
      <c r="B1752" s="65" t="str">
        <f t="shared" si="1380"/>
        <v>바젤2표준_산출정보</v>
      </c>
      <c r="C1752" s="65" t="str">
        <f t="shared" si="1380"/>
        <v>규제자본산출 기본정보</v>
      </c>
      <c r="D1752" s="65" t="s">
        <v>1730</v>
      </c>
      <c r="E1752" s="65">
        <f t="shared" si="1362"/>
        <v>3</v>
      </c>
      <c r="F1752" s="66" t="s">
        <v>1980</v>
      </c>
      <c r="G1752" s="66" t="s">
        <v>274</v>
      </c>
      <c r="H1752" s="42">
        <v>100</v>
      </c>
      <c r="I1752" s="66"/>
      <c r="J1752" s="65" t="str">
        <f t="shared" si="1370"/>
        <v>문자_100</v>
      </c>
      <c r="K1752" s="103"/>
      <c r="L1752" s="67"/>
      <c r="M1752" s="65" t="str">
        <f t="shared" si="1381"/>
        <v>ZSB_RISK_BASE</v>
      </c>
      <c r="N1752" s="65" t="str">
        <f t="shared" si="1378"/>
        <v>규제자본산출 기본정보</v>
      </c>
      <c r="O1752" s="27">
        <f t="shared" si="1379"/>
        <v>3</v>
      </c>
      <c r="P1752" s="65" t="s">
        <v>1731</v>
      </c>
      <c r="Q1752" s="65" t="str">
        <f t="shared" si="1382"/>
        <v>포트ID</v>
      </c>
      <c r="R1752" s="65" t="str">
        <f t="shared" si="1371"/>
        <v>varchar2(100)</v>
      </c>
      <c r="S1752" s="66" t="s">
        <v>1980</v>
      </c>
      <c r="T1752" s="66"/>
      <c r="U1752" s="68">
        <f t="shared" si="1376"/>
        <v>100</v>
      </c>
      <c r="V1752" s="65"/>
      <c r="W1752" s="5" t="s">
        <v>291</v>
      </c>
      <c r="X1752" s="5" t="str">
        <f t="shared" si="1365"/>
        <v>BASE_DT,SCEN_ID,PORT_ID</v>
      </c>
      <c r="Y1752" s="6" t="s">
        <v>291</v>
      </c>
      <c r="Z1752" s="37" t="str">
        <f t="shared" si="1366"/>
        <v xml:space="preserve">  PORT_ID varchar2(100) NOT NULL,</v>
      </c>
      <c r="AA1752" s="37" t="s">
        <v>291</v>
      </c>
      <c r="AB1752" s="5" t="str">
        <f t="shared" si="1367"/>
        <v/>
      </c>
      <c r="AC1752" s="37" t="s">
        <v>291</v>
      </c>
      <c r="AD1752" s="37" t="str">
        <f t="shared" si="1368"/>
        <v>COMMENT ON COLUMN ZSB_RISK_BASE.PORT_ID IS '포트ID';</v>
      </c>
      <c r="AE1752" s="37" t="s">
        <v>291</v>
      </c>
      <c r="AF1752" s="40" t="str">
        <f t="shared" si="1369"/>
        <v/>
      </c>
      <c r="AG1752" s="6" t="s">
        <v>291</v>
      </c>
      <c r="AI1752" s="114"/>
      <c r="AJ1752" s="66"/>
    </row>
    <row r="1753" spans="2:36" ht="25.5" hidden="1">
      <c r="B1753" s="65" t="str">
        <f t="shared" si="1380"/>
        <v>바젤2표준_산출정보</v>
      </c>
      <c r="C1753" s="65" t="str">
        <f t="shared" si="1380"/>
        <v>규제자본산출 기본정보</v>
      </c>
      <c r="D1753" s="65" t="s">
        <v>33</v>
      </c>
      <c r="E1753" s="65">
        <f t="shared" si="1362"/>
        <v>4</v>
      </c>
      <c r="F1753" s="66" t="s">
        <v>1980</v>
      </c>
      <c r="G1753" s="66" t="s">
        <v>274</v>
      </c>
      <c r="H1753" s="42">
        <v>60</v>
      </c>
      <c r="I1753" s="66"/>
      <c r="J1753" s="65" t="str">
        <f t="shared" si="1370"/>
        <v>문자_60</v>
      </c>
      <c r="K1753" s="103" t="s">
        <v>1213</v>
      </c>
      <c r="L1753" s="67"/>
      <c r="M1753" s="65" t="str">
        <f t="shared" si="1381"/>
        <v>ZSB_RISK_BASE</v>
      </c>
      <c r="N1753" s="65" t="str">
        <f t="shared" si="1378"/>
        <v>규제자본산출 기본정보</v>
      </c>
      <c r="O1753" s="27">
        <f t="shared" si="1379"/>
        <v>4</v>
      </c>
      <c r="P1753" s="65" t="s">
        <v>107</v>
      </c>
      <c r="Q1753" s="65" t="str">
        <f t="shared" si="1382"/>
        <v>포지션ID</v>
      </c>
      <c r="R1753" s="65" t="str">
        <f t="shared" si="1371"/>
        <v>varchar2(60)</v>
      </c>
      <c r="S1753" s="66" t="s">
        <v>1980</v>
      </c>
      <c r="T1753" s="66"/>
      <c r="U1753" s="68">
        <f t="shared" si="1376"/>
        <v>60</v>
      </c>
      <c r="V1753" s="65"/>
      <c r="W1753" s="5" t="s">
        <v>291</v>
      </c>
      <c r="X1753" s="5" t="str">
        <f t="shared" si="1365"/>
        <v>BASE_DT,SCEN_ID,PORT_ID,POSI_ID</v>
      </c>
      <c r="Y1753" s="6" t="s">
        <v>291</v>
      </c>
      <c r="Z1753" s="37" t="str">
        <f t="shared" si="1366"/>
        <v xml:space="preserve">  POSI_ID varchar2(60) NOT NULL,</v>
      </c>
      <c r="AA1753" s="37" t="s">
        <v>291</v>
      </c>
      <c r="AB1753" s="5" t="str">
        <f t="shared" si="1367"/>
        <v/>
      </c>
      <c r="AC1753" s="37" t="s">
        <v>291</v>
      </c>
      <c r="AD1753" s="37" t="str">
        <f t="shared" si="1368"/>
        <v>COMMENT ON COLUMN ZSB_RISK_BASE.POSI_ID IS '포지션ID : 거래ID+PAY or 거래ID+001 등';</v>
      </c>
      <c r="AE1753" s="37" t="s">
        <v>291</v>
      </c>
      <c r="AF1753" s="40" t="str">
        <f t="shared" si="1369"/>
        <v/>
      </c>
      <c r="AG1753" s="6" t="s">
        <v>291</v>
      </c>
      <c r="AI1753" s="114"/>
      <c r="AJ1753" s="66"/>
    </row>
    <row r="1754" spans="2:36" ht="25.5" hidden="1">
      <c r="B1754" s="65" t="str">
        <f t="shared" si="1380"/>
        <v>바젤2표준_산출정보</v>
      </c>
      <c r="C1754" s="65" t="str">
        <f t="shared" si="1380"/>
        <v>규제자본산출 기본정보</v>
      </c>
      <c r="D1754" s="65" t="s">
        <v>1153</v>
      </c>
      <c r="E1754" s="65">
        <f t="shared" si="1362"/>
        <v>5</v>
      </c>
      <c r="F1754" s="66"/>
      <c r="G1754" s="66" t="s">
        <v>274</v>
      </c>
      <c r="H1754" s="42">
        <v>20</v>
      </c>
      <c r="I1754" s="66"/>
      <c r="J1754" s="65" t="str">
        <f t="shared" si="1370"/>
        <v>문자_20</v>
      </c>
      <c r="K1754" s="103" t="s">
        <v>1214</v>
      </c>
      <c r="L1754" s="67"/>
      <c r="M1754" s="65" t="str">
        <f t="shared" si="1381"/>
        <v>ZSB_RISK_BASE</v>
      </c>
      <c r="N1754" s="65" t="str">
        <f t="shared" si="1378"/>
        <v>규제자본산출 기본정보</v>
      </c>
      <c r="O1754" s="27">
        <f t="shared" si="1379"/>
        <v>5</v>
      </c>
      <c r="P1754" s="65" t="s">
        <v>46</v>
      </c>
      <c r="Q1754" s="65" t="str">
        <f t="shared" si="1382"/>
        <v>최종작업자</v>
      </c>
      <c r="R1754" s="65" t="str">
        <f t="shared" si="1371"/>
        <v>varchar2(20)</v>
      </c>
      <c r="S1754" s="66"/>
      <c r="T1754" s="66"/>
      <c r="U1754" s="68">
        <f t="shared" si="1376"/>
        <v>20</v>
      </c>
      <c r="V1754" s="65"/>
      <c r="W1754" s="5" t="s">
        <v>291</v>
      </c>
      <c r="X1754" s="5" t="str">
        <f t="shared" si="1365"/>
        <v>BASE_DT,SCEN_ID,PORT_ID,POSI_ID</v>
      </c>
      <c r="Y1754" s="6" t="s">
        <v>291</v>
      </c>
      <c r="Z1754" s="37" t="str">
        <f t="shared" si="1366"/>
        <v xml:space="preserve">  LASTID varchar2(20) NULL,</v>
      </c>
      <c r="AA1754" s="37" t="s">
        <v>291</v>
      </c>
      <c r="AB1754" s="5" t="str">
        <f t="shared" si="1367"/>
        <v/>
      </c>
      <c r="AC1754" s="37" t="s">
        <v>291</v>
      </c>
      <c r="AD1754" s="37" t="str">
        <f t="shared" si="1368"/>
        <v>COMMENT ON COLUMN ZSB_RISK_BASE.LASTID IS '최종작업자 : 자료생성자 또는 맵ID';</v>
      </c>
      <c r="AE1754" s="37" t="s">
        <v>291</v>
      </c>
      <c r="AF1754" s="40" t="str">
        <f t="shared" si="1369"/>
        <v>ALTER TABLE ZSB_RISK_BASE ADD LASTID varchar2(20) NULL;</v>
      </c>
      <c r="AG1754" s="6" t="s">
        <v>291</v>
      </c>
      <c r="AI1754" s="114"/>
      <c r="AJ1754" s="66"/>
    </row>
    <row r="1755" spans="2:36" hidden="1">
      <c r="B1755" s="65" t="str">
        <f t="shared" si="1380"/>
        <v>바젤2표준_산출정보</v>
      </c>
      <c r="C1755" s="65" t="str">
        <f t="shared" si="1380"/>
        <v>규제자본산출 기본정보</v>
      </c>
      <c r="D1755" s="65" t="s">
        <v>286</v>
      </c>
      <c r="E1755" s="65">
        <f t="shared" si="1362"/>
        <v>6</v>
      </c>
      <c r="F1755" s="66"/>
      <c r="G1755" s="66" t="s">
        <v>1154</v>
      </c>
      <c r="H1755" s="42">
        <v>8</v>
      </c>
      <c r="I1755" s="66" t="s">
        <v>36</v>
      </c>
      <c r="J1755" s="65" t="str">
        <f t="shared" si="1370"/>
        <v>날짜</v>
      </c>
      <c r="K1755" s="103"/>
      <c r="L1755" s="67"/>
      <c r="M1755" s="65" t="str">
        <f t="shared" si="1381"/>
        <v>ZSB_RISK_BASE</v>
      </c>
      <c r="N1755" s="65" t="str">
        <f t="shared" si="1378"/>
        <v>규제자본산출 기본정보</v>
      </c>
      <c r="O1755" s="27">
        <f t="shared" si="1379"/>
        <v>6</v>
      </c>
      <c r="P1755" s="65" t="s">
        <v>47</v>
      </c>
      <c r="Q1755" s="65" t="str">
        <f t="shared" si="1382"/>
        <v>최종작업시스템일시</v>
      </c>
      <c r="R1755" s="65" t="str">
        <f t="shared" si="1371"/>
        <v>timestamp</v>
      </c>
      <c r="S1755" s="66"/>
      <c r="T1755" s="66"/>
      <c r="U1755" s="68">
        <f t="shared" si="1376"/>
        <v>8</v>
      </c>
      <c r="V1755" s="65"/>
      <c r="W1755" s="5" t="s">
        <v>291</v>
      </c>
      <c r="X1755" s="5" t="str">
        <f t="shared" si="1365"/>
        <v>BASE_DT,SCEN_ID,PORT_ID,POSI_ID</v>
      </c>
      <c r="Y1755" s="6" t="s">
        <v>291</v>
      </c>
      <c r="Z1755" s="37" t="str">
        <f t="shared" si="1366"/>
        <v xml:space="preserve">  TMSTAMP timestamp DEFAULT CURRENT_TIMESTAMP  NULL,</v>
      </c>
      <c r="AA1755" s="37" t="s">
        <v>291</v>
      </c>
      <c r="AB1755" s="5" t="str">
        <f t="shared" si="1367"/>
        <v/>
      </c>
      <c r="AC1755" s="37" t="s">
        <v>291</v>
      </c>
      <c r="AD1755" s="37" t="str">
        <f t="shared" si="1368"/>
        <v>COMMENT ON COLUMN ZSB_RISK_BASE.TMSTAMP IS '최종작업시스템일시';</v>
      </c>
      <c r="AE1755" s="37" t="s">
        <v>291</v>
      </c>
      <c r="AF1755" s="40" t="str">
        <f t="shared" si="1369"/>
        <v>ALTER TABLE ZSB_RISK_BASE ADD TMSTAMP timestamp NULL;</v>
      </c>
      <c r="AG1755" s="6" t="s">
        <v>291</v>
      </c>
      <c r="AI1755" s="114"/>
      <c r="AJ1755" s="66"/>
    </row>
    <row r="1756" spans="2:36" hidden="1">
      <c r="B1756" s="65" t="str">
        <f t="shared" si="1380"/>
        <v>바젤2표준_산출정보</v>
      </c>
      <c r="C1756" s="65" t="str">
        <f t="shared" si="1380"/>
        <v>규제자본산출 기본정보</v>
      </c>
      <c r="D1756" s="65" t="s">
        <v>1551</v>
      </c>
      <c r="E1756" s="65">
        <f t="shared" si="1362"/>
        <v>7</v>
      </c>
      <c r="F1756" s="66"/>
      <c r="G1756" s="66" t="s">
        <v>274</v>
      </c>
      <c r="H1756" s="42" t="s">
        <v>1552</v>
      </c>
      <c r="I1756" s="66"/>
      <c r="J1756" s="65" t="str">
        <f t="shared" si="1370"/>
        <v>문자_20</v>
      </c>
      <c r="K1756" s="103"/>
      <c r="L1756" s="67"/>
      <c r="M1756" s="65" t="str">
        <f t="shared" si="1381"/>
        <v>ZSB_RISK_BASE</v>
      </c>
      <c r="N1756" s="65" t="str">
        <f t="shared" si="1378"/>
        <v>규제자본산출 기본정보</v>
      </c>
      <c r="O1756" s="27">
        <f t="shared" si="1379"/>
        <v>7</v>
      </c>
      <c r="P1756" s="65" t="s">
        <v>1553</v>
      </c>
      <c r="Q1756" s="65" t="str">
        <f t="shared" si="1382"/>
        <v>자료변환ID</v>
      </c>
      <c r="R1756" s="65" t="str">
        <f t="shared" si="1371"/>
        <v>varchar2(20)</v>
      </c>
      <c r="S1756" s="66"/>
      <c r="T1756" s="66"/>
      <c r="U1756" s="68" t="str">
        <f t="shared" si="1376"/>
        <v>20</v>
      </c>
      <c r="V1756" s="65"/>
      <c r="W1756" s="5" t="s">
        <v>291</v>
      </c>
      <c r="X1756" s="5" t="str">
        <f t="shared" si="1365"/>
        <v>BASE_DT,SCEN_ID,PORT_ID,POSI_ID</v>
      </c>
      <c r="Y1756" s="6" t="s">
        <v>291</v>
      </c>
      <c r="Z1756" s="37" t="str">
        <f t="shared" si="1366"/>
        <v xml:space="preserve">  MAP_ID varchar2(20) NULL,</v>
      </c>
      <c r="AA1756" s="37" t="s">
        <v>291</v>
      </c>
      <c r="AB1756" s="5" t="str">
        <f t="shared" si="1367"/>
        <v/>
      </c>
      <c r="AC1756" s="37" t="s">
        <v>291</v>
      </c>
      <c r="AD1756" s="37" t="str">
        <f t="shared" si="1368"/>
        <v>COMMENT ON COLUMN ZSB_RISK_BASE.MAP_ID IS '자료변환ID';</v>
      </c>
      <c r="AE1756" s="37" t="s">
        <v>291</v>
      </c>
      <c r="AF1756" s="40" t="str">
        <f t="shared" si="1369"/>
        <v>ALTER TABLE ZSB_RISK_BASE ADD MAP_ID varchar2(20) NULL;</v>
      </c>
      <c r="AG1756" s="6" t="s">
        <v>291</v>
      </c>
      <c r="AI1756" s="114"/>
      <c r="AJ1756" s="66"/>
    </row>
    <row r="1757" spans="2:36" hidden="1">
      <c r="B1757" s="65" t="str">
        <f t="shared" ref="B1757:C1757" si="1383">B1756</f>
        <v>바젤2표준_산출정보</v>
      </c>
      <c r="C1757" s="65" t="str">
        <f t="shared" si="1383"/>
        <v>규제자본산출 기본정보</v>
      </c>
      <c r="D1757" s="65" t="s">
        <v>1561</v>
      </c>
      <c r="E1757" s="65">
        <f t="shared" si="1362"/>
        <v>8</v>
      </c>
      <c r="F1757" s="66"/>
      <c r="G1757" s="66" t="s">
        <v>274</v>
      </c>
      <c r="H1757" s="42">
        <v>100</v>
      </c>
      <c r="I1757" s="66"/>
      <c r="J1757" s="65" t="str">
        <f t="shared" si="1370"/>
        <v>문자_100</v>
      </c>
      <c r="K1757" s="103"/>
      <c r="L1757" s="67"/>
      <c r="M1757" s="65" t="str">
        <f t="shared" si="1381"/>
        <v>ZSB_RISK_BASE</v>
      </c>
      <c r="N1757" s="65" t="str">
        <f t="shared" si="1378"/>
        <v>규제자본산출 기본정보</v>
      </c>
      <c r="O1757" s="27">
        <f t="shared" si="1379"/>
        <v>8</v>
      </c>
      <c r="P1757" s="65" t="s">
        <v>1562</v>
      </c>
      <c r="Q1757" s="65" t="str">
        <f t="shared" si="1382"/>
        <v>포지션명</v>
      </c>
      <c r="R1757" s="65" t="str">
        <f t="shared" si="1371"/>
        <v>varchar2(100)</v>
      </c>
      <c r="S1757" s="66"/>
      <c r="T1757" s="66"/>
      <c r="U1757" s="68">
        <f t="shared" si="1376"/>
        <v>100</v>
      </c>
      <c r="V1757" s="65"/>
      <c r="W1757" s="5" t="s">
        <v>291</v>
      </c>
      <c r="X1757" s="5" t="str">
        <f t="shared" si="1365"/>
        <v>BASE_DT,SCEN_ID,PORT_ID,POSI_ID</v>
      </c>
      <c r="Y1757" s="6" t="s">
        <v>291</v>
      </c>
      <c r="Z1757" s="37" t="str">
        <f t="shared" si="1366"/>
        <v xml:space="preserve">  POSI_NM varchar2(100) NULL,</v>
      </c>
      <c r="AA1757" s="37" t="s">
        <v>291</v>
      </c>
      <c r="AB1757" s="5" t="str">
        <f t="shared" si="1367"/>
        <v/>
      </c>
      <c r="AC1757" s="37" t="s">
        <v>291</v>
      </c>
      <c r="AD1757" s="37" t="str">
        <f t="shared" si="1368"/>
        <v>COMMENT ON COLUMN ZSB_RISK_BASE.POSI_NM IS '포지션명';</v>
      </c>
      <c r="AE1757" s="37" t="s">
        <v>291</v>
      </c>
      <c r="AF1757" s="40" t="str">
        <f t="shared" si="1369"/>
        <v>ALTER TABLE ZSB_RISK_BASE ADD POSI_NM varchar2(100) NULL;</v>
      </c>
      <c r="AG1757" s="6" t="s">
        <v>291</v>
      </c>
      <c r="AI1757" s="114"/>
      <c r="AJ1757" s="66"/>
    </row>
    <row r="1758" spans="2:36" hidden="1">
      <c r="B1758" s="65" t="str">
        <f t="shared" ref="B1758:C1758" si="1384">B1757</f>
        <v>바젤2표준_산출정보</v>
      </c>
      <c r="C1758" s="65" t="str">
        <f t="shared" si="1384"/>
        <v>규제자본산출 기본정보</v>
      </c>
      <c r="D1758" s="65" t="s">
        <v>709</v>
      </c>
      <c r="E1758" s="65">
        <f t="shared" si="1362"/>
        <v>9</v>
      </c>
      <c r="F1758" s="66"/>
      <c r="G1758" s="66" t="s">
        <v>274</v>
      </c>
      <c r="H1758" s="42" t="s">
        <v>730</v>
      </c>
      <c r="I1758" s="66"/>
      <c r="J1758" s="65" t="str">
        <f t="shared" si="1370"/>
        <v>문자_5</v>
      </c>
      <c r="K1758" s="103"/>
      <c r="L1758" s="67"/>
      <c r="M1758" s="65" t="str">
        <f t="shared" si="1381"/>
        <v>ZSB_RISK_BASE</v>
      </c>
      <c r="N1758" s="65" t="str">
        <f t="shared" si="1378"/>
        <v>규제자본산출 기본정보</v>
      </c>
      <c r="O1758" s="27">
        <f t="shared" si="1379"/>
        <v>9</v>
      </c>
      <c r="P1758" s="65" t="s">
        <v>1563</v>
      </c>
      <c r="Q1758" s="65" t="str">
        <f t="shared" si="1382"/>
        <v>상품코드</v>
      </c>
      <c r="R1758" s="65" t="str">
        <f t="shared" si="1371"/>
        <v>varchar2(5)</v>
      </c>
      <c r="S1758" s="66"/>
      <c r="T1758" s="66"/>
      <c r="U1758" s="68" t="str">
        <f t="shared" si="1376"/>
        <v>5</v>
      </c>
      <c r="V1758" s="65"/>
      <c r="W1758" s="5" t="s">
        <v>291</v>
      </c>
      <c r="X1758" s="5" t="str">
        <f t="shared" si="1365"/>
        <v>BASE_DT,SCEN_ID,PORT_ID,POSI_ID</v>
      </c>
      <c r="Y1758" s="6" t="s">
        <v>291</v>
      </c>
      <c r="Z1758" s="37" t="str">
        <f t="shared" si="1366"/>
        <v xml:space="preserve">  PROD_CD varchar2(5) NULL,</v>
      </c>
      <c r="AA1758" s="37" t="s">
        <v>291</v>
      </c>
      <c r="AB1758" s="5" t="str">
        <f t="shared" si="1367"/>
        <v/>
      </c>
      <c r="AC1758" s="37" t="s">
        <v>291</v>
      </c>
      <c r="AD1758" s="37" t="str">
        <f t="shared" si="1368"/>
        <v>COMMENT ON COLUMN ZSB_RISK_BASE.PROD_CD IS '상품코드';</v>
      </c>
      <c r="AE1758" s="37" t="s">
        <v>291</v>
      </c>
      <c r="AF1758" s="40" t="str">
        <f t="shared" si="1369"/>
        <v>ALTER TABLE ZSB_RISK_BASE ADD PROD_CD varchar2(5) NULL;</v>
      </c>
      <c r="AG1758" s="6" t="s">
        <v>291</v>
      </c>
      <c r="AI1758" s="114"/>
      <c r="AJ1758" s="66"/>
    </row>
    <row r="1759" spans="2:36" hidden="1">
      <c r="B1759" s="65" t="str">
        <f t="shared" ref="B1759:C1759" si="1385">B1758</f>
        <v>바젤2표준_산출정보</v>
      </c>
      <c r="C1759" s="65" t="str">
        <f t="shared" si="1385"/>
        <v>규제자본산출 기본정보</v>
      </c>
      <c r="D1759" s="65" t="s">
        <v>1564</v>
      </c>
      <c r="E1759" s="65">
        <f t="shared" si="1362"/>
        <v>10</v>
      </c>
      <c r="F1759" s="66"/>
      <c r="G1759" s="66" t="s">
        <v>274</v>
      </c>
      <c r="H1759" s="42" t="s">
        <v>1565</v>
      </c>
      <c r="I1759" s="66"/>
      <c r="J1759" s="65" t="str">
        <f t="shared" si="1370"/>
        <v>문자_60</v>
      </c>
      <c r="K1759" s="103"/>
      <c r="L1759" s="67"/>
      <c r="M1759" s="65" t="str">
        <f t="shared" si="1381"/>
        <v>ZSB_RISK_BASE</v>
      </c>
      <c r="N1759" s="65" t="str">
        <f t="shared" si="1378"/>
        <v>규제자본산출 기본정보</v>
      </c>
      <c r="O1759" s="27">
        <f t="shared" si="1379"/>
        <v>10</v>
      </c>
      <c r="P1759" s="65" t="s">
        <v>1566</v>
      </c>
      <c r="Q1759" s="65" t="str">
        <f t="shared" si="1382"/>
        <v>상품명</v>
      </c>
      <c r="R1759" s="65" t="str">
        <f t="shared" si="1371"/>
        <v>varchar2(60)</v>
      </c>
      <c r="S1759" s="66"/>
      <c r="T1759" s="66"/>
      <c r="U1759" s="68" t="str">
        <f t="shared" si="1376"/>
        <v>60</v>
      </c>
      <c r="V1759" s="65"/>
      <c r="W1759" s="5" t="s">
        <v>291</v>
      </c>
      <c r="X1759" s="5" t="str">
        <f t="shared" si="1365"/>
        <v>BASE_DT,SCEN_ID,PORT_ID,POSI_ID</v>
      </c>
      <c r="Y1759" s="6" t="s">
        <v>291</v>
      </c>
      <c r="Z1759" s="37" t="str">
        <f t="shared" si="1366"/>
        <v xml:space="preserve">  PROD_CNM varchar2(60) NULL,</v>
      </c>
      <c r="AA1759" s="37" t="s">
        <v>291</v>
      </c>
      <c r="AB1759" s="5" t="str">
        <f t="shared" si="1367"/>
        <v/>
      </c>
      <c r="AC1759" s="37" t="s">
        <v>291</v>
      </c>
      <c r="AD1759" s="37" t="str">
        <f t="shared" si="1368"/>
        <v>COMMENT ON COLUMN ZSB_RISK_BASE.PROD_CNM IS '상품명';</v>
      </c>
      <c r="AE1759" s="37" t="s">
        <v>291</v>
      </c>
      <c r="AF1759" s="40" t="str">
        <f t="shared" si="1369"/>
        <v>ALTER TABLE ZSB_RISK_BASE ADD PROD_CNM varchar2(60) NULL;</v>
      </c>
      <c r="AG1759" s="6" t="s">
        <v>291</v>
      </c>
      <c r="AI1759" s="114"/>
      <c r="AJ1759" s="66"/>
    </row>
    <row r="1760" spans="2:36" hidden="1">
      <c r="B1760" s="65" t="str">
        <f t="shared" ref="B1760:C1760" si="1386">B1759</f>
        <v>바젤2표준_산출정보</v>
      </c>
      <c r="C1760" s="65" t="str">
        <f t="shared" si="1386"/>
        <v>규제자본산출 기본정보</v>
      </c>
      <c r="D1760" s="65" t="s">
        <v>1567</v>
      </c>
      <c r="E1760" s="65">
        <f t="shared" si="1362"/>
        <v>11</v>
      </c>
      <c r="F1760" s="66"/>
      <c r="G1760" s="66" t="s">
        <v>274</v>
      </c>
      <c r="H1760" s="42" t="s">
        <v>1568</v>
      </c>
      <c r="I1760" s="66"/>
      <c r="J1760" s="65" t="str">
        <f t="shared" si="1370"/>
        <v>문자_50</v>
      </c>
      <c r="K1760" s="103"/>
      <c r="L1760" s="67"/>
      <c r="M1760" s="65" t="str">
        <f t="shared" si="1381"/>
        <v>ZSB_RISK_BASE</v>
      </c>
      <c r="N1760" s="65" t="str">
        <f t="shared" si="1378"/>
        <v>규제자본산출 기본정보</v>
      </c>
      <c r="O1760" s="27">
        <f t="shared" si="1379"/>
        <v>11</v>
      </c>
      <c r="P1760" s="65" t="s">
        <v>417</v>
      </c>
      <c r="Q1760" s="65" t="str">
        <f t="shared" si="1382"/>
        <v>종목코드</v>
      </c>
      <c r="R1760" s="65" t="str">
        <f t="shared" si="1371"/>
        <v>varchar2(50)</v>
      </c>
      <c r="S1760" s="66"/>
      <c r="T1760" s="66"/>
      <c r="U1760" s="68" t="str">
        <f t="shared" si="1376"/>
        <v>50</v>
      </c>
      <c r="V1760" s="65"/>
      <c r="W1760" s="5" t="s">
        <v>291</v>
      </c>
      <c r="X1760" s="5" t="str">
        <f t="shared" si="1365"/>
        <v>BASE_DT,SCEN_ID,PORT_ID,POSI_ID</v>
      </c>
      <c r="Y1760" s="6" t="s">
        <v>291</v>
      </c>
      <c r="Z1760" s="37" t="str">
        <f t="shared" si="1366"/>
        <v xml:space="preserve">  PROD_ID varchar2(50) NULL,</v>
      </c>
      <c r="AA1760" s="37" t="s">
        <v>291</v>
      </c>
      <c r="AB1760" s="5" t="str">
        <f t="shared" si="1367"/>
        <v/>
      </c>
      <c r="AC1760" s="37" t="s">
        <v>291</v>
      </c>
      <c r="AD1760" s="37" t="str">
        <f t="shared" si="1368"/>
        <v>COMMENT ON COLUMN ZSB_RISK_BASE.PROD_ID IS '종목코드';</v>
      </c>
      <c r="AE1760" s="37" t="s">
        <v>291</v>
      </c>
      <c r="AF1760" s="40" t="str">
        <f t="shared" si="1369"/>
        <v>ALTER TABLE ZSB_RISK_BASE ADD PROD_ID varchar2(50) NULL;</v>
      </c>
      <c r="AG1760" s="6" t="s">
        <v>291</v>
      </c>
      <c r="AI1760" s="114"/>
      <c r="AJ1760" s="66"/>
    </row>
    <row r="1761" spans="2:36" hidden="1">
      <c r="B1761" s="65" t="str">
        <f t="shared" ref="B1761:C1761" si="1387">B1760</f>
        <v>바젤2표준_산출정보</v>
      </c>
      <c r="C1761" s="65" t="str">
        <f t="shared" si="1387"/>
        <v>규제자본산출 기본정보</v>
      </c>
      <c r="D1761" s="65" t="s">
        <v>1569</v>
      </c>
      <c r="E1761" s="65">
        <f t="shared" si="1362"/>
        <v>12</v>
      </c>
      <c r="F1761" s="66"/>
      <c r="G1761" s="66" t="s">
        <v>274</v>
      </c>
      <c r="H1761" s="42" t="s">
        <v>1159</v>
      </c>
      <c r="I1761" s="66"/>
      <c r="J1761" s="65" t="str">
        <f t="shared" si="1370"/>
        <v>문자_100</v>
      </c>
      <c r="K1761" s="103"/>
      <c r="L1761" s="67"/>
      <c r="M1761" s="65" t="str">
        <f t="shared" si="1381"/>
        <v>ZSB_RISK_BASE</v>
      </c>
      <c r="N1761" s="65" t="str">
        <f t="shared" si="1378"/>
        <v>규제자본산출 기본정보</v>
      </c>
      <c r="O1761" s="27">
        <f t="shared" si="1379"/>
        <v>12</v>
      </c>
      <c r="P1761" s="65" t="s">
        <v>1570</v>
      </c>
      <c r="Q1761" s="65" t="str">
        <f t="shared" si="1382"/>
        <v>종목명</v>
      </c>
      <c r="R1761" s="65" t="str">
        <f t="shared" si="1371"/>
        <v>varchar2(100)</v>
      </c>
      <c r="S1761" s="66"/>
      <c r="T1761" s="66"/>
      <c r="U1761" s="68" t="str">
        <f t="shared" si="1376"/>
        <v>100</v>
      </c>
      <c r="V1761" s="65"/>
      <c r="W1761" s="5" t="s">
        <v>291</v>
      </c>
      <c r="X1761" s="5" t="str">
        <f t="shared" si="1365"/>
        <v>BASE_DT,SCEN_ID,PORT_ID,POSI_ID</v>
      </c>
      <c r="Y1761" s="6" t="s">
        <v>291</v>
      </c>
      <c r="Z1761" s="37" t="str">
        <f t="shared" si="1366"/>
        <v xml:space="preserve">  PROD_NM varchar2(100) NULL,</v>
      </c>
      <c r="AA1761" s="37" t="s">
        <v>291</v>
      </c>
      <c r="AB1761" s="5" t="str">
        <f t="shared" si="1367"/>
        <v/>
      </c>
      <c r="AC1761" s="37" t="s">
        <v>291</v>
      </c>
      <c r="AD1761" s="37" t="str">
        <f t="shared" si="1368"/>
        <v>COMMENT ON COLUMN ZSB_RISK_BASE.PROD_NM IS '종목명';</v>
      </c>
      <c r="AE1761" s="37" t="s">
        <v>291</v>
      </c>
      <c r="AF1761" s="40" t="str">
        <f t="shared" si="1369"/>
        <v>ALTER TABLE ZSB_RISK_BASE ADD PROD_NM varchar2(100) NULL;</v>
      </c>
      <c r="AG1761" s="6" t="s">
        <v>291</v>
      </c>
      <c r="AI1761" s="114"/>
      <c r="AJ1761" s="66"/>
    </row>
    <row r="1762" spans="2:36" hidden="1">
      <c r="B1762" s="65" t="str">
        <f t="shared" ref="B1762:C1762" si="1388">B1761</f>
        <v>바젤2표준_산출정보</v>
      </c>
      <c r="C1762" s="65" t="str">
        <f t="shared" si="1388"/>
        <v>규제자본산출 기본정보</v>
      </c>
      <c r="D1762" s="65" t="s">
        <v>1571</v>
      </c>
      <c r="E1762" s="65">
        <f t="shared" si="1362"/>
        <v>13</v>
      </c>
      <c r="F1762" s="66"/>
      <c r="G1762" s="66" t="s">
        <v>274</v>
      </c>
      <c r="H1762" s="42" t="s">
        <v>678</v>
      </c>
      <c r="I1762" s="66"/>
      <c r="J1762" s="65" t="str">
        <f t="shared" si="1370"/>
        <v>문자_12</v>
      </c>
      <c r="K1762" s="103"/>
      <c r="L1762" s="67"/>
      <c r="M1762" s="65" t="str">
        <f t="shared" si="1381"/>
        <v>ZSB_RISK_BASE</v>
      </c>
      <c r="N1762" s="65" t="str">
        <f t="shared" si="1378"/>
        <v>규제자본산출 기본정보</v>
      </c>
      <c r="O1762" s="27">
        <f t="shared" si="1379"/>
        <v>13</v>
      </c>
      <c r="P1762" s="65" t="s">
        <v>401</v>
      </c>
      <c r="Q1762" s="65" t="str">
        <f t="shared" si="1382"/>
        <v>계정과목</v>
      </c>
      <c r="R1762" s="65" t="str">
        <f t="shared" si="1371"/>
        <v>varchar2(12)</v>
      </c>
      <c r="S1762" s="66"/>
      <c r="T1762" s="66"/>
      <c r="U1762" s="68" t="str">
        <f t="shared" si="1376"/>
        <v>12</v>
      </c>
      <c r="V1762" s="65"/>
      <c r="W1762" s="5" t="s">
        <v>291</v>
      </c>
      <c r="X1762" s="5" t="str">
        <f t="shared" si="1365"/>
        <v>BASE_DT,SCEN_ID,PORT_ID,POSI_ID</v>
      </c>
      <c r="Y1762" s="6" t="s">
        <v>291</v>
      </c>
      <c r="Z1762" s="37" t="str">
        <f t="shared" si="1366"/>
        <v xml:space="preserve">  ACC_CD varchar2(12) NULL,</v>
      </c>
      <c r="AA1762" s="37" t="s">
        <v>291</v>
      </c>
      <c r="AB1762" s="5" t="str">
        <f t="shared" si="1367"/>
        <v/>
      </c>
      <c r="AC1762" s="37" t="s">
        <v>291</v>
      </c>
      <c r="AD1762" s="37" t="str">
        <f t="shared" si="1368"/>
        <v>COMMENT ON COLUMN ZSB_RISK_BASE.ACC_CD IS '계정과목';</v>
      </c>
      <c r="AE1762" s="37" t="s">
        <v>291</v>
      </c>
      <c r="AF1762" s="40" t="str">
        <f t="shared" si="1369"/>
        <v>ALTER TABLE ZSB_RISK_BASE ADD ACC_CD varchar2(12) NULL;</v>
      </c>
      <c r="AG1762" s="6" t="s">
        <v>291</v>
      </c>
      <c r="AI1762" s="114"/>
      <c r="AJ1762" s="66"/>
    </row>
    <row r="1763" spans="2:36" hidden="1">
      <c r="B1763" s="65" t="str">
        <f t="shared" ref="B1763:C1763" si="1389">B1762</f>
        <v>바젤2표준_산출정보</v>
      </c>
      <c r="C1763" s="65" t="str">
        <f t="shared" si="1389"/>
        <v>규제자본산출 기본정보</v>
      </c>
      <c r="D1763" s="65" t="s">
        <v>468</v>
      </c>
      <c r="E1763" s="65">
        <f t="shared" si="1362"/>
        <v>14</v>
      </c>
      <c r="F1763" s="66"/>
      <c r="G1763" s="66" t="s">
        <v>274</v>
      </c>
      <c r="H1763" s="42" t="s">
        <v>1565</v>
      </c>
      <c r="I1763" s="66"/>
      <c r="J1763" s="65" t="str">
        <f t="shared" si="1370"/>
        <v>문자_60</v>
      </c>
      <c r="K1763" s="103"/>
      <c r="L1763" s="67"/>
      <c r="M1763" s="65" t="str">
        <f t="shared" si="1381"/>
        <v>ZSB_RISK_BASE</v>
      </c>
      <c r="N1763" s="65" t="str">
        <f t="shared" si="1378"/>
        <v>규제자본산출 기본정보</v>
      </c>
      <c r="O1763" s="27">
        <f t="shared" si="1379"/>
        <v>14</v>
      </c>
      <c r="P1763" s="65" t="s">
        <v>1572</v>
      </c>
      <c r="Q1763" s="65" t="str">
        <f t="shared" si="1382"/>
        <v>계정과목명</v>
      </c>
      <c r="R1763" s="65" t="str">
        <f t="shared" si="1371"/>
        <v>varchar2(60)</v>
      </c>
      <c r="S1763" s="66"/>
      <c r="T1763" s="66"/>
      <c r="U1763" s="68" t="str">
        <f t="shared" si="1376"/>
        <v>60</v>
      </c>
      <c r="V1763" s="65"/>
      <c r="W1763" s="5" t="s">
        <v>291</v>
      </c>
      <c r="X1763" s="5" t="str">
        <f t="shared" si="1365"/>
        <v>BASE_DT,SCEN_ID,PORT_ID,POSI_ID</v>
      </c>
      <c r="Y1763" s="6" t="s">
        <v>291</v>
      </c>
      <c r="Z1763" s="37" t="str">
        <f t="shared" si="1366"/>
        <v xml:space="preserve">  ACC_NM varchar2(60) NULL,</v>
      </c>
      <c r="AA1763" s="37" t="s">
        <v>291</v>
      </c>
      <c r="AB1763" s="5" t="str">
        <f t="shared" si="1367"/>
        <v/>
      </c>
      <c r="AC1763" s="37" t="s">
        <v>291</v>
      </c>
      <c r="AD1763" s="37" t="str">
        <f t="shared" si="1368"/>
        <v>COMMENT ON COLUMN ZSB_RISK_BASE.ACC_NM IS '계정과목명';</v>
      </c>
      <c r="AE1763" s="37" t="s">
        <v>291</v>
      </c>
      <c r="AF1763" s="40" t="str">
        <f t="shared" si="1369"/>
        <v>ALTER TABLE ZSB_RISK_BASE ADD ACC_NM varchar2(60) NULL;</v>
      </c>
      <c r="AG1763" s="6" t="s">
        <v>291</v>
      </c>
      <c r="AI1763" s="114"/>
      <c r="AJ1763" s="66"/>
    </row>
    <row r="1764" spans="2:36" hidden="1">
      <c r="B1764" s="65" t="str">
        <f t="shared" ref="B1764:C1764" si="1390">B1763</f>
        <v>바젤2표준_산출정보</v>
      </c>
      <c r="C1764" s="65" t="str">
        <f t="shared" si="1390"/>
        <v>규제자본산출 기본정보</v>
      </c>
      <c r="D1764" s="65" t="s">
        <v>1573</v>
      </c>
      <c r="E1764" s="65">
        <f t="shared" si="1362"/>
        <v>15</v>
      </c>
      <c r="F1764" s="66"/>
      <c r="G1764" s="66" t="s">
        <v>274</v>
      </c>
      <c r="H1764" s="42" t="s">
        <v>1574</v>
      </c>
      <c r="I1764" s="66"/>
      <c r="J1764" s="65" t="str">
        <f t="shared" si="1370"/>
        <v>문자_8</v>
      </c>
      <c r="K1764" s="103"/>
      <c r="L1764" s="67"/>
      <c r="M1764" s="65" t="str">
        <f t="shared" si="1381"/>
        <v>ZSB_RISK_BASE</v>
      </c>
      <c r="N1764" s="65" t="str">
        <f t="shared" si="1378"/>
        <v>규제자본산출 기본정보</v>
      </c>
      <c r="O1764" s="27">
        <f t="shared" si="1379"/>
        <v>15</v>
      </c>
      <c r="P1764" s="65" t="s">
        <v>1107</v>
      </c>
      <c r="Q1764" s="65" t="str">
        <f t="shared" si="1382"/>
        <v>발행일자</v>
      </c>
      <c r="R1764" s="65" t="str">
        <f t="shared" si="1371"/>
        <v>varchar2(8)</v>
      </c>
      <c r="S1764" s="66"/>
      <c r="T1764" s="66"/>
      <c r="U1764" s="68" t="str">
        <f t="shared" si="1376"/>
        <v>8</v>
      </c>
      <c r="V1764" s="65"/>
      <c r="W1764" s="5" t="s">
        <v>291</v>
      </c>
      <c r="X1764" s="5" t="str">
        <f t="shared" si="1365"/>
        <v>BASE_DT,SCEN_ID,PORT_ID,POSI_ID</v>
      </c>
      <c r="Y1764" s="6" t="s">
        <v>291</v>
      </c>
      <c r="Z1764" s="37" t="str">
        <f t="shared" si="1366"/>
        <v xml:space="preserve">  ISSU_DT varchar2(8) NULL,</v>
      </c>
      <c r="AA1764" s="37" t="s">
        <v>291</v>
      </c>
      <c r="AB1764" s="5" t="str">
        <f t="shared" si="1367"/>
        <v/>
      </c>
      <c r="AC1764" s="37" t="s">
        <v>291</v>
      </c>
      <c r="AD1764" s="37" t="str">
        <f t="shared" si="1368"/>
        <v>COMMENT ON COLUMN ZSB_RISK_BASE.ISSU_DT IS '발행일자';</v>
      </c>
      <c r="AE1764" s="37" t="s">
        <v>291</v>
      </c>
      <c r="AF1764" s="40" t="str">
        <f t="shared" si="1369"/>
        <v>ALTER TABLE ZSB_RISK_BASE ADD ISSU_DT varchar2(8) NULL;</v>
      </c>
      <c r="AG1764" s="6" t="s">
        <v>291</v>
      </c>
      <c r="AI1764" s="114"/>
      <c r="AJ1764" s="66"/>
    </row>
    <row r="1765" spans="2:36" hidden="1">
      <c r="B1765" s="65" t="str">
        <f t="shared" ref="B1765:C1765" si="1391">B1764</f>
        <v>바젤2표준_산출정보</v>
      </c>
      <c r="C1765" s="65" t="str">
        <f t="shared" si="1391"/>
        <v>규제자본산출 기본정보</v>
      </c>
      <c r="D1765" s="65" t="s">
        <v>406</v>
      </c>
      <c r="E1765" s="65">
        <f t="shared" si="1362"/>
        <v>16</v>
      </c>
      <c r="F1765" s="66"/>
      <c r="G1765" s="66" t="s">
        <v>274</v>
      </c>
      <c r="H1765" s="42" t="s">
        <v>1574</v>
      </c>
      <c r="I1765" s="66"/>
      <c r="J1765" s="65" t="str">
        <f t="shared" si="1370"/>
        <v>문자_8</v>
      </c>
      <c r="K1765" s="103"/>
      <c r="L1765" s="67"/>
      <c r="M1765" s="65" t="str">
        <f t="shared" si="1381"/>
        <v>ZSB_RISK_BASE</v>
      </c>
      <c r="N1765" s="65" t="str">
        <f t="shared" si="1378"/>
        <v>규제자본산출 기본정보</v>
      </c>
      <c r="O1765" s="27">
        <f t="shared" si="1379"/>
        <v>16</v>
      </c>
      <c r="P1765" s="65" t="s">
        <v>108</v>
      </c>
      <c r="Q1765" s="65" t="str">
        <f t="shared" si="1382"/>
        <v>만기일자</v>
      </c>
      <c r="R1765" s="65" t="str">
        <f t="shared" ref="R1765:R1820" si="1392">IF(G1765="문자", "varchar2(" &amp; H1765 &amp; ")", IF(G1765="숫자", "number(" &amp; SUBSTITUTE(H1765, ".", ",") &amp;")", IF(G1765="날짜", "timestamp", "")))</f>
        <v>varchar2(8)</v>
      </c>
      <c r="S1765" s="66"/>
      <c r="T1765" s="66"/>
      <c r="U1765" s="68" t="str">
        <f t="shared" si="1376"/>
        <v>8</v>
      </c>
      <c r="V1765" s="65"/>
      <c r="W1765" s="5" t="s">
        <v>291</v>
      </c>
      <c r="X1765" s="5" t="str">
        <f t="shared" si="1365"/>
        <v>BASE_DT,SCEN_ID,PORT_ID,POSI_ID</v>
      </c>
      <c r="Y1765" s="6" t="s">
        <v>291</v>
      </c>
      <c r="Z1765" s="37" t="str">
        <f t="shared" si="1366"/>
        <v xml:space="preserve">  MATU_DT varchar2(8) NULL,</v>
      </c>
      <c r="AA1765" s="37" t="s">
        <v>291</v>
      </c>
      <c r="AB1765" s="5" t="str">
        <f t="shared" si="1367"/>
        <v/>
      </c>
      <c r="AC1765" s="37" t="s">
        <v>291</v>
      </c>
      <c r="AD1765" s="37" t="str">
        <f t="shared" si="1368"/>
        <v>COMMENT ON COLUMN ZSB_RISK_BASE.MATU_DT IS '만기일자';</v>
      </c>
      <c r="AE1765" s="37" t="s">
        <v>291</v>
      </c>
      <c r="AF1765" s="40" t="str">
        <f t="shared" si="1369"/>
        <v>ALTER TABLE ZSB_RISK_BASE ADD MATU_DT varchar2(8) NULL;</v>
      </c>
      <c r="AG1765" s="6" t="s">
        <v>291</v>
      </c>
      <c r="AI1765" s="114"/>
      <c r="AJ1765" s="66"/>
    </row>
    <row r="1766" spans="2:36" hidden="1">
      <c r="B1766" s="65" t="str">
        <f t="shared" ref="B1766:C1766" si="1393">B1765</f>
        <v>바젤2표준_산출정보</v>
      </c>
      <c r="C1766" s="65" t="str">
        <f t="shared" si="1393"/>
        <v>규제자본산출 기본정보</v>
      </c>
      <c r="D1766" s="65" t="s">
        <v>1575</v>
      </c>
      <c r="E1766" s="65">
        <f t="shared" si="1362"/>
        <v>17</v>
      </c>
      <c r="F1766" s="66"/>
      <c r="G1766" s="66" t="s">
        <v>1156</v>
      </c>
      <c r="H1766" s="42">
        <v>8</v>
      </c>
      <c r="I1766" s="66"/>
      <c r="J1766" s="65" t="str">
        <f t="shared" si="1370"/>
        <v>숫자_8</v>
      </c>
      <c r="K1766" s="103"/>
      <c r="L1766" s="67"/>
      <c r="M1766" s="65" t="str">
        <f t="shared" si="1381"/>
        <v>ZSB_RISK_BASE</v>
      </c>
      <c r="N1766" s="65" t="str">
        <f t="shared" si="1378"/>
        <v>규제자본산출 기본정보</v>
      </c>
      <c r="O1766" s="27">
        <f t="shared" si="1379"/>
        <v>17</v>
      </c>
      <c r="P1766" s="65" t="s">
        <v>1576</v>
      </c>
      <c r="Q1766" s="65" t="str">
        <f t="shared" si="1382"/>
        <v>잔존일</v>
      </c>
      <c r="R1766" s="65" t="str">
        <f t="shared" si="1392"/>
        <v>number(8)</v>
      </c>
      <c r="S1766" s="66"/>
      <c r="T1766" s="66"/>
      <c r="U1766" s="68">
        <f t="shared" si="1376"/>
        <v>8</v>
      </c>
      <c r="V1766" s="65"/>
      <c r="W1766" s="5" t="s">
        <v>291</v>
      </c>
      <c r="X1766" s="5" t="str">
        <f t="shared" si="1365"/>
        <v>BASE_DT,SCEN_ID,PORT_ID,POSI_ID</v>
      </c>
      <c r="Y1766" s="6" t="s">
        <v>291</v>
      </c>
      <c r="Z1766" s="37" t="str">
        <f t="shared" si="1366"/>
        <v xml:space="preserve">  DIFF_DAY number(8) NULL,</v>
      </c>
      <c r="AA1766" s="37" t="s">
        <v>291</v>
      </c>
      <c r="AB1766" s="5" t="str">
        <f t="shared" si="1367"/>
        <v/>
      </c>
      <c r="AC1766" s="37" t="s">
        <v>291</v>
      </c>
      <c r="AD1766" s="37" t="str">
        <f t="shared" si="1368"/>
        <v>COMMENT ON COLUMN ZSB_RISK_BASE.DIFF_DAY IS '잔존일';</v>
      </c>
      <c r="AE1766" s="37" t="s">
        <v>291</v>
      </c>
      <c r="AF1766" s="40" t="str">
        <f t="shared" si="1369"/>
        <v>ALTER TABLE ZSB_RISK_BASE ADD DIFF_DAY number(8) NULL;</v>
      </c>
      <c r="AG1766" s="6" t="s">
        <v>291</v>
      </c>
      <c r="AI1766" s="114"/>
      <c r="AJ1766" s="66"/>
    </row>
    <row r="1767" spans="2:36" hidden="1">
      <c r="B1767" s="65" t="str">
        <f t="shared" ref="B1767:C1767" si="1394">B1766</f>
        <v>바젤2표준_산출정보</v>
      </c>
      <c r="C1767" s="65" t="str">
        <f t="shared" si="1394"/>
        <v>규제자본산출 기본정보</v>
      </c>
      <c r="D1767" s="65" t="s">
        <v>408</v>
      </c>
      <c r="E1767" s="65">
        <f t="shared" si="1362"/>
        <v>18</v>
      </c>
      <c r="F1767" s="66"/>
      <c r="G1767" s="66" t="s">
        <v>1156</v>
      </c>
      <c r="H1767" s="42" t="s">
        <v>2000</v>
      </c>
      <c r="I1767" s="66"/>
      <c r="J1767" s="65" t="str">
        <f t="shared" si="1370"/>
        <v>숫자_19,2</v>
      </c>
      <c r="K1767" s="103"/>
      <c r="L1767" s="67"/>
      <c r="M1767" s="65" t="str">
        <f t="shared" si="1381"/>
        <v>ZSB_RISK_BASE</v>
      </c>
      <c r="N1767" s="65" t="str">
        <f t="shared" si="1378"/>
        <v>규제자본산출 기본정보</v>
      </c>
      <c r="O1767" s="27">
        <f t="shared" si="1379"/>
        <v>18</v>
      </c>
      <c r="P1767" s="65" t="s">
        <v>1577</v>
      </c>
      <c r="Q1767" s="65" t="str">
        <f t="shared" si="1382"/>
        <v>액면금액</v>
      </c>
      <c r="R1767" s="65" t="str">
        <f t="shared" si="1392"/>
        <v>number(19,2)</v>
      </c>
      <c r="S1767" s="66"/>
      <c r="T1767" s="66"/>
      <c r="U1767" s="68" t="str">
        <f t="shared" si="1376"/>
        <v>19,2</v>
      </c>
      <c r="V1767" s="65"/>
      <c r="W1767" s="5" t="s">
        <v>291</v>
      </c>
      <c r="X1767" s="5" t="str">
        <f t="shared" si="1365"/>
        <v>BASE_DT,SCEN_ID,PORT_ID,POSI_ID</v>
      </c>
      <c r="Y1767" s="6" t="s">
        <v>291</v>
      </c>
      <c r="Z1767" s="37" t="str">
        <f t="shared" si="1366"/>
        <v xml:space="preserve">  NOTL_AMT number(19,2) NULL,</v>
      </c>
      <c r="AA1767" s="37" t="s">
        <v>291</v>
      </c>
      <c r="AB1767" s="5" t="str">
        <f t="shared" si="1367"/>
        <v/>
      </c>
      <c r="AC1767" s="37" t="s">
        <v>291</v>
      </c>
      <c r="AD1767" s="37" t="str">
        <f t="shared" si="1368"/>
        <v>COMMENT ON COLUMN ZSB_RISK_BASE.NOTL_AMT IS '액면금액';</v>
      </c>
      <c r="AE1767" s="37" t="s">
        <v>291</v>
      </c>
      <c r="AF1767" s="40" t="str">
        <f t="shared" si="1369"/>
        <v>ALTER TABLE ZSB_RISK_BASE ADD NOTL_AMT number(19,2) NULL;</v>
      </c>
      <c r="AG1767" s="6" t="s">
        <v>291</v>
      </c>
      <c r="AI1767" s="114"/>
      <c r="AJ1767" s="66"/>
    </row>
    <row r="1768" spans="2:36" hidden="1">
      <c r="B1768" s="65" t="str">
        <f t="shared" ref="B1768:C1768" si="1395">B1767</f>
        <v>바젤2표준_산출정보</v>
      </c>
      <c r="C1768" s="65" t="str">
        <f t="shared" si="1395"/>
        <v>규제자본산출 기본정보</v>
      </c>
      <c r="D1768" s="65" t="s">
        <v>501</v>
      </c>
      <c r="E1768" s="65">
        <f t="shared" si="1362"/>
        <v>19</v>
      </c>
      <c r="F1768" s="66"/>
      <c r="G1768" s="66" t="s">
        <v>274</v>
      </c>
      <c r="H1768" s="42" t="s">
        <v>707</v>
      </c>
      <c r="I1768" s="66"/>
      <c r="J1768" s="65" t="str">
        <f t="shared" si="1370"/>
        <v>문자_3</v>
      </c>
      <c r="K1768" s="103"/>
      <c r="L1768" s="67"/>
      <c r="M1768" s="65" t="str">
        <f t="shared" si="1381"/>
        <v>ZSB_RISK_BASE</v>
      </c>
      <c r="N1768" s="65" t="str">
        <f t="shared" si="1378"/>
        <v>규제자본산출 기본정보</v>
      </c>
      <c r="O1768" s="27">
        <f t="shared" si="1379"/>
        <v>19</v>
      </c>
      <c r="P1768" s="65" t="s">
        <v>1578</v>
      </c>
      <c r="Q1768" s="65" t="str">
        <f t="shared" si="1382"/>
        <v>기준통화</v>
      </c>
      <c r="R1768" s="65" t="str">
        <f t="shared" si="1392"/>
        <v>varchar2(3)</v>
      </c>
      <c r="S1768" s="66"/>
      <c r="T1768" s="66"/>
      <c r="U1768" s="68" t="str">
        <f t="shared" si="1376"/>
        <v>3</v>
      </c>
      <c r="V1768" s="65"/>
      <c r="W1768" s="5" t="s">
        <v>291</v>
      </c>
      <c r="X1768" s="5" t="str">
        <f t="shared" si="1365"/>
        <v>BASE_DT,SCEN_ID,PORT_ID,POSI_ID</v>
      </c>
      <c r="Y1768" s="6" t="s">
        <v>291</v>
      </c>
      <c r="Z1768" s="37" t="str">
        <f t="shared" si="1366"/>
        <v xml:space="preserve">  NOTL_CCY varchar2(3) NULL,</v>
      </c>
      <c r="AA1768" s="37" t="s">
        <v>291</v>
      </c>
      <c r="AB1768" s="5" t="str">
        <f t="shared" si="1367"/>
        <v/>
      </c>
      <c r="AC1768" s="37" t="s">
        <v>291</v>
      </c>
      <c r="AD1768" s="37" t="str">
        <f t="shared" si="1368"/>
        <v>COMMENT ON COLUMN ZSB_RISK_BASE.NOTL_CCY IS '기준통화';</v>
      </c>
      <c r="AE1768" s="37" t="s">
        <v>291</v>
      </c>
      <c r="AF1768" s="40" t="str">
        <f t="shared" si="1369"/>
        <v>ALTER TABLE ZSB_RISK_BASE ADD NOTL_CCY varchar2(3) NULL;</v>
      </c>
      <c r="AG1768" s="6" t="s">
        <v>291</v>
      </c>
      <c r="AI1768" s="114"/>
      <c r="AJ1768" s="66"/>
    </row>
    <row r="1769" spans="2:36" hidden="1">
      <c r="B1769" s="65" t="str">
        <f t="shared" ref="B1769:C1769" si="1396">B1768</f>
        <v>바젤2표준_산출정보</v>
      </c>
      <c r="C1769" s="65" t="str">
        <f t="shared" si="1396"/>
        <v>규제자본산출 기본정보</v>
      </c>
      <c r="D1769" s="65" t="s">
        <v>1579</v>
      </c>
      <c r="E1769" s="65">
        <f t="shared" ref="E1769:E1832" si="1397">IF(G1769="","",IF(G1768="",1,E1768+1))</f>
        <v>20</v>
      </c>
      <c r="F1769" s="66"/>
      <c r="G1769" s="66" t="s">
        <v>274</v>
      </c>
      <c r="H1769" s="42" t="s">
        <v>707</v>
      </c>
      <c r="I1769" s="66"/>
      <c r="J1769" s="65" t="str">
        <f t="shared" si="1370"/>
        <v>문자_3</v>
      </c>
      <c r="K1769" s="103"/>
      <c r="L1769" s="67"/>
      <c r="M1769" s="65" t="str">
        <f t="shared" si="1381"/>
        <v>ZSB_RISK_BASE</v>
      </c>
      <c r="N1769" s="65" t="str">
        <f t="shared" si="1378"/>
        <v>규제자본산출 기본정보</v>
      </c>
      <c r="O1769" s="27">
        <f t="shared" si="1379"/>
        <v>20</v>
      </c>
      <c r="P1769" s="65" t="s">
        <v>1580</v>
      </c>
      <c r="Q1769" s="65" t="str">
        <f t="shared" si="1382"/>
        <v>기초통화</v>
      </c>
      <c r="R1769" s="65" t="str">
        <f t="shared" si="1392"/>
        <v>varchar2(3)</v>
      </c>
      <c r="S1769" s="66"/>
      <c r="T1769" s="66"/>
      <c r="U1769" s="68" t="str">
        <f t="shared" si="1376"/>
        <v>3</v>
      </c>
      <c r="V1769" s="65"/>
      <c r="W1769" s="5" t="s">
        <v>291</v>
      </c>
      <c r="X1769" s="5" t="str">
        <f t="shared" si="1365"/>
        <v>BASE_DT,SCEN_ID,PORT_ID,POSI_ID</v>
      </c>
      <c r="Y1769" s="6" t="s">
        <v>291</v>
      </c>
      <c r="Z1769" s="37" t="str">
        <f t="shared" si="1366"/>
        <v xml:space="preserve">  NOTL_CTR varchar2(3) NULL,</v>
      </c>
      <c r="AA1769" s="37" t="s">
        <v>291</v>
      </c>
      <c r="AB1769" s="5" t="str">
        <f t="shared" si="1367"/>
        <v/>
      </c>
      <c r="AC1769" s="37" t="s">
        <v>291</v>
      </c>
      <c r="AD1769" s="37" t="str">
        <f t="shared" si="1368"/>
        <v>COMMENT ON COLUMN ZSB_RISK_BASE.NOTL_CTR IS '기초통화';</v>
      </c>
      <c r="AE1769" s="37" t="s">
        <v>291</v>
      </c>
      <c r="AF1769" s="40" t="str">
        <f t="shared" si="1369"/>
        <v>ALTER TABLE ZSB_RISK_BASE ADD NOTL_CTR varchar2(3) NULL;</v>
      </c>
      <c r="AG1769" s="6" t="s">
        <v>291</v>
      </c>
      <c r="AI1769" s="114"/>
      <c r="AJ1769" s="66"/>
    </row>
    <row r="1770" spans="2:36" hidden="1">
      <c r="B1770" s="65" t="str">
        <f t="shared" ref="B1770:C1770" si="1398">B1769</f>
        <v>바젤2표준_산출정보</v>
      </c>
      <c r="C1770" s="65" t="str">
        <f t="shared" si="1398"/>
        <v>규제자본산출 기본정보</v>
      </c>
      <c r="D1770" s="65" t="s">
        <v>1581</v>
      </c>
      <c r="E1770" s="65">
        <f t="shared" si="1397"/>
        <v>21</v>
      </c>
      <c r="F1770" s="66"/>
      <c r="G1770" s="66" t="s">
        <v>1156</v>
      </c>
      <c r="H1770" s="42" t="s">
        <v>2000</v>
      </c>
      <c r="I1770" s="66"/>
      <c r="J1770" s="65" t="str">
        <f t="shared" si="1370"/>
        <v>숫자_19,2</v>
      </c>
      <c r="K1770" s="103"/>
      <c r="L1770" s="67"/>
      <c r="M1770" s="65" t="str">
        <f t="shared" si="1381"/>
        <v>ZSB_RISK_BASE</v>
      </c>
      <c r="N1770" s="65" t="str">
        <f t="shared" si="1378"/>
        <v>규제자본산출 기본정보</v>
      </c>
      <c r="O1770" s="27">
        <f t="shared" si="1379"/>
        <v>21</v>
      </c>
      <c r="P1770" s="65" t="s">
        <v>717</v>
      </c>
      <c r="Q1770" s="65" t="str">
        <f t="shared" si="1382"/>
        <v>장부수량</v>
      </c>
      <c r="R1770" s="65" t="str">
        <f t="shared" si="1392"/>
        <v>number(19,2)</v>
      </c>
      <c r="S1770" s="66"/>
      <c r="T1770" s="66"/>
      <c r="U1770" s="68" t="str">
        <f t="shared" si="1376"/>
        <v>19,2</v>
      </c>
      <c r="V1770" s="65"/>
      <c r="W1770" s="5" t="s">
        <v>291</v>
      </c>
      <c r="X1770" s="5" t="str">
        <f t="shared" si="1365"/>
        <v>BASE_DT,SCEN_ID,PORT_ID,POSI_ID</v>
      </c>
      <c r="Y1770" s="6" t="s">
        <v>291</v>
      </c>
      <c r="Z1770" s="37" t="str">
        <f t="shared" si="1366"/>
        <v xml:space="preserve">  BOOK_QTY number(19,2) NULL,</v>
      </c>
      <c r="AA1770" s="37" t="s">
        <v>291</v>
      </c>
      <c r="AB1770" s="5" t="str">
        <f t="shared" si="1367"/>
        <v/>
      </c>
      <c r="AC1770" s="37" t="s">
        <v>291</v>
      </c>
      <c r="AD1770" s="37" t="str">
        <f t="shared" si="1368"/>
        <v>COMMENT ON COLUMN ZSB_RISK_BASE.BOOK_QTY IS '장부수량';</v>
      </c>
      <c r="AE1770" s="37" t="s">
        <v>291</v>
      </c>
      <c r="AF1770" s="40" t="str">
        <f t="shared" si="1369"/>
        <v>ALTER TABLE ZSB_RISK_BASE ADD BOOK_QTY number(19,2) NULL;</v>
      </c>
      <c r="AG1770" s="6" t="s">
        <v>291</v>
      </c>
      <c r="AI1770" s="114"/>
      <c r="AJ1770" s="66"/>
    </row>
    <row r="1771" spans="2:36" hidden="1">
      <c r="B1771" s="65" t="str">
        <f t="shared" ref="B1771:C1771" si="1399">B1770</f>
        <v>바젤2표준_산출정보</v>
      </c>
      <c r="C1771" s="65" t="str">
        <f t="shared" si="1399"/>
        <v>규제자본산출 기본정보</v>
      </c>
      <c r="D1771" s="65" t="s">
        <v>1582</v>
      </c>
      <c r="E1771" s="65">
        <f t="shared" si="1397"/>
        <v>22</v>
      </c>
      <c r="F1771" s="66"/>
      <c r="G1771" s="66" t="s">
        <v>1156</v>
      </c>
      <c r="H1771" s="42" t="s">
        <v>2000</v>
      </c>
      <c r="I1771" s="66"/>
      <c r="J1771" s="65" t="str">
        <f t="shared" si="1370"/>
        <v>숫자_19,2</v>
      </c>
      <c r="K1771" s="103"/>
      <c r="L1771" s="67"/>
      <c r="M1771" s="65" t="str">
        <f t="shared" si="1381"/>
        <v>ZSB_RISK_BASE</v>
      </c>
      <c r="N1771" s="65" t="str">
        <f t="shared" si="1378"/>
        <v>규제자본산출 기본정보</v>
      </c>
      <c r="O1771" s="27">
        <f t="shared" si="1379"/>
        <v>22</v>
      </c>
      <c r="P1771" s="65" t="s">
        <v>404</v>
      </c>
      <c r="Q1771" s="65" t="str">
        <f t="shared" si="1382"/>
        <v>장부가</v>
      </c>
      <c r="R1771" s="65" t="str">
        <f t="shared" si="1392"/>
        <v>number(19,2)</v>
      </c>
      <c r="S1771" s="66"/>
      <c r="T1771" s="66"/>
      <c r="U1771" s="68" t="str">
        <f t="shared" si="1376"/>
        <v>19,2</v>
      </c>
      <c r="V1771" s="65"/>
      <c r="W1771" s="5" t="s">
        <v>291</v>
      </c>
      <c r="X1771" s="5" t="str">
        <f t="shared" si="1365"/>
        <v>BASE_DT,SCEN_ID,PORT_ID,POSI_ID</v>
      </c>
      <c r="Y1771" s="6" t="s">
        <v>291</v>
      </c>
      <c r="Z1771" s="37" t="str">
        <f t="shared" si="1366"/>
        <v xml:space="preserve">  BOOK_AMT number(19,2) NULL,</v>
      </c>
      <c r="AA1771" s="37" t="s">
        <v>291</v>
      </c>
      <c r="AB1771" s="5" t="str">
        <f t="shared" si="1367"/>
        <v/>
      </c>
      <c r="AC1771" s="37" t="s">
        <v>291</v>
      </c>
      <c r="AD1771" s="37" t="str">
        <f t="shared" si="1368"/>
        <v>COMMENT ON COLUMN ZSB_RISK_BASE.BOOK_AMT IS '장부가';</v>
      </c>
      <c r="AE1771" s="37" t="s">
        <v>291</v>
      </c>
      <c r="AF1771" s="40" t="str">
        <f t="shared" si="1369"/>
        <v>ALTER TABLE ZSB_RISK_BASE ADD BOOK_AMT number(19,2) NULL;</v>
      </c>
      <c r="AG1771" s="6" t="s">
        <v>291</v>
      </c>
      <c r="AI1771" s="114"/>
      <c r="AJ1771" s="66"/>
    </row>
    <row r="1772" spans="2:36" hidden="1">
      <c r="B1772" s="65" t="str">
        <f t="shared" ref="B1772:C1772" si="1400">B1771</f>
        <v>바젤2표준_산출정보</v>
      </c>
      <c r="C1772" s="65" t="str">
        <f t="shared" si="1400"/>
        <v>규제자본산출 기본정보</v>
      </c>
      <c r="D1772" s="65" t="s">
        <v>1583</v>
      </c>
      <c r="E1772" s="65">
        <f t="shared" si="1397"/>
        <v>23</v>
      </c>
      <c r="F1772" s="66"/>
      <c r="G1772" s="66" t="s">
        <v>274</v>
      </c>
      <c r="H1772" s="42" t="s">
        <v>705</v>
      </c>
      <c r="I1772" s="66"/>
      <c r="J1772" s="65" t="str">
        <f t="shared" si="1370"/>
        <v>문자_1</v>
      </c>
      <c r="K1772" s="103"/>
      <c r="L1772" s="67"/>
      <c r="M1772" s="65" t="str">
        <f t="shared" si="1381"/>
        <v>ZSB_RISK_BASE</v>
      </c>
      <c r="N1772" s="65" t="str">
        <f t="shared" si="1378"/>
        <v>규제자본산출 기본정보</v>
      </c>
      <c r="O1772" s="27">
        <f t="shared" si="1379"/>
        <v>23</v>
      </c>
      <c r="P1772" s="65" t="s">
        <v>1584</v>
      </c>
      <c r="Q1772" s="65" t="str">
        <f t="shared" si="1382"/>
        <v>장부대사대상여부</v>
      </c>
      <c r="R1772" s="65" t="str">
        <f t="shared" si="1392"/>
        <v>varchar2(1)</v>
      </c>
      <c r="S1772" s="66"/>
      <c r="T1772" s="66"/>
      <c r="U1772" s="68" t="str">
        <f t="shared" si="1376"/>
        <v>1</v>
      </c>
      <c r="V1772" s="65"/>
      <c r="W1772" s="5" t="s">
        <v>291</v>
      </c>
      <c r="X1772" s="5" t="str">
        <f t="shared" si="1365"/>
        <v>BASE_DT,SCEN_ID,PORT_ID,POSI_ID</v>
      </c>
      <c r="Y1772" s="6" t="s">
        <v>291</v>
      </c>
      <c r="Z1772" s="37" t="str">
        <f t="shared" si="1366"/>
        <v xml:space="preserve">  BOOK_YN varchar2(1) NULL,</v>
      </c>
      <c r="AA1772" s="37" t="s">
        <v>291</v>
      </c>
      <c r="AB1772" s="5" t="str">
        <f t="shared" si="1367"/>
        <v/>
      </c>
      <c r="AC1772" s="37" t="s">
        <v>291</v>
      </c>
      <c r="AD1772" s="37" t="str">
        <f t="shared" si="1368"/>
        <v>COMMENT ON COLUMN ZSB_RISK_BASE.BOOK_YN IS '장부대사대상여부';</v>
      </c>
      <c r="AE1772" s="37" t="s">
        <v>291</v>
      </c>
      <c r="AF1772" s="40" t="str">
        <f t="shared" si="1369"/>
        <v>ALTER TABLE ZSB_RISK_BASE ADD BOOK_YN varchar2(1) NULL;</v>
      </c>
      <c r="AG1772" s="6" t="s">
        <v>291</v>
      </c>
      <c r="AI1772" s="114"/>
      <c r="AJ1772" s="66"/>
    </row>
    <row r="1773" spans="2:36" hidden="1">
      <c r="B1773" s="65" t="str">
        <f t="shared" ref="B1773:C1773" si="1401">B1772</f>
        <v>바젤2표준_산출정보</v>
      </c>
      <c r="C1773" s="65" t="str">
        <f t="shared" si="1401"/>
        <v>규제자본산출 기본정보</v>
      </c>
      <c r="D1773" s="65" t="s">
        <v>1585</v>
      </c>
      <c r="E1773" s="65">
        <f t="shared" si="1397"/>
        <v>24</v>
      </c>
      <c r="F1773" s="66"/>
      <c r="G1773" s="66" t="s">
        <v>1156</v>
      </c>
      <c r="H1773" s="42" t="s">
        <v>2000</v>
      </c>
      <c r="I1773" s="66"/>
      <c r="J1773" s="65" t="str">
        <f t="shared" ref="J1773:J1821" si="1402">IF(G1773="", "", G1773&amp;IF(G1773="날짜", "", "_"&amp;H1773))</f>
        <v>숫자_19,2</v>
      </c>
      <c r="K1773" s="103"/>
      <c r="L1773" s="67"/>
      <c r="M1773" s="65" t="str">
        <f t="shared" si="1381"/>
        <v>ZSB_RISK_BASE</v>
      </c>
      <c r="N1773" s="65" t="str">
        <f t="shared" si="1378"/>
        <v>규제자본산출 기본정보</v>
      </c>
      <c r="O1773" s="27">
        <f t="shared" si="1379"/>
        <v>24</v>
      </c>
      <c r="P1773" s="65" t="s">
        <v>1586</v>
      </c>
      <c r="Q1773" s="65" t="str">
        <f t="shared" si="1382"/>
        <v>시장가격</v>
      </c>
      <c r="R1773" s="65" t="str">
        <f t="shared" si="1392"/>
        <v>number(19,2)</v>
      </c>
      <c r="S1773" s="66"/>
      <c r="T1773" s="66"/>
      <c r="U1773" s="68" t="str">
        <f t="shared" si="1376"/>
        <v>19,2</v>
      </c>
      <c r="V1773" s="65"/>
      <c r="W1773" s="5" t="s">
        <v>291</v>
      </c>
      <c r="X1773" s="5" t="str">
        <f t="shared" si="1365"/>
        <v>BASE_DT,SCEN_ID,PORT_ID,POSI_ID</v>
      </c>
      <c r="Y1773" s="6" t="s">
        <v>291</v>
      </c>
      <c r="Z1773" s="37" t="str">
        <f t="shared" si="1366"/>
        <v xml:space="preserve">  SPOT_PRIC number(19,2) NULL,</v>
      </c>
      <c r="AA1773" s="37" t="s">
        <v>291</v>
      </c>
      <c r="AB1773" s="5" t="str">
        <f t="shared" si="1367"/>
        <v/>
      </c>
      <c r="AC1773" s="37" t="s">
        <v>291</v>
      </c>
      <c r="AD1773" s="37" t="str">
        <f t="shared" si="1368"/>
        <v>COMMENT ON COLUMN ZSB_RISK_BASE.SPOT_PRIC IS '시장가격';</v>
      </c>
      <c r="AE1773" s="37" t="s">
        <v>291</v>
      </c>
      <c r="AF1773" s="40" t="str">
        <f t="shared" si="1369"/>
        <v>ALTER TABLE ZSB_RISK_BASE ADD SPOT_PRIC number(19,2) NULL;</v>
      </c>
      <c r="AG1773" s="6" t="s">
        <v>291</v>
      </c>
      <c r="AI1773" s="114"/>
      <c r="AJ1773" s="66"/>
    </row>
    <row r="1774" spans="2:36" hidden="1">
      <c r="B1774" s="65" t="str">
        <f t="shared" ref="B1774:C1774" si="1403">B1773</f>
        <v>바젤2표준_산출정보</v>
      </c>
      <c r="C1774" s="65" t="str">
        <f t="shared" si="1403"/>
        <v>규제자본산출 기본정보</v>
      </c>
      <c r="D1774" s="65" t="s">
        <v>1226</v>
      </c>
      <c r="E1774" s="65">
        <f t="shared" si="1397"/>
        <v>25</v>
      </c>
      <c r="F1774" s="66"/>
      <c r="G1774" s="66" t="s">
        <v>1156</v>
      </c>
      <c r="H1774" s="42" t="s">
        <v>2000</v>
      </c>
      <c r="I1774" s="66"/>
      <c r="J1774" s="65" t="str">
        <f t="shared" si="1402"/>
        <v>숫자_19,2</v>
      </c>
      <c r="K1774" s="103"/>
      <c r="L1774" s="67"/>
      <c r="M1774" s="65" t="str">
        <f t="shared" si="1381"/>
        <v>ZSB_RISK_BASE</v>
      </c>
      <c r="N1774" s="65" t="str">
        <f t="shared" si="1378"/>
        <v>규제자본산출 기본정보</v>
      </c>
      <c r="O1774" s="27">
        <f t="shared" si="1379"/>
        <v>25</v>
      </c>
      <c r="P1774" s="65" t="s">
        <v>822</v>
      </c>
      <c r="Q1774" s="65" t="str">
        <f t="shared" si="1382"/>
        <v>평가금액</v>
      </c>
      <c r="R1774" s="65" t="str">
        <f t="shared" si="1392"/>
        <v>number(19,2)</v>
      </c>
      <c r="S1774" s="66"/>
      <c r="T1774" s="66"/>
      <c r="U1774" s="68" t="str">
        <f t="shared" si="1376"/>
        <v>19,2</v>
      </c>
      <c r="V1774" s="65"/>
      <c r="W1774" s="5" t="s">
        <v>291</v>
      </c>
      <c r="X1774" s="5" t="str">
        <f t="shared" si="1365"/>
        <v>BASE_DT,SCEN_ID,PORT_ID,POSI_ID</v>
      </c>
      <c r="Y1774" s="6" t="s">
        <v>291</v>
      </c>
      <c r="Z1774" s="37" t="str">
        <f t="shared" si="1366"/>
        <v xml:space="preserve">  SPOT_AMT number(19,2) NULL,</v>
      </c>
      <c r="AA1774" s="37" t="s">
        <v>291</v>
      </c>
      <c r="AB1774" s="5" t="str">
        <f t="shared" si="1367"/>
        <v/>
      </c>
      <c r="AC1774" s="37" t="s">
        <v>291</v>
      </c>
      <c r="AD1774" s="37" t="str">
        <f t="shared" si="1368"/>
        <v>COMMENT ON COLUMN ZSB_RISK_BASE.SPOT_AMT IS '평가금액';</v>
      </c>
      <c r="AE1774" s="37" t="s">
        <v>291</v>
      </c>
      <c r="AF1774" s="40" t="str">
        <f t="shared" si="1369"/>
        <v>ALTER TABLE ZSB_RISK_BASE ADD SPOT_AMT number(19,2) NULL;</v>
      </c>
      <c r="AG1774" s="6" t="s">
        <v>291</v>
      </c>
      <c r="AI1774" s="114"/>
      <c r="AJ1774" s="66"/>
    </row>
    <row r="1775" spans="2:36" hidden="1">
      <c r="B1775" s="65" t="str">
        <f t="shared" ref="B1775:C1775" si="1404">B1774</f>
        <v>바젤2표준_산출정보</v>
      </c>
      <c r="C1775" s="65" t="str">
        <f t="shared" si="1404"/>
        <v>규제자본산출 기본정보</v>
      </c>
      <c r="D1775" s="65" t="s">
        <v>1587</v>
      </c>
      <c r="E1775" s="65">
        <f t="shared" si="1397"/>
        <v>26</v>
      </c>
      <c r="F1775" s="66"/>
      <c r="G1775" s="66" t="s">
        <v>1156</v>
      </c>
      <c r="H1775" s="42" t="s">
        <v>2000</v>
      </c>
      <c r="I1775" s="66"/>
      <c r="J1775" s="65" t="str">
        <f t="shared" si="1402"/>
        <v>숫자_19,2</v>
      </c>
      <c r="K1775" s="103"/>
      <c r="L1775" s="67"/>
      <c r="M1775" s="65" t="str">
        <f t="shared" si="1381"/>
        <v>ZSB_RISK_BASE</v>
      </c>
      <c r="N1775" s="65" t="str">
        <f t="shared" si="1378"/>
        <v>규제자본산출 기본정보</v>
      </c>
      <c r="O1775" s="27">
        <f t="shared" si="1379"/>
        <v>26</v>
      </c>
      <c r="P1775" s="65" t="s">
        <v>1588</v>
      </c>
      <c r="Q1775" s="65" t="str">
        <f t="shared" si="1382"/>
        <v>원화평가금액</v>
      </c>
      <c r="R1775" s="65" t="str">
        <f t="shared" si="1392"/>
        <v>number(19,2)</v>
      </c>
      <c r="S1775" s="66"/>
      <c r="T1775" s="66"/>
      <c r="U1775" s="68" t="str">
        <f t="shared" si="1376"/>
        <v>19,2</v>
      </c>
      <c r="V1775" s="65"/>
      <c r="W1775" s="5" t="s">
        <v>291</v>
      </c>
      <c r="X1775" s="5" t="str">
        <f t="shared" si="1365"/>
        <v>BASE_DT,SCEN_ID,PORT_ID,POSI_ID</v>
      </c>
      <c r="Y1775" s="6" t="s">
        <v>291</v>
      </c>
      <c r="Z1775" s="37" t="str">
        <f t="shared" si="1366"/>
        <v xml:space="preserve">  SPOT_KAMT number(19,2) NULL,</v>
      </c>
      <c r="AA1775" s="37" t="s">
        <v>291</v>
      </c>
      <c r="AB1775" s="5" t="str">
        <f t="shared" si="1367"/>
        <v/>
      </c>
      <c r="AC1775" s="37" t="s">
        <v>291</v>
      </c>
      <c r="AD1775" s="37" t="str">
        <f t="shared" si="1368"/>
        <v>COMMENT ON COLUMN ZSB_RISK_BASE.SPOT_KAMT IS '원화평가금액';</v>
      </c>
      <c r="AE1775" s="37" t="s">
        <v>291</v>
      </c>
      <c r="AF1775" s="40" t="str">
        <f t="shared" si="1369"/>
        <v>ALTER TABLE ZSB_RISK_BASE ADD SPOT_KAMT number(19,2) NULL;</v>
      </c>
      <c r="AG1775" s="6" t="s">
        <v>291</v>
      </c>
      <c r="AI1775" s="114"/>
      <c r="AJ1775" s="66"/>
    </row>
    <row r="1776" spans="2:36" hidden="1">
      <c r="B1776" s="65" t="str">
        <f t="shared" ref="B1776:C1776" si="1405">B1775</f>
        <v>바젤2표준_산출정보</v>
      </c>
      <c r="C1776" s="65" t="str">
        <f t="shared" si="1405"/>
        <v>규제자본산출 기본정보</v>
      </c>
      <c r="D1776" s="65" t="s">
        <v>1589</v>
      </c>
      <c r="E1776" s="65">
        <f t="shared" si="1397"/>
        <v>27</v>
      </c>
      <c r="F1776" s="66"/>
      <c r="G1776" s="66" t="s">
        <v>1156</v>
      </c>
      <c r="H1776" s="42" t="s">
        <v>2003</v>
      </c>
      <c r="I1776" s="66"/>
      <c r="J1776" s="65" t="str">
        <f t="shared" si="1402"/>
        <v>숫자_19,8</v>
      </c>
      <c r="K1776" s="103"/>
      <c r="L1776" s="67"/>
      <c r="M1776" s="65" t="str">
        <f t="shared" si="1381"/>
        <v>ZSB_RISK_BASE</v>
      </c>
      <c r="N1776" s="65" t="str">
        <f t="shared" si="1378"/>
        <v>규제자본산출 기본정보</v>
      </c>
      <c r="O1776" s="27">
        <f t="shared" si="1379"/>
        <v>27</v>
      </c>
      <c r="P1776" s="65" t="s">
        <v>1590</v>
      </c>
      <c r="Q1776" s="65" t="str">
        <f t="shared" si="1382"/>
        <v>원화환산율1</v>
      </c>
      <c r="R1776" s="65" t="str">
        <f t="shared" si="1392"/>
        <v>number(19,8)</v>
      </c>
      <c r="S1776" s="66"/>
      <c r="T1776" s="66"/>
      <c r="U1776" s="68" t="str">
        <f t="shared" si="1376"/>
        <v>19,8</v>
      </c>
      <c r="V1776" s="65"/>
      <c r="W1776" s="5" t="s">
        <v>291</v>
      </c>
      <c r="X1776" s="5" t="str">
        <f t="shared" si="1365"/>
        <v>BASE_DT,SCEN_ID,PORT_ID,POSI_ID</v>
      </c>
      <c r="Y1776" s="6" t="s">
        <v>291</v>
      </c>
      <c r="Z1776" s="37" t="str">
        <f t="shared" si="1366"/>
        <v xml:space="preserve">  FX_RT1 number(19,8) NULL,</v>
      </c>
      <c r="AA1776" s="37" t="s">
        <v>291</v>
      </c>
      <c r="AB1776" s="5" t="str">
        <f t="shared" si="1367"/>
        <v/>
      </c>
      <c r="AC1776" s="37" t="s">
        <v>291</v>
      </c>
      <c r="AD1776" s="37" t="str">
        <f t="shared" si="1368"/>
        <v>COMMENT ON COLUMN ZSB_RISK_BASE.FX_RT1 IS '원화환산율1';</v>
      </c>
      <c r="AE1776" s="37" t="s">
        <v>291</v>
      </c>
      <c r="AF1776" s="40" t="str">
        <f t="shared" si="1369"/>
        <v>ALTER TABLE ZSB_RISK_BASE ADD FX_RT1 number(19,8) NULL;</v>
      </c>
      <c r="AG1776" s="6" t="s">
        <v>291</v>
      </c>
      <c r="AI1776" s="114"/>
      <c r="AJ1776" s="66"/>
    </row>
    <row r="1777" spans="2:36" hidden="1">
      <c r="B1777" s="65" t="str">
        <f t="shared" ref="B1777:C1777" si="1406">B1776</f>
        <v>바젤2표준_산출정보</v>
      </c>
      <c r="C1777" s="65" t="str">
        <f t="shared" si="1406"/>
        <v>규제자본산출 기본정보</v>
      </c>
      <c r="D1777" s="65" t="s">
        <v>1591</v>
      </c>
      <c r="E1777" s="65">
        <f t="shared" si="1397"/>
        <v>28</v>
      </c>
      <c r="F1777" s="66"/>
      <c r="G1777" s="66" t="s">
        <v>1156</v>
      </c>
      <c r="H1777" s="42" t="s">
        <v>2003</v>
      </c>
      <c r="I1777" s="66"/>
      <c r="J1777" s="65" t="str">
        <f t="shared" si="1402"/>
        <v>숫자_19,8</v>
      </c>
      <c r="K1777" s="103"/>
      <c r="L1777" s="67"/>
      <c r="M1777" s="65" t="str">
        <f t="shared" si="1381"/>
        <v>ZSB_RISK_BASE</v>
      </c>
      <c r="N1777" s="65" t="str">
        <f t="shared" si="1378"/>
        <v>규제자본산출 기본정보</v>
      </c>
      <c r="O1777" s="27">
        <f t="shared" si="1379"/>
        <v>28</v>
      </c>
      <c r="P1777" s="65" t="s">
        <v>1592</v>
      </c>
      <c r="Q1777" s="65" t="str">
        <f t="shared" si="1382"/>
        <v>원화환산율2</v>
      </c>
      <c r="R1777" s="65" t="str">
        <f t="shared" si="1392"/>
        <v>number(19,8)</v>
      </c>
      <c r="S1777" s="66"/>
      <c r="T1777" s="66"/>
      <c r="U1777" s="68" t="str">
        <f t="shared" si="1376"/>
        <v>19,8</v>
      </c>
      <c r="V1777" s="65"/>
      <c r="W1777" s="5" t="s">
        <v>291</v>
      </c>
      <c r="X1777" s="5" t="str">
        <f t="shared" ref="X1777:X1840" si="1407">IF(P1777="","",IF(P1776="",P1777,X1776&amp;IF(S1777="Y",","&amp;P1777,"")))</f>
        <v>BASE_DT,SCEN_ID,PORT_ID,POSI_ID</v>
      </c>
      <c r="Y1777" s="6" t="s">
        <v>291</v>
      </c>
      <c r="Z1777" s="37" t="str">
        <f t="shared" ref="Z1777:Z1840" si="1408">IF(P1777="", "CREATE TABLE " &amp; M1777 &amp; "(", "  " &amp;P1777 &amp; " " &amp;R1777 &amp; IF(P1777="TMSTAMP", " DEFAULT CURRENT_TIMESTAMP ", "")&amp; IF(S1777="Y"," NOT NULL,", " NULL,") &amp; IF(P1778="", "CONSTRAINT PK_" &amp; M1777 &amp; " PRIMARY KEY ( " &amp; X1777 &amp; ") );", "") )</f>
        <v xml:space="preserve">  FX_RT2 number(19,8) NULL,</v>
      </c>
      <c r="AA1777" s="37" t="s">
        <v>291</v>
      </c>
      <c r="AB1777" s="5" t="str">
        <f t="shared" ref="AB1777:AB1840" si="1409">IF(P1777="","DROP TABLE "&amp;M1777&amp;";","")</f>
        <v/>
      </c>
      <c r="AC1777" s="37" t="s">
        <v>291</v>
      </c>
      <c r="AD1777" s="37" t="str">
        <f t="shared" ref="AD1777:AD1840" si="1410">IF(P1777&lt;&gt;"", "COMMENT ON COLUMN " &amp; M1777 &amp; "." &amp; P1777 &amp; " IS '" &amp; D1777 &amp; IF(K1777&lt;&gt;"", " : " &amp;K1777, "") &amp; "';", IF(N1777&lt;&gt;"","COMMENT ON TABLE " &amp;M1777&amp;" IS '"&amp;N1777&amp;"';",""))</f>
        <v>COMMENT ON COLUMN ZSB_RISK_BASE.FX_RT2 IS '원화환산율2';</v>
      </c>
      <c r="AE1777" s="37" t="s">
        <v>291</v>
      </c>
      <c r="AF1777" s="40" t="str">
        <f t="shared" ref="AF1777:AF1840" si="1411">IF( OR(Q1777="", S1777&lt;&gt;""), "", "ALTER TABLE " &amp; M1777 &amp; " ADD " &amp; P1777 &amp; " " &amp; R1777 &amp; " NULL;")</f>
        <v>ALTER TABLE ZSB_RISK_BASE ADD FX_RT2 number(19,8) NULL;</v>
      </c>
      <c r="AG1777" s="6" t="s">
        <v>291</v>
      </c>
      <c r="AI1777" s="114"/>
      <c r="AJ1777" s="66"/>
    </row>
    <row r="1778" spans="2:36" hidden="1">
      <c r="B1778" s="65" t="str">
        <f t="shared" ref="B1778:C1778" si="1412">B1777</f>
        <v>바젤2표준_산출정보</v>
      </c>
      <c r="C1778" s="65" t="str">
        <f t="shared" si="1412"/>
        <v>규제자본산출 기본정보</v>
      </c>
      <c r="D1778" s="65" t="s">
        <v>1593</v>
      </c>
      <c r="E1778" s="65">
        <f t="shared" si="1397"/>
        <v>29</v>
      </c>
      <c r="F1778" s="66"/>
      <c r="G1778" s="66" t="s">
        <v>274</v>
      </c>
      <c r="H1778" s="42" t="s">
        <v>705</v>
      </c>
      <c r="I1778" s="66"/>
      <c r="J1778" s="65" t="str">
        <f t="shared" si="1402"/>
        <v>문자_1</v>
      </c>
      <c r="K1778" s="103"/>
      <c r="L1778" s="67"/>
      <c r="M1778" s="65" t="str">
        <f t="shared" si="1381"/>
        <v>ZSB_RISK_BASE</v>
      </c>
      <c r="N1778" s="65" t="str">
        <f t="shared" si="1378"/>
        <v>규제자본산출 기본정보</v>
      </c>
      <c r="O1778" s="27">
        <f t="shared" si="1379"/>
        <v>29</v>
      </c>
      <c r="P1778" s="65" t="s">
        <v>1594</v>
      </c>
      <c r="Q1778" s="65" t="str">
        <f t="shared" si="1382"/>
        <v>매입매도구분</v>
      </c>
      <c r="R1778" s="65" t="str">
        <f t="shared" si="1392"/>
        <v>varchar2(1)</v>
      </c>
      <c r="S1778" s="66"/>
      <c r="T1778" s="66"/>
      <c r="U1778" s="68" t="str">
        <f t="shared" si="1376"/>
        <v>1</v>
      </c>
      <c r="V1778" s="65"/>
      <c r="W1778" s="5" t="s">
        <v>291</v>
      </c>
      <c r="X1778" s="5" t="str">
        <f t="shared" si="1407"/>
        <v>BASE_DT,SCEN_ID,PORT_ID,POSI_ID</v>
      </c>
      <c r="Y1778" s="6" t="s">
        <v>291</v>
      </c>
      <c r="Z1778" s="37" t="str">
        <f t="shared" si="1408"/>
        <v xml:space="preserve">  TR_GB varchar2(1) NULL,</v>
      </c>
      <c r="AA1778" s="37" t="s">
        <v>291</v>
      </c>
      <c r="AB1778" s="5" t="str">
        <f t="shared" si="1409"/>
        <v/>
      </c>
      <c r="AC1778" s="37" t="s">
        <v>291</v>
      </c>
      <c r="AD1778" s="37" t="str">
        <f t="shared" si="1410"/>
        <v>COMMENT ON COLUMN ZSB_RISK_BASE.TR_GB IS '매입매도구분';</v>
      </c>
      <c r="AE1778" s="37" t="s">
        <v>291</v>
      </c>
      <c r="AF1778" s="40" t="str">
        <f t="shared" si="1411"/>
        <v>ALTER TABLE ZSB_RISK_BASE ADD TR_GB varchar2(1) NULL;</v>
      </c>
      <c r="AG1778" s="6" t="s">
        <v>291</v>
      </c>
      <c r="AI1778" s="114"/>
      <c r="AJ1778" s="66"/>
    </row>
    <row r="1779" spans="2:36" hidden="1">
      <c r="B1779" s="65" t="str">
        <f t="shared" ref="B1779:C1779" si="1413">B1778</f>
        <v>바젤2표준_산출정보</v>
      </c>
      <c r="C1779" s="65" t="str">
        <f t="shared" si="1413"/>
        <v>규제자본산출 기본정보</v>
      </c>
      <c r="D1779" s="65" t="s">
        <v>1595</v>
      </c>
      <c r="E1779" s="65">
        <f t="shared" si="1397"/>
        <v>30</v>
      </c>
      <c r="F1779" s="66"/>
      <c r="G1779" s="66" t="s">
        <v>1156</v>
      </c>
      <c r="H1779" s="42" t="s">
        <v>2000</v>
      </c>
      <c r="I1779" s="66"/>
      <c r="J1779" s="65" t="str">
        <f t="shared" si="1402"/>
        <v>숫자_19,2</v>
      </c>
      <c r="K1779" s="103"/>
      <c r="L1779" s="67"/>
      <c r="M1779" s="65" t="str">
        <f t="shared" si="1381"/>
        <v>ZSB_RISK_BASE</v>
      </c>
      <c r="N1779" s="65" t="str">
        <f t="shared" si="1378"/>
        <v>규제자본산출 기본정보</v>
      </c>
      <c r="O1779" s="27">
        <f t="shared" si="1379"/>
        <v>30</v>
      </c>
      <c r="P1779" s="65" t="s">
        <v>1596</v>
      </c>
      <c r="Q1779" s="65" t="str">
        <f t="shared" si="1382"/>
        <v>계약크기</v>
      </c>
      <c r="R1779" s="65" t="str">
        <f t="shared" si="1392"/>
        <v>number(19,2)</v>
      </c>
      <c r="S1779" s="66"/>
      <c r="T1779" s="66"/>
      <c r="U1779" s="68" t="str">
        <f t="shared" si="1376"/>
        <v>19,2</v>
      </c>
      <c r="V1779" s="65"/>
      <c r="W1779" s="5" t="s">
        <v>291</v>
      </c>
      <c r="X1779" s="5" t="str">
        <f t="shared" si="1407"/>
        <v>BASE_DT,SCEN_ID,PORT_ID,POSI_ID</v>
      </c>
      <c r="Y1779" s="6" t="s">
        <v>291</v>
      </c>
      <c r="Z1779" s="37" t="str">
        <f t="shared" si="1408"/>
        <v xml:space="preserve">  CONT_SIZE number(19,2) NULL,</v>
      </c>
      <c r="AA1779" s="37" t="s">
        <v>291</v>
      </c>
      <c r="AB1779" s="5" t="str">
        <f t="shared" si="1409"/>
        <v/>
      </c>
      <c r="AC1779" s="37" t="s">
        <v>291</v>
      </c>
      <c r="AD1779" s="37" t="str">
        <f t="shared" si="1410"/>
        <v>COMMENT ON COLUMN ZSB_RISK_BASE.CONT_SIZE IS '계약크기';</v>
      </c>
      <c r="AE1779" s="37" t="s">
        <v>291</v>
      </c>
      <c r="AF1779" s="40" t="str">
        <f t="shared" si="1411"/>
        <v>ALTER TABLE ZSB_RISK_BASE ADD CONT_SIZE number(19,2) NULL;</v>
      </c>
      <c r="AG1779" s="6" t="s">
        <v>291</v>
      </c>
      <c r="AI1779" s="114"/>
      <c r="AJ1779" s="66"/>
    </row>
    <row r="1780" spans="2:36" hidden="1">
      <c r="B1780" s="65" t="str">
        <f t="shared" ref="B1780:C1780" si="1414">B1779</f>
        <v>바젤2표준_산출정보</v>
      </c>
      <c r="C1780" s="65" t="str">
        <f t="shared" si="1414"/>
        <v>규제자본산출 기본정보</v>
      </c>
      <c r="D1780" s="65" t="s">
        <v>710</v>
      </c>
      <c r="E1780" s="65">
        <f t="shared" si="1397"/>
        <v>31</v>
      </c>
      <c r="F1780" s="66"/>
      <c r="G1780" s="66" t="s">
        <v>1156</v>
      </c>
      <c r="H1780" s="42" t="s">
        <v>2004</v>
      </c>
      <c r="I1780" s="66"/>
      <c r="J1780" s="65" t="str">
        <f t="shared" si="1402"/>
        <v>숫자_10,2</v>
      </c>
      <c r="K1780" s="103"/>
      <c r="L1780" s="67"/>
      <c r="M1780" s="65" t="str">
        <f t="shared" si="1381"/>
        <v>ZSB_RISK_BASE</v>
      </c>
      <c r="N1780" s="65" t="str">
        <f t="shared" si="1378"/>
        <v>규제자본산출 기본정보</v>
      </c>
      <c r="O1780" s="27">
        <f t="shared" si="1379"/>
        <v>31</v>
      </c>
      <c r="P1780" s="65" t="s">
        <v>1597</v>
      </c>
      <c r="Q1780" s="65" t="str">
        <f t="shared" si="1382"/>
        <v>행사가격</v>
      </c>
      <c r="R1780" s="65" t="str">
        <f t="shared" si="1392"/>
        <v>number(10,2)</v>
      </c>
      <c r="S1780" s="66"/>
      <c r="T1780" s="66"/>
      <c r="U1780" s="68" t="str">
        <f t="shared" si="1376"/>
        <v>10,2</v>
      </c>
      <c r="V1780" s="65"/>
      <c r="W1780" s="5" t="s">
        <v>291</v>
      </c>
      <c r="X1780" s="5" t="str">
        <f t="shared" si="1407"/>
        <v>BASE_DT,SCEN_ID,PORT_ID,POSI_ID</v>
      </c>
      <c r="Y1780" s="6" t="s">
        <v>291</v>
      </c>
      <c r="Z1780" s="37" t="str">
        <f t="shared" si="1408"/>
        <v xml:space="preserve">  STRI_PRIC number(10,2) NULL,</v>
      </c>
      <c r="AA1780" s="37" t="s">
        <v>291</v>
      </c>
      <c r="AB1780" s="5" t="str">
        <f t="shared" si="1409"/>
        <v/>
      </c>
      <c r="AC1780" s="37" t="s">
        <v>291</v>
      </c>
      <c r="AD1780" s="37" t="str">
        <f t="shared" si="1410"/>
        <v>COMMENT ON COLUMN ZSB_RISK_BASE.STRI_PRIC IS '행사가격';</v>
      </c>
      <c r="AE1780" s="37" t="s">
        <v>291</v>
      </c>
      <c r="AF1780" s="40" t="str">
        <f t="shared" si="1411"/>
        <v>ALTER TABLE ZSB_RISK_BASE ADD STRI_PRIC number(10,2) NULL;</v>
      </c>
      <c r="AG1780" s="6" t="s">
        <v>291</v>
      </c>
      <c r="AI1780" s="114"/>
      <c r="AJ1780" s="66"/>
    </row>
    <row r="1781" spans="2:36" ht="38.25" hidden="1">
      <c r="B1781" s="65" t="str">
        <f t="shared" ref="B1781:C1781" si="1415">B1780</f>
        <v>바젤2표준_산출정보</v>
      </c>
      <c r="C1781" s="65" t="str">
        <f t="shared" si="1415"/>
        <v>규제자본산출 기본정보</v>
      </c>
      <c r="D1781" s="65" t="s">
        <v>1598</v>
      </c>
      <c r="E1781" s="65">
        <f t="shared" si="1397"/>
        <v>32</v>
      </c>
      <c r="F1781" s="66"/>
      <c r="G1781" s="66" t="s">
        <v>274</v>
      </c>
      <c r="H1781" s="42" t="s">
        <v>706</v>
      </c>
      <c r="I1781" s="66"/>
      <c r="J1781" s="65" t="str">
        <f t="shared" si="1402"/>
        <v>문자_2</v>
      </c>
      <c r="K1781" s="103" t="s">
        <v>1599</v>
      </c>
      <c r="L1781" s="67"/>
      <c r="M1781" s="65" t="str">
        <f t="shared" si="1381"/>
        <v>ZSB_RISK_BASE</v>
      </c>
      <c r="N1781" s="65" t="str">
        <f t="shared" si="1378"/>
        <v>규제자본산출 기본정보</v>
      </c>
      <c r="O1781" s="27">
        <f t="shared" si="1379"/>
        <v>32</v>
      </c>
      <c r="P1781" s="65" t="s">
        <v>718</v>
      </c>
      <c r="Q1781" s="65" t="str">
        <f t="shared" si="1382"/>
        <v>이자유형</v>
      </c>
      <c r="R1781" s="65" t="str">
        <f t="shared" si="1392"/>
        <v>varchar2(2)</v>
      </c>
      <c r="S1781" s="66"/>
      <c r="T1781" s="66"/>
      <c r="U1781" s="68" t="str">
        <f t="shared" si="1376"/>
        <v>2</v>
      </c>
      <c r="V1781" s="65"/>
      <c r="W1781" s="5" t="s">
        <v>291</v>
      </c>
      <c r="X1781" s="5" t="str">
        <f t="shared" si="1407"/>
        <v>BASE_DT,SCEN_ID,PORT_ID,POSI_ID</v>
      </c>
      <c r="Y1781" s="6" t="s">
        <v>291</v>
      </c>
      <c r="Z1781" s="37" t="str">
        <f t="shared" si="1408"/>
        <v xml:space="preserve">  INT_TYPE varchar2(2) NULL,</v>
      </c>
      <c r="AA1781" s="37" t="s">
        <v>291</v>
      </c>
      <c r="AB1781" s="5" t="str">
        <f t="shared" si="1409"/>
        <v/>
      </c>
      <c r="AC1781" s="37" t="s">
        <v>291</v>
      </c>
      <c r="AD1781" s="37" t="str">
        <f t="shared" si="1410"/>
        <v>COMMENT ON COLUMN ZSB_RISK_BASE.INT_TYPE IS '이자유형 : 01:할인채,02:고정금리,03:변동금리,04:분할상환';</v>
      </c>
      <c r="AE1781" s="37" t="s">
        <v>291</v>
      </c>
      <c r="AF1781" s="40" t="str">
        <f t="shared" si="1411"/>
        <v>ALTER TABLE ZSB_RISK_BASE ADD INT_TYPE varchar2(2) NULL;</v>
      </c>
      <c r="AG1781" s="6" t="s">
        <v>291</v>
      </c>
      <c r="AI1781" s="114"/>
      <c r="AJ1781" s="66"/>
    </row>
    <row r="1782" spans="2:36" hidden="1">
      <c r="B1782" s="65" t="str">
        <f t="shared" ref="B1782:C1782" si="1416">B1781</f>
        <v>바젤2표준_산출정보</v>
      </c>
      <c r="C1782" s="65" t="str">
        <f t="shared" si="1416"/>
        <v>규제자본산출 기본정보</v>
      </c>
      <c r="D1782" s="65" t="s">
        <v>1600</v>
      </c>
      <c r="E1782" s="65">
        <f t="shared" si="1397"/>
        <v>33</v>
      </c>
      <c r="F1782" s="66"/>
      <c r="G1782" s="66" t="s">
        <v>1156</v>
      </c>
      <c r="H1782" s="42" t="s">
        <v>1996</v>
      </c>
      <c r="I1782" s="66"/>
      <c r="J1782" s="65" t="str">
        <f t="shared" si="1402"/>
        <v>숫자_12,8</v>
      </c>
      <c r="K1782" s="103"/>
      <c r="L1782" s="67"/>
      <c r="M1782" s="65" t="str">
        <f t="shared" si="1381"/>
        <v>ZSB_RISK_BASE</v>
      </c>
      <c r="N1782" s="65" t="str">
        <f t="shared" si="1378"/>
        <v>규제자본산출 기본정보</v>
      </c>
      <c r="O1782" s="27">
        <f t="shared" si="1379"/>
        <v>33</v>
      </c>
      <c r="P1782" s="65" t="s">
        <v>1601</v>
      </c>
      <c r="Q1782" s="65" t="str">
        <f t="shared" si="1382"/>
        <v>고정금리</v>
      </c>
      <c r="R1782" s="65" t="str">
        <f t="shared" si="1392"/>
        <v>number(12,8)</v>
      </c>
      <c r="S1782" s="66"/>
      <c r="T1782" s="66"/>
      <c r="U1782" s="68" t="str">
        <f t="shared" si="1376"/>
        <v>12,8</v>
      </c>
      <c r="V1782" s="65"/>
      <c r="W1782" s="5" t="s">
        <v>291</v>
      </c>
      <c r="X1782" s="5" t="str">
        <f t="shared" si="1407"/>
        <v>BASE_DT,SCEN_ID,PORT_ID,POSI_ID</v>
      </c>
      <c r="Y1782" s="6" t="s">
        <v>291</v>
      </c>
      <c r="Z1782" s="37" t="str">
        <f t="shared" si="1408"/>
        <v xml:space="preserve">  INT_RATE number(12,8) NULL,</v>
      </c>
      <c r="AA1782" s="37" t="s">
        <v>291</v>
      </c>
      <c r="AB1782" s="5" t="str">
        <f t="shared" si="1409"/>
        <v/>
      </c>
      <c r="AC1782" s="37" t="s">
        <v>291</v>
      </c>
      <c r="AD1782" s="37" t="str">
        <f t="shared" si="1410"/>
        <v>COMMENT ON COLUMN ZSB_RISK_BASE.INT_RATE IS '고정금리';</v>
      </c>
      <c r="AE1782" s="37" t="s">
        <v>291</v>
      </c>
      <c r="AF1782" s="40" t="str">
        <f t="shared" si="1411"/>
        <v>ALTER TABLE ZSB_RISK_BASE ADD INT_RATE number(12,8) NULL;</v>
      </c>
      <c r="AG1782" s="6" t="s">
        <v>291</v>
      </c>
      <c r="AI1782" s="114"/>
      <c r="AJ1782" s="66"/>
    </row>
    <row r="1783" spans="2:36" ht="51" hidden="1">
      <c r="B1783" s="65" t="str">
        <f t="shared" ref="B1783:C1783" si="1417">B1782</f>
        <v>바젤2표준_산출정보</v>
      </c>
      <c r="C1783" s="65" t="str">
        <f t="shared" si="1417"/>
        <v>규제자본산출 기본정보</v>
      </c>
      <c r="D1783" s="65" t="s">
        <v>711</v>
      </c>
      <c r="E1783" s="65">
        <f t="shared" si="1397"/>
        <v>34</v>
      </c>
      <c r="F1783" s="66"/>
      <c r="G1783" s="66" t="s">
        <v>274</v>
      </c>
      <c r="H1783" s="42" t="s">
        <v>730</v>
      </c>
      <c r="I1783" s="66"/>
      <c r="J1783" s="65" t="str">
        <f t="shared" si="1402"/>
        <v>문자_5</v>
      </c>
      <c r="K1783" s="103" t="s">
        <v>1602</v>
      </c>
      <c r="L1783" s="67"/>
      <c r="M1783" s="65" t="str">
        <f t="shared" si="1381"/>
        <v>ZSB_RISK_BASE</v>
      </c>
      <c r="N1783" s="65" t="str">
        <f t="shared" si="1378"/>
        <v>규제자본산출 기본정보</v>
      </c>
      <c r="O1783" s="27">
        <f t="shared" si="1379"/>
        <v>34</v>
      </c>
      <c r="P1783" s="65" t="s">
        <v>719</v>
      </c>
      <c r="Q1783" s="65" t="str">
        <f t="shared" si="1382"/>
        <v>이표주기</v>
      </c>
      <c r="R1783" s="65" t="str">
        <f t="shared" si="1392"/>
        <v>varchar2(5)</v>
      </c>
      <c r="S1783" s="66"/>
      <c r="T1783" s="66"/>
      <c r="U1783" s="68" t="str">
        <f t="shared" si="1376"/>
        <v>5</v>
      </c>
      <c r="V1783" s="65"/>
      <c r="W1783" s="5" t="s">
        <v>291</v>
      </c>
      <c r="X1783" s="5" t="str">
        <f t="shared" si="1407"/>
        <v>BASE_DT,SCEN_ID,PORT_ID,POSI_ID</v>
      </c>
      <c r="Y1783" s="6" t="s">
        <v>291</v>
      </c>
      <c r="Z1783" s="37" t="str">
        <f t="shared" si="1408"/>
        <v xml:space="preserve">  INT_TERM varchar2(5) NULL,</v>
      </c>
      <c r="AA1783" s="37" t="s">
        <v>291</v>
      </c>
      <c r="AB1783" s="5" t="str">
        <f t="shared" si="1409"/>
        <v/>
      </c>
      <c r="AC1783" s="37" t="s">
        <v>291</v>
      </c>
      <c r="AD1783" s="37" t="str">
        <f t="shared" si="1410"/>
        <v>COMMENT ON COLUMN ZSB_RISK_BASE.INT_TERM IS '이표주기 : M003 등의 형태로 신용파생 분해 현금흐름 생성시 사용';</v>
      </c>
      <c r="AE1783" s="37" t="s">
        <v>291</v>
      </c>
      <c r="AF1783" s="40" t="str">
        <f t="shared" si="1411"/>
        <v>ALTER TABLE ZSB_RISK_BASE ADD INT_TERM varchar2(5) NULL;</v>
      </c>
      <c r="AG1783" s="6" t="s">
        <v>291</v>
      </c>
      <c r="AI1783" s="114"/>
      <c r="AJ1783" s="66"/>
    </row>
    <row r="1784" spans="2:36" ht="25.5" hidden="1">
      <c r="B1784" s="65" t="str">
        <f t="shared" ref="B1784:C1784" si="1418">B1783</f>
        <v>바젤2표준_산출정보</v>
      </c>
      <c r="C1784" s="65" t="str">
        <f t="shared" si="1418"/>
        <v>규제자본산출 기본정보</v>
      </c>
      <c r="D1784" s="65" t="s">
        <v>1603</v>
      </c>
      <c r="E1784" s="65">
        <f t="shared" si="1397"/>
        <v>35</v>
      </c>
      <c r="F1784" s="66"/>
      <c r="G1784" s="66" t="s">
        <v>274</v>
      </c>
      <c r="H1784" s="42" t="s">
        <v>1552</v>
      </c>
      <c r="I1784" s="66"/>
      <c r="J1784" s="65" t="str">
        <f t="shared" si="1402"/>
        <v>문자_20</v>
      </c>
      <c r="K1784" s="103" t="s">
        <v>1604</v>
      </c>
      <c r="L1784" s="67"/>
      <c r="M1784" s="65" t="str">
        <f t="shared" si="1381"/>
        <v>ZSB_RISK_BASE</v>
      </c>
      <c r="N1784" s="65" t="str">
        <f t="shared" si="1378"/>
        <v>규제자본산출 기본정보</v>
      </c>
      <c r="O1784" s="27">
        <f t="shared" si="1379"/>
        <v>35</v>
      </c>
      <c r="P1784" s="65" t="s">
        <v>1605</v>
      </c>
      <c r="Q1784" s="65" t="str">
        <f t="shared" si="1382"/>
        <v>기준금리커브</v>
      </c>
      <c r="R1784" s="65" t="str">
        <f t="shared" si="1392"/>
        <v>varchar2(20)</v>
      </c>
      <c r="S1784" s="66"/>
      <c r="T1784" s="66"/>
      <c r="U1784" s="68" t="str">
        <f t="shared" si="1376"/>
        <v>20</v>
      </c>
      <c r="V1784" s="65"/>
      <c r="W1784" s="5" t="s">
        <v>291</v>
      </c>
      <c r="X1784" s="5" t="str">
        <f t="shared" si="1407"/>
        <v>BASE_DT,SCEN_ID,PORT_ID,POSI_ID</v>
      </c>
      <c r="Y1784" s="6" t="s">
        <v>291</v>
      </c>
      <c r="Z1784" s="37" t="str">
        <f t="shared" si="1408"/>
        <v xml:space="preserve">  FRN_INDEX varchar2(20) NULL,</v>
      </c>
      <c r="AA1784" s="37" t="s">
        <v>291</v>
      </c>
      <c r="AB1784" s="5" t="str">
        <f t="shared" si="1409"/>
        <v/>
      </c>
      <c r="AC1784" s="37" t="s">
        <v>291</v>
      </c>
      <c r="AD1784" s="37" t="str">
        <f t="shared" si="1410"/>
        <v>COMMENT ON COLUMN ZSB_RISK_BASE.FRN_INDEX IS '기준금리커브 : 변동금리채의 기준커브';</v>
      </c>
      <c r="AE1784" s="37" t="s">
        <v>291</v>
      </c>
      <c r="AF1784" s="40" t="str">
        <f t="shared" si="1411"/>
        <v>ALTER TABLE ZSB_RISK_BASE ADD FRN_INDEX varchar2(20) NULL;</v>
      </c>
      <c r="AG1784" s="6" t="s">
        <v>291</v>
      </c>
      <c r="AI1784" s="114"/>
      <c r="AJ1784" s="66"/>
    </row>
    <row r="1785" spans="2:36" ht="25.5" hidden="1">
      <c r="B1785" s="65" t="str">
        <f t="shared" ref="B1785:C1785" si="1419">B1784</f>
        <v>바젤2표준_산출정보</v>
      </c>
      <c r="C1785" s="65" t="str">
        <f t="shared" si="1419"/>
        <v>규제자본산출 기본정보</v>
      </c>
      <c r="D1785" s="65" t="s">
        <v>712</v>
      </c>
      <c r="E1785" s="65">
        <f t="shared" si="1397"/>
        <v>36</v>
      </c>
      <c r="F1785" s="66"/>
      <c r="G1785" s="66" t="s">
        <v>1156</v>
      </c>
      <c r="H1785" s="42" t="s">
        <v>1996</v>
      </c>
      <c r="I1785" s="66"/>
      <c r="J1785" s="65" t="str">
        <f t="shared" si="1402"/>
        <v>숫자_12,8</v>
      </c>
      <c r="K1785" s="103" t="s">
        <v>1606</v>
      </c>
      <c r="L1785" s="67"/>
      <c r="M1785" s="65" t="str">
        <f t="shared" si="1381"/>
        <v>ZSB_RISK_BASE</v>
      </c>
      <c r="N1785" s="65" t="str">
        <f t="shared" si="1378"/>
        <v>규제자본산출 기본정보</v>
      </c>
      <c r="O1785" s="27">
        <f t="shared" si="1379"/>
        <v>36</v>
      </c>
      <c r="P1785" s="65" t="s">
        <v>1607</v>
      </c>
      <c r="Q1785" s="65" t="str">
        <f t="shared" si="1382"/>
        <v>가산금리</v>
      </c>
      <c r="R1785" s="65" t="str">
        <f t="shared" si="1392"/>
        <v>number(12,8)</v>
      </c>
      <c r="S1785" s="66"/>
      <c r="T1785" s="66"/>
      <c r="U1785" s="68" t="str">
        <f t="shared" si="1376"/>
        <v>12,8</v>
      </c>
      <c r="V1785" s="65"/>
      <c r="W1785" s="5" t="s">
        <v>291</v>
      </c>
      <c r="X1785" s="5" t="str">
        <f t="shared" si="1407"/>
        <v>BASE_DT,SCEN_ID,PORT_ID,POSI_ID</v>
      </c>
      <c r="Y1785" s="6" t="s">
        <v>291</v>
      </c>
      <c r="Z1785" s="37" t="str">
        <f t="shared" si="1408"/>
        <v xml:space="preserve">  FRN_SPREAD number(12,8) NULL,</v>
      </c>
      <c r="AA1785" s="37" t="s">
        <v>291</v>
      </c>
      <c r="AB1785" s="5" t="str">
        <f t="shared" si="1409"/>
        <v/>
      </c>
      <c r="AC1785" s="37" t="s">
        <v>291</v>
      </c>
      <c r="AD1785" s="37" t="str">
        <f t="shared" si="1410"/>
        <v>COMMENT ON COLUMN ZSB_RISK_BASE.FRN_SPREAD IS '가산금리 : 변동금리채 가산금리(정보용)';</v>
      </c>
      <c r="AE1785" s="37" t="s">
        <v>291</v>
      </c>
      <c r="AF1785" s="40" t="str">
        <f t="shared" si="1411"/>
        <v>ALTER TABLE ZSB_RISK_BASE ADD FRN_SPREAD number(12,8) NULL;</v>
      </c>
      <c r="AG1785" s="6" t="s">
        <v>291</v>
      </c>
      <c r="AI1785" s="114"/>
      <c r="AJ1785" s="66"/>
    </row>
    <row r="1786" spans="2:36" ht="25.5" hidden="1">
      <c r="B1786" s="65" t="str">
        <f t="shared" ref="B1786:C1786" si="1420">B1785</f>
        <v>바젤2표준_산출정보</v>
      </c>
      <c r="C1786" s="65" t="str">
        <f t="shared" si="1420"/>
        <v>규제자본산출 기본정보</v>
      </c>
      <c r="D1786" s="65" t="s">
        <v>1608</v>
      </c>
      <c r="E1786" s="65">
        <f t="shared" si="1397"/>
        <v>37</v>
      </c>
      <c r="F1786" s="66"/>
      <c r="G1786" s="66" t="s">
        <v>274</v>
      </c>
      <c r="H1786" s="42" t="s">
        <v>1574</v>
      </c>
      <c r="I1786" s="66"/>
      <c r="J1786" s="65" t="str">
        <f t="shared" si="1402"/>
        <v>문자_8</v>
      </c>
      <c r="K1786" s="103" t="s">
        <v>1609</v>
      </c>
      <c r="L1786" s="67"/>
      <c r="M1786" s="65" t="str">
        <f t="shared" si="1381"/>
        <v>ZSB_RISK_BASE</v>
      </c>
      <c r="N1786" s="65" t="str">
        <f t="shared" si="1378"/>
        <v>규제자본산출 기본정보</v>
      </c>
      <c r="O1786" s="27">
        <f t="shared" si="1379"/>
        <v>37</v>
      </c>
      <c r="P1786" s="65" t="s">
        <v>1610</v>
      </c>
      <c r="Q1786" s="65" t="str">
        <f t="shared" si="1382"/>
        <v>차기금리지급일</v>
      </c>
      <c r="R1786" s="65" t="str">
        <f t="shared" si="1392"/>
        <v>varchar2(8)</v>
      </c>
      <c r="S1786" s="66"/>
      <c r="T1786" s="66"/>
      <c r="U1786" s="68" t="str">
        <f t="shared" si="1376"/>
        <v>8</v>
      </c>
      <c r="V1786" s="65"/>
      <c r="W1786" s="5" t="s">
        <v>291</v>
      </c>
      <c r="X1786" s="5" t="str">
        <f t="shared" si="1407"/>
        <v>BASE_DT,SCEN_ID,PORT_ID,POSI_ID</v>
      </c>
      <c r="Y1786" s="6" t="s">
        <v>291</v>
      </c>
      <c r="Z1786" s="37" t="str">
        <f t="shared" si="1408"/>
        <v xml:space="preserve">  FRN_RESET_DT varchar2(8) NULL,</v>
      </c>
      <c r="AA1786" s="37" t="s">
        <v>291</v>
      </c>
      <c r="AB1786" s="5" t="str">
        <f t="shared" si="1409"/>
        <v/>
      </c>
      <c r="AC1786" s="37" t="s">
        <v>291</v>
      </c>
      <c r="AD1786" s="37" t="str">
        <f t="shared" si="1410"/>
        <v>COMMENT ON COLUMN ZSB_RISK_BASE.FRN_RESET_DT IS '차기금리지급일 : 변동금리채 차기금리지급일';</v>
      </c>
      <c r="AE1786" s="37" t="s">
        <v>291</v>
      </c>
      <c r="AF1786" s="40" t="str">
        <f t="shared" si="1411"/>
        <v>ALTER TABLE ZSB_RISK_BASE ADD FRN_RESET_DT varchar2(8) NULL;</v>
      </c>
      <c r="AG1786" s="6" t="s">
        <v>291</v>
      </c>
      <c r="AI1786" s="114"/>
      <c r="AJ1786" s="66"/>
    </row>
    <row r="1787" spans="2:36" ht="25.5" hidden="1">
      <c r="B1787" s="65" t="str">
        <f t="shared" ref="B1787:C1787" si="1421">B1786</f>
        <v>바젤2표준_산출정보</v>
      </c>
      <c r="C1787" s="65" t="str">
        <f t="shared" si="1421"/>
        <v>규제자본산출 기본정보</v>
      </c>
      <c r="D1787" s="65" t="s">
        <v>2005</v>
      </c>
      <c r="E1787" s="65">
        <f t="shared" si="1397"/>
        <v>38</v>
      </c>
      <c r="F1787" s="66"/>
      <c r="G1787" s="66" t="s">
        <v>1156</v>
      </c>
      <c r="H1787" s="42" t="s">
        <v>1996</v>
      </c>
      <c r="I1787" s="66"/>
      <c r="J1787" s="65" t="str">
        <f t="shared" si="1402"/>
        <v>숫자_12,8</v>
      </c>
      <c r="K1787" s="103" t="s">
        <v>1611</v>
      </c>
      <c r="L1787" s="67"/>
      <c r="M1787" s="65" t="str">
        <f t="shared" si="1381"/>
        <v>ZSB_RISK_BASE</v>
      </c>
      <c r="N1787" s="65" t="str">
        <f t="shared" si="1378"/>
        <v>규제자본산출 기본정보</v>
      </c>
      <c r="O1787" s="27">
        <f t="shared" si="1379"/>
        <v>38</v>
      </c>
      <c r="P1787" s="65" t="s">
        <v>1612</v>
      </c>
      <c r="Q1787" s="65" t="str">
        <f t="shared" si="1382"/>
        <v>차기확정금리</v>
      </c>
      <c r="R1787" s="65" t="str">
        <f t="shared" si="1392"/>
        <v>number(12,8)</v>
      </c>
      <c r="S1787" s="66"/>
      <c r="T1787" s="66"/>
      <c r="U1787" s="68" t="str">
        <f t="shared" si="1376"/>
        <v>12,8</v>
      </c>
      <c r="V1787" s="65"/>
      <c r="W1787" s="5" t="s">
        <v>291</v>
      </c>
      <c r="X1787" s="5" t="str">
        <f t="shared" si="1407"/>
        <v>BASE_DT,SCEN_ID,PORT_ID,POSI_ID</v>
      </c>
      <c r="Y1787" s="6" t="s">
        <v>291</v>
      </c>
      <c r="Z1787" s="37" t="str">
        <f t="shared" si="1408"/>
        <v xml:space="preserve">  FRN_RESET_RATE number(12,8) NULL,</v>
      </c>
      <c r="AA1787" s="37" t="s">
        <v>291</v>
      </c>
      <c r="AB1787" s="5" t="str">
        <f t="shared" si="1409"/>
        <v/>
      </c>
      <c r="AC1787" s="37" t="s">
        <v>291</v>
      </c>
      <c r="AD1787" s="37" t="str">
        <f t="shared" si="1410"/>
        <v>COMMENT ON COLUMN ZSB_RISK_BASE.FRN_RESET_RATE IS '차기확정금리 : 변동금리채 차기확정금리';</v>
      </c>
      <c r="AE1787" s="37" t="s">
        <v>291</v>
      </c>
      <c r="AF1787" s="40" t="str">
        <f t="shared" si="1411"/>
        <v>ALTER TABLE ZSB_RISK_BASE ADD FRN_RESET_RATE number(12,8) NULL;</v>
      </c>
      <c r="AG1787" s="6" t="s">
        <v>291</v>
      </c>
      <c r="AI1787" s="114"/>
      <c r="AJ1787" s="66"/>
    </row>
    <row r="1788" spans="2:36" hidden="1">
      <c r="B1788" s="65" t="str">
        <f t="shared" ref="B1788:C1788" si="1422">B1787</f>
        <v>바젤2표준_산출정보</v>
      </c>
      <c r="C1788" s="65" t="str">
        <f t="shared" si="1422"/>
        <v>규제자본산출 기본정보</v>
      </c>
      <c r="D1788" s="65" t="s">
        <v>1613</v>
      </c>
      <c r="E1788" s="65">
        <f t="shared" si="1397"/>
        <v>39</v>
      </c>
      <c r="F1788" s="66"/>
      <c r="G1788" s="66" t="s">
        <v>274</v>
      </c>
      <c r="H1788" s="42" t="s">
        <v>1568</v>
      </c>
      <c r="I1788" s="66"/>
      <c r="J1788" s="65" t="str">
        <f t="shared" si="1402"/>
        <v>문자_50</v>
      </c>
      <c r="K1788" s="103"/>
      <c r="L1788" s="67"/>
      <c r="M1788" s="65" t="str">
        <f t="shared" si="1381"/>
        <v>ZSB_RISK_BASE</v>
      </c>
      <c r="N1788" s="65" t="str">
        <f t="shared" si="1378"/>
        <v>규제자본산출 기본정보</v>
      </c>
      <c r="O1788" s="27">
        <f t="shared" si="1379"/>
        <v>39</v>
      </c>
      <c r="P1788" s="65" t="s">
        <v>1614</v>
      </c>
      <c r="Q1788" s="65" t="str">
        <f t="shared" si="1382"/>
        <v>거래상대방ID</v>
      </c>
      <c r="R1788" s="65" t="str">
        <f t="shared" si="1392"/>
        <v>varchar2(50)</v>
      </c>
      <c r="S1788" s="66"/>
      <c r="T1788" s="66"/>
      <c r="U1788" s="68" t="str">
        <f t="shared" si="1376"/>
        <v>50</v>
      </c>
      <c r="V1788" s="65"/>
      <c r="W1788" s="5" t="s">
        <v>291</v>
      </c>
      <c r="X1788" s="5" t="str">
        <f t="shared" si="1407"/>
        <v>BASE_DT,SCEN_ID,PORT_ID,POSI_ID</v>
      </c>
      <c r="Y1788" s="6" t="s">
        <v>291</v>
      </c>
      <c r="Z1788" s="37" t="str">
        <f t="shared" si="1408"/>
        <v xml:space="preserve">  CIF_ID varchar2(50) NULL,</v>
      </c>
      <c r="AA1788" s="37" t="s">
        <v>291</v>
      </c>
      <c r="AB1788" s="5" t="str">
        <f t="shared" si="1409"/>
        <v/>
      </c>
      <c r="AC1788" s="37" t="s">
        <v>291</v>
      </c>
      <c r="AD1788" s="37" t="str">
        <f t="shared" si="1410"/>
        <v>COMMENT ON COLUMN ZSB_RISK_BASE.CIF_ID IS '거래상대방ID';</v>
      </c>
      <c r="AE1788" s="37" t="s">
        <v>291</v>
      </c>
      <c r="AF1788" s="40" t="str">
        <f t="shared" si="1411"/>
        <v>ALTER TABLE ZSB_RISK_BASE ADD CIF_ID varchar2(50) NULL;</v>
      </c>
      <c r="AG1788" s="6" t="s">
        <v>291</v>
      </c>
      <c r="AI1788" s="114"/>
      <c r="AJ1788" s="66"/>
    </row>
    <row r="1789" spans="2:36" hidden="1">
      <c r="B1789" s="65" t="str">
        <f t="shared" ref="B1789:C1789" si="1423">B1788</f>
        <v>바젤2표준_산출정보</v>
      </c>
      <c r="C1789" s="65" t="str">
        <f t="shared" si="1423"/>
        <v>규제자본산출 기본정보</v>
      </c>
      <c r="D1789" s="65" t="s">
        <v>1615</v>
      </c>
      <c r="E1789" s="65">
        <f t="shared" si="1397"/>
        <v>40</v>
      </c>
      <c r="F1789" s="66"/>
      <c r="G1789" s="66" t="s">
        <v>274</v>
      </c>
      <c r="H1789" s="42" t="s">
        <v>1565</v>
      </c>
      <c r="I1789" s="66"/>
      <c r="J1789" s="65" t="str">
        <f t="shared" si="1402"/>
        <v>문자_60</v>
      </c>
      <c r="K1789" s="103"/>
      <c r="L1789" s="67"/>
      <c r="M1789" s="65" t="str">
        <f t="shared" si="1381"/>
        <v>ZSB_RISK_BASE</v>
      </c>
      <c r="N1789" s="65" t="str">
        <f t="shared" si="1378"/>
        <v>규제자본산출 기본정보</v>
      </c>
      <c r="O1789" s="27">
        <f t="shared" si="1379"/>
        <v>40</v>
      </c>
      <c r="P1789" s="65" t="s">
        <v>1616</v>
      </c>
      <c r="Q1789" s="65" t="str">
        <f t="shared" si="1382"/>
        <v>거래상대방명</v>
      </c>
      <c r="R1789" s="65" t="str">
        <f t="shared" si="1392"/>
        <v>varchar2(60)</v>
      </c>
      <c r="S1789" s="66"/>
      <c r="T1789" s="66"/>
      <c r="U1789" s="68" t="str">
        <f t="shared" si="1376"/>
        <v>60</v>
      </c>
      <c r="V1789" s="65"/>
      <c r="W1789" s="5" t="s">
        <v>291</v>
      </c>
      <c r="X1789" s="5" t="str">
        <f t="shared" si="1407"/>
        <v>BASE_DT,SCEN_ID,PORT_ID,POSI_ID</v>
      </c>
      <c r="Y1789" s="6" t="s">
        <v>291</v>
      </c>
      <c r="Z1789" s="37" t="str">
        <f t="shared" si="1408"/>
        <v xml:space="preserve">  CIF_NM varchar2(60) NULL,</v>
      </c>
      <c r="AA1789" s="37" t="s">
        <v>291</v>
      </c>
      <c r="AB1789" s="5" t="str">
        <f t="shared" si="1409"/>
        <v/>
      </c>
      <c r="AC1789" s="37" t="s">
        <v>291</v>
      </c>
      <c r="AD1789" s="37" t="str">
        <f t="shared" si="1410"/>
        <v>COMMENT ON COLUMN ZSB_RISK_BASE.CIF_NM IS '거래상대방명';</v>
      </c>
      <c r="AE1789" s="37" t="s">
        <v>291</v>
      </c>
      <c r="AF1789" s="40" t="str">
        <f t="shared" si="1411"/>
        <v>ALTER TABLE ZSB_RISK_BASE ADD CIF_NM varchar2(60) NULL;</v>
      </c>
      <c r="AG1789" s="6" t="s">
        <v>291</v>
      </c>
      <c r="AI1789" s="114"/>
      <c r="AJ1789" s="66"/>
    </row>
    <row r="1790" spans="2:36" ht="38.25" hidden="1">
      <c r="B1790" s="65" t="str">
        <f t="shared" ref="B1790:C1790" si="1424">B1789</f>
        <v>바젤2표준_산출정보</v>
      </c>
      <c r="C1790" s="65" t="str">
        <f t="shared" si="1424"/>
        <v>규제자본산출 기본정보</v>
      </c>
      <c r="D1790" s="65" t="s">
        <v>1617</v>
      </c>
      <c r="E1790" s="65">
        <f t="shared" si="1397"/>
        <v>41</v>
      </c>
      <c r="F1790" s="66"/>
      <c r="G1790" s="66" t="s">
        <v>274</v>
      </c>
      <c r="H1790" s="42" t="s">
        <v>1552</v>
      </c>
      <c r="I1790" s="66"/>
      <c r="J1790" s="65" t="str">
        <f t="shared" si="1402"/>
        <v>문자_20</v>
      </c>
      <c r="K1790" s="103" t="s">
        <v>1618</v>
      </c>
      <c r="L1790" s="67"/>
      <c r="M1790" s="65" t="str">
        <f t="shared" si="1381"/>
        <v>ZSB_RISK_BASE</v>
      </c>
      <c r="N1790" s="65" t="str">
        <f t="shared" si="1378"/>
        <v>규제자본산출 기본정보</v>
      </c>
      <c r="O1790" s="27">
        <f t="shared" si="1379"/>
        <v>41</v>
      </c>
      <c r="P1790" s="65" t="s">
        <v>721</v>
      </c>
      <c r="Q1790" s="65" t="str">
        <f t="shared" si="1382"/>
        <v>지수인덱스</v>
      </c>
      <c r="R1790" s="65" t="str">
        <f t="shared" si="1392"/>
        <v>varchar2(20)</v>
      </c>
      <c r="S1790" s="66"/>
      <c r="T1790" s="66"/>
      <c r="U1790" s="68" t="str">
        <f t="shared" si="1376"/>
        <v>20</v>
      </c>
      <c r="V1790" s="65"/>
      <c r="W1790" s="5" t="s">
        <v>291</v>
      </c>
      <c r="X1790" s="5" t="str">
        <f t="shared" si="1407"/>
        <v>BASE_DT,SCEN_ID,PORT_ID,POSI_ID</v>
      </c>
      <c r="Y1790" s="6" t="s">
        <v>291</v>
      </c>
      <c r="Z1790" s="37" t="str">
        <f t="shared" si="1408"/>
        <v xml:space="preserve">  MKT_INDEX varchar2(20) NULL,</v>
      </c>
      <c r="AA1790" s="37" t="s">
        <v>291</v>
      </c>
      <c r="AB1790" s="5" t="str">
        <f t="shared" si="1409"/>
        <v/>
      </c>
      <c r="AC1790" s="37" t="s">
        <v>291</v>
      </c>
      <c r="AD1790" s="37" t="str">
        <f t="shared" si="1410"/>
        <v>COMMENT ON COLUMN ZSB_RISK_BASE.MKT_INDEX IS '지수인덱스 : 주식일반위험 주식시장분류에 사용';</v>
      </c>
      <c r="AE1790" s="37" t="s">
        <v>291</v>
      </c>
      <c r="AF1790" s="40" t="str">
        <f t="shared" si="1411"/>
        <v>ALTER TABLE ZSB_RISK_BASE ADD MKT_INDEX varchar2(20) NULL;</v>
      </c>
      <c r="AG1790" s="6" t="s">
        <v>291</v>
      </c>
      <c r="AI1790" s="114"/>
      <c r="AJ1790" s="66"/>
    </row>
    <row r="1791" spans="2:36" hidden="1">
      <c r="B1791" s="65" t="str">
        <f t="shared" ref="B1791:C1791" si="1425">B1790</f>
        <v>바젤2표준_산출정보</v>
      </c>
      <c r="C1791" s="65" t="str">
        <f t="shared" si="1425"/>
        <v>규제자본산출 기본정보</v>
      </c>
      <c r="D1791" s="65" t="s">
        <v>1619</v>
      </c>
      <c r="E1791" s="65">
        <f t="shared" si="1397"/>
        <v>42</v>
      </c>
      <c r="F1791" s="66"/>
      <c r="G1791" s="66" t="s">
        <v>274</v>
      </c>
      <c r="H1791" s="42" t="s">
        <v>1159</v>
      </c>
      <c r="I1791" s="66"/>
      <c r="J1791" s="65" t="str">
        <f t="shared" si="1402"/>
        <v>문자_100</v>
      </c>
      <c r="K1791" s="103"/>
      <c r="L1791" s="67"/>
      <c r="M1791" s="65" t="str">
        <f t="shared" si="1381"/>
        <v>ZSB_RISK_BASE</v>
      </c>
      <c r="N1791" s="65" t="str">
        <f t="shared" si="1378"/>
        <v>규제자본산출 기본정보</v>
      </c>
      <c r="O1791" s="27">
        <f t="shared" si="1379"/>
        <v>42</v>
      </c>
      <c r="P1791" s="65" t="s">
        <v>1620</v>
      </c>
      <c r="Q1791" s="65" t="str">
        <f t="shared" si="1382"/>
        <v>기초자산</v>
      </c>
      <c r="R1791" s="65" t="str">
        <f t="shared" si="1392"/>
        <v>varchar2(100)</v>
      </c>
      <c r="S1791" s="66"/>
      <c r="T1791" s="66"/>
      <c r="U1791" s="68" t="str">
        <f t="shared" si="1376"/>
        <v>100</v>
      </c>
      <c r="V1791" s="65"/>
      <c r="W1791" s="5" t="s">
        <v>291</v>
      </c>
      <c r="X1791" s="5" t="str">
        <f t="shared" si="1407"/>
        <v>BASE_DT,SCEN_ID,PORT_ID,POSI_ID</v>
      </c>
      <c r="Y1791" s="6" t="s">
        <v>291</v>
      </c>
      <c r="Z1791" s="37" t="str">
        <f t="shared" si="1408"/>
        <v xml:space="preserve">  UNDER_ASSET varchar2(100) NULL,</v>
      </c>
      <c r="AA1791" s="37" t="s">
        <v>291</v>
      </c>
      <c r="AB1791" s="5" t="str">
        <f t="shared" si="1409"/>
        <v/>
      </c>
      <c r="AC1791" s="37" t="s">
        <v>291</v>
      </c>
      <c r="AD1791" s="37" t="str">
        <f t="shared" si="1410"/>
        <v>COMMENT ON COLUMN ZSB_RISK_BASE.UNDER_ASSET IS '기초자산';</v>
      </c>
      <c r="AE1791" s="37" t="s">
        <v>291</v>
      </c>
      <c r="AF1791" s="40" t="str">
        <f t="shared" si="1411"/>
        <v>ALTER TABLE ZSB_RISK_BASE ADD UNDER_ASSET varchar2(100) NULL;</v>
      </c>
      <c r="AG1791" s="6" t="s">
        <v>291</v>
      </c>
      <c r="AI1791" s="114"/>
      <c r="AJ1791" s="66"/>
    </row>
    <row r="1792" spans="2:36" hidden="1">
      <c r="B1792" s="65" t="str">
        <f t="shared" ref="B1792:C1792" si="1426">B1791</f>
        <v>바젤2표준_산출정보</v>
      </c>
      <c r="C1792" s="65" t="str">
        <f t="shared" si="1426"/>
        <v>규제자본산출 기본정보</v>
      </c>
      <c r="D1792" s="65" t="s">
        <v>1621</v>
      </c>
      <c r="E1792" s="65">
        <f t="shared" si="1397"/>
        <v>43</v>
      </c>
      <c r="F1792" s="66"/>
      <c r="G1792" s="66" t="s">
        <v>274</v>
      </c>
      <c r="H1792" s="42" t="s">
        <v>1552</v>
      </c>
      <c r="I1792" s="66"/>
      <c r="J1792" s="65" t="str">
        <f t="shared" si="1402"/>
        <v>문자_20</v>
      </c>
      <c r="K1792" s="103"/>
      <c r="L1792" s="67"/>
      <c r="M1792" s="65" t="str">
        <f t="shared" si="1381"/>
        <v>ZSB_RISK_BASE</v>
      </c>
      <c r="N1792" s="65" t="str">
        <f t="shared" si="1378"/>
        <v>규제자본산출 기본정보</v>
      </c>
      <c r="O1792" s="27">
        <f t="shared" si="1379"/>
        <v>43</v>
      </c>
      <c r="P1792" s="65" t="s">
        <v>1622</v>
      </c>
      <c r="Q1792" s="65" t="str">
        <f t="shared" si="1382"/>
        <v>기초자산지수인덱스</v>
      </c>
      <c r="R1792" s="65" t="str">
        <f t="shared" si="1392"/>
        <v>varchar2(20)</v>
      </c>
      <c r="S1792" s="66"/>
      <c r="T1792" s="66"/>
      <c r="U1792" s="68" t="str">
        <f t="shared" si="1376"/>
        <v>20</v>
      </c>
      <c r="V1792" s="65"/>
      <c r="W1792" s="5" t="s">
        <v>291</v>
      </c>
      <c r="X1792" s="5" t="str">
        <f t="shared" si="1407"/>
        <v>BASE_DT,SCEN_ID,PORT_ID,POSI_ID</v>
      </c>
      <c r="Y1792" s="6" t="s">
        <v>291</v>
      </c>
      <c r="Z1792" s="37" t="str">
        <f t="shared" si="1408"/>
        <v xml:space="preserve">  UNDER_MKT_INDEX varchar2(20) NULL,</v>
      </c>
      <c r="AA1792" s="37" t="s">
        <v>291</v>
      </c>
      <c r="AB1792" s="5" t="str">
        <f t="shared" si="1409"/>
        <v/>
      </c>
      <c r="AC1792" s="37" t="s">
        <v>291</v>
      </c>
      <c r="AD1792" s="37" t="str">
        <f t="shared" si="1410"/>
        <v>COMMENT ON COLUMN ZSB_RISK_BASE.UNDER_MKT_INDEX IS '기초자산지수인덱스';</v>
      </c>
      <c r="AE1792" s="37" t="s">
        <v>291</v>
      </c>
      <c r="AF1792" s="40" t="str">
        <f t="shared" si="1411"/>
        <v>ALTER TABLE ZSB_RISK_BASE ADD UNDER_MKT_INDEX varchar2(20) NULL;</v>
      </c>
      <c r="AG1792" s="6" t="s">
        <v>291</v>
      </c>
      <c r="AI1792" s="114"/>
      <c r="AJ1792" s="66"/>
    </row>
    <row r="1793" spans="2:36" hidden="1">
      <c r="B1793" s="65" t="str">
        <f t="shared" ref="B1793:C1793" si="1427">B1792</f>
        <v>바젤2표준_산출정보</v>
      </c>
      <c r="C1793" s="65" t="str">
        <f t="shared" si="1427"/>
        <v>규제자본산출 기본정보</v>
      </c>
      <c r="D1793" s="65" t="s">
        <v>1623</v>
      </c>
      <c r="E1793" s="65">
        <f t="shared" si="1397"/>
        <v>44</v>
      </c>
      <c r="F1793" s="66"/>
      <c r="G1793" s="66" t="s">
        <v>1156</v>
      </c>
      <c r="H1793" s="42" t="s">
        <v>2000</v>
      </c>
      <c r="I1793" s="66"/>
      <c r="J1793" s="65" t="str">
        <f t="shared" si="1402"/>
        <v>숫자_19,2</v>
      </c>
      <c r="K1793" s="103"/>
      <c r="L1793" s="67"/>
      <c r="M1793" s="65" t="str">
        <f t="shared" si="1381"/>
        <v>ZSB_RISK_BASE</v>
      </c>
      <c r="N1793" s="65" t="str">
        <f t="shared" si="1378"/>
        <v>규제자본산출 기본정보</v>
      </c>
      <c r="O1793" s="27">
        <f t="shared" si="1379"/>
        <v>44</v>
      </c>
      <c r="P1793" s="65" t="s">
        <v>1624</v>
      </c>
      <c r="Q1793" s="65" t="str">
        <f t="shared" si="1382"/>
        <v>기초자산가격</v>
      </c>
      <c r="R1793" s="65" t="str">
        <f t="shared" si="1392"/>
        <v>number(19,2)</v>
      </c>
      <c r="S1793" s="66"/>
      <c r="T1793" s="66"/>
      <c r="U1793" s="68" t="str">
        <f t="shared" si="1376"/>
        <v>19,2</v>
      </c>
      <c r="V1793" s="65"/>
      <c r="W1793" s="5" t="s">
        <v>291</v>
      </c>
      <c r="X1793" s="5" t="str">
        <f t="shared" si="1407"/>
        <v>BASE_DT,SCEN_ID,PORT_ID,POSI_ID</v>
      </c>
      <c r="Y1793" s="6" t="s">
        <v>291</v>
      </c>
      <c r="Z1793" s="37" t="str">
        <f t="shared" si="1408"/>
        <v xml:space="preserve">  UNDER_PRIC number(19,2) NULL,</v>
      </c>
      <c r="AA1793" s="37" t="s">
        <v>291</v>
      </c>
      <c r="AB1793" s="5" t="str">
        <f t="shared" si="1409"/>
        <v/>
      </c>
      <c r="AC1793" s="37" t="s">
        <v>291</v>
      </c>
      <c r="AD1793" s="37" t="str">
        <f t="shared" si="1410"/>
        <v>COMMENT ON COLUMN ZSB_RISK_BASE.UNDER_PRIC IS '기초자산가격';</v>
      </c>
      <c r="AE1793" s="37" t="s">
        <v>291</v>
      </c>
      <c r="AF1793" s="40" t="str">
        <f t="shared" si="1411"/>
        <v>ALTER TABLE ZSB_RISK_BASE ADD UNDER_PRIC number(19,2) NULL;</v>
      </c>
      <c r="AG1793" s="6" t="s">
        <v>291</v>
      </c>
      <c r="AI1793" s="114"/>
      <c r="AJ1793" s="66"/>
    </row>
    <row r="1794" spans="2:36" hidden="1">
      <c r="B1794" s="65" t="str">
        <f t="shared" ref="B1794:C1794" si="1428">B1793</f>
        <v>바젤2표준_산출정보</v>
      </c>
      <c r="C1794" s="65" t="str">
        <f t="shared" si="1428"/>
        <v>규제자본산출 기본정보</v>
      </c>
      <c r="D1794" s="65" t="s">
        <v>1625</v>
      </c>
      <c r="E1794" s="65">
        <f t="shared" si="1397"/>
        <v>45</v>
      </c>
      <c r="F1794" s="66"/>
      <c r="G1794" s="66" t="s">
        <v>1156</v>
      </c>
      <c r="H1794" s="42" t="s">
        <v>2000</v>
      </c>
      <c r="I1794" s="66"/>
      <c r="J1794" s="65" t="str">
        <f t="shared" si="1402"/>
        <v>숫자_19,2</v>
      </c>
      <c r="K1794" s="103"/>
      <c r="L1794" s="67"/>
      <c r="M1794" s="65" t="str">
        <f t="shared" si="1381"/>
        <v>ZSB_RISK_BASE</v>
      </c>
      <c r="N1794" s="65" t="str">
        <f t="shared" si="1378"/>
        <v>규제자본산출 기본정보</v>
      </c>
      <c r="O1794" s="27">
        <f t="shared" si="1379"/>
        <v>45</v>
      </c>
      <c r="P1794" s="65" t="s">
        <v>1626</v>
      </c>
      <c r="Q1794" s="65" t="str">
        <f t="shared" si="1382"/>
        <v>기초자산금액</v>
      </c>
      <c r="R1794" s="65" t="str">
        <f t="shared" si="1392"/>
        <v>number(19,2)</v>
      </c>
      <c r="S1794" s="66"/>
      <c r="T1794" s="66"/>
      <c r="U1794" s="68" t="str">
        <f t="shared" si="1376"/>
        <v>19,2</v>
      </c>
      <c r="V1794" s="65"/>
      <c r="W1794" s="5" t="s">
        <v>291</v>
      </c>
      <c r="X1794" s="5" t="str">
        <f t="shared" si="1407"/>
        <v>BASE_DT,SCEN_ID,PORT_ID,POSI_ID</v>
      </c>
      <c r="Y1794" s="6" t="s">
        <v>291</v>
      </c>
      <c r="Z1794" s="37" t="str">
        <f t="shared" si="1408"/>
        <v xml:space="preserve">  UNDER_SPOT_AMT number(19,2) NULL,</v>
      </c>
      <c r="AA1794" s="37" t="s">
        <v>291</v>
      </c>
      <c r="AB1794" s="5" t="str">
        <f t="shared" si="1409"/>
        <v/>
      </c>
      <c r="AC1794" s="37" t="s">
        <v>291</v>
      </c>
      <c r="AD1794" s="37" t="str">
        <f t="shared" si="1410"/>
        <v>COMMENT ON COLUMN ZSB_RISK_BASE.UNDER_SPOT_AMT IS '기초자산금액';</v>
      </c>
      <c r="AE1794" s="37" t="s">
        <v>291</v>
      </c>
      <c r="AF1794" s="40" t="str">
        <f t="shared" si="1411"/>
        <v>ALTER TABLE ZSB_RISK_BASE ADD UNDER_SPOT_AMT number(19,2) NULL;</v>
      </c>
      <c r="AG1794" s="6" t="s">
        <v>291</v>
      </c>
      <c r="AI1794" s="114"/>
      <c r="AJ1794" s="66"/>
    </row>
    <row r="1795" spans="2:36" ht="38.25" hidden="1">
      <c r="B1795" s="65" t="str">
        <f t="shared" ref="B1795:C1795" si="1429">B1794</f>
        <v>바젤2표준_산출정보</v>
      </c>
      <c r="C1795" s="65" t="str">
        <f t="shared" si="1429"/>
        <v>규제자본산출 기본정보</v>
      </c>
      <c r="D1795" s="65" t="s">
        <v>713</v>
      </c>
      <c r="E1795" s="65">
        <f t="shared" si="1397"/>
        <v>46</v>
      </c>
      <c r="F1795" s="66"/>
      <c r="G1795" s="66" t="s">
        <v>274</v>
      </c>
      <c r="H1795" s="42" t="s">
        <v>1574</v>
      </c>
      <c r="I1795" s="66"/>
      <c r="J1795" s="65" t="str">
        <f t="shared" si="1402"/>
        <v>문자_8</v>
      </c>
      <c r="K1795" s="103" t="s">
        <v>1627</v>
      </c>
      <c r="L1795" s="67"/>
      <c r="M1795" s="65" t="str">
        <f t="shared" si="1381"/>
        <v>ZSB_RISK_BASE</v>
      </c>
      <c r="N1795" s="65" t="str">
        <f t="shared" si="1378"/>
        <v>규제자본산출 기본정보</v>
      </c>
      <c r="O1795" s="27">
        <f t="shared" si="1379"/>
        <v>46</v>
      </c>
      <c r="P1795" s="65" t="s">
        <v>1628</v>
      </c>
      <c r="Q1795" s="65" t="str">
        <f t="shared" si="1382"/>
        <v>기초자산만기일</v>
      </c>
      <c r="R1795" s="65" t="str">
        <f t="shared" si="1392"/>
        <v>varchar2(8)</v>
      </c>
      <c r="S1795" s="66"/>
      <c r="T1795" s="66"/>
      <c r="U1795" s="68" t="str">
        <f t="shared" si="1376"/>
        <v>8</v>
      </c>
      <c r="V1795" s="65"/>
      <c r="W1795" s="5" t="s">
        <v>291</v>
      </c>
      <c r="X1795" s="5" t="str">
        <f t="shared" si="1407"/>
        <v>BASE_DT,SCEN_ID,PORT_ID,POSI_ID</v>
      </c>
      <c r="Y1795" s="6" t="s">
        <v>291</v>
      </c>
      <c r="Z1795" s="37" t="str">
        <f t="shared" si="1408"/>
        <v xml:space="preserve">  UNDER_MATU_DT varchar2(8) NULL,</v>
      </c>
      <c r="AA1795" s="37" t="s">
        <v>291</v>
      </c>
      <c r="AB1795" s="5" t="str">
        <f t="shared" si="1409"/>
        <v/>
      </c>
      <c r="AC1795" s="37" t="s">
        <v>291</v>
      </c>
      <c r="AD1795" s="37" t="str">
        <f t="shared" si="1410"/>
        <v>COMMENT ON COLUMN ZSB_RISK_BASE.UNDER_MATU_DT IS '기초자산만기일 : 선물의 경우 선물만기 + 채권만기에 해당함';</v>
      </c>
      <c r="AE1795" s="37" t="s">
        <v>291</v>
      </c>
      <c r="AF1795" s="40" t="str">
        <f t="shared" si="1411"/>
        <v>ALTER TABLE ZSB_RISK_BASE ADD UNDER_MATU_DT varchar2(8) NULL;</v>
      </c>
      <c r="AG1795" s="6" t="s">
        <v>291</v>
      </c>
      <c r="AI1795" s="114"/>
      <c r="AJ1795" s="66"/>
    </row>
    <row r="1796" spans="2:36" ht="25.5" hidden="1">
      <c r="B1796" s="65" t="str">
        <f t="shared" ref="B1796:C1796" si="1430">B1795</f>
        <v>바젤2표준_산출정보</v>
      </c>
      <c r="C1796" s="65" t="str">
        <f t="shared" si="1430"/>
        <v>규제자본산출 기본정보</v>
      </c>
      <c r="D1796" s="65" t="s">
        <v>1629</v>
      </c>
      <c r="E1796" s="65">
        <f t="shared" si="1397"/>
        <v>47</v>
      </c>
      <c r="F1796" s="66"/>
      <c r="G1796" s="66" t="s">
        <v>1156</v>
      </c>
      <c r="H1796" s="42" t="s">
        <v>2006</v>
      </c>
      <c r="I1796" s="66"/>
      <c r="J1796" s="65" t="str">
        <f t="shared" si="1402"/>
        <v>숫자_19,8</v>
      </c>
      <c r="K1796" s="103" t="s">
        <v>1630</v>
      </c>
      <c r="L1796" s="67"/>
      <c r="M1796" s="65" t="str">
        <f t="shared" si="1381"/>
        <v>ZSB_RISK_BASE</v>
      </c>
      <c r="N1796" s="65" t="str">
        <f t="shared" si="1378"/>
        <v>규제자본산출 기본정보</v>
      </c>
      <c r="O1796" s="27">
        <f t="shared" si="1379"/>
        <v>47</v>
      </c>
      <c r="P1796" s="65" t="s">
        <v>1631</v>
      </c>
      <c r="Q1796" s="65" t="str">
        <f t="shared" si="1382"/>
        <v>기초자산변동성</v>
      </c>
      <c r="R1796" s="65" t="str">
        <f t="shared" si="1392"/>
        <v>number(19,8)</v>
      </c>
      <c r="S1796" s="66"/>
      <c r="T1796" s="66"/>
      <c r="U1796" s="68" t="str">
        <f t="shared" si="1376"/>
        <v>19,8</v>
      </c>
      <c r="V1796" s="65"/>
      <c r="W1796" s="5" t="s">
        <v>291</v>
      </c>
      <c r="X1796" s="5" t="str">
        <f t="shared" si="1407"/>
        <v>BASE_DT,SCEN_ID,PORT_ID,POSI_ID</v>
      </c>
      <c r="Y1796" s="6" t="s">
        <v>291</v>
      </c>
      <c r="Z1796" s="37" t="str">
        <f t="shared" si="1408"/>
        <v xml:space="preserve">  UNDER_VOLA number(19,8) NULL,</v>
      </c>
      <c r="AA1796" s="37" t="s">
        <v>291</v>
      </c>
      <c r="AB1796" s="5" t="str">
        <f t="shared" si="1409"/>
        <v/>
      </c>
      <c r="AC1796" s="37" t="s">
        <v>291</v>
      </c>
      <c r="AD1796" s="37" t="str">
        <f t="shared" si="1410"/>
        <v>COMMENT ON COLUMN ZSB_RISK_BASE.UNDER_VOLA IS '기초자산변동성 : 베가위험 산출에 사용됨';</v>
      </c>
      <c r="AE1796" s="37" t="s">
        <v>291</v>
      </c>
      <c r="AF1796" s="40" t="str">
        <f t="shared" si="1411"/>
        <v>ALTER TABLE ZSB_RISK_BASE ADD UNDER_VOLA number(19,8) NULL;</v>
      </c>
      <c r="AG1796" s="6" t="s">
        <v>291</v>
      </c>
      <c r="AI1796" s="114"/>
      <c r="AJ1796" s="66"/>
    </row>
    <row r="1797" spans="2:36" ht="25.5" hidden="1">
      <c r="B1797" s="65" t="str">
        <f t="shared" ref="B1797:C1797" si="1431">B1796</f>
        <v>바젤2표준_산출정보</v>
      </c>
      <c r="C1797" s="65" t="str">
        <f t="shared" si="1431"/>
        <v>규제자본산출 기본정보</v>
      </c>
      <c r="D1797" s="65" t="s">
        <v>1632</v>
      </c>
      <c r="E1797" s="65">
        <f t="shared" si="1397"/>
        <v>48</v>
      </c>
      <c r="F1797" s="66"/>
      <c r="G1797" s="66" t="s">
        <v>1156</v>
      </c>
      <c r="H1797" s="42" t="s">
        <v>2008</v>
      </c>
      <c r="I1797" s="66"/>
      <c r="J1797" s="65" t="str">
        <f t="shared" si="1402"/>
        <v>숫자_6,2</v>
      </c>
      <c r="K1797" s="103" t="s">
        <v>1633</v>
      </c>
      <c r="L1797" s="67"/>
      <c r="M1797" s="65" t="str">
        <f t="shared" si="1381"/>
        <v>ZSB_RISK_BASE</v>
      </c>
      <c r="N1797" s="65" t="str">
        <f t="shared" si="1378"/>
        <v>규제자본산출 기본정보</v>
      </c>
      <c r="O1797" s="27">
        <f t="shared" si="1379"/>
        <v>48</v>
      </c>
      <c r="P1797" s="65" t="s">
        <v>1634</v>
      </c>
      <c r="Q1797" s="65" t="str">
        <f t="shared" si="1382"/>
        <v>프리미엄율</v>
      </c>
      <c r="R1797" s="65" t="str">
        <f t="shared" si="1392"/>
        <v>number(6,2)</v>
      </c>
      <c r="S1797" s="66"/>
      <c r="T1797" s="66"/>
      <c r="U1797" s="68" t="str">
        <f t="shared" si="1376"/>
        <v>6,2</v>
      </c>
      <c r="V1797" s="65"/>
      <c r="W1797" s="5" t="s">
        <v>291</v>
      </c>
      <c r="X1797" s="5" t="str">
        <f t="shared" si="1407"/>
        <v>BASE_DT,SCEN_ID,PORT_ID,POSI_ID</v>
      </c>
      <c r="Y1797" s="6" t="s">
        <v>291</v>
      </c>
      <c r="Z1797" s="37" t="str">
        <f t="shared" si="1408"/>
        <v xml:space="preserve">  CB_PREM_RT number(6,2) NULL,</v>
      </c>
      <c r="AA1797" s="37" t="s">
        <v>291</v>
      </c>
      <c r="AB1797" s="5" t="str">
        <f t="shared" si="1409"/>
        <v/>
      </c>
      <c r="AC1797" s="37" t="s">
        <v>291</v>
      </c>
      <c r="AD1797" s="37" t="str">
        <f t="shared" si="1410"/>
        <v>COMMENT ON COLUMN ZSB_RISK_BASE.CB_PREM_RT IS '프리미엄율 : 전환사채 프리미엄(정보용)';</v>
      </c>
      <c r="AE1797" s="37" t="s">
        <v>291</v>
      </c>
      <c r="AF1797" s="40" t="str">
        <f t="shared" si="1411"/>
        <v>ALTER TABLE ZSB_RISK_BASE ADD CB_PREM_RT number(6,2) NULL;</v>
      </c>
      <c r="AG1797" s="6" t="s">
        <v>291</v>
      </c>
      <c r="AI1797" s="114"/>
      <c r="AJ1797" s="66"/>
    </row>
    <row r="1798" spans="2:36" ht="25.5" hidden="1">
      <c r="B1798" s="65" t="str">
        <f t="shared" ref="B1798:C1798" si="1432">B1797</f>
        <v>바젤2표준_산출정보</v>
      </c>
      <c r="C1798" s="65" t="str">
        <f t="shared" si="1432"/>
        <v>규제자본산출 기본정보</v>
      </c>
      <c r="D1798" s="65" t="s">
        <v>1635</v>
      </c>
      <c r="E1798" s="65">
        <f t="shared" si="1397"/>
        <v>49</v>
      </c>
      <c r="F1798" s="66"/>
      <c r="G1798" s="66" t="s">
        <v>1156</v>
      </c>
      <c r="H1798" s="42" t="s">
        <v>2008</v>
      </c>
      <c r="I1798" s="66"/>
      <c r="J1798" s="65" t="str">
        <f t="shared" si="1402"/>
        <v>숫자_6,2</v>
      </c>
      <c r="K1798" s="103" t="s">
        <v>1636</v>
      </c>
      <c r="L1798" s="67"/>
      <c r="M1798" s="65" t="str">
        <f t="shared" si="1381"/>
        <v>ZSB_RISK_BASE</v>
      </c>
      <c r="N1798" s="65" t="str">
        <f t="shared" si="1378"/>
        <v>규제자본산출 기본정보</v>
      </c>
      <c r="O1798" s="27">
        <f t="shared" si="1379"/>
        <v>49</v>
      </c>
      <c r="P1798" s="65" t="s">
        <v>1637</v>
      </c>
      <c r="Q1798" s="65" t="str">
        <f t="shared" si="1382"/>
        <v>지분율</v>
      </c>
      <c r="R1798" s="65" t="str">
        <f t="shared" si="1392"/>
        <v>number(6,2)</v>
      </c>
      <c r="S1798" s="66"/>
      <c r="T1798" s="66"/>
      <c r="U1798" s="68" t="str">
        <f t="shared" ref="U1798:U1861" si="1433">IF(Q1798="", SUMIFS(U:U,M:M,M1798,Q:Q,"&lt;&gt;"&amp;Q1798), IF(OR(R1798="float",R1798="datetime"),8,H1798))</f>
        <v>6,2</v>
      </c>
      <c r="V1798" s="65"/>
      <c r="W1798" s="5" t="s">
        <v>291</v>
      </c>
      <c r="X1798" s="5" t="str">
        <f t="shared" si="1407"/>
        <v>BASE_DT,SCEN_ID,PORT_ID,POSI_ID</v>
      </c>
      <c r="Y1798" s="6" t="s">
        <v>291</v>
      </c>
      <c r="Z1798" s="37" t="str">
        <f t="shared" si="1408"/>
        <v xml:space="preserve">  QTA_RT number(6,2) NULL,</v>
      </c>
      <c r="AA1798" s="37" t="s">
        <v>291</v>
      </c>
      <c r="AB1798" s="5" t="str">
        <f t="shared" si="1409"/>
        <v/>
      </c>
      <c r="AC1798" s="37" t="s">
        <v>291</v>
      </c>
      <c r="AD1798" s="37" t="str">
        <f t="shared" si="1410"/>
        <v>COMMENT ON COLUMN ZSB_RISK_BASE.QTA_RT IS '지분율 : 주식집중위험작업시 종목내 비중';</v>
      </c>
      <c r="AE1798" s="37" t="s">
        <v>291</v>
      </c>
      <c r="AF1798" s="40" t="str">
        <f t="shared" si="1411"/>
        <v>ALTER TABLE ZSB_RISK_BASE ADD QTA_RT number(6,2) NULL;</v>
      </c>
      <c r="AG1798" s="6" t="s">
        <v>291</v>
      </c>
      <c r="AI1798" s="114"/>
      <c r="AJ1798" s="66"/>
    </row>
    <row r="1799" spans="2:36" hidden="1">
      <c r="B1799" s="65" t="str">
        <f t="shared" ref="B1799:C1799" si="1434">B1798</f>
        <v>바젤2표준_산출정보</v>
      </c>
      <c r="C1799" s="65" t="str">
        <f t="shared" si="1434"/>
        <v>규제자본산출 기본정보</v>
      </c>
      <c r="D1799" s="65" t="s">
        <v>1638</v>
      </c>
      <c r="E1799" s="65">
        <f t="shared" si="1397"/>
        <v>50</v>
      </c>
      <c r="F1799" s="66"/>
      <c r="G1799" s="66" t="s">
        <v>274</v>
      </c>
      <c r="H1799" s="42" t="s">
        <v>1639</v>
      </c>
      <c r="I1799" s="66"/>
      <c r="J1799" s="65" t="str">
        <f t="shared" si="1402"/>
        <v>문자_10</v>
      </c>
      <c r="K1799" s="103" t="s">
        <v>1318</v>
      </c>
      <c r="L1799" s="67"/>
      <c r="M1799" s="65" t="str">
        <f t="shared" si="1381"/>
        <v>ZSB_RISK_BASE</v>
      </c>
      <c r="N1799" s="65" t="str">
        <f t="shared" si="1378"/>
        <v>규제자본산출 기본정보</v>
      </c>
      <c r="O1799" s="27">
        <f t="shared" si="1379"/>
        <v>50</v>
      </c>
      <c r="P1799" s="65" t="s">
        <v>722</v>
      </c>
      <c r="Q1799" s="65" t="str">
        <f t="shared" si="1382"/>
        <v>신용구분코드</v>
      </c>
      <c r="R1799" s="65" t="str">
        <f t="shared" si="1392"/>
        <v>varchar2(10)</v>
      </c>
      <c r="S1799" s="66"/>
      <c r="T1799" s="66"/>
      <c r="U1799" s="68" t="str">
        <f t="shared" si="1433"/>
        <v>10</v>
      </c>
      <c r="V1799" s="65"/>
      <c r="W1799" s="5" t="s">
        <v>291</v>
      </c>
      <c r="X1799" s="5" t="str">
        <f t="shared" si="1407"/>
        <v>BASE_DT,SCEN_ID,PORT_ID,POSI_ID</v>
      </c>
      <c r="Y1799" s="6" t="s">
        <v>291</v>
      </c>
      <c r="Z1799" s="37" t="str">
        <f t="shared" si="1408"/>
        <v xml:space="preserve">  CRD_CD varchar2(10) NULL,</v>
      </c>
      <c r="AA1799" s="37" t="s">
        <v>291</v>
      </c>
      <c r="AB1799" s="5" t="str">
        <f t="shared" si="1409"/>
        <v/>
      </c>
      <c r="AC1799" s="37" t="s">
        <v>291</v>
      </c>
      <c r="AD1799" s="37" t="str">
        <f t="shared" si="1410"/>
        <v>COMMENT ON COLUMN ZSB_RISK_BASE.CRD_CD IS '신용구분코드 : 신용등급';</v>
      </c>
      <c r="AE1799" s="37" t="s">
        <v>291</v>
      </c>
      <c r="AF1799" s="40" t="str">
        <f t="shared" si="1411"/>
        <v>ALTER TABLE ZSB_RISK_BASE ADD CRD_CD varchar2(10) NULL;</v>
      </c>
      <c r="AG1799" s="6" t="s">
        <v>291</v>
      </c>
      <c r="AI1799" s="114"/>
      <c r="AJ1799" s="66"/>
    </row>
    <row r="1800" spans="2:36" ht="38.25" hidden="1">
      <c r="B1800" s="65" t="str">
        <f t="shared" ref="B1800:C1800" si="1435">B1799</f>
        <v>바젤2표준_산출정보</v>
      </c>
      <c r="C1800" s="65" t="str">
        <f t="shared" si="1435"/>
        <v>규제자본산출 기본정보</v>
      </c>
      <c r="D1800" s="65" t="s">
        <v>1640</v>
      </c>
      <c r="E1800" s="65">
        <f t="shared" si="1397"/>
        <v>51</v>
      </c>
      <c r="F1800" s="66"/>
      <c r="G1800" s="66" t="s">
        <v>274</v>
      </c>
      <c r="H1800" s="42" t="s">
        <v>707</v>
      </c>
      <c r="I1800" s="66"/>
      <c r="J1800" s="65" t="str">
        <f t="shared" si="1402"/>
        <v>문자_3</v>
      </c>
      <c r="K1800" s="103" t="s">
        <v>1641</v>
      </c>
      <c r="L1800" s="67"/>
      <c r="M1800" s="65" t="str">
        <f t="shared" si="1381"/>
        <v>ZSB_RISK_BASE</v>
      </c>
      <c r="N1800" s="65" t="str">
        <f t="shared" si="1378"/>
        <v>규제자본산출 기본정보</v>
      </c>
      <c r="O1800" s="27">
        <f t="shared" si="1379"/>
        <v>51</v>
      </c>
      <c r="P1800" s="65" t="s">
        <v>727</v>
      </c>
      <c r="Q1800" s="65" t="str">
        <f t="shared" si="1382"/>
        <v>신용ORD</v>
      </c>
      <c r="R1800" s="65" t="str">
        <f t="shared" si="1392"/>
        <v>varchar2(3)</v>
      </c>
      <c r="S1800" s="66"/>
      <c r="T1800" s="66"/>
      <c r="U1800" s="68" t="str">
        <f t="shared" si="1433"/>
        <v>3</v>
      </c>
      <c r="V1800" s="65"/>
      <c r="W1800" s="5" t="s">
        <v>291</v>
      </c>
      <c r="X1800" s="5" t="str">
        <f t="shared" si="1407"/>
        <v>BASE_DT,SCEN_ID,PORT_ID,POSI_ID</v>
      </c>
      <c r="Y1800" s="6" t="s">
        <v>291</v>
      </c>
      <c r="Z1800" s="37" t="str">
        <f t="shared" si="1408"/>
        <v xml:space="preserve">  CR_ORD varchar2(3) NULL,</v>
      </c>
      <c r="AA1800" s="37" t="s">
        <v>291</v>
      </c>
      <c r="AB1800" s="5" t="str">
        <f t="shared" si="1409"/>
        <v/>
      </c>
      <c r="AC1800" s="37" t="s">
        <v>291</v>
      </c>
      <c r="AD1800" s="37" t="str">
        <f t="shared" si="1410"/>
        <v>COMMENT ON COLUMN ZSB_RISK_BASE.CR_ORD IS '신용ORD : 신용기준자료 000 그외는 001…';</v>
      </c>
      <c r="AE1800" s="37" t="s">
        <v>291</v>
      </c>
      <c r="AF1800" s="40" t="str">
        <f t="shared" si="1411"/>
        <v>ALTER TABLE ZSB_RISK_BASE ADD CR_ORD varchar2(3) NULL;</v>
      </c>
      <c r="AG1800" s="6" t="s">
        <v>291</v>
      </c>
      <c r="AI1800" s="114"/>
      <c r="AJ1800" s="66"/>
    </row>
    <row r="1801" spans="2:36" ht="38.25" hidden="1">
      <c r="B1801" s="65" t="str">
        <f t="shared" ref="B1801:C1801" si="1436">B1800</f>
        <v>바젤2표준_산출정보</v>
      </c>
      <c r="C1801" s="65" t="str">
        <f t="shared" si="1436"/>
        <v>규제자본산출 기본정보</v>
      </c>
      <c r="D1801" s="65" t="s">
        <v>1642</v>
      </c>
      <c r="E1801" s="65">
        <f t="shared" si="1397"/>
        <v>52</v>
      </c>
      <c r="F1801" s="66"/>
      <c r="G1801" s="66" t="s">
        <v>274</v>
      </c>
      <c r="H1801" s="42" t="s">
        <v>1565</v>
      </c>
      <c r="I1801" s="66"/>
      <c r="J1801" s="65" t="str">
        <f t="shared" si="1402"/>
        <v>문자_60</v>
      </c>
      <c r="K1801" s="103" t="s">
        <v>1643</v>
      </c>
      <c r="L1801" s="67"/>
      <c r="M1801" s="65" t="str">
        <f t="shared" si="1381"/>
        <v>ZSB_RISK_BASE</v>
      </c>
      <c r="N1801" s="65" t="str">
        <f t="shared" si="1378"/>
        <v>규제자본산출 기본정보</v>
      </c>
      <c r="O1801" s="27">
        <f t="shared" si="1379"/>
        <v>52</v>
      </c>
      <c r="P1801" s="65" t="s">
        <v>1644</v>
      </c>
      <c r="Q1801" s="65" t="str">
        <f t="shared" si="1382"/>
        <v>신용상계ID</v>
      </c>
      <c r="R1801" s="65" t="str">
        <f t="shared" si="1392"/>
        <v>varchar2(60)</v>
      </c>
      <c r="S1801" s="66"/>
      <c r="T1801" s="66"/>
      <c r="U1801" s="68" t="str">
        <f t="shared" si="1433"/>
        <v>60</v>
      </c>
      <c r="V1801" s="65"/>
      <c r="W1801" s="5" t="s">
        <v>291</v>
      </c>
      <c r="X1801" s="5" t="str">
        <f t="shared" si="1407"/>
        <v>BASE_DT,SCEN_ID,PORT_ID,POSI_ID</v>
      </c>
      <c r="Y1801" s="6" t="s">
        <v>291</v>
      </c>
      <c r="Z1801" s="37" t="str">
        <f t="shared" si="1408"/>
        <v xml:space="preserve">  OFF_ID varchar2(60) NULL,</v>
      </c>
      <c r="AA1801" s="37" t="s">
        <v>291</v>
      </c>
      <c r="AB1801" s="5" t="str">
        <f t="shared" si="1409"/>
        <v/>
      </c>
      <c r="AC1801" s="37" t="s">
        <v>291</v>
      </c>
      <c r="AD1801" s="37" t="str">
        <f t="shared" si="1410"/>
        <v>COMMENT ON COLUMN ZSB_RISK_BASE.OFF_ID IS '신용상계ID : 시장 신용상품상계시 상계그룹 OFF_ID';</v>
      </c>
      <c r="AE1801" s="37" t="s">
        <v>291</v>
      </c>
      <c r="AF1801" s="40" t="str">
        <f t="shared" si="1411"/>
        <v>ALTER TABLE ZSB_RISK_BASE ADD OFF_ID varchar2(60) NULL;</v>
      </c>
      <c r="AG1801" s="6" t="s">
        <v>291</v>
      </c>
      <c r="AI1801" s="114"/>
      <c r="AJ1801" s="66"/>
    </row>
    <row r="1802" spans="2:36" ht="63.75" hidden="1">
      <c r="B1802" s="65" t="str">
        <f t="shared" ref="B1802:C1802" si="1437">B1801</f>
        <v>바젤2표준_산출정보</v>
      </c>
      <c r="C1802" s="65" t="str">
        <f t="shared" si="1437"/>
        <v>규제자본산출 기본정보</v>
      </c>
      <c r="D1802" s="65" t="s">
        <v>1645</v>
      </c>
      <c r="E1802" s="65">
        <f t="shared" si="1397"/>
        <v>53</v>
      </c>
      <c r="F1802" s="66"/>
      <c r="G1802" s="66" t="s">
        <v>274</v>
      </c>
      <c r="H1802" s="42" t="s">
        <v>705</v>
      </c>
      <c r="I1802" s="66"/>
      <c r="J1802" s="65" t="str">
        <f t="shared" si="1402"/>
        <v>문자_1</v>
      </c>
      <c r="K1802" s="103" t="s">
        <v>1646</v>
      </c>
      <c r="L1802" s="67"/>
      <c r="M1802" s="65" t="str">
        <f t="shared" si="1381"/>
        <v>ZSB_RISK_BASE</v>
      </c>
      <c r="N1802" s="65" t="str">
        <f t="shared" si="1378"/>
        <v>규제자본산출 기본정보</v>
      </c>
      <c r="O1802" s="27">
        <f t="shared" si="1379"/>
        <v>53</v>
      </c>
      <c r="P1802" s="65" t="s">
        <v>728</v>
      </c>
      <c r="Q1802" s="65" t="str">
        <f t="shared" si="1382"/>
        <v>신용상계FG</v>
      </c>
      <c r="R1802" s="65" t="str">
        <f t="shared" si="1392"/>
        <v>varchar2(1)</v>
      </c>
      <c r="S1802" s="66"/>
      <c r="T1802" s="66"/>
      <c r="U1802" s="68" t="str">
        <f t="shared" si="1433"/>
        <v>1</v>
      </c>
      <c r="V1802" s="65"/>
      <c r="W1802" s="5" t="s">
        <v>291</v>
      </c>
      <c r="X1802" s="5" t="str">
        <f t="shared" si="1407"/>
        <v>BASE_DT,SCEN_ID,PORT_ID,POSI_ID</v>
      </c>
      <c r="Y1802" s="6" t="s">
        <v>291</v>
      </c>
      <c r="Z1802" s="37" t="str">
        <f t="shared" si="1408"/>
        <v xml:space="preserve">  CR_OFF_FG varchar2(1) NULL,</v>
      </c>
      <c r="AA1802" s="37" t="s">
        <v>291</v>
      </c>
      <c r="AB1802" s="5" t="str">
        <f t="shared" si="1409"/>
        <v/>
      </c>
      <c r="AC1802" s="37" t="s">
        <v>291</v>
      </c>
      <c r="AD1802" s="37" t="str">
        <f t="shared" si="1410"/>
        <v>COMMENT ON COLUMN ZSB_RISK_BASE.CR_OFF_FG IS '신용상계FG : 신용파생:상계여부, 시장 CDS상계구분 :1(완전),2(일반),3(80%)…...';</v>
      </c>
      <c r="AE1802" s="37" t="s">
        <v>291</v>
      </c>
      <c r="AF1802" s="40" t="str">
        <f t="shared" si="1411"/>
        <v>ALTER TABLE ZSB_RISK_BASE ADD CR_OFF_FG varchar2(1) NULL;</v>
      </c>
      <c r="AG1802" s="6" t="s">
        <v>291</v>
      </c>
      <c r="AI1802" s="114"/>
      <c r="AJ1802" s="66"/>
    </row>
    <row r="1803" spans="2:36" hidden="1">
      <c r="B1803" s="65" t="str">
        <f t="shared" ref="B1803:C1803" si="1438">B1802</f>
        <v>바젤2표준_산출정보</v>
      </c>
      <c r="C1803" s="65" t="str">
        <f t="shared" si="1438"/>
        <v>규제자본산출 기본정보</v>
      </c>
      <c r="D1803" s="65" t="s">
        <v>6730</v>
      </c>
      <c r="E1803" s="65">
        <f t="shared" si="1397"/>
        <v>54</v>
      </c>
      <c r="F1803" s="66"/>
      <c r="G1803" s="66" t="s">
        <v>274</v>
      </c>
      <c r="H1803" s="42" t="s">
        <v>1574</v>
      </c>
      <c r="I1803" s="66"/>
      <c r="J1803" s="65" t="str">
        <f t="shared" si="1402"/>
        <v>문자_8</v>
      </c>
      <c r="K1803" s="103" t="s">
        <v>1647</v>
      </c>
      <c r="L1803" s="67"/>
      <c r="M1803" s="65" t="str">
        <f t="shared" si="1381"/>
        <v>ZSB_RISK_BASE</v>
      </c>
      <c r="N1803" s="65" t="str">
        <f t="shared" si="1378"/>
        <v>규제자본산출 기본정보</v>
      </c>
      <c r="O1803" s="27">
        <f t="shared" si="1379"/>
        <v>54</v>
      </c>
      <c r="P1803" s="65" t="s">
        <v>6740</v>
      </c>
      <c r="Q1803" s="65" t="str">
        <f t="shared" si="1382"/>
        <v>전환일1</v>
      </c>
      <c r="R1803" s="65" t="str">
        <f t="shared" si="1392"/>
        <v>varchar2(8)</v>
      </c>
      <c r="S1803" s="66"/>
      <c r="T1803" s="66"/>
      <c r="U1803" s="68" t="str">
        <f t="shared" si="1433"/>
        <v>8</v>
      </c>
      <c r="V1803" s="65"/>
      <c r="W1803" s="5" t="s">
        <v>291</v>
      </c>
      <c r="X1803" s="5" t="str">
        <f t="shared" si="1407"/>
        <v>BASE_DT,SCEN_ID,PORT_ID,POSI_ID</v>
      </c>
      <c r="Y1803" s="6" t="s">
        <v>291</v>
      </c>
      <c r="Z1803" s="37" t="str">
        <f t="shared" si="1408"/>
        <v xml:space="preserve">  CONT_DT1 varchar2(8) NULL,</v>
      </c>
      <c r="AA1803" s="37" t="s">
        <v>291</v>
      </c>
      <c r="AB1803" s="5" t="str">
        <f t="shared" si="1409"/>
        <v/>
      </c>
      <c r="AC1803" s="37" t="s">
        <v>291</v>
      </c>
      <c r="AD1803" s="37" t="str">
        <f t="shared" si="1410"/>
        <v>COMMENT ON COLUMN ZSB_RISK_BASE.CONT_DT1 IS '전환일1 : 인수위험용';</v>
      </c>
      <c r="AE1803" s="37" t="s">
        <v>291</v>
      </c>
      <c r="AF1803" s="40" t="str">
        <f t="shared" si="1411"/>
        <v>ALTER TABLE ZSB_RISK_BASE ADD CONT_DT1 varchar2(8) NULL;</v>
      </c>
      <c r="AG1803" s="6" t="s">
        <v>291</v>
      </c>
      <c r="AI1803" s="114"/>
      <c r="AJ1803" s="66"/>
    </row>
    <row r="1804" spans="2:36" hidden="1">
      <c r="B1804" s="65" t="str">
        <f t="shared" ref="B1804:C1804" si="1439">B1803</f>
        <v>바젤2표준_산출정보</v>
      </c>
      <c r="C1804" s="65" t="str">
        <f t="shared" si="1439"/>
        <v>규제자본산출 기본정보</v>
      </c>
      <c r="D1804" s="65" t="s">
        <v>6731</v>
      </c>
      <c r="E1804" s="65">
        <f t="shared" si="1397"/>
        <v>55</v>
      </c>
      <c r="F1804" s="66"/>
      <c r="G1804" s="66" t="s">
        <v>274</v>
      </c>
      <c r="H1804" s="42" t="s">
        <v>1574</v>
      </c>
      <c r="I1804" s="66"/>
      <c r="J1804" s="65" t="str">
        <f t="shared" si="1402"/>
        <v>문자_8</v>
      </c>
      <c r="K1804" s="103" t="s">
        <v>1647</v>
      </c>
      <c r="L1804" s="67"/>
      <c r="M1804" s="65" t="str">
        <f t="shared" si="1381"/>
        <v>ZSB_RISK_BASE</v>
      </c>
      <c r="N1804" s="65" t="str">
        <f t="shared" ref="N1804:N1839" si="1440">C1804</f>
        <v>규제자본산출 기본정보</v>
      </c>
      <c r="O1804" s="27">
        <f t="shared" si="1379"/>
        <v>55</v>
      </c>
      <c r="P1804" s="65" t="s">
        <v>6741</v>
      </c>
      <c r="Q1804" s="65" t="str">
        <f t="shared" si="1382"/>
        <v>전환일2</v>
      </c>
      <c r="R1804" s="65" t="str">
        <f t="shared" si="1392"/>
        <v>varchar2(8)</v>
      </c>
      <c r="S1804" s="66"/>
      <c r="T1804" s="66"/>
      <c r="U1804" s="68" t="str">
        <f t="shared" si="1433"/>
        <v>8</v>
      </c>
      <c r="V1804" s="65"/>
      <c r="W1804" s="5" t="s">
        <v>291</v>
      </c>
      <c r="X1804" s="5" t="str">
        <f t="shared" si="1407"/>
        <v>BASE_DT,SCEN_ID,PORT_ID,POSI_ID</v>
      </c>
      <c r="Y1804" s="6" t="s">
        <v>291</v>
      </c>
      <c r="Z1804" s="37" t="str">
        <f t="shared" si="1408"/>
        <v xml:space="preserve">  CONT_DT2 varchar2(8) NULL,</v>
      </c>
      <c r="AA1804" s="37" t="s">
        <v>291</v>
      </c>
      <c r="AB1804" s="5" t="str">
        <f t="shared" si="1409"/>
        <v/>
      </c>
      <c r="AC1804" s="37" t="s">
        <v>291</v>
      </c>
      <c r="AD1804" s="37" t="str">
        <f t="shared" si="1410"/>
        <v>COMMENT ON COLUMN ZSB_RISK_BASE.CONT_DT2 IS '전환일2 : 인수위험용';</v>
      </c>
      <c r="AE1804" s="37" t="s">
        <v>291</v>
      </c>
      <c r="AF1804" s="40" t="str">
        <f t="shared" si="1411"/>
        <v>ALTER TABLE ZSB_RISK_BASE ADD CONT_DT2 varchar2(8) NULL;</v>
      </c>
      <c r="AG1804" s="6" t="s">
        <v>291</v>
      </c>
      <c r="AI1804" s="114"/>
      <c r="AJ1804" s="66"/>
    </row>
    <row r="1805" spans="2:36" ht="25.5" hidden="1">
      <c r="B1805" s="65" t="str">
        <f t="shared" ref="B1805:C1805" si="1441">B1804</f>
        <v>바젤2표준_산출정보</v>
      </c>
      <c r="C1805" s="65" t="str">
        <f t="shared" si="1441"/>
        <v>규제자본산출 기본정보</v>
      </c>
      <c r="D1805" s="65" t="s">
        <v>6732</v>
      </c>
      <c r="E1805" s="65">
        <f t="shared" si="1397"/>
        <v>56</v>
      </c>
      <c r="F1805" s="66"/>
      <c r="G1805" s="66" t="s">
        <v>1156</v>
      </c>
      <c r="H1805" s="42" t="s">
        <v>2008</v>
      </c>
      <c r="I1805" s="66"/>
      <c r="J1805" s="65" t="str">
        <f t="shared" si="1402"/>
        <v>숫자_6,2</v>
      </c>
      <c r="K1805" s="103" t="s">
        <v>6733</v>
      </c>
      <c r="L1805" s="67"/>
      <c r="M1805" s="65" t="str">
        <f t="shared" si="1381"/>
        <v>ZSB_RISK_BASE</v>
      </c>
      <c r="N1805" s="65" t="str">
        <f t="shared" si="1440"/>
        <v>규제자본산출 기본정보</v>
      </c>
      <c r="O1805" s="27">
        <f t="shared" si="1379"/>
        <v>56</v>
      </c>
      <c r="P1805" s="65" t="s">
        <v>6742</v>
      </c>
      <c r="Q1805" s="65" t="str">
        <f t="shared" si="1382"/>
        <v>비중1</v>
      </c>
      <c r="R1805" s="65" t="str">
        <f t="shared" si="1392"/>
        <v>number(6,2)</v>
      </c>
      <c r="S1805" s="66"/>
      <c r="T1805" s="66"/>
      <c r="U1805" s="68" t="str">
        <f t="shared" si="1433"/>
        <v>6,2</v>
      </c>
      <c r="V1805" s="65"/>
      <c r="W1805" s="5" t="s">
        <v>291</v>
      </c>
      <c r="X1805" s="5" t="str">
        <f t="shared" si="1407"/>
        <v>BASE_DT,SCEN_ID,PORT_ID,POSI_ID</v>
      </c>
      <c r="Y1805" s="6" t="s">
        <v>291</v>
      </c>
      <c r="Z1805" s="37" t="str">
        <f t="shared" si="1408"/>
        <v xml:space="preserve">  CONT_RT1 number(6,2) NULL,</v>
      </c>
      <c r="AA1805" s="37" t="s">
        <v>291</v>
      </c>
      <c r="AB1805" s="5" t="str">
        <f t="shared" si="1409"/>
        <v/>
      </c>
      <c r="AC1805" s="37" t="s">
        <v>291</v>
      </c>
      <c r="AD1805" s="37" t="str">
        <f t="shared" si="1410"/>
        <v>COMMENT ON COLUMN ZSB_RISK_BASE.CONT_RT1 IS '비중1 : 전환사채 비중 및 수익증권채권비중';</v>
      </c>
      <c r="AE1805" s="37" t="s">
        <v>291</v>
      </c>
      <c r="AF1805" s="40" t="str">
        <f t="shared" si="1411"/>
        <v>ALTER TABLE ZSB_RISK_BASE ADD CONT_RT1 number(6,2) NULL;</v>
      </c>
      <c r="AG1805" s="6" t="s">
        <v>291</v>
      </c>
      <c r="AI1805" s="114"/>
      <c r="AJ1805" s="66"/>
    </row>
    <row r="1806" spans="2:36" ht="25.5" hidden="1">
      <c r="B1806" s="65" t="str">
        <f t="shared" ref="B1806:C1806" si="1442">B1805</f>
        <v>바젤2표준_산출정보</v>
      </c>
      <c r="C1806" s="65" t="str">
        <f t="shared" si="1442"/>
        <v>규제자본산출 기본정보</v>
      </c>
      <c r="D1806" s="65" t="s">
        <v>6734</v>
      </c>
      <c r="E1806" s="65">
        <f t="shared" si="1397"/>
        <v>57</v>
      </c>
      <c r="F1806" s="66"/>
      <c r="G1806" s="66" t="s">
        <v>1156</v>
      </c>
      <c r="H1806" s="42" t="s">
        <v>2008</v>
      </c>
      <c r="I1806" s="66"/>
      <c r="J1806" s="65" t="str">
        <f t="shared" si="1402"/>
        <v>숫자_6,2</v>
      </c>
      <c r="K1806" s="103" t="s">
        <v>6735</v>
      </c>
      <c r="L1806" s="67"/>
      <c r="M1806" s="65" t="str">
        <f t="shared" si="1381"/>
        <v>ZSB_RISK_BASE</v>
      </c>
      <c r="N1806" s="65" t="str">
        <f t="shared" si="1440"/>
        <v>규제자본산출 기본정보</v>
      </c>
      <c r="O1806" s="27">
        <f t="shared" si="1379"/>
        <v>57</v>
      </c>
      <c r="P1806" s="65" t="s">
        <v>6743</v>
      </c>
      <c r="Q1806" s="65" t="str">
        <f t="shared" si="1382"/>
        <v>비중2</v>
      </c>
      <c r="R1806" s="65" t="str">
        <f t="shared" si="1392"/>
        <v>number(6,2)</v>
      </c>
      <c r="S1806" s="66"/>
      <c r="T1806" s="66"/>
      <c r="U1806" s="68" t="str">
        <f t="shared" si="1433"/>
        <v>6,2</v>
      </c>
      <c r="V1806" s="65"/>
      <c r="W1806" s="5" t="s">
        <v>291</v>
      </c>
      <c r="X1806" s="5" t="str">
        <f t="shared" si="1407"/>
        <v>BASE_DT,SCEN_ID,PORT_ID,POSI_ID</v>
      </c>
      <c r="Y1806" s="6" t="s">
        <v>291</v>
      </c>
      <c r="Z1806" s="37" t="str">
        <f t="shared" si="1408"/>
        <v xml:space="preserve">  CONT_RT2 number(6,2) NULL,</v>
      </c>
      <c r="AA1806" s="37" t="s">
        <v>291</v>
      </c>
      <c r="AB1806" s="5" t="str">
        <f t="shared" si="1409"/>
        <v/>
      </c>
      <c r="AC1806" s="37" t="s">
        <v>291</v>
      </c>
      <c r="AD1806" s="37" t="str">
        <f t="shared" si="1410"/>
        <v>COMMENT ON COLUMN ZSB_RISK_BASE.CONT_RT2 IS '비중2 : 수익증권적격주식비중';</v>
      </c>
      <c r="AE1806" s="37" t="s">
        <v>291</v>
      </c>
      <c r="AF1806" s="40" t="str">
        <f t="shared" si="1411"/>
        <v>ALTER TABLE ZSB_RISK_BASE ADD CONT_RT2 number(6,2) NULL;</v>
      </c>
      <c r="AG1806" s="6" t="s">
        <v>291</v>
      </c>
      <c r="AI1806" s="114"/>
      <c r="AJ1806" s="66"/>
    </row>
    <row r="1807" spans="2:36" ht="25.5" hidden="1">
      <c r="B1807" s="65" t="str">
        <f t="shared" ref="B1807:C1807" si="1443">B1806</f>
        <v>바젤2표준_산출정보</v>
      </c>
      <c r="C1807" s="65" t="str">
        <f t="shared" si="1443"/>
        <v>규제자본산출 기본정보</v>
      </c>
      <c r="D1807" s="65" t="s">
        <v>6736</v>
      </c>
      <c r="E1807" s="65">
        <f t="shared" si="1397"/>
        <v>58</v>
      </c>
      <c r="F1807" s="66"/>
      <c r="G1807" s="66" t="s">
        <v>1156</v>
      </c>
      <c r="H1807" s="42" t="s">
        <v>2008</v>
      </c>
      <c r="I1807" s="66"/>
      <c r="J1807" s="65" t="str">
        <f t="shared" si="1402"/>
        <v>숫자_6,2</v>
      </c>
      <c r="K1807" s="103" t="s">
        <v>6737</v>
      </c>
      <c r="L1807" s="67"/>
      <c r="M1807" s="65" t="str">
        <f t="shared" si="1381"/>
        <v>ZSB_RISK_BASE</v>
      </c>
      <c r="N1807" s="65" t="str">
        <f t="shared" si="1440"/>
        <v>규제자본산출 기본정보</v>
      </c>
      <c r="O1807" s="27">
        <f t="shared" si="1379"/>
        <v>58</v>
      </c>
      <c r="P1807" s="65" t="s">
        <v>6744</v>
      </c>
      <c r="Q1807" s="65" t="str">
        <f t="shared" si="1382"/>
        <v>비중3</v>
      </c>
      <c r="R1807" s="65" t="str">
        <f t="shared" si="1392"/>
        <v>number(6,2)</v>
      </c>
      <c r="S1807" s="66"/>
      <c r="T1807" s="66"/>
      <c r="U1807" s="68" t="str">
        <f t="shared" si="1433"/>
        <v>6,2</v>
      </c>
      <c r="V1807" s="65"/>
      <c r="W1807" s="5" t="s">
        <v>291</v>
      </c>
      <c r="X1807" s="5" t="str">
        <f t="shared" si="1407"/>
        <v>BASE_DT,SCEN_ID,PORT_ID,POSI_ID</v>
      </c>
      <c r="Y1807" s="6" t="s">
        <v>291</v>
      </c>
      <c r="Z1807" s="37" t="str">
        <f t="shared" si="1408"/>
        <v xml:space="preserve">  CONT_RT3 number(6,2) NULL,</v>
      </c>
      <c r="AA1807" s="37" t="s">
        <v>291</v>
      </c>
      <c r="AB1807" s="5" t="str">
        <f t="shared" si="1409"/>
        <v/>
      </c>
      <c r="AC1807" s="37" t="s">
        <v>291</v>
      </c>
      <c r="AD1807" s="37" t="str">
        <f t="shared" si="1410"/>
        <v>COMMENT ON COLUMN ZSB_RISK_BASE.CONT_RT3 IS '비중3 : 수익증권비적격주식비중';</v>
      </c>
      <c r="AE1807" s="37" t="s">
        <v>291</v>
      </c>
      <c r="AF1807" s="40" t="str">
        <f t="shared" si="1411"/>
        <v>ALTER TABLE ZSB_RISK_BASE ADD CONT_RT3 number(6,2) NULL;</v>
      </c>
      <c r="AG1807" s="6" t="s">
        <v>291</v>
      </c>
      <c r="AI1807" s="114"/>
      <c r="AJ1807" s="66"/>
    </row>
    <row r="1808" spans="2:36" ht="38.25" hidden="1">
      <c r="B1808" s="65" t="str">
        <f t="shared" ref="B1808:C1808" si="1444">B1807</f>
        <v>바젤2표준_산출정보</v>
      </c>
      <c r="C1808" s="65" t="str">
        <f t="shared" si="1444"/>
        <v>규제자본산출 기본정보</v>
      </c>
      <c r="D1808" s="65" t="s">
        <v>1648</v>
      </c>
      <c r="E1808" s="65">
        <f t="shared" si="1397"/>
        <v>59</v>
      </c>
      <c r="F1808" s="66"/>
      <c r="G1808" s="66" t="s">
        <v>274</v>
      </c>
      <c r="H1808" s="42" t="s">
        <v>706</v>
      </c>
      <c r="I1808" s="66"/>
      <c r="J1808" s="65" t="str">
        <f t="shared" si="1402"/>
        <v>문자_2</v>
      </c>
      <c r="K1808" s="103" t="s">
        <v>1649</v>
      </c>
      <c r="L1808" s="67"/>
      <c r="M1808" s="65" t="str">
        <f t="shared" si="1381"/>
        <v>ZSB_RISK_BASE</v>
      </c>
      <c r="N1808" s="65" t="str">
        <f t="shared" si="1440"/>
        <v>규제자본산출 기본정보</v>
      </c>
      <c r="O1808" s="27">
        <f t="shared" si="1379"/>
        <v>59</v>
      </c>
      <c r="P1808" s="65" t="s">
        <v>729</v>
      </c>
      <c r="Q1808" s="65" t="str">
        <f t="shared" si="1382"/>
        <v>기초자산유형</v>
      </c>
      <c r="R1808" s="65" t="str">
        <f t="shared" si="1392"/>
        <v>varchar2(2)</v>
      </c>
      <c r="S1808" s="66"/>
      <c r="T1808" s="66"/>
      <c r="U1808" s="68" t="str">
        <f t="shared" si="1433"/>
        <v>2</v>
      </c>
      <c r="V1808" s="65"/>
      <c r="W1808" s="5" t="s">
        <v>291</v>
      </c>
      <c r="X1808" s="5" t="str">
        <f t="shared" si="1407"/>
        <v>BASE_DT,SCEN_ID,PORT_ID,POSI_ID</v>
      </c>
      <c r="Y1808" s="6" t="s">
        <v>291</v>
      </c>
      <c r="Z1808" s="37" t="str">
        <f t="shared" si="1408"/>
        <v xml:space="preserve">  UNDER_TYPE varchar2(2) NULL,</v>
      </c>
      <c r="AA1808" s="37" t="s">
        <v>291</v>
      </c>
      <c r="AB1808" s="5" t="str">
        <f t="shared" si="1409"/>
        <v/>
      </c>
      <c r="AC1808" s="37" t="s">
        <v>291</v>
      </c>
      <c r="AD1808" s="37" t="str">
        <f t="shared" si="1410"/>
        <v>COMMENT ON COLUMN ZSB_RISK_BASE.UNDER_TYPE IS '기초자산유형 : 신용(TRS)기초자산유형으로 EQ,FX,CM,IR등';</v>
      </c>
      <c r="AE1808" s="37" t="s">
        <v>291</v>
      </c>
      <c r="AF1808" s="40" t="str">
        <f t="shared" si="1411"/>
        <v>ALTER TABLE ZSB_RISK_BASE ADD UNDER_TYPE varchar2(2) NULL;</v>
      </c>
      <c r="AG1808" s="6" t="s">
        <v>291</v>
      </c>
      <c r="AI1808" s="114"/>
      <c r="AJ1808" s="66"/>
    </row>
    <row r="1809" spans="2:36" hidden="1">
      <c r="B1809" s="65" t="str">
        <f t="shared" ref="B1809:C1809" si="1445">B1808</f>
        <v>바젤2표준_산출정보</v>
      </c>
      <c r="C1809" s="65" t="str">
        <f t="shared" si="1445"/>
        <v>규제자본산출 기본정보</v>
      </c>
      <c r="D1809" s="65" t="s">
        <v>1651</v>
      </c>
      <c r="E1809" s="65">
        <f t="shared" si="1397"/>
        <v>60</v>
      </c>
      <c r="F1809" s="66"/>
      <c r="G1809" s="66" t="s">
        <v>1156</v>
      </c>
      <c r="H1809" s="42" t="s">
        <v>2000</v>
      </c>
      <c r="I1809" s="66"/>
      <c r="J1809" s="65" t="str">
        <f t="shared" si="1402"/>
        <v>숫자_19,2</v>
      </c>
      <c r="K1809" s="103"/>
      <c r="L1809" s="67"/>
      <c r="M1809" s="65" t="str">
        <f t="shared" si="1381"/>
        <v>ZSB_RISK_BASE</v>
      </c>
      <c r="N1809" s="65" t="str">
        <f t="shared" si="1440"/>
        <v>규제자본산출 기본정보</v>
      </c>
      <c r="O1809" s="27">
        <f t="shared" si="1379"/>
        <v>60</v>
      </c>
      <c r="P1809" s="65" t="s">
        <v>1652</v>
      </c>
      <c r="Q1809" s="65" t="str">
        <f t="shared" ref="Q1809:Q1842" si="1446">D1809</f>
        <v>델타금액</v>
      </c>
      <c r="R1809" s="65" t="str">
        <f t="shared" si="1392"/>
        <v>number(19,2)</v>
      </c>
      <c r="S1809" s="66"/>
      <c r="T1809" s="66"/>
      <c r="U1809" s="68" t="str">
        <f t="shared" si="1433"/>
        <v>19,2</v>
      </c>
      <c r="V1809" s="65"/>
      <c r="W1809" s="5" t="s">
        <v>291</v>
      </c>
      <c r="X1809" s="5" t="str">
        <f t="shared" si="1407"/>
        <v>BASE_DT,SCEN_ID,PORT_ID,POSI_ID</v>
      </c>
      <c r="Y1809" s="6" t="s">
        <v>291</v>
      </c>
      <c r="Z1809" s="37" t="str">
        <f t="shared" si="1408"/>
        <v xml:space="preserve">  SD_DELTA_AMT number(19,2) NULL,</v>
      </c>
      <c r="AA1809" s="37" t="s">
        <v>291</v>
      </c>
      <c r="AB1809" s="5" t="str">
        <f t="shared" si="1409"/>
        <v/>
      </c>
      <c r="AC1809" s="37" t="s">
        <v>291</v>
      </c>
      <c r="AD1809" s="37" t="str">
        <f t="shared" si="1410"/>
        <v>COMMENT ON COLUMN ZSB_RISK_BASE.SD_DELTA_AMT IS '델타금액';</v>
      </c>
      <c r="AE1809" s="37" t="s">
        <v>291</v>
      </c>
      <c r="AF1809" s="40" t="str">
        <f t="shared" si="1411"/>
        <v>ALTER TABLE ZSB_RISK_BASE ADD SD_DELTA_AMT number(19,2) NULL;</v>
      </c>
      <c r="AG1809" s="6" t="s">
        <v>291</v>
      </c>
      <c r="AI1809" s="114"/>
      <c r="AJ1809" s="66"/>
    </row>
    <row r="1810" spans="2:36" ht="25.5" hidden="1">
      <c r="B1810" s="65" t="str">
        <f t="shared" ref="B1810:C1810" si="1447">B1809</f>
        <v>바젤2표준_산출정보</v>
      </c>
      <c r="C1810" s="65" t="str">
        <f t="shared" si="1447"/>
        <v>규제자본산출 기본정보</v>
      </c>
      <c r="D1810" s="65" t="s">
        <v>1653</v>
      </c>
      <c r="E1810" s="65">
        <f t="shared" si="1397"/>
        <v>61</v>
      </c>
      <c r="F1810" s="66"/>
      <c r="G1810" s="66" t="s">
        <v>1156</v>
      </c>
      <c r="H1810" s="42" t="s">
        <v>2003</v>
      </c>
      <c r="I1810" s="66"/>
      <c r="J1810" s="65" t="str">
        <f t="shared" si="1402"/>
        <v>숫자_19,8</v>
      </c>
      <c r="K1810" s="103" t="s">
        <v>1654</v>
      </c>
      <c r="L1810" s="67"/>
      <c r="M1810" s="65" t="str">
        <f t="shared" si="1381"/>
        <v>ZSB_RISK_BASE</v>
      </c>
      <c r="N1810" s="65" t="str">
        <f t="shared" si="1440"/>
        <v>규제자본산출 기본정보</v>
      </c>
      <c r="O1810" s="27">
        <f t="shared" ref="O1810:O1873" si="1448">IF(P1810="","", IF(P1809="",1,O1809+1))</f>
        <v>61</v>
      </c>
      <c r="P1810" s="65" t="s">
        <v>1655</v>
      </c>
      <c r="Q1810" s="65" t="str">
        <f t="shared" si="1446"/>
        <v>델타</v>
      </c>
      <c r="R1810" s="65" t="str">
        <f t="shared" si="1392"/>
        <v>number(19,8)</v>
      </c>
      <c r="S1810" s="66"/>
      <c r="T1810" s="66"/>
      <c r="U1810" s="68" t="str">
        <f t="shared" si="1433"/>
        <v>19,8</v>
      </c>
      <c r="V1810" s="65"/>
      <c r="W1810" s="5" t="s">
        <v>291</v>
      </c>
      <c r="X1810" s="5" t="str">
        <f t="shared" si="1407"/>
        <v>BASE_DT,SCEN_ID,PORT_ID,POSI_ID</v>
      </c>
      <c r="Y1810" s="6" t="s">
        <v>291</v>
      </c>
      <c r="Z1810" s="37" t="str">
        <f t="shared" si="1408"/>
        <v xml:space="preserve">  SD_DELTA number(19,8) NULL,</v>
      </c>
      <c r="AA1810" s="37" t="s">
        <v>291</v>
      </c>
      <c r="AB1810" s="5" t="str">
        <f t="shared" si="1409"/>
        <v/>
      </c>
      <c r="AC1810" s="37" t="s">
        <v>291</v>
      </c>
      <c r="AD1810" s="37" t="str">
        <f t="shared" si="1410"/>
        <v>COMMENT ON COLUMN ZSB_RISK_BASE.SD_DELTA IS '델타 : 델타=델타금액/SPOT_AMT';</v>
      </c>
      <c r="AE1810" s="37" t="s">
        <v>291</v>
      </c>
      <c r="AF1810" s="40" t="str">
        <f t="shared" si="1411"/>
        <v>ALTER TABLE ZSB_RISK_BASE ADD SD_DELTA number(19,8) NULL;</v>
      </c>
      <c r="AG1810" s="6" t="s">
        <v>291</v>
      </c>
      <c r="AI1810" s="114"/>
      <c r="AJ1810" s="66"/>
    </row>
    <row r="1811" spans="2:36" hidden="1">
      <c r="B1811" s="65" t="str">
        <f t="shared" ref="B1811:C1811" si="1449">B1810</f>
        <v>바젤2표준_산출정보</v>
      </c>
      <c r="C1811" s="65" t="str">
        <f t="shared" si="1449"/>
        <v>규제자본산출 기본정보</v>
      </c>
      <c r="D1811" s="65" t="s">
        <v>715</v>
      </c>
      <c r="E1811" s="65">
        <f t="shared" si="1397"/>
        <v>62</v>
      </c>
      <c r="F1811" s="66"/>
      <c r="G1811" s="66" t="s">
        <v>1156</v>
      </c>
      <c r="H1811" s="42" t="s">
        <v>2003</v>
      </c>
      <c r="I1811" s="66"/>
      <c r="J1811" s="65" t="str">
        <f t="shared" si="1402"/>
        <v>숫자_19,8</v>
      </c>
      <c r="K1811" s="103"/>
      <c r="L1811" s="67"/>
      <c r="M1811" s="65" t="str">
        <f t="shared" si="1381"/>
        <v>ZSB_RISK_BASE</v>
      </c>
      <c r="N1811" s="65" t="str">
        <f t="shared" si="1440"/>
        <v>규제자본산출 기본정보</v>
      </c>
      <c r="O1811" s="27">
        <f t="shared" si="1448"/>
        <v>62</v>
      </c>
      <c r="P1811" s="65" t="s">
        <v>1656</v>
      </c>
      <c r="Q1811" s="65" t="str">
        <f t="shared" si="1446"/>
        <v>감마</v>
      </c>
      <c r="R1811" s="65" t="str">
        <f t="shared" si="1392"/>
        <v>number(19,8)</v>
      </c>
      <c r="S1811" s="66"/>
      <c r="T1811" s="66"/>
      <c r="U1811" s="68" t="str">
        <f t="shared" si="1433"/>
        <v>19,8</v>
      </c>
      <c r="V1811" s="65"/>
      <c r="W1811" s="5" t="s">
        <v>291</v>
      </c>
      <c r="X1811" s="5" t="str">
        <f t="shared" si="1407"/>
        <v>BASE_DT,SCEN_ID,PORT_ID,POSI_ID</v>
      </c>
      <c r="Y1811" s="6" t="s">
        <v>291</v>
      </c>
      <c r="Z1811" s="37" t="str">
        <f t="shared" si="1408"/>
        <v xml:space="preserve">  SD_GAMMA number(19,8) NULL,</v>
      </c>
      <c r="AA1811" s="37" t="s">
        <v>291</v>
      </c>
      <c r="AB1811" s="5" t="str">
        <f t="shared" si="1409"/>
        <v/>
      </c>
      <c r="AC1811" s="37" t="s">
        <v>291</v>
      </c>
      <c r="AD1811" s="37" t="str">
        <f t="shared" si="1410"/>
        <v>COMMENT ON COLUMN ZSB_RISK_BASE.SD_GAMMA IS '감마';</v>
      </c>
      <c r="AE1811" s="37" t="s">
        <v>291</v>
      </c>
      <c r="AF1811" s="40" t="str">
        <f t="shared" si="1411"/>
        <v>ALTER TABLE ZSB_RISK_BASE ADD SD_GAMMA number(19,8) NULL;</v>
      </c>
      <c r="AG1811" s="6" t="s">
        <v>291</v>
      </c>
      <c r="AI1811" s="114"/>
      <c r="AJ1811" s="66"/>
    </row>
    <row r="1812" spans="2:36" hidden="1">
      <c r="B1812" s="65" t="str">
        <f t="shared" ref="B1812:C1812" si="1450">B1811</f>
        <v>바젤2표준_산출정보</v>
      </c>
      <c r="C1812" s="65" t="str">
        <f t="shared" si="1450"/>
        <v>규제자본산출 기본정보</v>
      </c>
      <c r="D1812" s="65" t="s">
        <v>1657</v>
      </c>
      <c r="E1812" s="65">
        <f t="shared" si="1397"/>
        <v>63</v>
      </c>
      <c r="F1812" s="66"/>
      <c r="G1812" s="66" t="s">
        <v>1156</v>
      </c>
      <c r="H1812" s="42" t="s">
        <v>2003</v>
      </c>
      <c r="I1812" s="66"/>
      <c r="J1812" s="65" t="str">
        <f t="shared" si="1402"/>
        <v>숫자_19,8</v>
      </c>
      <c r="K1812" s="103"/>
      <c r="L1812" s="67"/>
      <c r="M1812" s="65" t="str">
        <f t="shared" si="1381"/>
        <v>ZSB_RISK_BASE</v>
      </c>
      <c r="N1812" s="65" t="str">
        <f t="shared" si="1440"/>
        <v>규제자본산출 기본정보</v>
      </c>
      <c r="O1812" s="27">
        <f t="shared" si="1448"/>
        <v>63</v>
      </c>
      <c r="P1812" s="65" t="s">
        <v>1658</v>
      </c>
      <c r="Q1812" s="65" t="str">
        <f t="shared" si="1446"/>
        <v>베가</v>
      </c>
      <c r="R1812" s="65" t="str">
        <f t="shared" si="1392"/>
        <v>number(19,8)</v>
      </c>
      <c r="S1812" s="66"/>
      <c r="T1812" s="66"/>
      <c r="U1812" s="68" t="str">
        <f t="shared" si="1433"/>
        <v>19,8</v>
      </c>
      <c r="V1812" s="65"/>
      <c r="W1812" s="5" t="s">
        <v>291</v>
      </c>
      <c r="X1812" s="5" t="str">
        <f t="shared" si="1407"/>
        <v>BASE_DT,SCEN_ID,PORT_ID,POSI_ID</v>
      </c>
      <c r="Y1812" s="6" t="s">
        <v>291</v>
      </c>
      <c r="Z1812" s="37" t="str">
        <f t="shared" si="1408"/>
        <v xml:space="preserve">  SD_VEGA number(19,8) NULL,</v>
      </c>
      <c r="AA1812" s="37" t="s">
        <v>291</v>
      </c>
      <c r="AB1812" s="5" t="str">
        <f t="shared" si="1409"/>
        <v/>
      </c>
      <c r="AC1812" s="37" t="s">
        <v>291</v>
      </c>
      <c r="AD1812" s="37" t="str">
        <f t="shared" si="1410"/>
        <v>COMMENT ON COLUMN ZSB_RISK_BASE.SD_VEGA IS '베가';</v>
      </c>
      <c r="AE1812" s="37" t="s">
        <v>291</v>
      </c>
      <c r="AF1812" s="40" t="str">
        <f t="shared" si="1411"/>
        <v>ALTER TABLE ZSB_RISK_BASE ADD SD_VEGA number(19,8) NULL;</v>
      </c>
      <c r="AG1812" s="6" t="s">
        <v>291</v>
      </c>
      <c r="AI1812" s="114"/>
      <c r="AJ1812" s="66"/>
    </row>
    <row r="1813" spans="2:36" ht="51" hidden="1">
      <c r="B1813" s="65" t="str">
        <f t="shared" ref="B1813:C1813" si="1451">B1812</f>
        <v>바젤2표준_산출정보</v>
      </c>
      <c r="C1813" s="65" t="str">
        <f t="shared" si="1451"/>
        <v>규제자본산출 기본정보</v>
      </c>
      <c r="D1813" s="65" t="s">
        <v>1659</v>
      </c>
      <c r="E1813" s="65">
        <f t="shared" si="1397"/>
        <v>64</v>
      </c>
      <c r="F1813" s="66"/>
      <c r="G1813" s="66" t="s">
        <v>274</v>
      </c>
      <c r="H1813" s="42" t="s">
        <v>706</v>
      </c>
      <c r="I1813" s="66"/>
      <c r="J1813" s="65" t="str">
        <f t="shared" si="1402"/>
        <v>문자_2</v>
      </c>
      <c r="K1813" s="103" t="s">
        <v>1660</v>
      </c>
      <c r="L1813" s="67"/>
      <c r="M1813" s="65" t="str">
        <f t="shared" si="1381"/>
        <v>ZSB_RISK_BASE</v>
      </c>
      <c r="N1813" s="65" t="str">
        <f t="shared" si="1440"/>
        <v>규제자본산출 기본정보</v>
      </c>
      <c r="O1813" s="27">
        <f t="shared" si="1448"/>
        <v>64</v>
      </c>
      <c r="P1813" s="65" t="s">
        <v>723</v>
      </c>
      <c r="Q1813" s="65" t="str">
        <f t="shared" si="1446"/>
        <v>위험대분류</v>
      </c>
      <c r="R1813" s="65" t="str">
        <f t="shared" si="1392"/>
        <v>varchar2(2)</v>
      </c>
      <c r="S1813" s="66"/>
      <c r="T1813" s="66"/>
      <c r="U1813" s="68" t="str">
        <f t="shared" si="1433"/>
        <v>2</v>
      </c>
      <c r="V1813" s="65"/>
      <c r="W1813" s="5" t="s">
        <v>291</v>
      </c>
      <c r="X1813" s="5" t="str">
        <f t="shared" si="1407"/>
        <v>BASE_DT,SCEN_ID,PORT_ID,POSI_ID</v>
      </c>
      <c r="Y1813" s="6" t="s">
        <v>291</v>
      </c>
      <c r="Z1813" s="37" t="str">
        <f t="shared" si="1408"/>
        <v xml:space="preserve">  SD_R1 varchar2(2) NULL,</v>
      </c>
      <c r="AA1813" s="37" t="s">
        <v>291</v>
      </c>
      <c r="AB1813" s="5" t="str">
        <f t="shared" si="1409"/>
        <v/>
      </c>
      <c r="AC1813" s="37" t="s">
        <v>291</v>
      </c>
      <c r="AD1813" s="37" t="str">
        <f t="shared" si="1410"/>
        <v>COMMENT ON COLUMN ZSB_RISK_BASE.SD_R1 IS '위험대분류 : 주식(EQ), 금리(IR), 외환(FX), 상품(CM), 옵셥(OP)';</v>
      </c>
      <c r="AE1813" s="37" t="s">
        <v>291</v>
      </c>
      <c r="AF1813" s="40" t="str">
        <f t="shared" si="1411"/>
        <v>ALTER TABLE ZSB_RISK_BASE ADD SD_R1 varchar2(2) NULL;</v>
      </c>
      <c r="AG1813" s="6" t="s">
        <v>291</v>
      </c>
      <c r="AI1813" s="114"/>
      <c r="AJ1813" s="66"/>
    </row>
    <row r="1814" spans="2:36" ht="38.25" hidden="1">
      <c r="B1814" s="65" t="str">
        <f t="shared" ref="B1814:C1814" si="1452">B1813</f>
        <v>바젤2표준_산출정보</v>
      </c>
      <c r="C1814" s="65" t="str">
        <f t="shared" si="1452"/>
        <v>규제자본산출 기본정보</v>
      </c>
      <c r="D1814" s="65" t="s">
        <v>1661</v>
      </c>
      <c r="E1814" s="65">
        <f t="shared" si="1397"/>
        <v>65</v>
      </c>
      <c r="F1814" s="66"/>
      <c r="G1814" s="66" t="s">
        <v>274</v>
      </c>
      <c r="H1814" s="42" t="s">
        <v>708</v>
      </c>
      <c r="I1814" s="66"/>
      <c r="J1814" s="65" t="str">
        <f t="shared" si="1402"/>
        <v>문자_4</v>
      </c>
      <c r="K1814" s="103" t="s">
        <v>1662</v>
      </c>
      <c r="L1814" s="67"/>
      <c r="M1814" s="65" t="str">
        <f t="shared" ref="M1814:M1848" si="1453">M1813</f>
        <v>ZSB_RISK_BASE</v>
      </c>
      <c r="N1814" s="65" t="str">
        <f t="shared" si="1440"/>
        <v>규제자본산출 기본정보</v>
      </c>
      <c r="O1814" s="27">
        <f t="shared" si="1448"/>
        <v>65</v>
      </c>
      <c r="P1814" s="65" t="s">
        <v>724</v>
      </c>
      <c r="Q1814" s="65" t="str">
        <f t="shared" si="1446"/>
        <v>위험중분류</v>
      </c>
      <c r="R1814" s="65" t="str">
        <f t="shared" si="1392"/>
        <v>varchar2(4)</v>
      </c>
      <c r="S1814" s="66"/>
      <c r="T1814" s="66"/>
      <c r="U1814" s="68" t="str">
        <f t="shared" si="1433"/>
        <v>4</v>
      </c>
      <c r="V1814" s="65"/>
      <c r="W1814" s="5" t="s">
        <v>291</v>
      </c>
      <c r="X1814" s="5" t="str">
        <f t="shared" si="1407"/>
        <v>BASE_DT,SCEN_ID,PORT_ID,POSI_ID</v>
      </c>
      <c r="Y1814" s="6" t="s">
        <v>291</v>
      </c>
      <c r="Z1814" s="37" t="str">
        <f t="shared" si="1408"/>
        <v xml:space="preserve">  SD_R2 varchar2(4) NULL,</v>
      </c>
      <c r="AA1814" s="37" t="s">
        <v>291</v>
      </c>
      <c r="AB1814" s="5" t="str">
        <f t="shared" si="1409"/>
        <v/>
      </c>
      <c r="AC1814" s="37" t="s">
        <v>291</v>
      </c>
      <c r="AD1814" s="37" t="str">
        <f t="shared" si="1410"/>
        <v>COMMENT ON COLUMN ZSB_RISK_BASE.SD_R2 IS '위험중분류 : 주식현물: EQ01, 주식파생: EQ02등으로 코드 참조';</v>
      </c>
      <c r="AE1814" s="37" t="s">
        <v>291</v>
      </c>
      <c r="AF1814" s="40" t="str">
        <f t="shared" si="1411"/>
        <v>ALTER TABLE ZSB_RISK_BASE ADD SD_R2 varchar2(4) NULL;</v>
      </c>
      <c r="AG1814" s="6" t="s">
        <v>291</v>
      </c>
      <c r="AI1814" s="114"/>
      <c r="AJ1814" s="66"/>
    </row>
    <row r="1815" spans="2:36" ht="38.25" hidden="1">
      <c r="B1815" s="65" t="str">
        <f t="shared" ref="B1815:C1815" si="1454">B1814</f>
        <v>바젤2표준_산출정보</v>
      </c>
      <c r="C1815" s="65" t="str">
        <f t="shared" si="1454"/>
        <v>규제자본산출 기본정보</v>
      </c>
      <c r="D1815" s="65" t="s">
        <v>1663</v>
      </c>
      <c r="E1815" s="65">
        <f t="shared" si="1397"/>
        <v>66</v>
      </c>
      <c r="F1815" s="66"/>
      <c r="G1815" s="66" t="s">
        <v>274</v>
      </c>
      <c r="H1815" s="42" t="s">
        <v>731</v>
      </c>
      <c r="I1815" s="66"/>
      <c r="J1815" s="65" t="str">
        <f t="shared" si="1402"/>
        <v>문자_6</v>
      </c>
      <c r="K1815" s="103" t="s">
        <v>1664</v>
      </c>
      <c r="L1815" s="67"/>
      <c r="M1815" s="65" t="str">
        <f t="shared" si="1453"/>
        <v>ZSB_RISK_BASE</v>
      </c>
      <c r="N1815" s="65" t="str">
        <f t="shared" si="1440"/>
        <v>규제자본산출 기본정보</v>
      </c>
      <c r="O1815" s="27">
        <f t="shared" si="1448"/>
        <v>66</v>
      </c>
      <c r="P1815" s="65" t="s">
        <v>725</v>
      </c>
      <c r="Q1815" s="65" t="str">
        <f t="shared" si="1446"/>
        <v>위험소분류</v>
      </c>
      <c r="R1815" s="65" t="str">
        <f t="shared" si="1392"/>
        <v>varchar2(6)</v>
      </c>
      <c r="S1815" s="66"/>
      <c r="T1815" s="66"/>
      <c r="U1815" s="68" t="str">
        <f t="shared" si="1433"/>
        <v>6</v>
      </c>
      <c r="V1815" s="65"/>
      <c r="W1815" s="5" t="s">
        <v>291</v>
      </c>
      <c r="X1815" s="5" t="str">
        <f t="shared" si="1407"/>
        <v>BASE_DT,SCEN_ID,PORT_ID,POSI_ID</v>
      </c>
      <c r="Y1815" s="6" t="s">
        <v>291</v>
      </c>
      <c r="Z1815" s="37" t="str">
        <f t="shared" si="1408"/>
        <v xml:space="preserve">  SD_R3 varchar2(6) NULL,</v>
      </c>
      <c r="AA1815" s="37" t="s">
        <v>291</v>
      </c>
      <c r="AB1815" s="5" t="str">
        <f t="shared" si="1409"/>
        <v/>
      </c>
      <c r="AC1815" s="37" t="s">
        <v>291</v>
      </c>
      <c r="AD1815" s="37" t="str">
        <f t="shared" si="1410"/>
        <v>COMMENT ON COLUMN ZSB_RISK_BASE.SD_R3 IS '위험소분류 : EQ0101 등으로 리스크분석 기준이 되는 코드';</v>
      </c>
      <c r="AE1815" s="37" t="s">
        <v>291</v>
      </c>
      <c r="AF1815" s="40" t="str">
        <f t="shared" si="1411"/>
        <v>ALTER TABLE ZSB_RISK_BASE ADD SD_R3 varchar2(6) NULL;</v>
      </c>
      <c r="AG1815" s="6" t="s">
        <v>291</v>
      </c>
      <c r="AI1815" s="114"/>
      <c r="AJ1815" s="66"/>
    </row>
    <row r="1816" spans="2:36" ht="38.25" hidden="1">
      <c r="B1816" s="65" t="str">
        <f t="shared" ref="B1816:C1816" si="1455">B1815</f>
        <v>바젤2표준_산출정보</v>
      </c>
      <c r="C1816" s="65" t="str">
        <f t="shared" si="1455"/>
        <v>규제자본산출 기본정보</v>
      </c>
      <c r="D1816" s="65" t="s">
        <v>714</v>
      </c>
      <c r="E1816" s="65">
        <f t="shared" si="1397"/>
        <v>67</v>
      </c>
      <c r="F1816" s="66"/>
      <c r="G1816" s="66" t="s">
        <v>274</v>
      </c>
      <c r="H1816" s="42" t="s">
        <v>731</v>
      </c>
      <c r="I1816" s="66"/>
      <c r="J1816" s="65" t="str">
        <f t="shared" si="1402"/>
        <v>문자_6</v>
      </c>
      <c r="K1816" s="103" t="s">
        <v>1665</v>
      </c>
      <c r="L1816" s="67"/>
      <c r="M1816" s="65" t="str">
        <f t="shared" si="1453"/>
        <v>ZSB_RISK_BASE</v>
      </c>
      <c r="N1816" s="65" t="str">
        <f t="shared" si="1440"/>
        <v>규제자본산출 기본정보</v>
      </c>
      <c r="O1816" s="27">
        <f t="shared" si="1448"/>
        <v>67</v>
      </c>
      <c r="P1816" s="65" t="s">
        <v>726</v>
      </c>
      <c r="Q1816" s="65" t="str">
        <f t="shared" si="1446"/>
        <v>위험분류</v>
      </c>
      <c r="R1816" s="65" t="str">
        <f t="shared" si="1392"/>
        <v>varchar2(6)</v>
      </c>
      <c r="S1816" s="66"/>
      <c r="T1816" s="66"/>
      <c r="U1816" s="68" t="str">
        <f t="shared" si="1433"/>
        <v>6</v>
      </c>
      <c r="V1816" s="65"/>
      <c r="W1816" s="5" t="s">
        <v>291</v>
      </c>
      <c r="X1816" s="5" t="str">
        <f t="shared" si="1407"/>
        <v>BASE_DT,SCEN_ID,PORT_ID,POSI_ID</v>
      </c>
      <c r="Y1816" s="6" t="s">
        <v>291</v>
      </c>
      <c r="Z1816" s="37" t="str">
        <f t="shared" si="1408"/>
        <v xml:space="preserve">  SD_RISK varchar2(6) NULL,</v>
      </c>
      <c r="AA1816" s="37" t="s">
        <v>291</v>
      </c>
      <c r="AB1816" s="5" t="str">
        <f t="shared" si="1409"/>
        <v/>
      </c>
      <c r="AC1816" s="37" t="s">
        <v>291</v>
      </c>
      <c r="AD1816" s="37" t="str">
        <f t="shared" si="1410"/>
        <v>COMMENT ON COLUMN ZSB_RISK_BASE.SD_RISK IS '위험분류 : 옵션의 경우 금리(O1), 주식(O2) 등 분류';</v>
      </c>
      <c r="AE1816" s="37" t="s">
        <v>291</v>
      </c>
      <c r="AF1816" s="40" t="str">
        <f t="shared" si="1411"/>
        <v>ALTER TABLE ZSB_RISK_BASE ADD SD_RISK varchar2(6) NULL;</v>
      </c>
      <c r="AG1816" s="6" t="s">
        <v>291</v>
      </c>
      <c r="AI1816" s="114"/>
      <c r="AJ1816" s="66"/>
    </row>
    <row r="1817" spans="2:36" hidden="1">
      <c r="B1817" s="65" t="str">
        <f t="shared" ref="B1817:C1817" si="1456">B1816</f>
        <v>바젤2표준_산출정보</v>
      </c>
      <c r="C1817" s="65" t="str">
        <f t="shared" si="1456"/>
        <v>규제자본산출 기본정보</v>
      </c>
      <c r="D1817" s="65" t="s">
        <v>6014</v>
      </c>
      <c r="E1817" s="65">
        <f t="shared" si="1397"/>
        <v>68</v>
      </c>
      <c r="F1817" s="66"/>
      <c r="G1817" s="66" t="s">
        <v>274</v>
      </c>
      <c r="H1817" s="42">
        <v>3</v>
      </c>
      <c r="I1817" s="66"/>
      <c r="J1817" s="65" t="str">
        <f t="shared" si="1402"/>
        <v>문자_3</v>
      </c>
      <c r="K1817" s="103" t="s">
        <v>6015</v>
      </c>
      <c r="L1817" s="67"/>
      <c r="M1817" s="65" t="str">
        <f t="shared" si="1453"/>
        <v>ZSB_RISK_BASE</v>
      </c>
      <c r="N1817" s="65" t="str">
        <f t="shared" si="1440"/>
        <v>규제자본산출 기본정보</v>
      </c>
      <c r="O1817" s="27">
        <f t="shared" si="1448"/>
        <v>68</v>
      </c>
      <c r="P1817" s="65" t="s">
        <v>6015</v>
      </c>
      <c r="Q1817" s="65" t="str">
        <f t="shared" si="1446"/>
        <v>포지션분류</v>
      </c>
      <c r="R1817" s="65" t="str">
        <f t="shared" si="1392"/>
        <v>varchar2(3)</v>
      </c>
      <c r="S1817" s="66"/>
      <c r="T1817" s="66"/>
      <c r="U1817" s="68">
        <f t="shared" si="1433"/>
        <v>3</v>
      </c>
      <c r="V1817" s="65"/>
      <c r="W1817" s="5" t="s">
        <v>291</v>
      </c>
      <c r="X1817" s="5" t="str">
        <f t="shared" si="1407"/>
        <v>BASE_DT,SCEN_ID,PORT_ID,POSI_ID</v>
      </c>
      <c r="Y1817" s="6" t="s">
        <v>291</v>
      </c>
      <c r="Z1817" s="37" t="str">
        <f t="shared" si="1408"/>
        <v xml:space="preserve">  POSI_GB varchar2(3) NULL,</v>
      </c>
      <c r="AA1817" s="37" t="s">
        <v>291</v>
      </c>
      <c r="AB1817" s="5" t="str">
        <f t="shared" si="1409"/>
        <v/>
      </c>
      <c r="AC1817" s="37" t="s">
        <v>291</v>
      </c>
      <c r="AD1817" s="37" t="str">
        <f t="shared" si="1410"/>
        <v>COMMENT ON COLUMN ZSB_RISK_BASE.POSI_GB IS '포지션분류 : POSI_GB';</v>
      </c>
      <c r="AE1817" s="37" t="s">
        <v>291</v>
      </c>
      <c r="AF1817" s="40" t="str">
        <f t="shared" si="1411"/>
        <v>ALTER TABLE ZSB_RISK_BASE ADD POSI_GB varchar2(3) NULL;</v>
      </c>
      <c r="AG1817" s="6" t="s">
        <v>291</v>
      </c>
      <c r="AI1817" s="114"/>
      <c r="AJ1817" s="66"/>
    </row>
    <row r="1818" spans="2:36" ht="25.5" hidden="1">
      <c r="B1818" s="65" t="str">
        <f t="shared" ref="B1818:C1818" si="1457">B1817</f>
        <v>바젤2표준_산출정보</v>
      </c>
      <c r="C1818" s="65" t="str">
        <f t="shared" si="1457"/>
        <v>규제자본산출 기본정보</v>
      </c>
      <c r="D1818" s="65" t="s">
        <v>6738</v>
      </c>
      <c r="E1818" s="65">
        <f t="shared" si="1397"/>
        <v>69</v>
      </c>
      <c r="F1818" s="66"/>
      <c r="G1818" s="66" t="s">
        <v>274</v>
      </c>
      <c r="H1818" s="42">
        <v>3</v>
      </c>
      <c r="I1818" s="66"/>
      <c r="J1818" s="65" t="str">
        <f t="shared" si="1402"/>
        <v>문자_3</v>
      </c>
      <c r="K1818" s="103" t="s">
        <v>6739</v>
      </c>
      <c r="L1818" s="67"/>
      <c r="M1818" s="65" t="str">
        <f t="shared" si="1453"/>
        <v>ZSB_RISK_BASE</v>
      </c>
      <c r="N1818" s="65" t="str">
        <f t="shared" si="1440"/>
        <v>규제자본산출 기본정보</v>
      </c>
      <c r="O1818" s="27">
        <f t="shared" si="1448"/>
        <v>69</v>
      </c>
      <c r="P1818" s="65" t="s">
        <v>6745</v>
      </c>
      <c r="Q1818" s="65" t="str">
        <f t="shared" si="1446"/>
        <v>기초자산포지션분류</v>
      </c>
      <c r="R1818" s="65" t="str">
        <f t="shared" si="1392"/>
        <v>varchar2(3)</v>
      </c>
      <c r="S1818" s="66"/>
      <c r="T1818" s="66"/>
      <c r="U1818" s="68">
        <f t="shared" si="1433"/>
        <v>3</v>
      </c>
      <c r="V1818" s="65"/>
      <c r="W1818" s="5" t="s">
        <v>291</v>
      </c>
      <c r="X1818" s="5" t="str">
        <f t="shared" si="1407"/>
        <v>BASE_DT,SCEN_ID,PORT_ID,POSI_ID</v>
      </c>
      <c r="Y1818" s="6" t="s">
        <v>291</v>
      </c>
      <c r="Z1818" s="37" t="str">
        <f t="shared" si="1408"/>
        <v xml:space="preserve">  UNDER_POSI_GB varchar2(3) NULL,</v>
      </c>
      <c r="AA1818" s="37" t="s">
        <v>291</v>
      </c>
      <c r="AB1818" s="5" t="str">
        <f t="shared" si="1409"/>
        <v/>
      </c>
      <c r="AC1818" s="37" t="s">
        <v>291</v>
      </c>
      <c r="AD1818" s="37" t="str">
        <f t="shared" si="1410"/>
        <v>COMMENT ON COLUMN ZSB_RISK_BASE.UNDER_POSI_GB IS '기초자산포지션분류 : 우선주 채권전환시 포지션분류';</v>
      </c>
      <c r="AE1818" s="37" t="s">
        <v>291</v>
      </c>
      <c r="AF1818" s="40" t="str">
        <f t="shared" si="1411"/>
        <v>ALTER TABLE ZSB_RISK_BASE ADD UNDER_POSI_GB varchar2(3) NULL;</v>
      </c>
      <c r="AG1818" s="6" t="s">
        <v>291</v>
      </c>
      <c r="AI1818" s="114"/>
      <c r="AJ1818" s="66"/>
    </row>
    <row r="1819" spans="2:36" ht="25.5" hidden="1">
      <c r="B1819" s="65" t="str">
        <f t="shared" ref="B1819:C1819" si="1458">B1818</f>
        <v>바젤2표준_산출정보</v>
      </c>
      <c r="C1819" s="65" t="str">
        <f t="shared" si="1458"/>
        <v>규제자본산출 기본정보</v>
      </c>
      <c r="D1819" s="65" t="s">
        <v>1668</v>
      </c>
      <c r="E1819" s="65">
        <f t="shared" si="1397"/>
        <v>70</v>
      </c>
      <c r="F1819" s="66"/>
      <c r="G1819" s="66" t="s">
        <v>274</v>
      </c>
      <c r="H1819" s="42">
        <v>20</v>
      </c>
      <c r="I1819" s="66"/>
      <c r="J1819" s="65" t="str">
        <f t="shared" si="1402"/>
        <v>문자_20</v>
      </c>
      <c r="K1819" s="103" t="s">
        <v>1669</v>
      </c>
      <c r="L1819" s="67"/>
      <c r="M1819" s="65" t="str">
        <f t="shared" si="1453"/>
        <v>ZSB_RISK_BASE</v>
      </c>
      <c r="N1819" s="65" t="str">
        <f t="shared" si="1440"/>
        <v>규제자본산출 기본정보</v>
      </c>
      <c r="O1819" s="27">
        <f t="shared" si="1448"/>
        <v>70</v>
      </c>
      <c r="P1819" s="65" t="s">
        <v>1670</v>
      </c>
      <c r="Q1819" s="65" t="str">
        <f t="shared" si="1446"/>
        <v>주식시장</v>
      </c>
      <c r="R1819" s="65" t="str">
        <f t="shared" si="1392"/>
        <v>varchar2(20)</v>
      </c>
      <c r="S1819" s="66"/>
      <c r="T1819" s="66"/>
      <c r="U1819" s="68">
        <f t="shared" si="1433"/>
        <v>20</v>
      </c>
      <c r="V1819" s="65"/>
      <c r="W1819" s="5" t="s">
        <v>291</v>
      </c>
      <c r="X1819" s="5" t="str">
        <f t="shared" si="1407"/>
        <v>BASE_DT,SCEN_ID,PORT_ID,POSI_ID</v>
      </c>
      <c r="Y1819" s="6" t="s">
        <v>291</v>
      </c>
      <c r="Z1819" s="37" t="str">
        <f t="shared" si="1408"/>
        <v xml:space="preserve">  SD_MKT_AREA varchar2(20) NULL,</v>
      </c>
      <c r="AA1819" s="37" t="s">
        <v>291</v>
      </c>
      <c r="AB1819" s="5" t="str">
        <f t="shared" si="1409"/>
        <v/>
      </c>
      <c r="AC1819" s="37" t="s">
        <v>291</v>
      </c>
      <c r="AD1819" s="37" t="str">
        <f t="shared" si="1410"/>
        <v>COMMENT ON COLUMN ZSB_RISK_BASE.SD_MKT_AREA IS '주식시장 : 주식시장구분(일반위험집계기준)';</v>
      </c>
      <c r="AE1819" s="37" t="s">
        <v>291</v>
      </c>
      <c r="AF1819" s="40" t="str">
        <f t="shared" si="1411"/>
        <v>ALTER TABLE ZSB_RISK_BASE ADD SD_MKT_AREA varchar2(20) NULL;</v>
      </c>
      <c r="AG1819" s="6" t="s">
        <v>291</v>
      </c>
      <c r="AI1819" s="114"/>
      <c r="AJ1819" s="66"/>
    </row>
    <row r="1820" spans="2:36" hidden="1">
      <c r="B1820" s="65" t="str">
        <f t="shared" ref="B1820:C1820" si="1459">B1819</f>
        <v>바젤2표준_산출정보</v>
      </c>
      <c r="C1820" s="65" t="str">
        <f t="shared" si="1459"/>
        <v>규제자본산출 기본정보</v>
      </c>
      <c r="D1820" s="65" t="s">
        <v>1671</v>
      </c>
      <c r="E1820" s="65">
        <f t="shared" si="1397"/>
        <v>71</v>
      </c>
      <c r="F1820" s="66"/>
      <c r="G1820" s="66" t="s">
        <v>274</v>
      </c>
      <c r="H1820" s="42" t="s">
        <v>705</v>
      </c>
      <c r="I1820" s="66"/>
      <c r="J1820" s="65" t="str">
        <f t="shared" si="1402"/>
        <v>문자_1</v>
      </c>
      <c r="K1820" s="103" t="s">
        <v>1672</v>
      </c>
      <c r="L1820" s="67"/>
      <c r="M1820" s="65" t="str">
        <f t="shared" si="1453"/>
        <v>ZSB_RISK_BASE</v>
      </c>
      <c r="N1820" s="65" t="str">
        <f t="shared" si="1440"/>
        <v>규제자본산출 기본정보</v>
      </c>
      <c r="O1820" s="27">
        <f t="shared" si="1448"/>
        <v>71</v>
      </c>
      <c r="P1820" s="65" t="s">
        <v>1673</v>
      </c>
      <c r="Q1820" s="65" t="str">
        <f t="shared" si="1446"/>
        <v>유동성여부</v>
      </c>
      <c r="R1820" s="65" t="str">
        <f t="shared" si="1392"/>
        <v>varchar2(1)</v>
      </c>
      <c r="S1820" s="66"/>
      <c r="T1820" s="66"/>
      <c r="U1820" s="68" t="str">
        <f t="shared" si="1433"/>
        <v>1</v>
      </c>
      <c r="V1820" s="65"/>
      <c r="W1820" s="5" t="s">
        <v>291</v>
      </c>
      <c r="X1820" s="5" t="str">
        <f t="shared" si="1407"/>
        <v>BASE_DT,SCEN_ID,PORT_ID,POSI_ID</v>
      </c>
      <c r="Y1820" s="6" t="s">
        <v>291</v>
      </c>
      <c r="Z1820" s="37" t="str">
        <f t="shared" si="1408"/>
        <v xml:space="preserve">  SD_YN_LIQ varchar2(1) NULL,</v>
      </c>
      <c r="AA1820" s="37" t="s">
        <v>291</v>
      </c>
      <c r="AB1820" s="5" t="str">
        <f t="shared" si="1409"/>
        <v/>
      </c>
      <c r="AC1820" s="37" t="s">
        <v>291</v>
      </c>
      <c r="AD1820" s="37" t="str">
        <f t="shared" si="1410"/>
        <v>COMMENT ON COLUMN ZSB_RISK_BASE.SD_YN_LIQ IS '유동성여부 : 유동성지수:Y';</v>
      </c>
      <c r="AE1820" s="37" t="s">
        <v>291</v>
      </c>
      <c r="AF1820" s="40" t="str">
        <f t="shared" si="1411"/>
        <v>ALTER TABLE ZSB_RISK_BASE ADD SD_YN_LIQ varchar2(1) NULL;</v>
      </c>
      <c r="AG1820" s="6" t="s">
        <v>291</v>
      </c>
      <c r="AI1820" s="114"/>
      <c r="AJ1820" s="66"/>
    </row>
    <row r="1821" spans="2:36" ht="25.5" hidden="1">
      <c r="B1821" s="65" t="str">
        <f t="shared" ref="B1821:C1821" si="1460">B1820</f>
        <v>바젤2표준_산출정보</v>
      </c>
      <c r="C1821" s="65" t="str">
        <f t="shared" si="1460"/>
        <v>규제자본산출 기본정보</v>
      </c>
      <c r="D1821" s="65" t="s">
        <v>1699</v>
      </c>
      <c r="E1821" s="65">
        <f t="shared" si="1397"/>
        <v>72</v>
      </c>
      <c r="F1821" s="66"/>
      <c r="G1821" s="66" t="s">
        <v>274</v>
      </c>
      <c r="H1821" s="42" t="s">
        <v>1639</v>
      </c>
      <c r="I1821" s="66"/>
      <c r="J1821" s="65" t="str">
        <f t="shared" si="1402"/>
        <v>문자_10</v>
      </c>
      <c r="K1821" s="103" t="s">
        <v>1700</v>
      </c>
      <c r="L1821" s="67"/>
      <c r="M1821" s="65" t="str">
        <f t="shared" si="1453"/>
        <v>ZSB_RISK_BASE</v>
      </c>
      <c r="N1821" s="65" t="str">
        <f t="shared" si="1440"/>
        <v>규제자본산출 기본정보</v>
      </c>
      <c r="O1821" s="27">
        <f t="shared" si="1448"/>
        <v>72</v>
      </c>
      <c r="P1821" s="65" t="s">
        <v>1701</v>
      </c>
      <c r="Q1821" s="65" t="str">
        <f t="shared" si="1446"/>
        <v>자료분류ID</v>
      </c>
      <c r="R1821" s="65" t="str">
        <f t="shared" ref="R1821:R1857" si="1461">IF(G1821="문자", "varchar2(" &amp; H1821 &amp; ")", IF(G1821="숫자", "number(" &amp; SUBSTITUTE(H1821, ".", ",") &amp;")", IF(G1821="날짜", "timestamp", "")))</f>
        <v>varchar2(10)</v>
      </c>
      <c r="S1821" s="66"/>
      <c r="T1821" s="66"/>
      <c r="U1821" s="68" t="str">
        <f t="shared" si="1433"/>
        <v>10</v>
      </c>
      <c r="V1821" s="65"/>
      <c r="W1821" s="5" t="s">
        <v>291</v>
      </c>
      <c r="X1821" s="5" t="str">
        <f t="shared" si="1407"/>
        <v>BASE_DT,SCEN_ID,PORT_ID,POSI_ID</v>
      </c>
      <c r="Y1821" s="6" t="s">
        <v>291</v>
      </c>
      <c r="Z1821" s="37" t="str">
        <f t="shared" si="1408"/>
        <v xml:space="preserve">  SD_DATA varchar2(10) NULL,</v>
      </c>
      <c r="AA1821" s="37" t="s">
        <v>291</v>
      </c>
      <c r="AB1821" s="5" t="str">
        <f t="shared" si="1409"/>
        <v/>
      </c>
      <c r="AC1821" s="37" t="s">
        <v>291</v>
      </c>
      <c r="AD1821" s="37" t="str">
        <f t="shared" si="1410"/>
        <v>COMMENT ON COLUMN ZSB_RISK_BASE.SD_DATA IS '자료분류ID : 자료분류(MR, CR321등)';</v>
      </c>
      <c r="AE1821" s="37" t="s">
        <v>291</v>
      </c>
      <c r="AF1821" s="40" t="str">
        <f t="shared" si="1411"/>
        <v>ALTER TABLE ZSB_RISK_BASE ADD SD_DATA varchar2(10) NULL;</v>
      </c>
      <c r="AG1821" s="6" t="s">
        <v>291</v>
      </c>
      <c r="AI1821" s="114"/>
      <c r="AJ1821" s="66"/>
    </row>
    <row r="1822" spans="2:36" ht="38.25" hidden="1">
      <c r="B1822" s="65" t="str">
        <f t="shared" ref="B1822:C1822" si="1462">B1821</f>
        <v>바젤2표준_산출정보</v>
      </c>
      <c r="C1822" s="65" t="str">
        <f t="shared" si="1462"/>
        <v>규제자본산출 기본정보</v>
      </c>
      <c r="D1822" s="65" t="s">
        <v>1702</v>
      </c>
      <c r="E1822" s="65">
        <f t="shared" si="1397"/>
        <v>73</v>
      </c>
      <c r="F1822" s="66"/>
      <c r="G1822" s="66" t="s">
        <v>274</v>
      </c>
      <c r="H1822" s="42" t="s">
        <v>1565</v>
      </c>
      <c r="I1822" s="66"/>
      <c r="J1822" s="65" t="str">
        <f t="shared" ref="J1822:J1824" si="1463">IF(G1822="", "", G1822&amp;IF(G1822="날짜", "", "_"&amp;H1822))</f>
        <v>문자_60</v>
      </c>
      <c r="K1822" s="103" t="s">
        <v>1703</v>
      </c>
      <c r="L1822" s="67"/>
      <c r="M1822" s="65" t="str">
        <f t="shared" si="1453"/>
        <v>ZSB_RISK_BASE</v>
      </c>
      <c r="N1822" s="65" t="str">
        <f t="shared" si="1440"/>
        <v>규제자본산출 기본정보</v>
      </c>
      <c r="O1822" s="27">
        <f t="shared" si="1448"/>
        <v>73</v>
      </c>
      <c r="P1822" s="65" t="s">
        <v>1704</v>
      </c>
      <c r="Q1822" s="65" t="str">
        <f t="shared" si="1446"/>
        <v>원천포지션ID</v>
      </c>
      <c r="R1822" s="65" t="str">
        <f t="shared" si="1461"/>
        <v>varchar2(60)</v>
      </c>
      <c r="S1822" s="66"/>
      <c r="T1822" s="66"/>
      <c r="U1822" s="68" t="str">
        <f t="shared" si="1433"/>
        <v>60</v>
      </c>
      <c r="V1822" s="65"/>
      <c r="W1822" s="5" t="s">
        <v>291</v>
      </c>
      <c r="X1822" s="5" t="str">
        <f t="shared" si="1407"/>
        <v>BASE_DT,SCEN_ID,PORT_ID,POSI_ID</v>
      </c>
      <c r="Y1822" s="6" t="s">
        <v>291</v>
      </c>
      <c r="Z1822" s="37" t="str">
        <f t="shared" si="1408"/>
        <v xml:space="preserve">  FLAT_POSI_ID varchar2(60) NULL,</v>
      </c>
      <c r="AA1822" s="37" t="s">
        <v>291</v>
      </c>
      <c r="AB1822" s="5" t="str">
        <f t="shared" si="1409"/>
        <v/>
      </c>
      <c r="AC1822" s="37" t="s">
        <v>291</v>
      </c>
      <c r="AD1822" s="37" t="str">
        <f t="shared" si="1410"/>
        <v>COMMENT ON COLUMN ZSB_RISK_BASE.FLAT_POSI_ID IS '원천포지션ID : FLAT 포지션ID로 POSI_ID || POSI_SEQ정보';</v>
      </c>
      <c r="AE1822" s="37" t="s">
        <v>291</v>
      </c>
      <c r="AF1822" s="40" t="str">
        <f t="shared" si="1411"/>
        <v>ALTER TABLE ZSB_RISK_BASE ADD FLAT_POSI_ID varchar2(60) NULL;</v>
      </c>
      <c r="AG1822" s="6" t="s">
        <v>291</v>
      </c>
      <c r="AI1822" s="114"/>
      <c r="AJ1822" s="66"/>
    </row>
    <row r="1823" spans="2:36" ht="51" hidden="1">
      <c r="B1823" s="65" t="str">
        <f t="shared" ref="B1823:C1823" si="1464">B1822</f>
        <v>바젤2표준_산출정보</v>
      </c>
      <c r="C1823" s="65" t="str">
        <f t="shared" si="1464"/>
        <v>규제자본산출 기본정보</v>
      </c>
      <c r="D1823" s="65" t="s">
        <v>1705</v>
      </c>
      <c r="E1823" s="65">
        <f t="shared" si="1397"/>
        <v>74</v>
      </c>
      <c r="F1823" s="66"/>
      <c r="G1823" s="66" t="s">
        <v>274</v>
      </c>
      <c r="H1823" s="42" t="s">
        <v>707</v>
      </c>
      <c r="I1823" s="66"/>
      <c r="J1823" s="65" t="str">
        <f t="shared" si="1463"/>
        <v>문자_3</v>
      </c>
      <c r="K1823" s="103" t="s">
        <v>1706</v>
      </c>
      <c r="L1823" s="67"/>
      <c r="M1823" s="65" t="str">
        <f t="shared" si="1453"/>
        <v>ZSB_RISK_BASE</v>
      </c>
      <c r="N1823" s="65" t="str">
        <f t="shared" si="1440"/>
        <v>규제자본산출 기본정보</v>
      </c>
      <c r="O1823" s="27">
        <f t="shared" si="1448"/>
        <v>74</v>
      </c>
      <c r="P1823" s="65" t="s">
        <v>1707</v>
      </c>
      <c r="Q1823" s="65" t="str">
        <f t="shared" si="1446"/>
        <v>집계포지션ID</v>
      </c>
      <c r="R1823" s="65" t="str">
        <f t="shared" si="1461"/>
        <v>varchar2(3)</v>
      </c>
      <c r="S1823" s="66"/>
      <c r="T1823" s="66"/>
      <c r="U1823" s="68" t="str">
        <f t="shared" si="1433"/>
        <v>3</v>
      </c>
      <c r="V1823" s="65"/>
      <c r="W1823" s="5" t="s">
        <v>291</v>
      </c>
      <c r="X1823" s="5" t="str">
        <f t="shared" si="1407"/>
        <v>BASE_DT,SCEN_ID,PORT_ID,POSI_ID</v>
      </c>
      <c r="Y1823" s="6" t="s">
        <v>291</v>
      </c>
      <c r="Z1823" s="37" t="str">
        <f t="shared" si="1408"/>
        <v xml:space="preserve">  RISK_POSI_ID varchar2(3) NULL,</v>
      </c>
      <c r="AA1823" s="37" t="s">
        <v>291</v>
      </c>
      <c r="AB1823" s="5" t="str">
        <f t="shared" si="1409"/>
        <v/>
      </c>
      <c r="AC1823" s="37" t="s">
        <v>291</v>
      </c>
      <c r="AD1823" s="37" t="str">
        <f t="shared" si="1410"/>
        <v>COMMENT ON COLUMN ZSB_RISK_BASE.RISK_POSI_ID IS '집계포지션ID : POSI_SEQ를 제외한 포지션ID로 포지션별 위험집계기준';</v>
      </c>
      <c r="AE1823" s="37" t="s">
        <v>291</v>
      </c>
      <c r="AF1823" s="40" t="str">
        <f t="shared" si="1411"/>
        <v>ALTER TABLE ZSB_RISK_BASE ADD RISK_POSI_ID varchar2(3) NULL;</v>
      </c>
      <c r="AG1823" s="6" t="s">
        <v>291</v>
      </c>
      <c r="AI1823" s="114"/>
      <c r="AJ1823" s="66"/>
    </row>
    <row r="1824" spans="2:36" ht="25.5" hidden="1">
      <c r="B1824" s="65" t="str">
        <f t="shared" ref="B1824:C1824" si="1465">B1823</f>
        <v>바젤2표준_산출정보</v>
      </c>
      <c r="C1824" s="65" t="str">
        <f t="shared" si="1465"/>
        <v>규제자본산출 기본정보</v>
      </c>
      <c r="D1824" s="65" t="s">
        <v>1708</v>
      </c>
      <c r="E1824" s="65">
        <f t="shared" si="1397"/>
        <v>75</v>
      </c>
      <c r="F1824" s="66"/>
      <c r="G1824" s="66" t="s">
        <v>274</v>
      </c>
      <c r="H1824" s="42">
        <v>100</v>
      </c>
      <c r="I1824" s="66"/>
      <c r="J1824" s="65" t="str">
        <f t="shared" si="1463"/>
        <v>문자_100</v>
      </c>
      <c r="K1824" s="103" t="s">
        <v>1709</v>
      </c>
      <c r="L1824" s="67"/>
      <c r="M1824" s="65" t="str">
        <f t="shared" si="1453"/>
        <v>ZSB_RISK_BASE</v>
      </c>
      <c r="N1824" s="65" t="str">
        <f t="shared" si="1440"/>
        <v>규제자본산출 기본정보</v>
      </c>
      <c r="O1824" s="27">
        <f t="shared" si="1448"/>
        <v>75</v>
      </c>
      <c r="P1824" s="65" t="s">
        <v>1710</v>
      </c>
      <c r="Q1824" s="65" t="str">
        <f t="shared" si="1446"/>
        <v>위험산출ID</v>
      </c>
      <c r="R1824" s="65" t="str">
        <f t="shared" si="1461"/>
        <v>varchar2(100)</v>
      </c>
      <c r="S1824" s="66"/>
      <c r="T1824" s="66"/>
      <c r="U1824" s="68">
        <f t="shared" si="1433"/>
        <v>100</v>
      </c>
      <c r="V1824" s="65"/>
      <c r="W1824" s="5" t="s">
        <v>291</v>
      </c>
      <c r="X1824" s="5" t="str">
        <f t="shared" si="1407"/>
        <v>BASE_DT,SCEN_ID,PORT_ID,POSI_ID</v>
      </c>
      <c r="Y1824" s="6" t="s">
        <v>291</v>
      </c>
      <c r="Z1824" s="37" t="str">
        <f t="shared" si="1408"/>
        <v xml:space="preserve">  AD_DATA varchar2(100) NULL,</v>
      </c>
      <c r="AA1824" s="37" t="s">
        <v>291</v>
      </c>
      <c r="AB1824" s="5" t="str">
        <f t="shared" si="1409"/>
        <v/>
      </c>
      <c r="AC1824" s="37" t="s">
        <v>291</v>
      </c>
      <c r="AD1824" s="37" t="str">
        <f t="shared" si="1410"/>
        <v>COMMENT ON COLUMN ZSB_RISK_BASE.AD_DATA IS '위험산출ID : RISK집계관련 정보';</v>
      </c>
      <c r="AE1824" s="37" t="s">
        <v>291</v>
      </c>
      <c r="AF1824" s="40" t="str">
        <f t="shared" si="1411"/>
        <v>ALTER TABLE ZSB_RISK_BASE ADD AD_DATA varchar2(100) NULL;</v>
      </c>
      <c r="AG1824" s="6" t="s">
        <v>291</v>
      </c>
      <c r="AI1824" s="114"/>
      <c r="AJ1824" s="66"/>
    </row>
    <row r="1825" spans="2:36" hidden="1">
      <c r="B1825" s="65" t="str">
        <f t="shared" ref="B1825:C1825" si="1466">B1824</f>
        <v>바젤2표준_산출정보</v>
      </c>
      <c r="C1825" s="65" t="str">
        <f t="shared" si="1466"/>
        <v>규제자본산출 기본정보</v>
      </c>
      <c r="D1825" s="65" t="s">
        <v>1733</v>
      </c>
      <c r="E1825" s="65">
        <f t="shared" si="1397"/>
        <v>76</v>
      </c>
      <c r="F1825" s="66"/>
      <c r="G1825" s="66" t="s">
        <v>274</v>
      </c>
      <c r="H1825" s="42" t="s">
        <v>705</v>
      </c>
      <c r="I1825" s="66"/>
      <c r="J1825" s="65" t="str">
        <f t="shared" ref="J1825:J1857" si="1467">IF(G1825="", "", G1825&amp;IF(G1825="날짜", "", "_"&amp;H1825))</f>
        <v>문자_1</v>
      </c>
      <c r="K1825" s="103"/>
      <c r="L1825" s="67"/>
      <c r="M1825" s="65" t="str">
        <f t="shared" si="1453"/>
        <v>ZSB_RISK_BASE</v>
      </c>
      <c r="N1825" s="65" t="str">
        <f t="shared" si="1440"/>
        <v>규제자본산출 기본정보</v>
      </c>
      <c r="O1825" s="27">
        <f t="shared" si="1448"/>
        <v>76</v>
      </c>
      <c r="P1825" s="65" t="s">
        <v>1734</v>
      </c>
      <c r="Q1825" s="65" t="str">
        <f t="shared" si="1446"/>
        <v>분산도여부</v>
      </c>
      <c r="R1825" s="65" t="str">
        <f t="shared" si="1461"/>
        <v>varchar2(1)</v>
      </c>
      <c r="S1825" s="66"/>
      <c r="T1825" s="66"/>
      <c r="U1825" s="68" t="str">
        <f t="shared" si="1433"/>
        <v>1</v>
      </c>
      <c r="V1825" s="65"/>
      <c r="W1825" s="5" t="s">
        <v>291</v>
      </c>
      <c r="X1825" s="5" t="str">
        <f t="shared" si="1407"/>
        <v>BASE_DT,SCEN_ID,PORT_ID,POSI_ID</v>
      </c>
      <c r="Y1825" s="6" t="s">
        <v>291</v>
      </c>
      <c r="Z1825" s="37" t="str">
        <f t="shared" si="1408"/>
        <v xml:space="preserve">  AD_YN_DIV varchar2(1) NULL,</v>
      </c>
      <c r="AA1825" s="37" t="s">
        <v>291</v>
      </c>
      <c r="AB1825" s="5" t="str">
        <f t="shared" si="1409"/>
        <v/>
      </c>
      <c r="AC1825" s="37" t="s">
        <v>291</v>
      </c>
      <c r="AD1825" s="37" t="str">
        <f t="shared" si="1410"/>
        <v>COMMENT ON COLUMN ZSB_RISK_BASE.AD_YN_DIV IS '분산도여부';</v>
      </c>
      <c r="AE1825" s="37" t="s">
        <v>291</v>
      </c>
      <c r="AF1825" s="40" t="str">
        <f t="shared" si="1411"/>
        <v>ALTER TABLE ZSB_RISK_BASE ADD AD_YN_DIV varchar2(1) NULL;</v>
      </c>
      <c r="AG1825" s="6" t="s">
        <v>291</v>
      </c>
      <c r="AI1825" s="114"/>
      <c r="AJ1825" s="66"/>
    </row>
    <row r="1826" spans="2:36" hidden="1">
      <c r="B1826" s="65" t="str">
        <f t="shared" ref="B1826:C1826" si="1468">B1825</f>
        <v>바젤2표준_산출정보</v>
      </c>
      <c r="C1826" s="65" t="str">
        <f t="shared" si="1468"/>
        <v>규제자본산출 기본정보</v>
      </c>
      <c r="D1826" s="65" t="s">
        <v>1735</v>
      </c>
      <c r="E1826" s="65">
        <f t="shared" si="1397"/>
        <v>77</v>
      </c>
      <c r="F1826" s="66"/>
      <c r="G1826" s="66" t="s">
        <v>274</v>
      </c>
      <c r="H1826" s="42" t="s">
        <v>701</v>
      </c>
      <c r="I1826" s="66"/>
      <c r="J1826" s="65" t="str">
        <f t="shared" si="1467"/>
        <v>문자_23</v>
      </c>
      <c r="K1826" s="103"/>
      <c r="L1826" s="67"/>
      <c r="M1826" s="65" t="str">
        <f t="shared" si="1453"/>
        <v>ZSB_RISK_BASE</v>
      </c>
      <c r="N1826" s="65" t="str">
        <f t="shared" si="1440"/>
        <v>규제자본산출 기본정보</v>
      </c>
      <c r="O1826" s="27">
        <f t="shared" si="1448"/>
        <v>77</v>
      </c>
      <c r="P1826" s="65" t="s">
        <v>1736</v>
      </c>
      <c r="Q1826" s="65" t="str">
        <f t="shared" si="1446"/>
        <v>시장위험구분</v>
      </c>
      <c r="R1826" s="65" t="str">
        <f t="shared" si="1461"/>
        <v>varchar2(23)</v>
      </c>
      <c r="S1826" s="66"/>
      <c r="T1826" s="66"/>
      <c r="U1826" s="68" t="str">
        <f t="shared" si="1433"/>
        <v>23</v>
      </c>
      <c r="V1826" s="65"/>
      <c r="W1826" s="5" t="s">
        <v>291</v>
      </c>
      <c r="X1826" s="5" t="str">
        <f t="shared" si="1407"/>
        <v>BASE_DT,SCEN_ID,PORT_ID,POSI_ID</v>
      </c>
      <c r="Y1826" s="6" t="s">
        <v>291</v>
      </c>
      <c r="Z1826" s="37" t="str">
        <f t="shared" si="1408"/>
        <v xml:space="preserve">  AD_FG_MR varchar2(23) NULL,</v>
      </c>
      <c r="AA1826" s="37" t="s">
        <v>291</v>
      </c>
      <c r="AB1826" s="5" t="str">
        <f t="shared" si="1409"/>
        <v/>
      </c>
      <c r="AC1826" s="37" t="s">
        <v>291</v>
      </c>
      <c r="AD1826" s="37" t="str">
        <f t="shared" si="1410"/>
        <v>COMMENT ON COLUMN ZSB_RISK_BASE.AD_FG_MR IS '시장위험구분';</v>
      </c>
      <c r="AE1826" s="37" t="s">
        <v>291</v>
      </c>
      <c r="AF1826" s="40" t="str">
        <f t="shared" si="1411"/>
        <v>ALTER TABLE ZSB_RISK_BASE ADD AD_FG_MR varchar2(23) NULL;</v>
      </c>
      <c r="AG1826" s="6" t="s">
        <v>291</v>
      </c>
      <c r="AI1826" s="114"/>
      <c r="AJ1826" s="66"/>
    </row>
    <row r="1827" spans="2:36" hidden="1">
      <c r="B1827" s="65" t="str">
        <f t="shared" ref="B1827:C1827" si="1469">B1826</f>
        <v>바젤2표준_산출정보</v>
      </c>
      <c r="C1827" s="65" t="str">
        <f t="shared" si="1469"/>
        <v>규제자본산출 기본정보</v>
      </c>
      <c r="D1827" s="65" t="s">
        <v>1737</v>
      </c>
      <c r="E1827" s="65">
        <f t="shared" si="1397"/>
        <v>78</v>
      </c>
      <c r="F1827" s="66"/>
      <c r="G1827" s="66" t="s">
        <v>274</v>
      </c>
      <c r="H1827" s="42" t="s">
        <v>1639</v>
      </c>
      <c r="I1827" s="66"/>
      <c r="J1827" s="65" t="str">
        <f t="shared" si="1467"/>
        <v>문자_10</v>
      </c>
      <c r="K1827" s="103"/>
      <c r="L1827" s="67"/>
      <c r="M1827" s="65" t="str">
        <f t="shared" si="1453"/>
        <v>ZSB_RISK_BASE</v>
      </c>
      <c r="N1827" s="65" t="str">
        <f t="shared" si="1440"/>
        <v>규제자본산출 기본정보</v>
      </c>
      <c r="O1827" s="27">
        <f t="shared" si="1448"/>
        <v>78</v>
      </c>
      <c r="P1827" s="65" t="s">
        <v>1738</v>
      </c>
      <c r="Q1827" s="65" t="str">
        <f t="shared" si="1446"/>
        <v>개별위험구분</v>
      </c>
      <c r="R1827" s="65" t="str">
        <f t="shared" si="1461"/>
        <v>varchar2(10)</v>
      </c>
      <c r="S1827" s="66"/>
      <c r="T1827" s="66"/>
      <c r="U1827" s="68" t="str">
        <f t="shared" si="1433"/>
        <v>10</v>
      </c>
      <c r="V1827" s="65"/>
      <c r="W1827" s="5" t="s">
        <v>291</v>
      </c>
      <c r="X1827" s="5" t="str">
        <f t="shared" si="1407"/>
        <v>BASE_DT,SCEN_ID,PORT_ID,POSI_ID</v>
      </c>
      <c r="Y1827" s="6" t="s">
        <v>291</v>
      </c>
      <c r="Z1827" s="37" t="str">
        <f t="shared" si="1408"/>
        <v xml:space="preserve">  AD_FG_MA varchar2(10) NULL,</v>
      </c>
      <c r="AA1827" s="37" t="s">
        <v>291</v>
      </c>
      <c r="AB1827" s="5" t="str">
        <f t="shared" si="1409"/>
        <v/>
      </c>
      <c r="AC1827" s="37" t="s">
        <v>291</v>
      </c>
      <c r="AD1827" s="37" t="str">
        <f t="shared" si="1410"/>
        <v>COMMENT ON COLUMN ZSB_RISK_BASE.AD_FG_MA IS '개별위험구분';</v>
      </c>
      <c r="AE1827" s="37" t="s">
        <v>291</v>
      </c>
      <c r="AF1827" s="40" t="str">
        <f t="shared" si="1411"/>
        <v>ALTER TABLE ZSB_RISK_BASE ADD AD_FG_MA varchar2(10) NULL;</v>
      </c>
      <c r="AG1827" s="6" t="s">
        <v>291</v>
      </c>
      <c r="AI1827" s="114"/>
      <c r="AJ1827" s="66"/>
    </row>
    <row r="1828" spans="2:36" hidden="1">
      <c r="B1828" s="65" t="str">
        <f t="shared" ref="B1828:C1828" si="1470">B1827</f>
        <v>바젤2표준_산출정보</v>
      </c>
      <c r="C1828" s="65" t="str">
        <f t="shared" si="1470"/>
        <v>규제자본산출 기본정보</v>
      </c>
      <c r="D1828" s="65" t="s">
        <v>1739</v>
      </c>
      <c r="E1828" s="65">
        <f t="shared" si="1397"/>
        <v>79</v>
      </c>
      <c r="F1828" s="66"/>
      <c r="G1828" s="66" t="s">
        <v>274</v>
      </c>
      <c r="H1828" s="42" t="s">
        <v>1639</v>
      </c>
      <c r="I1828" s="66"/>
      <c r="J1828" s="65" t="str">
        <f t="shared" si="1467"/>
        <v>문자_10</v>
      </c>
      <c r="K1828" s="103"/>
      <c r="L1828" s="67"/>
      <c r="M1828" s="65" t="str">
        <f t="shared" si="1453"/>
        <v>ZSB_RISK_BASE</v>
      </c>
      <c r="N1828" s="65" t="str">
        <f t="shared" si="1440"/>
        <v>규제자본산출 기본정보</v>
      </c>
      <c r="O1828" s="27">
        <f t="shared" si="1448"/>
        <v>79</v>
      </c>
      <c r="P1828" s="65" t="s">
        <v>1740</v>
      </c>
      <c r="Q1828" s="65" t="str">
        <f t="shared" si="1446"/>
        <v>일반위험구분</v>
      </c>
      <c r="R1828" s="65" t="str">
        <f t="shared" si="1461"/>
        <v>varchar2(10)</v>
      </c>
      <c r="S1828" s="66"/>
      <c r="T1828" s="66"/>
      <c r="U1828" s="68" t="str">
        <f t="shared" si="1433"/>
        <v>10</v>
      </c>
      <c r="V1828" s="65"/>
      <c r="W1828" s="5" t="s">
        <v>291</v>
      </c>
      <c r="X1828" s="5" t="str">
        <f t="shared" si="1407"/>
        <v>BASE_DT,SCEN_ID,PORT_ID,POSI_ID</v>
      </c>
      <c r="Y1828" s="6" t="s">
        <v>291</v>
      </c>
      <c r="Z1828" s="37" t="str">
        <f t="shared" si="1408"/>
        <v xml:space="preserve">  AD_FG_GE varchar2(10) NULL,</v>
      </c>
      <c r="AA1828" s="37" t="s">
        <v>291</v>
      </c>
      <c r="AB1828" s="5" t="str">
        <f t="shared" si="1409"/>
        <v/>
      </c>
      <c r="AC1828" s="37" t="s">
        <v>291</v>
      </c>
      <c r="AD1828" s="37" t="str">
        <f t="shared" si="1410"/>
        <v>COMMENT ON COLUMN ZSB_RISK_BASE.AD_FG_GE IS '일반위험구분';</v>
      </c>
      <c r="AE1828" s="37" t="s">
        <v>291</v>
      </c>
      <c r="AF1828" s="40" t="str">
        <f t="shared" si="1411"/>
        <v>ALTER TABLE ZSB_RISK_BASE ADD AD_FG_GE varchar2(10) NULL;</v>
      </c>
      <c r="AG1828" s="6" t="s">
        <v>291</v>
      </c>
      <c r="AI1828" s="114"/>
      <c r="AJ1828" s="66"/>
    </row>
    <row r="1829" spans="2:36" hidden="1">
      <c r="B1829" s="65" t="str">
        <f t="shared" ref="B1829:C1829" si="1471">B1828</f>
        <v>바젤2표준_산출정보</v>
      </c>
      <c r="C1829" s="65" t="str">
        <f t="shared" si="1471"/>
        <v>규제자본산출 기본정보</v>
      </c>
      <c r="D1829" s="65" t="s">
        <v>1741</v>
      </c>
      <c r="E1829" s="65">
        <f t="shared" si="1397"/>
        <v>80</v>
      </c>
      <c r="F1829" s="66"/>
      <c r="G1829" s="66" t="s">
        <v>274</v>
      </c>
      <c r="H1829" s="42" t="s">
        <v>1639</v>
      </c>
      <c r="I1829" s="66"/>
      <c r="J1829" s="65" t="str">
        <f t="shared" si="1467"/>
        <v>문자_10</v>
      </c>
      <c r="K1829" s="103"/>
      <c r="L1829" s="67"/>
      <c r="M1829" s="65" t="str">
        <f t="shared" si="1453"/>
        <v>ZSB_RISK_BASE</v>
      </c>
      <c r="N1829" s="65" t="str">
        <f t="shared" si="1440"/>
        <v>규제자본산출 기본정보</v>
      </c>
      <c r="O1829" s="27">
        <f t="shared" si="1448"/>
        <v>80</v>
      </c>
      <c r="P1829" s="65" t="s">
        <v>1742</v>
      </c>
      <c r="Q1829" s="65" t="str">
        <f t="shared" si="1446"/>
        <v>일반3%구분</v>
      </c>
      <c r="R1829" s="65" t="str">
        <f t="shared" si="1461"/>
        <v>varchar2(10)</v>
      </c>
      <c r="S1829" s="66"/>
      <c r="T1829" s="66"/>
      <c r="U1829" s="68" t="str">
        <f t="shared" si="1433"/>
        <v>10</v>
      </c>
      <c r="V1829" s="65"/>
      <c r="W1829" s="5" t="s">
        <v>291</v>
      </c>
      <c r="X1829" s="5" t="str">
        <f t="shared" si="1407"/>
        <v>BASE_DT,SCEN_ID,PORT_ID,POSI_ID</v>
      </c>
      <c r="Y1829" s="6" t="s">
        <v>291</v>
      </c>
      <c r="Z1829" s="37" t="str">
        <f t="shared" si="1408"/>
        <v xml:space="preserve">  AD_FG_GE3 varchar2(10) NULL,</v>
      </c>
      <c r="AA1829" s="37" t="s">
        <v>291</v>
      </c>
      <c r="AB1829" s="5" t="str">
        <f t="shared" si="1409"/>
        <v/>
      </c>
      <c r="AC1829" s="37" t="s">
        <v>291</v>
      </c>
      <c r="AD1829" s="37" t="str">
        <f t="shared" si="1410"/>
        <v>COMMENT ON COLUMN ZSB_RISK_BASE.AD_FG_GE3 IS '일반3%구분';</v>
      </c>
      <c r="AE1829" s="37" t="s">
        <v>291</v>
      </c>
      <c r="AF1829" s="40" t="str">
        <f t="shared" si="1411"/>
        <v>ALTER TABLE ZSB_RISK_BASE ADD AD_FG_GE3 varchar2(10) NULL;</v>
      </c>
      <c r="AG1829" s="6" t="s">
        <v>291</v>
      </c>
      <c r="AI1829" s="114"/>
      <c r="AJ1829" s="66"/>
    </row>
    <row r="1830" spans="2:36" hidden="1">
      <c r="B1830" s="65" t="str">
        <f t="shared" ref="B1830:C1830" si="1472">B1829</f>
        <v>바젤2표준_산출정보</v>
      </c>
      <c r="C1830" s="65" t="str">
        <f t="shared" si="1472"/>
        <v>규제자본산출 기본정보</v>
      </c>
      <c r="D1830" s="65" t="s">
        <v>732</v>
      </c>
      <c r="E1830" s="65">
        <f t="shared" si="1397"/>
        <v>81</v>
      </c>
      <c r="F1830" s="66"/>
      <c r="G1830" s="66" t="s">
        <v>274</v>
      </c>
      <c r="H1830" s="42" t="s">
        <v>1639</v>
      </c>
      <c r="I1830" s="66"/>
      <c r="J1830" s="65" t="str">
        <f t="shared" si="1467"/>
        <v>문자_10</v>
      </c>
      <c r="K1830" s="103"/>
      <c r="L1830" s="67"/>
      <c r="M1830" s="65" t="str">
        <f t="shared" si="1453"/>
        <v>ZSB_RISK_BASE</v>
      </c>
      <c r="N1830" s="65" t="str">
        <f t="shared" si="1440"/>
        <v>규제자본산출 기본정보</v>
      </c>
      <c r="O1830" s="27">
        <f t="shared" si="1448"/>
        <v>81</v>
      </c>
      <c r="P1830" s="65" t="s">
        <v>1743</v>
      </c>
      <c r="Q1830" s="65" t="str">
        <f t="shared" si="1446"/>
        <v>차익위험</v>
      </c>
      <c r="R1830" s="65" t="str">
        <f t="shared" si="1461"/>
        <v>varchar2(10)</v>
      </c>
      <c r="S1830" s="66"/>
      <c r="T1830" s="66"/>
      <c r="U1830" s="68" t="str">
        <f t="shared" si="1433"/>
        <v>10</v>
      </c>
      <c r="V1830" s="65"/>
      <c r="W1830" s="5" t="s">
        <v>291</v>
      </c>
      <c r="X1830" s="5" t="str">
        <f t="shared" si="1407"/>
        <v>BASE_DT,SCEN_ID,PORT_ID,POSI_ID</v>
      </c>
      <c r="Y1830" s="6" t="s">
        <v>291</v>
      </c>
      <c r="Z1830" s="37" t="str">
        <f t="shared" si="1408"/>
        <v xml:space="preserve">  AD_FG_AB varchar2(10) NULL,</v>
      </c>
      <c r="AA1830" s="37" t="s">
        <v>291</v>
      </c>
      <c r="AB1830" s="5" t="str">
        <f t="shared" si="1409"/>
        <v/>
      </c>
      <c r="AC1830" s="37" t="s">
        <v>291</v>
      </c>
      <c r="AD1830" s="37" t="str">
        <f t="shared" si="1410"/>
        <v>COMMENT ON COLUMN ZSB_RISK_BASE.AD_FG_AB IS '차익위험';</v>
      </c>
      <c r="AE1830" s="37" t="s">
        <v>291</v>
      </c>
      <c r="AF1830" s="40" t="str">
        <f t="shared" si="1411"/>
        <v>ALTER TABLE ZSB_RISK_BASE ADD AD_FG_AB varchar2(10) NULL;</v>
      </c>
      <c r="AG1830" s="6" t="s">
        <v>291</v>
      </c>
      <c r="AI1830" s="114"/>
      <c r="AJ1830" s="66"/>
    </row>
    <row r="1831" spans="2:36" hidden="1">
      <c r="B1831" s="65" t="str">
        <f t="shared" ref="B1831:C1831" si="1473">B1830</f>
        <v>바젤2표준_산출정보</v>
      </c>
      <c r="C1831" s="65" t="str">
        <f t="shared" si="1473"/>
        <v>규제자본산출 기본정보</v>
      </c>
      <c r="D1831" s="65" t="s">
        <v>1744</v>
      </c>
      <c r="E1831" s="65">
        <f t="shared" si="1397"/>
        <v>82</v>
      </c>
      <c r="F1831" s="66"/>
      <c r="G1831" s="66" t="s">
        <v>1156</v>
      </c>
      <c r="H1831" s="42" t="s">
        <v>2008</v>
      </c>
      <c r="I1831" s="66"/>
      <c r="J1831" s="65" t="str">
        <f t="shared" si="1467"/>
        <v>숫자_6,2</v>
      </c>
      <c r="K1831" s="103"/>
      <c r="L1831" s="67"/>
      <c r="M1831" s="65" t="str">
        <f t="shared" si="1453"/>
        <v>ZSB_RISK_BASE</v>
      </c>
      <c r="N1831" s="65" t="str">
        <f t="shared" si="1440"/>
        <v>규제자본산출 기본정보</v>
      </c>
      <c r="O1831" s="27">
        <f t="shared" si="1448"/>
        <v>82</v>
      </c>
      <c r="P1831" s="65" t="s">
        <v>1745</v>
      </c>
      <c r="Q1831" s="65" t="str">
        <f t="shared" si="1446"/>
        <v>개별위험율</v>
      </c>
      <c r="R1831" s="65" t="str">
        <f t="shared" si="1461"/>
        <v>number(6,2)</v>
      </c>
      <c r="S1831" s="66"/>
      <c r="T1831" s="66"/>
      <c r="U1831" s="68" t="str">
        <f t="shared" si="1433"/>
        <v>6,2</v>
      </c>
      <c r="V1831" s="65"/>
      <c r="W1831" s="5" t="s">
        <v>291</v>
      </c>
      <c r="X1831" s="5" t="str">
        <f t="shared" si="1407"/>
        <v>BASE_DT,SCEN_ID,PORT_ID,POSI_ID</v>
      </c>
      <c r="Y1831" s="6" t="s">
        <v>291</v>
      </c>
      <c r="Z1831" s="37" t="str">
        <f t="shared" si="1408"/>
        <v xml:space="preserve">  AD_RT_MA number(6,2) NULL,</v>
      </c>
      <c r="AA1831" s="37" t="s">
        <v>291</v>
      </c>
      <c r="AB1831" s="5" t="str">
        <f t="shared" si="1409"/>
        <v/>
      </c>
      <c r="AC1831" s="37" t="s">
        <v>291</v>
      </c>
      <c r="AD1831" s="37" t="str">
        <f t="shared" si="1410"/>
        <v>COMMENT ON COLUMN ZSB_RISK_BASE.AD_RT_MA IS '개별위험율';</v>
      </c>
      <c r="AE1831" s="37" t="s">
        <v>291</v>
      </c>
      <c r="AF1831" s="40" t="str">
        <f t="shared" si="1411"/>
        <v>ALTER TABLE ZSB_RISK_BASE ADD AD_RT_MA number(6,2) NULL;</v>
      </c>
      <c r="AG1831" s="6" t="s">
        <v>291</v>
      </c>
      <c r="AI1831" s="114"/>
      <c r="AJ1831" s="66"/>
    </row>
    <row r="1832" spans="2:36" hidden="1">
      <c r="B1832" s="65" t="str">
        <f t="shared" ref="B1832:C1832" si="1474">B1831</f>
        <v>바젤2표준_산출정보</v>
      </c>
      <c r="C1832" s="65" t="str">
        <f t="shared" si="1474"/>
        <v>규제자본산출 기본정보</v>
      </c>
      <c r="D1832" s="65" t="s">
        <v>1746</v>
      </c>
      <c r="E1832" s="65">
        <f t="shared" si="1397"/>
        <v>83</v>
      </c>
      <c r="F1832" s="66"/>
      <c r="G1832" s="66" t="s">
        <v>1156</v>
      </c>
      <c r="H1832" s="42" t="s">
        <v>2008</v>
      </c>
      <c r="I1832" s="66"/>
      <c r="J1832" s="65" t="str">
        <f t="shared" si="1467"/>
        <v>숫자_6,2</v>
      </c>
      <c r="K1832" s="103"/>
      <c r="L1832" s="67"/>
      <c r="M1832" s="65" t="str">
        <f t="shared" si="1453"/>
        <v>ZSB_RISK_BASE</v>
      </c>
      <c r="N1832" s="65" t="str">
        <f t="shared" si="1440"/>
        <v>규제자본산출 기본정보</v>
      </c>
      <c r="O1832" s="27">
        <f t="shared" si="1448"/>
        <v>83</v>
      </c>
      <c r="P1832" s="65" t="s">
        <v>1747</v>
      </c>
      <c r="Q1832" s="65" t="str">
        <f t="shared" si="1446"/>
        <v>일반위험율</v>
      </c>
      <c r="R1832" s="65" t="str">
        <f t="shared" si="1461"/>
        <v>number(6,2)</v>
      </c>
      <c r="S1832" s="66"/>
      <c r="T1832" s="66"/>
      <c r="U1832" s="68" t="str">
        <f t="shared" si="1433"/>
        <v>6,2</v>
      </c>
      <c r="V1832" s="65"/>
      <c r="W1832" s="5" t="s">
        <v>291</v>
      </c>
      <c r="X1832" s="5" t="str">
        <f t="shared" si="1407"/>
        <v>BASE_DT,SCEN_ID,PORT_ID,POSI_ID</v>
      </c>
      <c r="Y1832" s="6" t="s">
        <v>291</v>
      </c>
      <c r="Z1832" s="37" t="str">
        <f t="shared" si="1408"/>
        <v xml:space="preserve">  AD_RT_GE number(6,2) NULL,</v>
      </c>
      <c r="AA1832" s="37" t="s">
        <v>291</v>
      </c>
      <c r="AB1832" s="5" t="str">
        <f t="shared" si="1409"/>
        <v/>
      </c>
      <c r="AC1832" s="37" t="s">
        <v>291</v>
      </c>
      <c r="AD1832" s="37" t="str">
        <f t="shared" si="1410"/>
        <v>COMMENT ON COLUMN ZSB_RISK_BASE.AD_RT_GE IS '일반위험율';</v>
      </c>
      <c r="AE1832" s="37" t="s">
        <v>291</v>
      </c>
      <c r="AF1832" s="40" t="str">
        <f t="shared" si="1411"/>
        <v>ALTER TABLE ZSB_RISK_BASE ADD AD_RT_GE number(6,2) NULL;</v>
      </c>
      <c r="AG1832" s="6" t="s">
        <v>291</v>
      </c>
      <c r="AI1832" s="114"/>
      <c r="AJ1832" s="66"/>
    </row>
    <row r="1833" spans="2:36" hidden="1">
      <c r="B1833" s="65" t="str">
        <f t="shared" ref="B1833:C1833" si="1475">B1832</f>
        <v>바젤2표준_산출정보</v>
      </c>
      <c r="C1833" s="65" t="str">
        <f t="shared" si="1475"/>
        <v>규제자본산출 기본정보</v>
      </c>
      <c r="D1833" s="65" t="s">
        <v>1748</v>
      </c>
      <c r="E1833" s="65">
        <f t="shared" ref="E1833:E1896" si="1476">IF(G1833="","",IF(G1832="",1,E1832+1))</f>
        <v>84</v>
      </c>
      <c r="F1833" s="66"/>
      <c r="G1833" s="66" t="s">
        <v>1156</v>
      </c>
      <c r="H1833" s="42" t="s">
        <v>2008</v>
      </c>
      <c r="I1833" s="66"/>
      <c r="J1833" s="65" t="str">
        <f t="shared" si="1467"/>
        <v>숫자_6,2</v>
      </c>
      <c r="K1833" s="103"/>
      <c r="L1833" s="67"/>
      <c r="M1833" s="65" t="str">
        <f t="shared" si="1453"/>
        <v>ZSB_RISK_BASE</v>
      </c>
      <c r="N1833" s="65" t="str">
        <f t="shared" si="1440"/>
        <v>규제자본산출 기본정보</v>
      </c>
      <c r="O1833" s="27">
        <f t="shared" si="1448"/>
        <v>84</v>
      </c>
      <c r="P1833" s="65" t="s">
        <v>1749</v>
      </c>
      <c r="Q1833" s="65" t="str">
        <f t="shared" si="1446"/>
        <v>차익위험율</v>
      </c>
      <c r="R1833" s="65" t="str">
        <f t="shared" si="1461"/>
        <v>number(6,2)</v>
      </c>
      <c r="S1833" s="66"/>
      <c r="T1833" s="66"/>
      <c r="U1833" s="68" t="str">
        <f t="shared" si="1433"/>
        <v>6,2</v>
      </c>
      <c r="V1833" s="65"/>
      <c r="W1833" s="5" t="s">
        <v>291</v>
      </c>
      <c r="X1833" s="5" t="str">
        <f t="shared" si="1407"/>
        <v>BASE_DT,SCEN_ID,PORT_ID,POSI_ID</v>
      </c>
      <c r="Y1833" s="6" t="s">
        <v>291</v>
      </c>
      <c r="Z1833" s="37" t="str">
        <f t="shared" si="1408"/>
        <v xml:space="preserve">  AD_RT_AB number(6,2) NULL,</v>
      </c>
      <c r="AA1833" s="37" t="s">
        <v>291</v>
      </c>
      <c r="AB1833" s="5" t="str">
        <f t="shared" si="1409"/>
        <v/>
      </c>
      <c r="AC1833" s="37" t="s">
        <v>291</v>
      </c>
      <c r="AD1833" s="37" t="str">
        <f t="shared" si="1410"/>
        <v>COMMENT ON COLUMN ZSB_RISK_BASE.AD_RT_AB IS '차익위험율';</v>
      </c>
      <c r="AE1833" s="37" t="s">
        <v>291</v>
      </c>
      <c r="AF1833" s="40" t="str">
        <f t="shared" si="1411"/>
        <v>ALTER TABLE ZSB_RISK_BASE ADD AD_RT_AB number(6,2) NULL;</v>
      </c>
      <c r="AG1833" s="6" t="s">
        <v>291</v>
      </c>
      <c r="AI1833" s="114"/>
      <c r="AJ1833" s="66"/>
    </row>
    <row r="1834" spans="2:36" hidden="1">
      <c r="B1834" s="65" t="str">
        <f t="shared" ref="B1834:C1834" si="1477">B1833</f>
        <v>바젤2표준_산출정보</v>
      </c>
      <c r="C1834" s="65" t="str">
        <f t="shared" si="1477"/>
        <v>규제자본산출 기본정보</v>
      </c>
      <c r="D1834" s="65" t="s">
        <v>1750</v>
      </c>
      <c r="E1834" s="65">
        <f t="shared" si="1476"/>
        <v>85</v>
      </c>
      <c r="F1834" s="66"/>
      <c r="G1834" s="66" t="s">
        <v>1156</v>
      </c>
      <c r="H1834" s="42" t="s">
        <v>2008</v>
      </c>
      <c r="I1834" s="66"/>
      <c r="J1834" s="65" t="str">
        <f t="shared" si="1467"/>
        <v>숫자_6,2</v>
      </c>
      <c r="K1834" s="103"/>
      <c r="L1834" s="67"/>
      <c r="M1834" s="65" t="str">
        <f t="shared" si="1453"/>
        <v>ZSB_RISK_BASE</v>
      </c>
      <c r="N1834" s="65" t="str">
        <f t="shared" si="1440"/>
        <v>규제자본산출 기본정보</v>
      </c>
      <c r="O1834" s="27">
        <f t="shared" si="1448"/>
        <v>85</v>
      </c>
      <c r="P1834" s="65" t="s">
        <v>1751</v>
      </c>
      <c r="Q1834" s="65" t="str">
        <f t="shared" si="1446"/>
        <v>시장위험율</v>
      </c>
      <c r="R1834" s="65" t="str">
        <f t="shared" si="1461"/>
        <v>number(6,2)</v>
      </c>
      <c r="S1834" s="66"/>
      <c r="T1834" s="66"/>
      <c r="U1834" s="68" t="str">
        <f t="shared" si="1433"/>
        <v>6,2</v>
      </c>
      <c r="V1834" s="65"/>
      <c r="W1834" s="5" t="s">
        <v>291</v>
      </c>
      <c r="X1834" s="5" t="str">
        <f t="shared" si="1407"/>
        <v>BASE_DT,SCEN_ID,PORT_ID,POSI_ID</v>
      </c>
      <c r="Y1834" s="6" t="s">
        <v>291</v>
      </c>
      <c r="Z1834" s="37" t="str">
        <f t="shared" si="1408"/>
        <v xml:space="preserve">  AD_RT_MR number(6,2) NULL,</v>
      </c>
      <c r="AA1834" s="37" t="s">
        <v>291</v>
      </c>
      <c r="AB1834" s="5" t="str">
        <f t="shared" si="1409"/>
        <v/>
      </c>
      <c r="AC1834" s="37" t="s">
        <v>291</v>
      </c>
      <c r="AD1834" s="37" t="str">
        <f t="shared" si="1410"/>
        <v>COMMENT ON COLUMN ZSB_RISK_BASE.AD_RT_MR IS '시장위험율';</v>
      </c>
      <c r="AE1834" s="37" t="s">
        <v>291</v>
      </c>
      <c r="AF1834" s="40" t="str">
        <f t="shared" si="1411"/>
        <v>ALTER TABLE ZSB_RISK_BASE ADD AD_RT_MR number(6,2) NULL;</v>
      </c>
      <c r="AG1834" s="6" t="s">
        <v>291</v>
      </c>
      <c r="AI1834" s="114"/>
      <c r="AJ1834" s="66"/>
    </row>
    <row r="1835" spans="2:36" hidden="1">
      <c r="B1835" s="65" t="str">
        <f t="shared" ref="B1835:C1835" si="1478">B1834</f>
        <v>바젤2표준_산출정보</v>
      </c>
      <c r="C1835" s="65" t="str">
        <f t="shared" si="1478"/>
        <v>규제자본산출 기본정보</v>
      </c>
      <c r="D1835" s="65" t="s">
        <v>1752</v>
      </c>
      <c r="E1835" s="65">
        <f t="shared" si="1476"/>
        <v>86</v>
      </c>
      <c r="F1835" s="66"/>
      <c r="G1835" s="66" t="s">
        <v>1156</v>
      </c>
      <c r="H1835" s="42" t="s">
        <v>2008</v>
      </c>
      <c r="I1835" s="66"/>
      <c r="J1835" s="65" t="str">
        <f t="shared" si="1467"/>
        <v>숫자_6,2</v>
      </c>
      <c r="K1835" s="103"/>
      <c r="L1835" s="67"/>
      <c r="M1835" s="65" t="str">
        <f t="shared" si="1453"/>
        <v>ZSB_RISK_BASE</v>
      </c>
      <c r="N1835" s="65" t="str">
        <f t="shared" si="1440"/>
        <v>규제자본산출 기본정보</v>
      </c>
      <c r="O1835" s="27">
        <f t="shared" si="1448"/>
        <v>86</v>
      </c>
      <c r="P1835" s="65" t="s">
        <v>1753</v>
      </c>
      <c r="Q1835" s="65" t="str">
        <f t="shared" si="1446"/>
        <v>가중치</v>
      </c>
      <c r="R1835" s="65" t="str">
        <f t="shared" si="1461"/>
        <v>number(6,2)</v>
      </c>
      <c r="S1835" s="66"/>
      <c r="T1835" s="66"/>
      <c r="U1835" s="68" t="str">
        <f t="shared" si="1433"/>
        <v>6,2</v>
      </c>
      <c r="V1835" s="65"/>
      <c r="W1835" s="5" t="s">
        <v>291</v>
      </c>
      <c r="X1835" s="5" t="str">
        <f t="shared" si="1407"/>
        <v>BASE_DT,SCEN_ID,PORT_ID,POSI_ID</v>
      </c>
      <c r="Y1835" s="6" t="s">
        <v>291</v>
      </c>
      <c r="Z1835" s="37" t="str">
        <f t="shared" si="1408"/>
        <v xml:space="preserve">  AD_RT number(6,2) NULL,</v>
      </c>
      <c r="AA1835" s="37" t="s">
        <v>291</v>
      </c>
      <c r="AB1835" s="5" t="str">
        <f t="shared" si="1409"/>
        <v/>
      </c>
      <c r="AC1835" s="37" t="s">
        <v>291</v>
      </c>
      <c r="AD1835" s="37" t="str">
        <f t="shared" si="1410"/>
        <v>COMMENT ON COLUMN ZSB_RISK_BASE.AD_RT IS '가중치';</v>
      </c>
      <c r="AE1835" s="37" t="s">
        <v>291</v>
      </c>
      <c r="AF1835" s="40" t="str">
        <f t="shared" si="1411"/>
        <v>ALTER TABLE ZSB_RISK_BASE ADD AD_RT number(6,2) NULL;</v>
      </c>
      <c r="AG1835" s="6" t="s">
        <v>291</v>
      </c>
      <c r="AI1835" s="114"/>
      <c r="AJ1835" s="66"/>
    </row>
    <row r="1836" spans="2:36" hidden="1">
      <c r="B1836" s="65" t="str">
        <f t="shared" ref="B1836:C1836" si="1479">B1835</f>
        <v>바젤2표준_산출정보</v>
      </c>
      <c r="C1836" s="65" t="str">
        <f t="shared" si="1479"/>
        <v>규제자본산출 기본정보</v>
      </c>
      <c r="D1836" s="65" t="s">
        <v>1754</v>
      </c>
      <c r="E1836" s="65">
        <f t="shared" si="1476"/>
        <v>87</v>
      </c>
      <c r="F1836" s="66"/>
      <c r="G1836" s="66" t="s">
        <v>1156</v>
      </c>
      <c r="H1836" s="42" t="s">
        <v>2013</v>
      </c>
      <c r="I1836" s="66"/>
      <c r="J1836" s="65" t="str">
        <f t="shared" si="1467"/>
        <v>숫자_19,2</v>
      </c>
      <c r="K1836" s="103"/>
      <c r="L1836" s="67"/>
      <c r="M1836" s="65" t="str">
        <f t="shared" si="1453"/>
        <v>ZSB_RISK_BASE</v>
      </c>
      <c r="N1836" s="65" t="str">
        <f t="shared" si="1440"/>
        <v>규제자본산출 기본정보</v>
      </c>
      <c r="O1836" s="27">
        <f t="shared" si="1448"/>
        <v>87</v>
      </c>
      <c r="P1836" s="65" t="s">
        <v>1755</v>
      </c>
      <c r="Q1836" s="65" t="str">
        <f t="shared" si="1446"/>
        <v>대상금액</v>
      </c>
      <c r="R1836" s="65" t="str">
        <f t="shared" si="1461"/>
        <v>number(19,2)</v>
      </c>
      <c r="S1836" s="66"/>
      <c r="T1836" s="66"/>
      <c r="U1836" s="68" t="str">
        <f t="shared" si="1433"/>
        <v>19,2</v>
      </c>
      <c r="V1836" s="65"/>
      <c r="W1836" s="5" t="s">
        <v>291</v>
      </c>
      <c r="X1836" s="5" t="str">
        <f t="shared" si="1407"/>
        <v>BASE_DT,SCEN_ID,PORT_ID,POSI_ID</v>
      </c>
      <c r="Y1836" s="6" t="s">
        <v>291</v>
      </c>
      <c r="Z1836" s="37" t="str">
        <f t="shared" si="1408"/>
        <v xml:space="preserve">  AD_PAMT number(19,2) NULL,</v>
      </c>
      <c r="AA1836" s="37" t="s">
        <v>291</v>
      </c>
      <c r="AB1836" s="5" t="str">
        <f t="shared" si="1409"/>
        <v/>
      </c>
      <c r="AC1836" s="37" t="s">
        <v>291</v>
      </c>
      <c r="AD1836" s="37" t="str">
        <f t="shared" si="1410"/>
        <v>COMMENT ON COLUMN ZSB_RISK_BASE.AD_PAMT IS '대상금액';</v>
      </c>
      <c r="AE1836" s="37" t="s">
        <v>291</v>
      </c>
      <c r="AF1836" s="40" t="str">
        <f t="shared" si="1411"/>
        <v>ALTER TABLE ZSB_RISK_BASE ADD AD_PAMT number(19,2) NULL;</v>
      </c>
      <c r="AG1836" s="6" t="s">
        <v>291</v>
      </c>
      <c r="AI1836" s="114"/>
      <c r="AJ1836" s="66"/>
    </row>
    <row r="1837" spans="2:36" hidden="1">
      <c r="B1837" s="65" t="str">
        <f t="shared" ref="B1837:C1837" si="1480">B1836</f>
        <v>바젤2표준_산출정보</v>
      </c>
      <c r="C1837" s="65" t="str">
        <f t="shared" si="1480"/>
        <v>규제자본산출 기본정보</v>
      </c>
      <c r="D1837" s="65" t="s">
        <v>1650</v>
      </c>
      <c r="E1837" s="65">
        <f t="shared" si="1476"/>
        <v>88</v>
      </c>
      <c r="F1837" s="66"/>
      <c r="G1837" s="66" t="s">
        <v>1156</v>
      </c>
      <c r="H1837" s="42" t="s">
        <v>2013</v>
      </c>
      <c r="I1837" s="66"/>
      <c r="J1837" s="65" t="str">
        <f t="shared" si="1467"/>
        <v>숫자_19,2</v>
      </c>
      <c r="K1837" s="103"/>
      <c r="L1837" s="67"/>
      <c r="M1837" s="65" t="str">
        <f t="shared" si="1453"/>
        <v>ZSB_RISK_BASE</v>
      </c>
      <c r="N1837" s="65" t="str">
        <f t="shared" si="1440"/>
        <v>규제자본산출 기본정보</v>
      </c>
      <c r="O1837" s="27">
        <f t="shared" si="1448"/>
        <v>88</v>
      </c>
      <c r="P1837" s="65" t="s">
        <v>1756</v>
      </c>
      <c r="Q1837" s="65" t="str">
        <f t="shared" si="1446"/>
        <v>위험액</v>
      </c>
      <c r="R1837" s="65" t="str">
        <f t="shared" si="1461"/>
        <v>number(19,2)</v>
      </c>
      <c r="S1837" s="66"/>
      <c r="T1837" s="66"/>
      <c r="U1837" s="68" t="str">
        <f t="shared" si="1433"/>
        <v>19,2</v>
      </c>
      <c r="V1837" s="65"/>
      <c r="W1837" s="5" t="s">
        <v>291</v>
      </c>
      <c r="X1837" s="5" t="str">
        <f t="shared" si="1407"/>
        <v>BASE_DT,SCEN_ID,PORT_ID,POSI_ID</v>
      </c>
      <c r="Y1837" s="6" t="s">
        <v>291</v>
      </c>
      <c r="Z1837" s="37" t="str">
        <f t="shared" si="1408"/>
        <v xml:space="preserve">  AD_RAMT number(19,2) NULL,</v>
      </c>
      <c r="AA1837" s="37" t="s">
        <v>291</v>
      </c>
      <c r="AB1837" s="5" t="str">
        <f t="shared" si="1409"/>
        <v/>
      </c>
      <c r="AC1837" s="37" t="s">
        <v>291</v>
      </c>
      <c r="AD1837" s="37" t="str">
        <f t="shared" si="1410"/>
        <v>COMMENT ON COLUMN ZSB_RISK_BASE.AD_RAMT IS '위험액';</v>
      </c>
      <c r="AE1837" s="37" t="s">
        <v>291</v>
      </c>
      <c r="AF1837" s="40" t="str">
        <f t="shared" si="1411"/>
        <v>ALTER TABLE ZSB_RISK_BASE ADD AD_RAMT number(19,2) NULL;</v>
      </c>
      <c r="AG1837" s="6" t="s">
        <v>291</v>
      </c>
      <c r="AI1837" s="114"/>
      <c r="AJ1837" s="66"/>
    </row>
    <row r="1838" spans="2:36" hidden="1">
      <c r="B1838" s="65" t="str">
        <f t="shared" ref="B1838:C1838" si="1481">B1837</f>
        <v>바젤2표준_산출정보</v>
      </c>
      <c r="C1838" s="65" t="str">
        <f t="shared" si="1481"/>
        <v>규제자본산출 기본정보</v>
      </c>
      <c r="D1838" s="65" t="s">
        <v>733</v>
      </c>
      <c r="E1838" s="65">
        <f t="shared" si="1476"/>
        <v>89</v>
      </c>
      <c r="F1838" s="66"/>
      <c r="G1838" s="66" t="s">
        <v>1156</v>
      </c>
      <c r="H1838" s="42" t="s">
        <v>2013</v>
      </c>
      <c r="I1838" s="66"/>
      <c r="J1838" s="65" t="str">
        <f t="shared" si="1467"/>
        <v>숫자_19,2</v>
      </c>
      <c r="K1838" s="103"/>
      <c r="L1838" s="67"/>
      <c r="M1838" s="65" t="str">
        <f t="shared" si="1453"/>
        <v>ZSB_RISK_BASE</v>
      </c>
      <c r="N1838" s="65" t="str">
        <f t="shared" si="1440"/>
        <v>규제자본산출 기본정보</v>
      </c>
      <c r="O1838" s="27">
        <f t="shared" si="1448"/>
        <v>89</v>
      </c>
      <c r="P1838" s="65" t="s">
        <v>1757</v>
      </c>
      <c r="Q1838" s="65" t="str">
        <f t="shared" si="1446"/>
        <v>개별위험</v>
      </c>
      <c r="R1838" s="65" t="str">
        <f t="shared" si="1461"/>
        <v>number(19,2)</v>
      </c>
      <c r="S1838" s="66"/>
      <c r="T1838" s="66"/>
      <c r="U1838" s="68" t="str">
        <f t="shared" si="1433"/>
        <v>19,2</v>
      </c>
      <c r="V1838" s="65"/>
      <c r="W1838" s="5" t="s">
        <v>291</v>
      </c>
      <c r="X1838" s="5" t="str">
        <f t="shared" si="1407"/>
        <v>BASE_DT,SCEN_ID,PORT_ID,POSI_ID</v>
      </c>
      <c r="Y1838" s="6" t="s">
        <v>291</v>
      </c>
      <c r="Z1838" s="37" t="str">
        <f t="shared" si="1408"/>
        <v xml:space="preserve">  AD_AMT_MA number(19,2) NULL,</v>
      </c>
      <c r="AA1838" s="37" t="s">
        <v>291</v>
      </c>
      <c r="AB1838" s="5" t="str">
        <f t="shared" si="1409"/>
        <v/>
      </c>
      <c r="AC1838" s="37" t="s">
        <v>291</v>
      </c>
      <c r="AD1838" s="37" t="str">
        <f t="shared" si="1410"/>
        <v>COMMENT ON COLUMN ZSB_RISK_BASE.AD_AMT_MA IS '개별위험';</v>
      </c>
      <c r="AE1838" s="37" t="s">
        <v>291</v>
      </c>
      <c r="AF1838" s="40" t="str">
        <f t="shared" si="1411"/>
        <v>ALTER TABLE ZSB_RISK_BASE ADD AD_AMT_MA number(19,2) NULL;</v>
      </c>
      <c r="AG1838" s="6" t="s">
        <v>291</v>
      </c>
      <c r="AI1838" s="114"/>
      <c r="AJ1838" s="66"/>
    </row>
    <row r="1839" spans="2:36" hidden="1">
      <c r="B1839" s="65" t="str">
        <f t="shared" ref="B1839:C1839" si="1482">B1838</f>
        <v>바젤2표준_산출정보</v>
      </c>
      <c r="C1839" s="65" t="str">
        <f t="shared" si="1482"/>
        <v>규제자본산출 기본정보</v>
      </c>
      <c r="D1839" s="65" t="s">
        <v>734</v>
      </c>
      <c r="E1839" s="65">
        <f t="shared" si="1476"/>
        <v>90</v>
      </c>
      <c r="F1839" s="66"/>
      <c r="G1839" s="66" t="s">
        <v>1156</v>
      </c>
      <c r="H1839" s="42" t="s">
        <v>2013</v>
      </c>
      <c r="I1839" s="66"/>
      <c r="J1839" s="65" t="str">
        <f t="shared" si="1467"/>
        <v>숫자_19,2</v>
      </c>
      <c r="K1839" s="103"/>
      <c r="L1839" s="67"/>
      <c r="M1839" s="65" t="str">
        <f t="shared" si="1453"/>
        <v>ZSB_RISK_BASE</v>
      </c>
      <c r="N1839" s="65" t="str">
        <f t="shared" si="1440"/>
        <v>규제자본산출 기본정보</v>
      </c>
      <c r="O1839" s="27">
        <f t="shared" si="1448"/>
        <v>90</v>
      </c>
      <c r="P1839" s="65" t="s">
        <v>1758</v>
      </c>
      <c r="Q1839" s="65" t="str">
        <f t="shared" si="1446"/>
        <v>일반위험</v>
      </c>
      <c r="R1839" s="65" t="str">
        <f t="shared" si="1461"/>
        <v>number(19,2)</v>
      </c>
      <c r="S1839" s="66"/>
      <c r="T1839" s="66"/>
      <c r="U1839" s="68" t="str">
        <f t="shared" si="1433"/>
        <v>19,2</v>
      </c>
      <c r="V1839" s="65"/>
      <c r="W1839" s="5" t="s">
        <v>291</v>
      </c>
      <c r="X1839" s="5" t="str">
        <f t="shared" si="1407"/>
        <v>BASE_DT,SCEN_ID,PORT_ID,POSI_ID</v>
      </c>
      <c r="Y1839" s="6" t="s">
        <v>291</v>
      </c>
      <c r="Z1839" s="37" t="str">
        <f t="shared" si="1408"/>
        <v xml:space="preserve">  AD_AMT_GE number(19,2) NULL,</v>
      </c>
      <c r="AA1839" s="37" t="s">
        <v>291</v>
      </c>
      <c r="AB1839" s="5" t="str">
        <f t="shared" si="1409"/>
        <v/>
      </c>
      <c r="AC1839" s="37" t="s">
        <v>291</v>
      </c>
      <c r="AD1839" s="37" t="str">
        <f t="shared" si="1410"/>
        <v>COMMENT ON COLUMN ZSB_RISK_BASE.AD_AMT_GE IS '일반위험';</v>
      </c>
      <c r="AE1839" s="37" t="s">
        <v>291</v>
      </c>
      <c r="AF1839" s="40" t="str">
        <f t="shared" si="1411"/>
        <v>ALTER TABLE ZSB_RISK_BASE ADD AD_AMT_GE number(19,2) NULL;</v>
      </c>
      <c r="AG1839" s="6" t="s">
        <v>291</v>
      </c>
      <c r="AI1839" s="114"/>
      <c r="AJ1839" s="66"/>
    </row>
    <row r="1840" spans="2:36" hidden="1">
      <c r="B1840" s="65" t="str">
        <f t="shared" ref="B1840:C1840" si="1483">B1839</f>
        <v>바젤2표준_산출정보</v>
      </c>
      <c r="C1840" s="65" t="str">
        <f t="shared" si="1483"/>
        <v>규제자본산출 기본정보</v>
      </c>
      <c r="D1840" s="65" t="s">
        <v>732</v>
      </c>
      <c r="E1840" s="65">
        <f t="shared" si="1476"/>
        <v>91</v>
      </c>
      <c r="F1840" s="66"/>
      <c r="G1840" s="66" t="s">
        <v>1156</v>
      </c>
      <c r="H1840" s="42" t="s">
        <v>2013</v>
      </c>
      <c r="I1840" s="66"/>
      <c r="J1840" s="65" t="str">
        <f t="shared" si="1467"/>
        <v>숫자_19,2</v>
      </c>
      <c r="K1840" s="103"/>
      <c r="L1840" s="67"/>
      <c r="M1840" s="65" t="str">
        <f t="shared" si="1453"/>
        <v>ZSB_RISK_BASE</v>
      </c>
      <c r="N1840" s="65" t="str">
        <f t="shared" ref="N1840:N1849" si="1484">C1840</f>
        <v>규제자본산출 기본정보</v>
      </c>
      <c r="O1840" s="27">
        <f t="shared" si="1448"/>
        <v>91</v>
      </c>
      <c r="P1840" s="65" t="s">
        <v>1759</v>
      </c>
      <c r="Q1840" s="65" t="str">
        <f t="shared" si="1446"/>
        <v>차익위험</v>
      </c>
      <c r="R1840" s="65" t="str">
        <f t="shared" si="1461"/>
        <v>number(19,2)</v>
      </c>
      <c r="S1840" s="66"/>
      <c r="T1840" s="66"/>
      <c r="U1840" s="68" t="str">
        <f t="shared" si="1433"/>
        <v>19,2</v>
      </c>
      <c r="V1840" s="65"/>
      <c r="W1840" s="5" t="s">
        <v>291</v>
      </c>
      <c r="X1840" s="5" t="str">
        <f t="shared" si="1407"/>
        <v>BASE_DT,SCEN_ID,PORT_ID,POSI_ID</v>
      </c>
      <c r="Y1840" s="6" t="s">
        <v>291</v>
      </c>
      <c r="Z1840" s="37" t="str">
        <f t="shared" si="1408"/>
        <v xml:space="preserve">  AD_AMT_AB number(19,2) NULL,</v>
      </c>
      <c r="AA1840" s="37" t="s">
        <v>291</v>
      </c>
      <c r="AB1840" s="5" t="str">
        <f t="shared" si="1409"/>
        <v/>
      </c>
      <c r="AC1840" s="37" t="s">
        <v>291</v>
      </c>
      <c r="AD1840" s="37" t="str">
        <f t="shared" si="1410"/>
        <v>COMMENT ON COLUMN ZSB_RISK_BASE.AD_AMT_AB IS '차익위험';</v>
      </c>
      <c r="AE1840" s="37" t="s">
        <v>291</v>
      </c>
      <c r="AF1840" s="40" t="str">
        <f t="shared" si="1411"/>
        <v>ALTER TABLE ZSB_RISK_BASE ADD AD_AMT_AB number(19,2) NULL;</v>
      </c>
      <c r="AG1840" s="6" t="s">
        <v>291</v>
      </c>
      <c r="AI1840" s="114"/>
      <c r="AJ1840" s="66"/>
    </row>
    <row r="1841" spans="2:36" hidden="1">
      <c r="B1841" s="65" t="str">
        <f t="shared" ref="B1841:C1841" si="1485">B1840</f>
        <v>바젤2표준_산출정보</v>
      </c>
      <c r="C1841" s="65" t="str">
        <f t="shared" si="1485"/>
        <v>규제자본산출 기본정보</v>
      </c>
      <c r="D1841" s="65" t="s">
        <v>735</v>
      </c>
      <c r="E1841" s="65">
        <f t="shared" si="1476"/>
        <v>92</v>
      </c>
      <c r="F1841" s="66"/>
      <c r="G1841" s="66" t="s">
        <v>1156</v>
      </c>
      <c r="H1841" s="42" t="s">
        <v>2013</v>
      </c>
      <c r="I1841" s="66"/>
      <c r="J1841" s="65" t="str">
        <f t="shared" si="1467"/>
        <v>숫자_19,2</v>
      </c>
      <c r="K1841" s="103"/>
      <c r="L1841" s="67"/>
      <c r="M1841" s="65" t="str">
        <f t="shared" si="1453"/>
        <v>ZSB_RISK_BASE</v>
      </c>
      <c r="N1841" s="65" t="str">
        <f t="shared" si="1484"/>
        <v>규제자본산출 기본정보</v>
      </c>
      <c r="O1841" s="27">
        <f t="shared" si="1448"/>
        <v>92</v>
      </c>
      <c r="P1841" s="65" t="s">
        <v>1760</v>
      </c>
      <c r="Q1841" s="65" t="str">
        <f t="shared" si="1446"/>
        <v>델타위험</v>
      </c>
      <c r="R1841" s="65" t="str">
        <f t="shared" si="1461"/>
        <v>number(19,2)</v>
      </c>
      <c r="S1841" s="66"/>
      <c r="T1841" s="66"/>
      <c r="U1841" s="68" t="str">
        <f t="shared" si="1433"/>
        <v>19,2</v>
      </c>
      <c r="V1841" s="65"/>
      <c r="W1841" s="5" t="s">
        <v>291</v>
      </c>
      <c r="X1841" s="5" t="str">
        <f t="shared" ref="X1841:X1904" si="1486">IF(P1841="","",IF(P1840="",P1841,X1840&amp;IF(S1841="Y",","&amp;P1841,"")))</f>
        <v>BASE_DT,SCEN_ID,PORT_ID,POSI_ID</v>
      </c>
      <c r="Y1841" s="6" t="s">
        <v>291</v>
      </c>
      <c r="Z1841" s="37" t="str">
        <f t="shared" ref="Z1841:Z1904" si="1487">IF(P1841="", "CREATE TABLE " &amp; M1841 &amp; "(", "  " &amp;P1841 &amp; " " &amp;R1841 &amp; IF(P1841="TMSTAMP", " DEFAULT CURRENT_TIMESTAMP ", "")&amp; IF(S1841="Y"," NOT NULL,", " NULL,") &amp; IF(P1842="", "CONSTRAINT PK_" &amp; M1841 &amp; " PRIMARY KEY ( " &amp; X1841 &amp; ") );", "") )</f>
        <v xml:space="preserve">  AD_AMT_DELTA number(19,2) NULL,</v>
      </c>
      <c r="AA1841" s="37" t="s">
        <v>291</v>
      </c>
      <c r="AB1841" s="5" t="str">
        <f t="shared" ref="AB1841:AB1904" si="1488">IF(P1841="","DROP TABLE "&amp;M1841&amp;";","")</f>
        <v/>
      </c>
      <c r="AC1841" s="37" t="s">
        <v>291</v>
      </c>
      <c r="AD1841" s="37" t="str">
        <f t="shared" ref="AD1841:AD1904" si="1489">IF(P1841&lt;&gt;"", "COMMENT ON COLUMN " &amp; M1841 &amp; "." &amp; P1841 &amp; " IS '" &amp; D1841 &amp; IF(K1841&lt;&gt;"", " : " &amp;K1841, "") &amp; "';", IF(N1841&lt;&gt;"","COMMENT ON TABLE " &amp;M1841&amp;" IS '"&amp;N1841&amp;"';",""))</f>
        <v>COMMENT ON COLUMN ZSB_RISK_BASE.AD_AMT_DELTA IS '델타위험';</v>
      </c>
      <c r="AE1841" s="37" t="s">
        <v>291</v>
      </c>
      <c r="AF1841" s="40" t="str">
        <f t="shared" ref="AF1841:AF1904" si="1490">IF( OR(Q1841="", S1841&lt;&gt;""), "", "ALTER TABLE " &amp; M1841 &amp; " ADD " &amp; P1841 &amp; " " &amp; R1841 &amp; " NULL;")</f>
        <v>ALTER TABLE ZSB_RISK_BASE ADD AD_AMT_DELTA number(19,2) NULL;</v>
      </c>
      <c r="AG1841" s="6" t="s">
        <v>291</v>
      </c>
      <c r="AI1841" s="114"/>
      <c r="AJ1841" s="66"/>
    </row>
    <row r="1842" spans="2:36" hidden="1">
      <c r="B1842" s="65" t="str">
        <f t="shared" ref="B1842:C1842" si="1491">B1841</f>
        <v>바젤2표준_산출정보</v>
      </c>
      <c r="C1842" s="65" t="str">
        <f t="shared" si="1491"/>
        <v>규제자본산출 기본정보</v>
      </c>
      <c r="D1842" s="65" t="s">
        <v>736</v>
      </c>
      <c r="E1842" s="65">
        <f t="shared" si="1476"/>
        <v>93</v>
      </c>
      <c r="F1842" s="66"/>
      <c r="G1842" s="66" t="s">
        <v>1156</v>
      </c>
      <c r="H1842" s="42" t="s">
        <v>2013</v>
      </c>
      <c r="I1842" s="66"/>
      <c r="J1842" s="65" t="str">
        <f t="shared" si="1467"/>
        <v>숫자_19,2</v>
      </c>
      <c r="K1842" s="103"/>
      <c r="L1842" s="67"/>
      <c r="M1842" s="65" t="str">
        <f t="shared" si="1453"/>
        <v>ZSB_RISK_BASE</v>
      </c>
      <c r="N1842" s="65" t="str">
        <f t="shared" si="1484"/>
        <v>규제자본산출 기본정보</v>
      </c>
      <c r="O1842" s="27">
        <f t="shared" si="1448"/>
        <v>93</v>
      </c>
      <c r="P1842" s="65" t="s">
        <v>1761</v>
      </c>
      <c r="Q1842" s="65" t="str">
        <f t="shared" si="1446"/>
        <v>감마위험</v>
      </c>
      <c r="R1842" s="65" t="str">
        <f t="shared" si="1461"/>
        <v>number(19,2)</v>
      </c>
      <c r="S1842" s="66"/>
      <c r="T1842" s="66"/>
      <c r="U1842" s="68" t="str">
        <f t="shared" si="1433"/>
        <v>19,2</v>
      </c>
      <c r="V1842" s="65"/>
      <c r="W1842" s="5" t="s">
        <v>291</v>
      </c>
      <c r="X1842" s="5" t="str">
        <f t="shared" si="1486"/>
        <v>BASE_DT,SCEN_ID,PORT_ID,POSI_ID</v>
      </c>
      <c r="Y1842" s="6" t="s">
        <v>291</v>
      </c>
      <c r="Z1842" s="37" t="str">
        <f t="shared" si="1487"/>
        <v xml:space="preserve">  AD_AMT_GAMMA number(19,2) NULL,</v>
      </c>
      <c r="AA1842" s="37" t="s">
        <v>291</v>
      </c>
      <c r="AB1842" s="5" t="str">
        <f t="shared" si="1488"/>
        <v/>
      </c>
      <c r="AC1842" s="37" t="s">
        <v>291</v>
      </c>
      <c r="AD1842" s="37" t="str">
        <f t="shared" si="1489"/>
        <v>COMMENT ON COLUMN ZSB_RISK_BASE.AD_AMT_GAMMA IS '감마위험';</v>
      </c>
      <c r="AE1842" s="37" t="s">
        <v>291</v>
      </c>
      <c r="AF1842" s="40" t="str">
        <f t="shared" si="1490"/>
        <v>ALTER TABLE ZSB_RISK_BASE ADD AD_AMT_GAMMA number(19,2) NULL;</v>
      </c>
      <c r="AG1842" s="6" t="s">
        <v>291</v>
      </c>
      <c r="AI1842" s="114"/>
      <c r="AJ1842" s="66"/>
    </row>
    <row r="1843" spans="2:36" hidden="1">
      <c r="B1843" s="65" t="str">
        <f t="shared" ref="B1843:C1843" si="1492">B1842</f>
        <v>바젤2표준_산출정보</v>
      </c>
      <c r="C1843" s="65" t="str">
        <f t="shared" si="1492"/>
        <v>규제자본산출 기본정보</v>
      </c>
      <c r="D1843" s="65" t="s">
        <v>737</v>
      </c>
      <c r="E1843" s="65">
        <f t="shared" si="1476"/>
        <v>94</v>
      </c>
      <c r="F1843" s="66"/>
      <c r="G1843" s="66" t="s">
        <v>1156</v>
      </c>
      <c r="H1843" s="42" t="s">
        <v>2013</v>
      </c>
      <c r="I1843" s="66"/>
      <c r="J1843" s="65" t="str">
        <f t="shared" si="1467"/>
        <v>숫자_19,2</v>
      </c>
      <c r="K1843" s="103"/>
      <c r="L1843" s="67"/>
      <c r="M1843" s="65" t="str">
        <f t="shared" si="1453"/>
        <v>ZSB_RISK_BASE</v>
      </c>
      <c r="N1843" s="65" t="str">
        <f t="shared" si="1484"/>
        <v>규제자본산출 기본정보</v>
      </c>
      <c r="O1843" s="27">
        <f t="shared" si="1448"/>
        <v>94</v>
      </c>
      <c r="P1843" s="65" t="s">
        <v>1762</v>
      </c>
      <c r="Q1843" s="65" t="str">
        <f t="shared" ref="Q1843:Q1849" si="1493">D1843</f>
        <v>베가위험</v>
      </c>
      <c r="R1843" s="65" t="str">
        <f t="shared" si="1461"/>
        <v>number(19,2)</v>
      </c>
      <c r="S1843" s="66"/>
      <c r="T1843" s="66"/>
      <c r="U1843" s="68" t="str">
        <f t="shared" si="1433"/>
        <v>19,2</v>
      </c>
      <c r="V1843" s="65"/>
      <c r="W1843" s="5" t="s">
        <v>291</v>
      </c>
      <c r="X1843" s="5" t="str">
        <f t="shared" si="1486"/>
        <v>BASE_DT,SCEN_ID,PORT_ID,POSI_ID</v>
      </c>
      <c r="Y1843" s="6" t="s">
        <v>291</v>
      </c>
      <c r="Z1843" s="37" t="str">
        <f t="shared" si="1487"/>
        <v xml:space="preserve">  AD_AMT_VEGA number(19,2) NULL,</v>
      </c>
      <c r="AA1843" s="37" t="s">
        <v>291</v>
      </c>
      <c r="AB1843" s="5" t="str">
        <f t="shared" si="1488"/>
        <v/>
      </c>
      <c r="AC1843" s="37" t="s">
        <v>291</v>
      </c>
      <c r="AD1843" s="37" t="str">
        <f t="shared" si="1489"/>
        <v>COMMENT ON COLUMN ZSB_RISK_BASE.AD_AMT_VEGA IS '베가위험';</v>
      </c>
      <c r="AE1843" s="37" t="s">
        <v>291</v>
      </c>
      <c r="AF1843" s="40" t="str">
        <f t="shared" si="1490"/>
        <v>ALTER TABLE ZSB_RISK_BASE ADD AD_AMT_VEGA number(19,2) NULL;</v>
      </c>
      <c r="AG1843" s="6" t="s">
        <v>291</v>
      </c>
      <c r="AI1843" s="114"/>
      <c r="AJ1843" s="66"/>
    </row>
    <row r="1844" spans="2:36" ht="25.5" hidden="1">
      <c r="B1844" s="65" t="str">
        <f t="shared" ref="B1844:C1844" si="1494">B1843</f>
        <v>바젤2표준_산출정보</v>
      </c>
      <c r="C1844" s="65" t="str">
        <f t="shared" si="1494"/>
        <v>규제자본산출 기본정보</v>
      </c>
      <c r="D1844" s="65" t="s">
        <v>1763</v>
      </c>
      <c r="E1844" s="65">
        <f t="shared" si="1476"/>
        <v>95</v>
      </c>
      <c r="F1844" s="66"/>
      <c r="G1844" s="66" t="s">
        <v>274</v>
      </c>
      <c r="H1844" s="42" t="s">
        <v>1159</v>
      </c>
      <c r="I1844" s="66"/>
      <c r="J1844" s="65" t="str">
        <f t="shared" si="1467"/>
        <v>문자_100</v>
      </c>
      <c r="K1844" s="103" t="s">
        <v>1764</v>
      </c>
      <c r="L1844" s="67"/>
      <c r="M1844" s="65" t="str">
        <f t="shared" si="1453"/>
        <v>ZSB_RISK_BASE</v>
      </c>
      <c r="N1844" s="65" t="str">
        <f t="shared" si="1484"/>
        <v>규제자본산출 기본정보</v>
      </c>
      <c r="O1844" s="27">
        <f t="shared" si="1448"/>
        <v>95</v>
      </c>
      <c r="P1844" s="65" t="s">
        <v>1765</v>
      </c>
      <c r="Q1844" s="65" t="str">
        <f t="shared" si="1493"/>
        <v>산출내역</v>
      </c>
      <c r="R1844" s="65" t="str">
        <f t="shared" si="1461"/>
        <v>varchar2(100)</v>
      </c>
      <c r="S1844" s="66"/>
      <c r="T1844" s="66"/>
      <c r="U1844" s="68" t="str">
        <f t="shared" si="1433"/>
        <v>100</v>
      </c>
      <c r="V1844" s="65"/>
      <c r="W1844" s="5" t="s">
        <v>291</v>
      </c>
      <c r="X1844" s="5" t="str">
        <f t="shared" si="1486"/>
        <v>BASE_DT,SCEN_ID,PORT_ID,POSI_ID</v>
      </c>
      <c r="Y1844" s="6" t="s">
        <v>291</v>
      </c>
      <c r="Z1844" s="37" t="str">
        <f t="shared" si="1487"/>
        <v xml:space="preserve">  AD_DESC varchar2(100) NULL,</v>
      </c>
      <c r="AA1844" s="37" t="s">
        <v>291</v>
      </c>
      <c r="AB1844" s="5" t="str">
        <f t="shared" si="1488"/>
        <v/>
      </c>
      <c r="AC1844" s="37" t="s">
        <v>291</v>
      </c>
      <c r="AD1844" s="37" t="str">
        <f t="shared" si="1489"/>
        <v>COMMENT ON COLUMN ZSB_RISK_BASE.AD_DESC IS '산출내역 : YIELD생성내역 등';</v>
      </c>
      <c r="AE1844" s="37" t="s">
        <v>291</v>
      </c>
      <c r="AF1844" s="40" t="str">
        <f t="shared" si="1490"/>
        <v>ALTER TABLE ZSB_RISK_BASE ADD AD_DESC varchar2(100) NULL;</v>
      </c>
      <c r="AG1844" s="6" t="s">
        <v>291</v>
      </c>
      <c r="AI1844" s="114"/>
      <c r="AJ1844" s="66"/>
    </row>
    <row r="1845" spans="2:36" hidden="1">
      <c r="B1845" s="65" t="str">
        <f t="shared" ref="B1845:C1845" si="1495">B1844</f>
        <v>바젤2표준_산출정보</v>
      </c>
      <c r="C1845" s="65" t="str">
        <f t="shared" si="1495"/>
        <v>규제자본산출 기본정보</v>
      </c>
      <c r="D1845" s="65" t="s">
        <v>1766</v>
      </c>
      <c r="E1845" s="65">
        <f t="shared" si="1476"/>
        <v>96</v>
      </c>
      <c r="F1845" s="66"/>
      <c r="G1845" s="66" t="s">
        <v>1156</v>
      </c>
      <c r="H1845" s="42" t="s">
        <v>2013</v>
      </c>
      <c r="I1845" s="66"/>
      <c r="J1845" s="65" t="str">
        <f t="shared" si="1467"/>
        <v>숫자_19,2</v>
      </c>
      <c r="K1845" s="103"/>
      <c r="L1845" s="67"/>
      <c r="M1845" s="65" t="str">
        <f t="shared" si="1453"/>
        <v>ZSB_RISK_BASE</v>
      </c>
      <c r="N1845" s="65" t="str">
        <f t="shared" si="1484"/>
        <v>규제자본산출 기본정보</v>
      </c>
      <c r="O1845" s="27">
        <f t="shared" si="1448"/>
        <v>96</v>
      </c>
      <c r="P1845" s="65" t="s">
        <v>1767</v>
      </c>
      <c r="Q1845" s="65" t="str">
        <f t="shared" si="1493"/>
        <v>조정전금액</v>
      </c>
      <c r="R1845" s="65" t="str">
        <f t="shared" si="1461"/>
        <v>number(19,2)</v>
      </c>
      <c r="S1845" s="66"/>
      <c r="T1845" s="66"/>
      <c r="U1845" s="68" t="str">
        <f t="shared" si="1433"/>
        <v>19,2</v>
      </c>
      <c r="V1845" s="65"/>
      <c r="W1845" s="5" t="s">
        <v>291</v>
      </c>
      <c r="X1845" s="5" t="str">
        <f t="shared" si="1486"/>
        <v>BASE_DT,SCEN_ID,PORT_ID,POSI_ID</v>
      </c>
      <c r="Y1845" s="6" t="s">
        <v>291</v>
      </c>
      <c r="Z1845" s="37" t="str">
        <f t="shared" si="1487"/>
        <v xml:space="preserve">  AD_OLD_AMT number(19,2) NULL,</v>
      </c>
      <c r="AA1845" s="37" t="s">
        <v>291</v>
      </c>
      <c r="AB1845" s="5" t="str">
        <f t="shared" si="1488"/>
        <v/>
      </c>
      <c r="AC1845" s="37" t="s">
        <v>291</v>
      </c>
      <c r="AD1845" s="37" t="str">
        <f t="shared" si="1489"/>
        <v>COMMENT ON COLUMN ZSB_RISK_BASE.AD_OLD_AMT IS '조정전금액';</v>
      </c>
      <c r="AE1845" s="37" t="s">
        <v>291</v>
      </c>
      <c r="AF1845" s="40" t="str">
        <f t="shared" si="1490"/>
        <v>ALTER TABLE ZSB_RISK_BASE ADD AD_OLD_AMT number(19,2) NULL;</v>
      </c>
      <c r="AG1845" s="6" t="s">
        <v>291</v>
      </c>
      <c r="AI1845" s="114"/>
      <c r="AJ1845" s="66"/>
    </row>
    <row r="1846" spans="2:36" hidden="1">
      <c r="B1846" s="65" t="str">
        <f t="shared" ref="B1846:C1846" si="1496">B1845</f>
        <v>바젤2표준_산출정보</v>
      </c>
      <c r="C1846" s="65" t="str">
        <f t="shared" si="1496"/>
        <v>규제자본산출 기본정보</v>
      </c>
      <c r="D1846" s="65" t="s">
        <v>1768</v>
      </c>
      <c r="E1846" s="65">
        <f t="shared" si="1476"/>
        <v>97</v>
      </c>
      <c r="F1846" s="66"/>
      <c r="G1846" s="66" t="s">
        <v>1156</v>
      </c>
      <c r="H1846" s="42" t="s">
        <v>2012</v>
      </c>
      <c r="I1846" s="66"/>
      <c r="J1846" s="65" t="str">
        <f t="shared" si="1467"/>
        <v>숫자_12,8</v>
      </c>
      <c r="K1846" s="103"/>
      <c r="L1846" s="67"/>
      <c r="M1846" s="65" t="str">
        <f t="shared" si="1453"/>
        <v>ZSB_RISK_BASE</v>
      </c>
      <c r="N1846" s="65" t="str">
        <f t="shared" si="1484"/>
        <v>규제자본산출 기본정보</v>
      </c>
      <c r="O1846" s="27">
        <f t="shared" si="1448"/>
        <v>97</v>
      </c>
      <c r="P1846" s="65" t="s">
        <v>1769</v>
      </c>
      <c r="Q1846" s="65" t="str">
        <f t="shared" si="1493"/>
        <v>할인금리</v>
      </c>
      <c r="R1846" s="65" t="str">
        <f t="shared" si="1461"/>
        <v>number(12,8)</v>
      </c>
      <c r="S1846" s="66"/>
      <c r="T1846" s="66"/>
      <c r="U1846" s="68" t="str">
        <f t="shared" si="1433"/>
        <v>12,8</v>
      </c>
      <c r="V1846" s="65"/>
      <c r="W1846" s="5" t="s">
        <v>291</v>
      </c>
      <c r="X1846" s="5" t="str">
        <f t="shared" si="1486"/>
        <v>BASE_DT,SCEN_ID,PORT_ID,POSI_ID</v>
      </c>
      <c r="Y1846" s="6" t="s">
        <v>291</v>
      </c>
      <c r="Z1846" s="37" t="str">
        <f t="shared" si="1487"/>
        <v xml:space="preserve">  AD_ZERO_YIELD number(12,8) NULL,</v>
      </c>
      <c r="AA1846" s="37" t="s">
        <v>291</v>
      </c>
      <c r="AB1846" s="5" t="str">
        <f t="shared" si="1488"/>
        <v/>
      </c>
      <c r="AC1846" s="37" t="s">
        <v>291</v>
      </c>
      <c r="AD1846" s="37" t="str">
        <f t="shared" si="1489"/>
        <v>COMMENT ON COLUMN ZSB_RISK_BASE.AD_ZERO_YIELD IS '할인금리';</v>
      </c>
      <c r="AE1846" s="37" t="s">
        <v>291</v>
      </c>
      <c r="AF1846" s="40" t="str">
        <f t="shared" si="1490"/>
        <v>ALTER TABLE ZSB_RISK_BASE ADD AD_ZERO_YIELD number(12,8) NULL;</v>
      </c>
      <c r="AG1846" s="6" t="s">
        <v>291</v>
      </c>
      <c r="AI1846" s="114"/>
      <c r="AJ1846" s="66"/>
    </row>
    <row r="1847" spans="2:36" ht="25.5" hidden="1">
      <c r="B1847" s="65" t="str">
        <f t="shared" ref="B1847:C1847" si="1497">B1846</f>
        <v>바젤2표준_산출정보</v>
      </c>
      <c r="C1847" s="65" t="str">
        <f t="shared" si="1497"/>
        <v>규제자본산출 기본정보</v>
      </c>
      <c r="D1847" s="65" t="s">
        <v>1770</v>
      </c>
      <c r="E1847" s="65">
        <f t="shared" si="1476"/>
        <v>98</v>
      </c>
      <c r="F1847" s="66"/>
      <c r="G1847" s="66" t="s">
        <v>274</v>
      </c>
      <c r="H1847" s="42">
        <v>2</v>
      </c>
      <c r="I1847" s="66"/>
      <c r="J1847" s="65" t="str">
        <f t="shared" si="1467"/>
        <v>문자_2</v>
      </c>
      <c r="K1847" s="103" t="s">
        <v>1771</v>
      </c>
      <c r="L1847" s="67"/>
      <c r="M1847" s="65" t="str">
        <f t="shared" si="1453"/>
        <v>ZSB_RISK_BASE</v>
      </c>
      <c r="N1847" s="65" t="str">
        <f>C1847</f>
        <v>규제자본산출 기본정보</v>
      </c>
      <c r="O1847" s="27">
        <f t="shared" si="1448"/>
        <v>98</v>
      </c>
      <c r="P1847" s="65" t="s">
        <v>1772</v>
      </c>
      <c r="Q1847" s="65" t="str">
        <f t="shared" si="1493"/>
        <v>포지션최종상태</v>
      </c>
      <c r="R1847" s="65" t="str">
        <f t="shared" si="1461"/>
        <v>varchar2(2)</v>
      </c>
      <c r="S1847" s="66"/>
      <c r="T1847" s="66"/>
      <c r="U1847" s="68">
        <f t="shared" si="1433"/>
        <v>2</v>
      </c>
      <c r="V1847" s="65"/>
      <c r="W1847" s="5" t="s">
        <v>291</v>
      </c>
      <c r="X1847" s="5" t="str">
        <f t="shared" si="1486"/>
        <v>BASE_DT,SCEN_ID,PORT_ID,POSI_ID</v>
      </c>
      <c r="Y1847" s="6" t="s">
        <v>291</v>
      </c>
      <c r="Z1847" s="37" t="str">
        <f t="shared" si="1487"/>
        <v xml:space="preserve">  POSI_STAT varchar2(2) NULL,</v>
      </c>
      <c r="AA1847" s="37" t="s">
        <v>291</v>
      </c>
      <c r="AB1847" s="5" t="str">
        <f t="shared" si="1488"/>
        <v/>
      </c>
      <c r="AC1847" s="37" t="s">
        <v>291</v>
      </c>
      <c r="AD1847" s="37" t="str">
        <f t="shared" si="1489"/>
        <v>COMMENT ON COLUMN ZSB_RISK_BASE.POSI_STAT IS '포지션최종상태 : BS,O1,O2,SP,D(삭제)';</v>
      </c>
      <c r="AE1847" s="37" t="s">
        <v>291</v>
      </c>
      <c r="AF1847" s="40" t="str">
        <f t="shared" si="1490"/>
        <v>ALTER TABLE ZSB_RISK_BASE ADD POSI_STAT varchar2(2) NULL;</v>
      </c>
      <c r="AG1847" s="6" t="s">
        <v>291</v>
      </c>
      <c r="AI1847" s="114"/>
      <c r="AJ1847" s="66"/>
    </row>
    <row r="1848" spans="2:36" hidden="1">
      <c r="B1848" s="65" t="str">
        <f t="shared" ref="B1848:C1848" si="1498">B1847</f>
        <v>바젤2표준_산출정보</v>
      </c>
      <c r="C1848" s="65" t="str">
        <f t="shared" si="1498"/>
        <v>규제자본산출 기본정보</v>
      </c>
      <c r="D1848" s="65" t="s">
        <v>1773</v>
      </c>
      <c r="E1848" s="65">
        <f t="shared" si="1476"/>
        <v>99</v>
      </c>
      <c r="F1848" s="66"/>
      <c r="G1848" s="66" t="s">
        <v>274</v>
      </c>
      <c r="H1848" s="42" t="s">
        <v>1565</v>
      </c>
      <c r="I1848" s="66"/>
      <c r="J1848" s="65" t="str">
        <f t="shared" si="1467"/>
        <v>문자_60</v>
      </c>
      <c r="K1848" s="103" t="s">
        <v>1774</v>
      </c>
      <c r="L1848" s="67"/>
      <c r="M1848" s="65" t="str">
        <f t="shared" si="1453"/>
        <v>ZSB_RISK_BASE</v>
      </c>
      <c r="N1848" s="65" t="str">
        <f t="shared" si="1484"/>
        <v>규제자본산출 기본정보</v>
      </c>
      <c r="O1848" s="27">
        <f t="shared" si="1448"/>
        <v>99</v>
      </c>
      <c r="P1848" s="65" t="s">
        <v>1775</v>
      </c>
      <c r="Q1848" s="65" t="str">
        <f>D1848</f>
        <v>최초포지션ID</v>
      </c>
      <c r="R1848" s="65" t="str">
        <f t="shared" si="1461"/>
        <v>varchar2(60)</v>
      </c>
      <c r="S1848" s="66"/>
      <c r="T1848" s="66"/>
      <c r="U1848" s="68" t="str">
        <f t="shared" si="1433"/>
        <v>60</v>
      </c>
      <c r="V1848" s="65"/>
      <c r="W1848" s="5" t="s">
        <v>291</v>
      </c>
      <c r="X1848" s="5" t="str">
        <f t="shared" si="1486"/>
        <v>BASE_DT,SCEN_ID,PORT_ID,POSI_ID</v>
      </c>
      <c r="Y1848" s="6" t="s">
        <v>291</v>
      </c>
      <c r="Z1848" s="37" t="str">
        <f t="shared" si="1487"/>
        <v xml:space="preserve">  BASE_POSI_ID varchar2(60) NULL,</v>
      </c>
      <c r="AA1848" s="37" t="s">
        <v>291</v>
      </c>
      <c r="AB1848" s="5" t="str">
        <f t="shared" si="1488"/>
        <v/>
      </c>
      <c r="AC1848" s="37" t="s">
        <v>291</v>
      </c>
      <c r="AD1848" s="37" t="str">
        <f t="shared" si="1489"/>
        <v>COMMENT ON COLUMN ZSB_RISK_BASE.BASE_POSI_ID IS '최초포지션ID : BASE_POSI의 ID';</v>
      </c>
      <c r="AE1848" s="37" t="s">
        <v>291</v>
      </c>
      <c r="AF1848" s="40" t="str">
        <f t="shared" si="1490"/>
        <v>ALTER TABLE ZSB_RISK_BASE ADD BASE_POSI_ID varchar2(60) NULL;</v>
      </c>
      <c r="AG1848" s="6" t="s">
        <v>291</v>
      </c>
      <c r="AI1848" s="114"/>
      <c r="AJ1848" s="66"/>
    </row>
    <row r="1849" spans="2:36" hidden="1">
      <c r="B1849" s="65" t="str">
        <f t="shared" ref="B1849:C1849" si="1499">B1848</f>
        <v>바젤2표준_산출정보</v>
      </c>
      <c r="C1849" s="65" t="str">
        <f t="shared" si="1499"/>
        <v>규제자본산출 기본정보</v>
      </c>
      <c r="D1849" s="65" t="s">
        <v>1776</v>
      </c>
      <c r="E1849" s="65">
        <f t="shared" si="1476"/>
        <v>100</v>
      </c>
      <c r="F1849" s="66"/>
      <c r="G1849" s="66" t="s">
        <v>274</v>
      </c>
      <c r="H1849" s="42" t="s">
        <v>1565</v>
      </c>
      <c r="I1849" s="66"/>
      <c r="J1849" s="65" t="str">
        <f t="shared" si="1467"/>
        <v>문자_60</v>
      </c>
      <c r="K1849" s="103"/>
      <c r="L1849" s="67"/>
      <c r="M1849" s="65" t="str">
        <f t="shared" ref="M1849:M1850" si="1500">M1848</f>
        <v>ZSB_RISK_BASE</v>
      </c>
      <c r="N1849" s="65" t="str">
        <f t="shared" si="1484"/>
        <v>규제자본산출 기본정보</v>
      </c>
      <c r="O1849" s="27">
        <f t="shared" si="1448"/>
        <v>100</v>
      </c>
      <c r="P1849" s="65" t="s">
        <v>1777</v>
      </c>
      <c r="Q1849" s="65" t="str">
        <f t="shared" si="1493"/>
        <v>분해전포지션ID</v>
      </c>
      <c r="R1849" s="65" t="str">
        <f t="shared" si="1461"/>
        <v>varchar2(60)</v>
      </c>
      <c r="S1849" s="66"/>
      <c r="T1849" s="66"/>
      <c r="U1849" s="68" t="str">
        <f t="shared" si="1433"/>
        <v>60</v>
      </c>
      <c r="V1849" s="65"/>
      <c r="W1849" s="5" t="s">
        <v>291</v>
      </c>
      <c r="X1849" s="5" t="str">
        <f t="shared" si="1486"/>
        <v>BASE_DT,SCEN_ID,PORT_ID,POSI_ID</v>
      </c>
      <c r="Y1849" s="6" t="s">
        <v>291</v>
      </c>
      <c r="Z1849" s="37" t="str">
        <f t="shared" si="1487"/>
        <v xml:space="preserve">  BEFS_POSI_ID varchar2(60) NULL,</v>
      </c>
      <c r="AA1849" s="37" t="s">
        <v>291</v>
      </c>
      <c r="AB1849" s="5" t="str">
        <f t="shared" si="1488"/>
        <v/>
      </c>
      <c r="AC1849" s="37" t="s">
        <v>291</v>
      </c>
      <c r="AD1849" s="37" t="str">
        <f t="shared" si="1489"/>
        <v>COMMENT ON COLUMN ZSB_RISK_BASE.BEFS_POSI_ID IS '분해전포지션ID';</v>
      </c>
      <c r="AE1849" s="37" t="s">
        <v>291</v>
      </c>
      <c r="AF1849" s="40" t="str">
        <f t="shared" si="1490"/>
        <v>ALTER TABLE ZSB_RISK_BASE ADD BEFS_POSI_ID varchar2(60) NULL;</v>
      </c>
      <c r="AG1849" s="6" t="s">
        <v>291</v>
      </c>
      <c r="AI1849" s="114"/>
      <c r="AJ1849" s="66"/>
    </row>
    <row r="1850" spans="2:36" hidden="1">
      <c r="B1850" s="65" t="str">
        <f t="shared" ref="B1850:C1850" si="1501">B1849</f>
        <v>바젤2표준_산출정보</v>
      </c>
      <c r="C1850" s="65" t="str">
        <f t="shared" si="1501"/>
        <v>규제자본산출 기본정보</v>
      </c>
      <c r="D1850" s="65" t="s">
        <v>1778</v>
      </c>
      <c r="E1850" s="65">
        <f t="shared" si="1476"/>
        <v>101</v>
      </c>
      <c r="F1850" s="66"/>
      <c r="G1850" s="66" t="s">
        <v>274</v>
      </c>
      <c r="H1850" s="42" t="s">
        <v>1565</v>
      </c>
      <c r="I1850" s="66"/>
      <c r="J1850" s="65" t="str">
        <f t="shared" si="1467"/>
        <v>문자_60</v>
      </c>
      <c r="K1850" s="103"/>
      <c r="L1850" s="67"/>
      <c r="M1850" s="65" t="str">
        <f t="shared" si="1500"/>
        <v>ZSB_RISK_BASE</v>
      </c>
      <c r="N1850" s="65" t="str">
        <f>C1850</f>
        <v>규제자본산출 기본정보</v>
      </c>
      <c r="O1850" s="27">
        <f t="shared" si="1448"/>
        <v>101</v>
      </c>
      <c r="P1850" s="65" t="s">
        <v>1779</v>
      </c>
      <c r="Q1850" s="65" t="str">
        <f>D1850</f>
        <v>상계전포지션ID</v>
      </c>
      <c r="R1850" s="65" t="str">
        <f t="shared" si="1461"/>
        <v>varchar2(60)</v>
      </c>
      <c r="S1850" s="66"/>
      <c r="T1850" s="66"/>
      <c r="U1850" s="68" t="str">
        <f t="shared" si="1433"/>
        <v>60</v>
      </c>
      <c r="V1850" s="65"/>
      <c r="W1850" s="5" t="s">
        <v>291</v>
      </c>
      <c r="X1850" s="5" t="str">
        <f t="shared" si="1486"/>
        <v>BASE_DT,SCEN_ID,PORT_ID,POSI_ID</v>
      </c>
      <c r="Y1850" s="6" t="s">
        <v>291</v>
      </c>
      <c r="Z1850" s="37" t="str">
        <f t="shared" si="1487"/>
        <v xml:space="preserve">  BEFO_POSI_ID varchar2(60) NULL,CONSTRAINT PK_ZSB_RISK_BASE PRIMARY KEY ( BASE_DT,SCEN_ID,PORT_ID,POSI_ID) );</v>
      </c>
      <c r="AA1850" s="37" t="s">
        <v>291</v>
      </c>
      <c r="AB1850" s="5" t="str">
        <f t="shared" si="1488"/>
        <v/>
      </c>
      <c r="AC1850" s="37" t="s">
        <v>291</v>
      </c>
      <c r="AD1850" s="37" t="str">
        <f t="shared" si="1489"/>
        <v>COMMENT ON COLUMN ZSB_RISK_BASE.BEFO_POSI_ID IS '상계전포지션ID';</v>
      </c>
      <c r="AE1850" s="37" t="s">
        <v>291</v>
      </c>
      <c r="AF1850" s="40" t="str">
        <f t="shared" si="1490"/>
        <v>ALTER TABLE ZSB_RISK_BASE ADD BEFO_POSI_ID varchar2(60) NULL;</v>
      </c>
      <c r="AG1850" s="6" t="s">
        <v>291</v>
      </c>
      <c r="AI1850" s="114"/>
      <c r="AJ1850" s="66"/>
    </row>
    <row r="1851" spans="2:36" hidden="1">
      <c r="B1851" s="65" t="s">
        <v>1064</v>
      </c>
      <c r="C1851" s="65" t="s">
        <v>259</v>
      </c>
      <c r="D1851" s="65" t="str">
        <f>VLOOKUP(C1851,엔티티목록!C:E,3,FALSE)</f>
        <v>포트폴리오별 규제자본 정보</v>
      </c>
      <c r="E1851" s="65" t="str">
        <f t="shared" si="1476"/>
        <v/>
      </c>
      <c r="F1851" s="66"/>
      <c r="G1851" s="66"/>
      <c r="H1851" s="42">
        <f>SUMIFS(H:H,C:C,C1851,B:B,B1851, G:G,"&lt;&gt;"&amp;G1851)</f>
        <v>478</v>
      </c>
      <c r="I1851" s="66"/>
      <c r="J1851" s="65" t="str">
        <f t="shared" si="1467"/>
        <v/>
      </c>
      <c r="K1851" s="103"/>
      <c r="L1851" s="67"/>
      <c r="M1851" s="65" t="s">
        <v>5372</v>
      </c>
      <c r="N1851" s="65" t="str">
        <f t="shared" ref="N1851:N1882" si="1502">C1851</f>
        <v>포트폴리오규제자본정보</v>
      </c>
      <c r="O1851" s="27" t="str">
        <f t="shared" si="1448"/>
        <v/>
      </c>
      <c r="P1851" s="65"/>
      <c r="Q1851" s="65"/>
      <c r="R1851" s="65" t="str">
        <f t="shared" si="1461"/>
        <v/>
      </c>
      <c r="S1851" s="66"/>
      <c r="T1851" s="66"/>
      <c r="U1851" s="68">
        <f t="shared" si="1433"/>
        <v>478</v>
      </c>
      <c r="V1851" s="65"/>
      <c r="W1851" s="5" t="s">
        <v>291</v>
      </c>
      <c r="X1851" s="5" t="str">
        <f t="shared" si="1486"/>
        <v/>
      </c>
      <c r="Y1851" s="6" t="s">
        <v>291</v>
      </c>
      <c r="Z1851" s="37" t="str">
        <f t="shared" si="1487"/>
        <v>CREATE TABLE ZSB_RISK_PORT(</v>
      </c>
      <c r="AA1851" s="37" t="s">
        <v>291</v>
      </c>
      <c r="AB1851" s="5" t="str">
        <f t="shared" si="1488"/>
        <v>DROP TABLE ZSB_RISK_PORT;</v>
      </c>
      <c r="AC1851" s="37" t="s">
        <v>291</v>
      </c>
      <c r="AD1851" s="37" t="str">
        <f t="shared" si="1489"/>
        <v>COMMENT ON TABLE ZSB_RISK_PORT IS '포트폴리오규제자본정보';</v>
      </c>
      <c r="AE1851" s="37" t="s">
        <v>291</v>
      </c>
      <c r="AF1851" s="40" t="str">
        <f t="shared" si="1490"/>
        <v/>
      </c>
      <c r="AG1851" s="6" t="s">
        <v>291</v>
      </c>
      <c r="AI1851" s="114"/>
      <c r="AJ1851" s="66"/>
    </row>
    <row r="1852" spans="2:36" hidden="1">
      <c r="B1852" s="65" t="str">
        <f t="shared" ref="B1852:C1867" si="1503">B1851</f>
        <v>바젤2표준_산출정보</v>
      </c>
      <c r="C1852" s="65" t="str">
        <f t="shared" si="1503"/>
        <v>포트폴리오규제자본정보</v>
      </c>
      <c r="D1852" s="65" t="s">
        <v>1169</v>
      </c>
      <c r="E1852" s="65">
        <f t="shared" si="1476"/>
        <v>1</v>
      </c>
      <c r="F1852" s="66" t="s">
        <v>1980</v>
      </c>
      <c r="G1852" s="66" t="s">
        <v>274</v>
      </c>
      <c r="H1852" s="42">
        <v>8</v>
      </c>
      <c r="I1852" s="66"/>
      <c r="J1852" s="65" t="str">
        <f t="shared" si="1467"/>
        <v>문자_8</v>
      </c>
      <c r="K1852" s="103"/>
      <c r="L1852" s="67"/>
      <c r="M1852" s="65" t="str">
        <f t="shared" ref="M1852:M1882" si="1504">M1851</f>
        <v>ZSB_RISK_PORT</v>
      </c>
      <c r="N1852" s="65" t="str">
        <f t="shared" si="1502"/>
        <v>포트폴리오규제자본정보</v>
      </c>
      <c r="O1852" s="27">
        <f t="shared" si="1448"/>
        <v>1</v>
      </c>
      <c r="P1852" s="65" t="s">
        <v>65</v>
      </c>
      <c r="Q1852" s="65" t="str">
        <f t="shared" ref="Q1852:Q1882" si="1505">D1852</f>
        <v>기준일자</v>
      </c>
      <c r="R1852" s="65" t="str">
        <f t="shared" si="1461"/>
        <v>varchar2(8)</v>
      </c>
      <c r="S1852" s="66" t="s">
        <v>1980</v>
      </c>
      <c r="T1852" s="66"/>
      <c r="U1852" s="68">
        <f t="shared" si="1433"/>
        <v>8</v>
      </c>
      <c r="V1852" s="65"/>
      <c r="W1852" s="5" t="s">
        <v>291</v>
      </c>
      <c r="X1852" s="5" t="str">
        <f t="shared" si="1486"/>
        <v>BASE_DT</v>
      </c>
      <c r="Y1852" s="6" t="s">
        <v>291</v>
      </c>
      <c r="Z1852" s="37" t="str">
        <f t="shared" si="1487"/>
        <v xml:space="preserve">  BASE_DT varchar2(8) NOT NULL,</v>
      </c>
      <c r="AA1852" s="37" t="s">
        <v>291</v>
      </c>
      <c r="AB1852" s="5" t="str">
        <f t="shared" si="1488"/>
        <v/>
      </c>
      <c r="AC1852" s="37" t="s">
        <v>291</v>
      </c>
      <c r="AD1852" s="37" t="str">
        <f t="shared" si="1489"/>
        <v>COMMENT ON COLUMN ZSB_RISK_PORT.BASE_DT IS '기준일자';</v>
      </c>
      <c r="AE1852" s="37" t="s">
        <v>291</v>
      </c>
      <c r="AF1852" s="40" t="str">
        <f t="shared" si="1490"/>
        <v/>
      </c>
      <c r="AG1852" s="6" t="s">
        <v>291</v>
      </c>
      <c r="AI1852" s="114"/>
      <c r="AJ1852" s="66"/>
    </row>
    <row r="1853" spans="2:36" hidden="1">
      <c r="B1853" s="65" t="str">
        <f t="shared" si="1503"/>
        <v>바젤2표준_산출정보</v>
      </c>
      <c r="C1853" s="65" t="str">
        <f t="shared" si="1503"/>
        <v>포트폴리오규제자본정보</v>
      </c>
      <c r="D1853" s="65" t="s">
        <v>1212</v>
      </c>
      <c r="E1853" s="65">
        <f t="shared" si="1476"/>
        <v>2</v>
      </c>
      <c r="F1853" s="66" t="s">
        <v>1980</v>
      </c>
      <c r="G1853" s="66" t="s">
        <v>274</v>
      </c>
      <c r="H1853" s="42">
        <v>30</v>
      </c>
      <c r="I1853" s="66"/>
      <c r="J1853" s="65" t="str">
        <f t="shared" si="1467"/>
        <v>문자_30</v>
      </c>
      <c r="K1853" s="103"/>
      <c r="L1853" s="67"/>
      <c r="M1853" s="65" t="str">
        <f t="shared" si="1504"/>
        <v>ZSB_RISK_PORT</v>
      </c>
      <c r="N1853" s="65" t="str">
        <f t="shared" si="1502"/>
        <v>포트폴리오규제자본정보</v>
      </c>
      <c r="O1853" s="27">
        <f t="shared" si="1448"/>
        <v>2</v>
      </c>
      <c r="P1853" s="65" t="s">
        <v>106</v>
      </c>
      <c r="Q1853" s="65" t="str">
        <f t="shared" si="1505"/>
        <v>시나리오ID</v>
      </c>
      <c r="R1853" s="65" t="str">
        <f t="shared" si="1461"/>
        <v>varchar2(30)</v>
      </c>
      <c r="S1853" s="66" t="s">
        <v>1980</v>
      </c>
      <c r="T1853" s="66"/>
      <c r="U1853" s="68">
        <f t="shared" si="1433"/>
        <v>30</v>
      </c>
      <c r="V1853" s="65"/>
      <c r="W1853" s="5" t="s">
        <v>291</v>
      </c>
      <c r="X1853" s="5" t="str">
        <f t="shared" si="1486"/>
        <v>BASE_DT,SCEN_ID</v>
      </c>
      <c r="Y1853" s="6" t="s">
        <v>291</v>
      </c>
      <c r="Z1853" s="37" t="str">
        <f t="shared" si="1487"/>
        <v xml:space="preserve">  SCEN_ID varchar2(30) NOT NULL,</v>
      </c>
      <c r="AA1853" s="37" t="s">
        <v>291</v>
      </c>
      <c r="AB1853" s="5" t="str">
        <f t="shared" si="1488"/>
        <v/>
      </c>
      <c r="AC1853" s="37" t="s">
        <v>291</v>
      </c>
      <c r="AD1853" s="37" t="str">
        <f t="shared" si="1489"/>
        <v>COMMENT ON COLUMN ZSB_RISK_PORT.SCEN_ID IS '시나리오ID';</v>
      </c>
      <c r="AE1853" s="37" t="s">
        <v>291</v>
      </c>
      <c r="AF1853" s="40" t="str">
        <f t="shared" si="1490"/>
        <v/>
      </c>
      <c r="AG1853" s="6" t="s">
        <v>291</v>
      </c>
      <c r="AI1853" s="114"/>
      <c r="AJ1853" s="66"/>
    </row>
    <row r="1854" spans="2:36" hidden="1">
      <c r="B1854" s="65" t="str">
        <f t="shared" si="1503"/>
        <v>바젤2표준_산출정보</v>
      </c>
      <c r="C1854" s="65" t="str">
        <f t="shared" si="1503"/>
        <v>포트폴리오규제자본정보</v>
      </c>
      <c r="D1854" s="65" t="s">
        <v>1208</v>
      </c>
      <c r="E1854" s="65">
        <f t="shared" si="1476"/>
        <v>3</v>
      </c>
      <c r="F1854" s="66" t="s">
        <v>1980</v>
      </c>
      <c r="G1854" s="66" t="s">
        <v>274</v>
      </c>
      <c r="H1854" s="42" t="s">
        <v>1159</v>
      </c>
      <c r="I1854" s="66"/>
      <c r="J1854" s="65" t="str">
        <f t="shared" si="1467"/>
        <v>문자_100</v>
      </c>
      <c r="K1854" s="103"/>
      <c r="L1854" s="67"/>
      <c r="M1854" s="65" t="str">
        <f t="shared" si="1504"/>
        <v>ZSB_RISK_PORT</v>
      </c>
      <c r="N1854" s="65" t="str">
        <f t="shared" si="1502"/>
        <v>포트폴리오규제자본정보</v>
      </c>
      <c r="O1854" s="27">
        <f t="shared" si="1448"/>
        <v>3</v>
      </c>
      <c r="P1854" s="65" t="s">
        <v>81</v>
      </c>
      <c r="Q1854" s="65" t="str">
        <f t="shared" si="1505"/>
        <v>포트폴리오ID</v>
      </c>
      <c r="R1854" s="65" t="str">
        <f t="shared" si="1461"/>
        <v>varchar2(100)</v>
      </c>
      <c r="S1854" s="66" t="s">
        <v>1980</v>
      </c>
      <c r="T1854" s="66"/>
      <c r="U1854" s="68" t="str">
        <f t="shared" si="1433"/>
        <v>100</v>
      </c>
      <c r="V1854" s="65"/>
      <c r="W1854" s="5" t="s">
        <v>291</v>
      </c>
      <c r="X1854" s="5" t="str">
        <f t="shared" si="1486"/>
        <v>BASE_DT,SCEN_ID,PORT_ID</v>
      </c>
      <c r="Y1854" s="6" t="s">
        <v>291</v>
      </c>
      <c r="Z1854" s="37" t="str">
        <f t="shared" si="1487"/>
        <v xml:space="preserve">  PORT_ID varchar2(100) NOT NULL,</v>
      </c>
      <c r="AA1854" s="37" t="s">
        <v>291</v>
      </c>
      <c r="AB1854" s="5" t="str">
        <f t="shared" si="1488"/>
        <v/>
      </c>
      <c r="AC1854" s="37" t="s">
        <v>291</v>
      </c>
      <c r="AD1854" s="37" t="str">
        <f t="shared" si="1489"/>
        <v>COMMENT ON COLUMN ZSB_RISK_PORT.PORT_ID IS '포트폴리오ID';</v>
      </c>
      <c r="AE1854" s="37" t="s">
        <v>291</v>
      </c>
      <c r="AF1854" s="40" t="str">
        <f t="shared" si="1490"/>
        <v/>
      </c>
      <c r="AG1854" s="6" t="s">
        <v>291</v>
      </c>
      <c r="AI1854" s="114"/>
      <c r="AJ1854" s="66"/>
    </row>
    <row r="1855" spans="2:36" hidden="1">
      <c r="B1855" s="65" t="str">
        <f t="shared" si="1503"/>
        <v>바젤2표준_산출정보</v>
      </c>
      <c r="C1855" s="65" t="str">
        <f t="shared" si="1503"/>
        <v>포트폴리오규제자본정보</v>
      </c>
      <c r="D1855" s="65" t="s">
        <v>1463</v>
      </c>
      <c r="E1855" s="65">
        <f t="shared" si="1476"/>
        <v>4</v>
      </c>
      <c r="F1855" s="66" t="s">
        <v>1980</v>
      </c>
      <c r="G1855" s="66" t="s">
        <v>274</v>
      </c>
      <c r="H1855" s="42">
        <v>50</v>
      </c>
      <c r="I1855" s="66"/>
      <c r="J1855" s="65" t="str">
        <f t="shared" si="1467"/>
        <v>문자_50</v>
      </c>
      <c r="K1855" s="103"/>
      <c r="L1855" s="67"/>
      <c r="M1855" s="65" t="str">
        <f t="shared" si="1504"/>
        <v>ZSB_RISK_PORT</v>
      </c>
      <c r="N1855" s="65" t="str">
        <f t="shared" si="1502"/>
        <v>포트폴리오규제자본정보</v>
      </c>
      <c r="O1855" s="27">
        <f t="shared" si="1448"/>
        <v>4</v>
      </c>
      <c r="P1855" s="65" t="s">
        <v>1464</v>
      </c>
      <c r="Q1855" s="65" t="str">
        <f t="shared" si="1505"/>
        <v>자료ID</v>
      </c>
      <c r="R1855" s="65" t="str">
        <f t="shared" si="1461"/>
        <v>varchar2(50)</v>
      </c>
      <c r="S1855" s="66" t="s">
        <v>1980</v>
      </c>
      <c r="T1855" s="66"/>
      <c r="U1855" s="68">
        <f t="shared" si="1433"/>
        <v>50</v>
      </c>
      <c r="V1855" s="65"/>
      <c r="W1855" s="5" t="s">
        <v>291</v>
      </c>
      <c r="X1855" s="5" t="str">
        <f t="shared" si="1486"/>
        <v>BASE_DT,SCEN_ID,PORT_ID,DATA_ID</v>
      </c>
      <c r="Y1855" s="6" t="s">
        <v>291</v>
      </c>
      <c r="Z1855" s="37" t="str">
        <f t="shared" si="1487"/>
        <v xml:space="preserve">  DATA_ID varchar2(50) NOT NULL,</v>
      </c>
      <c r="AA1855" s="37" t="s">
        <v>291</v>
      </c>
      <c r="AB1855" s="5" t="str">
        <f t="shared" si="1488"/>
        <v/>
      </c>
      <c r="AC1855" s="37" t="s">
        <v>291</v>
      </c>
      <c r="AD1855" s="37" t="str">
        <f t="shared" si="1489"/>
        <v>COMMENT ON COLUMN ZSB_RISK_PORT.DATA_ID IS '자료ID';</v>
      </c>
      <c r="AE1855" s="37" t="s">
        <v>291</v>
      </c>
      <c r="AF1855" s="40" t="str">
        <f t="shared" si="1490"/>
        <v/>
      </c>
      <c r="AG1855" s="6" t="s">
        <v>291</v>
      </c>
      <c r="AI1855" s="114"/>
      <c r="AJ1855" s="66"/>
    </row>
    <row r="1856" spans="2:36" hidden="1">
      <c r="B1856" s="65" t="str">
        <f t="shared" si="1503"/>
        <v>바젤2표준_산출정보</v>
      </c>
      <c r="C1856" s="65" t="str">
        <f t="shared" si="1503"/>
        <v>포트폴리오규제자본정보</v>
      </c>
      <c r="D1856" s="65" t="s">
        <v>1465</v>
      </c>
      <c r="E1856" s="65">
        <f t="shared" si="1476"/>
        <v>5</v>
      </c>
      <c r="F1856" s="66" t="s">
        <v>1980</v>
      </c>
      <c r="G1856" s="66" t="s">
        <v>274</v>
      </c>
      <c r="H1856" s="42">
        <v>60</v>
      </c>
      <c r="I1856" s="66"/>
      <c r="J1856" s="65" t="str">
        <f t="shared" si="1467"/>
        <v>문자_60</v>
      </c>
      <c r="K1856" s="103"/>
      <c r="L1856" s="67"/>
      <c r="M1856" s="65" t="str">
        <f t="shared" si="1504"/>
        <v>ZSB_RISK_PORT</v>
      </c>
      <c r="N1856" s="65" t="str">
        <f t="shared" si="1502"/>
        <v>포트폴리오규제자본정보</v>
      </c>
      <c r="O1856" s="27">
        <f t="shared" si="1448"/>
        <v>5</v>
      </c>
      <c r="P1856" s="65" t="s">
        <v>1466</v>
      </c>
      <c r="Q1856" s="65" t="str">
        <f t="shared" si="1505"/>
        <v>자료KEY</v>
      </c>
      <c r="R1856" s="65" t="str">
        <f t="shared" si="1461"/>
        <v>varchar2(60)</v>
      </c>
      <c r="S1856" s="66" t="s">
        <v>1980</v>
      </c>
      <c r="T1856" s="66"/>
      <c r="U1856" s="68">
        <f t="shared" si="1433"/>
        <v>60</v>
      </c>
      <c r="V1856" s="65"/>
      <c r="W1856" s="5" t="s">
        <v>291</v>
      </c>
      <c r="X1856" s="5" t="str">
        <f t="shared" si="1486"/>
        <v>BASE_DT,SCEN_ID,PORT_ID,DATA_ID,DATA_KEY</v>
      </c>
      <c r="Y1856" s="6" t="s">
        <v>291</v>
      </c>
      <c r="Z1856" s="37" t="str">
        <f t="shared" si="1487"/>
        <v xml:space="preserve">  DATA_KEY varchar2(60) NOT NULL,</v>
      </c>
      <c r="AA1856" s="37" t="s">
        <v>291</v>
      </c>
      <c r="AB1856" s="5" t="str">
        <f t="shared" si="1488"/>
        <v/>
      </c>
      <c r="AC1856" s="37" t="s">
        <v>291</v>
      </c>
      <c r="AD1856" s="37" t="str">
        <f t="shared" si="1489"/>
        <v>COMMENT ON COLUMN ZSB_RISK_PORT.DATA_KEY IS '자료KEY';</v>
      </c>
      <c r="AE1856" s="37" t="s">
        <v>291</v>
      </c>
      <c r="AF1856" s="40" t="str">
        <f t="shared" si="1490"/>
        <v/>
      </c>
      <c r="AG1856" s="6" t="s">
        <v>291</v>
      </c>
      <c r="AI1856" s="114"/>
      <c r="AJ1856" s="66"/>
    </row>
    <row r="1857" spans="2:36" hidden="1">
      <c r="B1857" s="65" t="str">
        <f t="shared" si="1503"/>
        <v>바젤2표준_산출정보</v>
      </c>
      <c r="C1857" s="65" t="str">
        <f t="shared" si="1503"/>
        <v>포트폴리오규제자본정보</v>
      </c>
      <c r="D1857" s="65" t="s">
        <v>1153</v>
      </c>
      <c r="E1857" s="65">
        <f t="shared" si="1476"/>
        <v>6</v>
      </c>
      <c r="F1857" s="66"/>
      <c r="G1857" s="66" t="s">
        <v>274</v>
      </c>
      <c r="H1857" s="42">
        <v>20</v>
      </c>
      <c r="I1857" s="66"/>
      <c r="J1857" s="65" t="str">
        <f t="shared" si="1467"/>
        <v>문자_20</v>
      </c>
      <c r="K1857" s="103"/>
      <c r="L1857" s="67"/>
      <c r="M1857" s="65" t="str">
        <f t="shared" si="1504"/>
        <v>ZSB_RISK_PORT</v>
      </c>
      <c r="N1857" s="65" t="str">
        <f t="shared" si="1502"/>
        <v>포트폴리오규제자본정보</v>
      </c>
      <c r="O1857" s="27">
        <f t="shared" si="1448"/>
        <v>6</v>
      </c>
      <c r="P1857" s="65" t="s">
        <v>46</v>
      </c>
      <c r="Q1857" s="65" t="str">
        <f t="shared" si="1505"/>
        <v>최종작업자</v>
      </c>
      <c r="R1857" s="65" t="str">
        <f t="shared" si="1461"/>
        <v>varchar2(20)</v>
      </c>
      <c r="S1857" s="66"/>
      <c r="T1857" s="66"/>
      <c r="U1857" s="68">
        <f t="shared" si="1433"/>
        <v>20</v>
      </c>
      <c r="V1857" s="65"/>
      <c r="W1857" s="5" t="s">
        <v>291</v>
      </c>
      <c r="X1857" s="5" t="str">
        <f t="shared" si="1486"/>
        <v>BASE_DT,SCEN_ID,PORT_ID,DATA_ID,DATA_KEY</v>
      </c>
      <c r="Y1857" s="6" t="s">
        <v>291</v>
      </c>
      <c r="Z1857" s="37" t="str">
        <f t="shared" si="1487"/>
        <v xml:space="preserve">  LASTID varchar2(20) NULL,</v>
      </c>
      <c r="AA1857" s="37" t="s">
        <v>291</v>
      </c>
      <c r="AB1857" s="5" t="str">
        <f t="shared" si="1488"/>
        <v/>
      </c>
      <c r="AC1857" s="37" t="s">
        <v>291</v>
      </c>
      <c r="AD1857" s="37" t="str">
        <f t="shared" si="1489"/>
        <v>COMMENT ON COLUMN ZSB_RISK_PORT.LASTID IS '최종작업자';</v>
      </c>
      <c r="AE1857" s="37" t="s">
        <v>291</v>
      </c>
      <c r="AF1857" s="40" t="str">
        <f t="shared" si="1490"/>
        <v>ALTER TABLE ZSB_RISK_PORT ADD LASTID varchar2(20) NULL;</v>
      </c>
      <c r="AG1857" s="6" t="s">
        <v>291</v>
      </c>
      <c r="AI1857" s="114"/>
      <c r="AJ1857" s="66"/>
    </row>
    <row r="1858" spans="2:36" hidden="1">
      <c r="B1858" s="65" t="str">
        <f t="shared" si="1503"/>
        <v>바젤2표준_산출정보</v>
      </c>
      <c r="C1858" s="65" t="str">
        <f t="shared" si="1503"/>
        <v>포트폴리오규제자본정보</v>
      </c>
      <c r="D1858" s="65" t="s">
        <v>286</v>
      </c>
      <c r="E1858" s="65">
        <f t="shared" si="1476"/>
        <v>7</v>
      </c>
      <c r="F1858" s="66"/>
      <c r="G1858" s="66" t="s">
        <v>1154</v>
      </c>
      <c r="H1858" s="42">
        <v>8</v>
      </c>
      <c r="I1858" s="66" t="s">
        <v>36</v>
      </c>
      <c r="J1858" s="65" t="str">
        <f t="shared" ref="J1858:J1882" si="1506">IF(G1858="", "", G1858&amp;IF(G1858="날짜", "", "_"&amp;H1858))</f>
        <v>날짜</v>
      </c>
      <c r="K1858" s="103"/>
      <c r="L1858" s="67"/>
      <c r="M1858" s="65" t="str">
        <f t="shared" si="1504"/>
        <v>ZSB_RISK_PORT</v>
      </c>
      <c r="N1858" s="65" t="str">
        <f t="shared" si="1502"/>
        <v>포트폴리오규제자본정보</v>
      </c>
      <c r="O1858" s="27">
        <f t="shared" si="1448"/>
        <v>7</v>
      </c>
      <c r="P1858" s="65" t="s">
        <v>47</v>
      </c>
      <c r="Q1858" s="65" t="str">
        <f t="shared" si="1505"/>
        <v>최종작업시스템일시</v>
      </c>
      <c r="R1858" s="65" t="str">
        <f t="shared" ref="R1858:R1882" si="1507">IF(G1858="문자", "varchar2(" &amp; H1858 &amp; ")", IF(G1858="숫자", "number(" &amp; SUBSTITUTE(H1858, ".", ",") &amp;")", IF(G1858="날짜", "timestamp", "")))</f>
        <v>timestamp</v>
      </c>
      <c r="S1858" s="66"/>
      <c r="T1858" s="66"/>
      <c r="U1858" s="68">
        <f t="shared" si="1433"/>
        <v>8</v>
      </c>
      <c r="V1858" s="65"/>
      <c r="W1858" s="5" t="s">
        <v>291</v>
      </c>
      <c r="X1858" s="5" t="str">
        <f t="shared" si="1486"/>
        <v>BASE_DT,SCEN_ID,PORT_ID,DATA_ID,DATA_KEY</v>
      </c>
      <c r="Y1858" s="6" t="s">
        <v>291</v>
      </c>
      <c r="Z1858" s="37" t="str">
        <f t="shared" si="1487"/>
        <v xml:space="preserve">  TMSTAMP timestamp DEFAULT CURRENT_TIMESTAMP  NULL,</v>
      </c>
      <c r="AA1858" s="37" t="s">
        <v>291</v>
      </c>
      <c r="AB1858" s="5" t="str">
        <f t="shared" si="1488"/>
        <v/>
      </c>
      <c r="AC1858" s="37" t="s">
        <v>291</v>
      </c>
      <c r="AD1858" s="37" t="str">
        <f t="shared" si="1489"/>
        <v>COMMENT ON COLUMN ZSB_RISK_PORT.TMSTAMP IS '최종작업시스템일시';</v>
      </c>
      <c r="AE1858" s="37" t="s">
        <v>291</v>
      </c>
      <c r="AF1858" s="40" t="str">
        <f t="shared" si="1490"/>
        <v>ALTER TABLE ZSB_RISK_PORT ADD TMSTAMP timestamp NULL;</v>
      </c>
      <c r="AG1858" s="6" t="s">
        <v>291</v>
      </c>
      <c r="AI1858" s="114"/>
      <c r="AJ1858" s="66"/>
    </row>
    <row r="1859" spans="2:36" hidden="1">
      <c r="B1859" s="65" t="str">
        <f t="shared" si="1503"/>
        <v>바젤2표준_산출정보</v>
      </c>
      <c r="C1859" s="65" t="str">
        <f t="shared" si="1503"/>
        <v>포트폴리오규제자본정보</v>
      </c>
      <c r="D1859" s="65" t="s">
        <v>1780</v>
      </c>
      <c r="E1859" s="65">
        <f t="shared" si="1476"/>
        <v>8</v>
      </c>
      <c r="F1859" s="66"/>
      <c r="G1859" s="66" t="s">
        <v>12</v>
      </c>
      <c r="H1859" s="42">
        <v>100</v>
      </c>
      <c r="I1859" s="66"/>
      <c r="J1859" s="65" t="str">
        <f t="shared" si="1506"/>
        <v>문자_100</v>
      </c>
      <c r="K1859" s="103"/>
      <c r="L1859" s="67"/>
      <c r="M1859" s="65" t="str">
        <f t="shared" si="1504"/>
        <v>ZSB_RISK_PORT</v>
      </c>
      <c r="N1859" s="65" t="str">
        <f t="shared" si="1502"/>
        <v>포트폴리오규제자본정보</v>
      </c>
      <c r="O1859" s="27">
        <f t="shared" si="1448"/>
        <v>8</v>
      </c>
      <c r="P1859" s="65" t="s">
        <v>1781</v>
      </c>
      <c r="Q1859" s="65" t="str">
        <f t="shared" si="1505"/>
        <v>자료명</v>
      </c>
      <c r="R1859" s="65" t="str">
        <f t="shared" si="1507"/>
        <v>varchar2(100)</v>
      </c>
      <c r="S1859" s="66"/>
      <c r="T1859" s="66"/>
      <c r="U1859" s="68">
        <f t="shared" si="1433"/>
        <v>100</v>
      </c>
      <c r="V1859" s="65"/>
      <c r="W1859" s="5" t="s">
        <v>291</v>
      </c>
      <c r="X1859" s="5" t="str">
        <f t="shared" si="1486"/>
        <v>BASE_DT,SCEN_ID,PORT_ID,DATA_ID,DATA_KEY</v>
      </c>
      <c r="Y1859" s="6" t="s">
        <v>291</v>
      </c>
      <c r="Z1859" s="37" t="str">
        <f t="shared" si="1487"/>
        <v xml:space="preserve">  DATA_NM varchar2(100) NULL,</v>
      </c>
      <c r="AA1859" s="37" t="s">
        <v>291</v>
      </c>
      <c r="AB1859" s="5" t="str">
        <f t="shared" si="1488"/>
        <v/>
      </c>
      <c r="AC1859" s="37" t="s">
        <v>291</v>
      </c>
      <c r="AD1859" s="37" t="str">
        <f t="shared" si="1489"/>
        <v>COMMENT ON COLUMN ZSB_RISK_PORT.DATA_NM IS '자료명';</v>
      </c>
      <c r="AE1859" s="37" t="s">
        <v>291</v>
      </c>
      <c r="AF1859" s="40" t="str">
        <f t="shared" si="1490"/>
        <v>ALTER TABLE ZSB_RISK_PORT ADD DATA_NM varchar2(100) NULL;</v>
      </c>
      <c r="AG1859" s="6" t="s">
        <v>291</v>
      </c>
      <c r="AI1859" s="114"/>
      <c r="AJ1859" s="66"/>
    </row>
    <row r="1860" spans="2:36" hidden="1">
      <c r="B1860" s="65" t="str">
        <f t="shared" si="1503"/>
        <v>바젤2표준_산출정보</v>
      </c>
      <c r="C1860" s="65" t="str">
        <f t="shared" si="1503"/>
        <v>포트폴리오규제자본정보</v>
      </c>
      <c r="D1860" s="65" t="s">
        <v>1782</v>
      </c>
      <c r="E1860" s="65">
        <f t="shared" si="1476"/>
        <v>9</v>
      </c>
      <c r="F1860" s="66"/>
      <c r="G1860" s="66" t="s">
        <v>13</v>
      </c>
      <c r="H1860" s="42">
        <v>1</v>
      </c>
      <c r="I1860" s="66"/>
      <c r="J1860" s="65" t="str">
        <f t="shared" si="1506"/>
        <v>숫자_1</v>
      </c>
      <c r="K1860" s="103"/>
      <c r="L1860" s="67"/>
      <c r="M1860" s="65" t="str">
        <f t="shared" si="1504"/>
        <v>ZSB_RISK_PORT</v>
      </c>
      <c r="N1860" s="65" t="str">
        <f>C1860</f>
        <v>포트폴리오규제자본정보</v>
      </c>
      <c r="O1860" s="27">
        <f t="shared" si="1448"/>
        <v>9</v>
      </c>
      <c r="P1860" s="65" t="s">
        <v>765</v>
      </c>
      <c r="Q1860" s="65" t="str">
        <f>D1860</f>
        <v>자료LEVEL</v>
      </c>
      <c r="R1860" s="65" t="str">
        <f t="shared" si="1507"/>
        <v>number(1)</v>
      </c>
      <c r="S1860" s="66"/>
      <c r="T1860" s="66"/>
      <c r="U1860" s="68">
        <f t="shared" si="1433"/>
        <v>1</v>
      </c>
      <c r="V1860" s="65"/>
      <c r="W1860" s="5" t="s">
        <v>291</v>
      </c>
      <c r="X1860" s="5" t="str">
        <f t="shared" si="1486"/>
        <v>BASE_DT,SCEN_ID,PORT_ID,DATA_ID,DATA_KEY</v>
      </c>
      <c r="Y1860" s="6" t="s">
        <v>291</v>
      </c>
      <c r="Z1860" s="37" t="str">
        <f t="shared" si="1487"/>
        <v xml:space="preserve">  DATA_LEV number(1) NULL,</v>
      </c>
      <c r="AA1860" s="37" t="s">
        <v>291</v>
      </c>
      <c r="AB1860" s="5" t="str">
        <f t="shared" si="1488"/>
        <v/>
      </c>
      <c r="AC1860" s="37" t="s">
        <v>291</v>
      </c>
      <c r="AD1860" s="37" t="str">
        <f t="shared" si="1489"/>
        <v>COMMENT ON COLUMN ZSB_RISK_PORT.DATA_LEV IS '자료LEVEL';</v>
      </c>
      <c r="AE1860" s="37" t="s">
        <v>291</v>
      </c>
      <c r="AF1860" s="40" t="str">
        <f t="shared" si="1490"/>
        <v>ALTER TABLE ZSB_RISK_PORT ADD DATA_LEV number(1) NULL;</v>
      </c>
      <c r="AG1860" s="6" t="s">
        <v>291</v>
      </c>
      <c r="AI1860" s="114"/>
      <c r="AJ1860" s="66"/>
    </row>
    <row r="1861" spans="2:36" hidden="1">
      <c r="B1861" s="65" t="str">
        <f t="shared" si="1503"/>
        <v>바젤2표준_산출정보</v>
      </c>
      <c r="C1861" s="65" t="str">
        <f t="shared" si="1503"/>
        <v>포트폴리오규제자본정보</v>
      </c>
      <c r="D1861" s="65" t="s">
        <v>1783</v>
      </c>
      <c r="E1861" s="65">
        <f t="shared" si="1476"/>
        <v>10</v>
      </c>
      <c r="F1861" s="66"/>
      <c r="G1861" s="66" t="s">
        <v>1156</v>
      </c>
      <c r="H1861" s="42" t="s">
        <v>2013</v>
      </c>
      <c r="I1861" s="66"/>
      <c r="J1861" s="65" t="str">
        <f t="shared" si="1506"/>
        <v>숫자_19,2</v>
      </c>
      <c r="K1861" s="103"/>
      <c r="L1861" s="67"/>
      <c r="M1861" s="65" t="str">
        <f t="shared" si="1504"/>
        <v>ZSB_RISK_PORT</v>
      </c>
      <c r="N1861" s="65" t="str">
        <f t="shared" si="1502"/>
        <v>포트폴리오규제자본정보</v>
      </c>
      <c r="O1861" s="27">
        <f t="shared" si="1448"/>
        <v>10</v>
      </c>
      <c r="P1861" s="65" t="s">
        <v>1784</v>
      </c>
      <c r="Q1861" s="65" t="str">
        <f t="shared" si="1505"/>
        <v>산출위험액</v>
      </c>
      <c r="R1861" s="65" t="str">
        <f t="shared" si="1507"/>
        <v>number(19,2)</v>
      </c>
      <c r="S1861" s="66"/>
      <c r="T1861" s="66"/>
      <c r="U1861" s="68" t="str">
        <f t="shared" si="1433"/>
        <v>19,2</v>
      </c>
      <c r="V1861" s="65"/>
      <c r="W1861" s="5" t="s">
        <v>291</v>
      </c>
      <c r="X1861" s="5" t="str">
        <f t="shared" si="1486"/>
        <v>BASE_DT,SCEN_ID,PORT_ID,DATA_ID,DATA_KEY</v>
      </c>
      <c r="Y1861" s="6" t="s">
        <v>291</v>
      </c>
      <c r="Z1861" s="37" t="str">
        <f t="shared" si="1487"/>
        <v xml:space="preserve">  RAMT number(19,2) NULL,</v>
      </c>
      <c r="AA1861" s="37" t="s">
        <v>291</v>
      </c>
      <c r="AB1861" s="5" t="str">
        <f t="shared" si="1488"/>
        <v/>
      </c>
      <c r="AC1861" s="37" t="s">
        <v>291</v>
      </c>
      <c r="AD1861" s="37" t="str">
        <f t="shared" si="1489"/>
        <v>COMMENT ON COLUMN ZSB_RISK_PORT.RAMT IS '산출위험액';</v>
      </c>
      <c r="AE1861" s="37" t="s">
        <v>291</v>
      </c>
      <c r="AF1861" s="40" t="str">
        <f t="shared" si="1490"/>
        <v>ALTER TABLE ZSB_RISK_PORT ADD RAMT number(19,2) NULL;</v>
      </c>
      <c r="AG1861" s="6" t="s">
        <v>291</v>
      </c>
      <c r="AI1861" s="114"/>
      <c r="AJ1861" s="66"/>
    </row>
    <row r="1862" spans="2:36" hidden="1">
      <c r="B1862" s="65" t="str">
        <f t="shared" si="1503"/>
        <v>바젤2표준_산출정보</v>
      </c>
      <c r="C1862" s="65" t="str">
        <f t="shared" si="1503"/>
        <v>포트폴리오규제자본정보</v>
      </c>
      <c r="D1862" s="65" t="s">
        <v>1785</v>
      </c>
      <c r="E1862" s="65">
        <f t="shared" si="1476"/>
        <v>11</v>
      </c>
      <c r="F1862" s="66"/>
      <c r="G1862" s="66" t="s">
        <v>1156</v>
      </c>
      <c r="H1862" s="42" t="s">
        <v>2013</v>
      </c>
      <c r="I1862" s="66"/>
      <c r="J1862" s="65" t="str">
        <f t="shared" si="1506"/>
        <v>숫자_19,2</v>
      </c>
      <c r="K1862" s="103"/>
      <c r="L1862" s="67"/>
      <c r="M1862" s="65" t="str">
        <f t="shared" si="1504"/>
        <v>ZSB_RISK_PORT</v>
      </c>
      <c r="N1862" s="65" t="str">
        <f t="shared" si="1502"/>
        <v>포트폴리오규제자본정보</v>
      </c>
      <c r="O1862" s="27">
        <f t="shared" si="1448"/>
        <v>11</v>
      </c>
      <c r="P1862" s="65" t="s">
        <v>1786</v>
      </c>
      <c r="Q1862" s="65" t="str">
        <f t="shared" si="1505"/>
        <v>산출위험액1</v>
      </c>
      <c r="R1862" s="65" t="str">
        <f t="shared" si="1507"/>
        <v>number(19,2)</v>
      </c>
      <c r="S1862" s="66"/>
      <c r="T1862" s="66"/>
      <c r="U1862" s="68" t="str">
        <f t="shared" ref="U1862:U1925" si="1508">IF(Q1862="", SUMIFS(U:U,M:M,M1862,Q:Q,"&lt;&gt;"&amp;Q1862), IF(OR(R1862="float",R1862="datetime"),8,H1862))</f>
        <v>19,2</v>
      </c>
      <c r="V1862" s="65"/>
      <c r="W1862" s="5" t="s">
        <v>291</v>
      </c>
      <c r="X1862" s="5" t="str">
        <f t="shared" si="1486"/>
        <v>BASE_DT,SCEN_ID,PORT_ID,DATA_ID,DATA_KEY</v>
      </c>
      <c r="Y1862" s="6" t="s">
        <v>291</v>
      </c>
      <c r="Z1862" s="37" t="str">
        <f t="shared" si="1487"/>
        <v xml:space="preserve">  RAMT1 number(19,2) NULL,</v>
      </c>
      <c r="AA1862" s="37" t="s">
        <v>291</v>
      </c>
      <c r="AB1862" s="5" t="str">
        <f t="shared" si="1488"/>
        <v/>
      </c>
      <c r="AC1862" s="37" t="s">
        <v>291</v>
      </c>
      <c r="AD1862" s="37" t="str">
        <f t="shared" si="1489"/>
        <v>COMMENT ON COLUMN ZSB_RISK_PORT.RAMT1 IS '산출위험액1';</v>
      </c>
      <c r="AE1862" s="37" t="s">
        <v>291</v>
      </c>
      <c r="AF1862" s="40" t="str">
        <f t="shared" si="1490"/>
        <v>ALTER TABLE ZSB_RISK_PORT ADD RAMT1 number(19,2) NULL;</v>
      </c>
      <c r="AG1862" s="6" t="s">
        <v>291</v>
      </c>
      <c r="AI1862" s="114"/>
      <c r="AJ1862" s="66"/>
    </row>
    <row r="1863" spans="2:36" hidden="1">
      <c r="B1863" s="65" t="str">
        <f t="shared" si="1503"/>
        <v>바젤2표준_산출정보</v>
      </c>
      <c r="C1863" s="65" t="str">
        <f t="shared" si="1503"/>
        <v>포트폴리오규제자본정보</v>
      </c>
      <c r="D1863" s="65" t="s">
        <v>1787</v>
      </c>
      <c r="E1863" s="65">
        <f t="shared" si="1476"/>
        <v>12</v>
      </c>
      <c r="F1863" s="66"/>
      <c r="G1863" s="66" t="s">
        <v>1156</v>
      </c>
      <c r="H1863" s="42" t="s">
        <v>2013</v>
      </c>
      <c r="I1863" s="66"/>
      <c r="J1863" s="65" t="str">
        <f t="shared" si="1506"/>
        <v>숫자_19,2</v>
      </c>
      <c r="K1863" s="103"/>
      <c r="L1863" s="67"/>
      <c r="M1863" s="65" t="str">
        <f t="shared" si="1504"/>
        <v>ZSB_RISK_PORT</v>
      </c>
      <c r="N1863" s="65" t="str">
        <f t="shared" si="1502"/>
        <v>포트폴리오규제자본정보</v>
      </c>
      <c r="O1863" s="27">
        <f t="shared" si="1448"/>
        <v>12</v>
      </c>
      <c r="P1863" s="65" t="s">
        <v>1788</v>
      </c>
      <c r="Q1863" s="65" t="str">
        <f t="shared" si="1505"/>
        <v>산출위험액2</v>
      </c>
      <c r="R1863" s="65" t="str">
        <f t="shared" si="1507"/>
        <v>number(19,2)</v>
      </c>
      <c r="S1863" s="66"/>
      <c r="T1863" s="66"/>
      <c r="U1863" s="68" t="str">
        <f t="shared" si="1508"/>
        <v>19,2</v>
      </c>
      <c r="V1863" s="65"/>
      <c r="W1863" s="5" t="s">
        <v>291</v>
      </c>
      <c r="X1863" s="5" t="str">
        <f t="shared" si="1486"/>
        <v>BASE_DT,SCEN_ID,PORT_ID,DATA_ID,DATA_KEY</v>
      </c>
      <c r="Y1863" s="6" t="s">
        <v>291</v>
      </c>
      <c r="Z1863" s="37" t="str">
        <f t="shared" si="1487"/>
        <v xml:space="preserve">  RAMT2 number(19,2) NULL,</v>
      </c>
      <c r="AA1863" s="37" t="s">
        <v>291</v>
      </c>
      <c r="AB1863" s="5" t="str">
        <f t="shared" si="1488"/>
        <v/>
      </c>
      <c r="AC1863" s="37" t="s">
        <v>291</v>
      </c>
      <c r="AD1863" s="37" t="str">
        <f t="shared" si="1489"/>
        <v>COMMENT ON COLUMN ZSB_RISK_PORT.RAMT2 IS '산출위험액2';</v>
      </c>
      <c r="AE1863" s="37" t="s">
        <v>291</v>
      </c>
      <c r="AF1863" s="40" t="str">
        <f t="shared" si="1490"/>
        <v>ALTER TABLE ZSB_RISK_PORT ADD RAMT2 number(19,2) NULL;</v>
      </c>
      <c r="AG1863" s="6" t="s">
        <v>291</v>
      </c>
      <c r="AI1863" s="114"/>
      <c r="AJ1863" s="66"/>
    </row>
    <row r="1864" spans="2:36" hidden="1">
      <c r="B1864" s="65" t="str">
        <f t="shared" si="1503"/>
        <v>바젤2표준_산출정보</v>
      </c>
      <c r="C1864" s="65" t="str">
        <f t="shared" si="1503"/>
        <v>포트폴리오규제자본정보</v>
      </c>
      <c r="D1864" s="65" t="s">
        <v>1789</v>
      </c>
      <c r="E1864" s="65">
        <f t="shared" si="1476"/>
        <v>13</v>
      </c>
      <c r="F1864" s="66"/>
      <c r="G1864" s="66" t="s">
        <v>274</v>
      </c>
      <c r="H1864" s="42">
        <v>1</v>
      </c>
      <c r="I1864" s="66"/>
      <c r="J1864" s="65" t="str">
        <f t="shared" si="1506"/>
        <v>문자_1</v>
      </c>
      <c r="K1864" s="103"/>
      <c r="L1864" s="67"/>
      <c r="M1864" s="65" t="str">
        <f t="shared" si="1504"/>
        <v>ZSB_RISK_PORT</v>
      </c>
      <c r="N1864" s="65" t="str">
        <f t="shared" si="1502"/>
        <v>포트폴리오규제자본정보</v>
      </c>
      <c r="O1864" s="27">
        <f t="shared" si="1448"/>
        <v>13</v>
      </c>
      <c r="P1864" s="65" t="s">
        <v>1790</v>
      </c>
      <c r="Q1864" s="65" t="str">
        <f t="shared" si="1505"/>
        <v>산출위험액3</v>
      </c>
      <c r="R1864" s="65" t="str">
        <f t="shared" si="1507"/>
        <v>varchar2(1)</v>
      </c>
      <c r="S1864" s="66"/>
      <c r="T1864" s="66"/>
      <c r="U1864" s="68">
        <f t="shared" si="1508"/>
        <v>1</v>
      </c>
      <c r="V1864" s="65"/>
      <c r="W1864" s="5" t="s">
        <v>291</v>
      </c>
      <c r="X1864" s="5" t="str">
        <f t="shared" si="1486"/>
        <v>BASE_DT,SCEN_ID,PORT_ID,DATA_ID,DATA_KEY</v>
      </c>
      <c r="Y1864" s="6" t="s">
        <v>291</v>
      </c>
      <c r="Z1864" s="37" t="str">
        <f t="shared" si="1487"/>
        <v xml:space="preserve">  RAMT3 varchar2(1) NULL,</v>
      </c>
      <c r="AA1864" s="37" t="s">
        <v>291</v>
      </c>
      <c r="AB1864" s="5" t="str">
        <f t="shared" si="1488"/>
        <v/>
      </c>
      <c r="AC1864" s="37" t="s">
        <v>291</v>
      </c>
      <c r="AD1864" s="37" t="str">
        <f t="shared" si="1489"/>
        <v>COMMENT ON COLUMN ZSB_RISK_PORT.RAMT3 IS '산출위험액3';</v>
      </c>
      <c r="AE1864" s="37" t="s">
        <v>291</v>
      </c>
      <c r="AF1864" s="40" t="str">
        <f t="shared" si="1490"/>
        <v>ALTER TABLE ZSB_RISK_PORT ADD RAMT3 varchar2(1) NULL;</v>
      </c>
      <c r="AG1864" s="6" t="s">
        <v>291</v>
      </c>
      <c r="AI1864" s="114"/>
      <c r="AJ1864" s="66"/>
    </row>
    <row r="1865" spans="2:36" hidden="1">
      <c r="B1865" s="65" t="str">
        <f t="shared" si="1503"/>
        <v>바젤2표준_산출정보</v>
      </c>
      <c r="C1865" s="65" t="str">
        <f t="shared" si="1503"/>
        <v>포트폴리오규제자본정보</v>
      </c>
      <c r="D1865" s="65" t="s">
        <v>1791</v>
      </c>
      <c r="E1865" s="65">
        <f t="shared" si="1476"/>
        <v>14</v>
      </c>
      <c r="F1865" s="66"/>
      <c r="G1865" s="66" t="s">
        <v>1156</v>
      </c>
      <c r="H1865" s="42" t="s">
        <v>2013</v>
      </c>
      <c r="I1865" s="66"/>
      <c r="J1865" s="65" t="str">
        <f t="shared" si="1506"/>
        <v>숫자_19,2</v>
      </c>
      <c r="K1865" s="103"/>
      <c r="L1865" s="67"/>
      <c r="M1865" s="65" t="str">
        <f t="shared" si="1504"/>
        <v>ZSB_RISK_PORT</v>
      </c>
      <c r="N1865" s="65" t="str">
        <f t="shared" si="1502"/>
        <v>포트폴리오규제자본정보</v>
      </c>
      <c r="O1865" s="27">
        <f t="shared" si="1448"/>
        <v>14</v>
      </c>
      <c r="P1865" s="65" t="s">
        <v>1792</v>
      </c>
      <c r="Q1865" s="65" t="str">
        <f t="shared" si="1505"/>
        <v>산출위험액4</v>
      </c>
      <c r="R1865" s="65" t="str">
        <f t="shared" si="1507"/>
        <v>number(19,2)</v>
      </c>
      <c r="S1865" s="66"/>
      <c r="T1865" s="66"/>
      <c r="U1865" s="68" t="str">
        <f t="shared" si="1508"/>
        <v>19,2</v>
      </c>
      <c r="V1865" s="65"/>
      <c r="W1865" s="5" t="s">
        <v>291</v>
      </c>
      <c r="X1865" s="5" t="str">
        <f t="shared" si="1486"/>
        <v>BASE_DT,SCEN_ID,PORT_ID,DATA_ID,DATA_KEY</v>
      </c>
      <c r="Y1865" s="6" t="s">
        <v>291</v>
      </c>
      <c r="Z1865" s="37" t="str">
        <f t="shared" si="1487"/>
        <v xml:space="preserve">  RAMT4 number(19,2) NULL,</v>
      </c>
      <c r="AA1865" s="37" t="s">
        <v>291</v>
      </c>
      <c r="AB1865" s="5" t="str">
        <f t="shared" si="1488"/>
        <v/>
      </c>
      <c r="AC1865" s="37" t="s">
        <v>291</v>
      </c>
      <c r="AD1865" s="37" t="str">
        <f t="shared" si="1489"/>
        <v>COMMENT ON COLUMN ZSB_RISK_PORT.RAMT4 IS '산출위험액4';</v>
      </c>
      <c r="AE1865" s="37" t="s">
        <v>291</v>
      </c>
      <c r="AF1865" s="40" t="str">
        <f t="shared" si="1490"/>
        <v>ALTER TABLE ZSB_RISK_PORT ADD RAMT4 number(19,2) NULL;</v>
      </c>
      <c r="AG1865" s="6" t="s">
        <v>291</v>
      </c>
      <c r="AI1865" s="114"/>
      <c r="AJ1865" s="66"/>
    </row>
    <row r="1866" spans="2:36" hidden="1">
      <c r="B1866" s="65" t="str">
        <f t="shared" si="1503"/>
        <v>바젤2표준_산출정보</v>
      </c>
      <c r="C1866" s="65" t="str">
        <f t="shared" si="1503"/>
        <v>포트폴리오규제자본정보</v>
      </c>
      <c r="D1866" s="65" t="s">
        <v>1793</v>
      </c>
      <c r="E1866" s="65">
        <f t="shared" si="1476"/>
        <v>15</v>
      </c>
      <c r="F1866" s="66"/>
      <c r="G1866" s="66" t="s">
        <v>1156</v>
      </c>
      <c r="H1866" s="42" t="s">
        <v>2013</v>
      </c>
      <c r="I1866" s="66"/>
      <c r="J1866" s="65" t="str">
        <f t="shared" si="1506"/>
        <v>숫자_19,2</v>
      </c>
      <c r="K1866" s="103"/>
      <c r="L1866" s="67"/>
      <c r="M1866" s="65" t="str">
        <f t="shared" si="1504"/>
        <v>ZSB_RISK_PORT</v>
      </c>
      <c r="N1866" s="65" t="str">
        <f t="shared" si="1502"/>
        <v>포트폴리오규제자본정보</v>
      </c>
      <c r="O1866" s="27">
        <f t="shared" si="1448"/>
        <v>15</v>
      </c>
      <c r="P1866" s="65" t="s">
        <v>1794</v>
      </c>
      <c r="Q1866" s="65" t="str">
        <f t="shared" si="1505"/>
        <v>산출위험액5</v>
      </c>
      <c r="R1866" s="65" t="str">
        <f t="shared" si="1507"/>
        <v>number(19,2)</v>
      </c>
      <c r="S1866" s="66"/>
      <c r="T1866" s="66"/>
      <c r="U1866" s="68" t="str">
        <f t="shared" si="1508"/>
        <v>19,2</v>
      </c>
      <c r="V1866" s="65"/>
      <c r="W1866" s="5" t="s">
        <v>291</v>
      </c>
      <c r="X1866" s="5" t="str">
        <f t="shared" si="1486"/>
        <v>BASE_DT,SCEN_ID,PORT_ID,DATA_ID,DATA_KEY</v>
      </c>
      <c r="Y1866" s="6" t="s">
        <v>291</v>
      </c>
      <c r="Z1866" s="37" t="str">
        <f t="shared" si="1487"/>
        <v xml:space="preserve">  RAMT5 number(19,2) NULL,</v>
      </c>
      <c r="AA1866" s="37" t="s">
        <v>291</v>
      </c>
      <c r="AB1866" s="5" t="str">
        <f t="shared" si="1488"/>
        <v/>
      </c>
      <c r="AC1866" s="37" t="s">
        <v>291</v>
      </c>
      <c r="AD1866" s="37" t="str">
        <f t="shared" si="1489"/>
        <v>COMMENT ON COLUMN ZSB_RISK_PORT.RAMT5 IS '산출위험액5';</v>
      </c>
      <c r="AE1866" s="37" t="s">
        <v>291</v>
      </c>
      <c r="AF1866" s="40" t="str">
        <f t="shared" si="1490"/>
        <v>ALTER TABLE ZSB_RISK_PORT ADD RAMT5 number(19,2) NULL;</v>
      </c>
      <c r="AG1866" s="6" t="s">
        <v>291</v>
      </c>
      <c r="AI1866" s="114"/>
      <c r="AJ1866" s="66"/>
    </row>
    <row r="1867" spans="2:36" hidden="1">
      <c r="B1867" s="65" t="str">
        <f t="shared" si="1503"/>
        <v>바젤2표준_산출정보</v>
      </c>
      <c r="C1867" s="65" t="str">
        <f t="shared" si="1503"/>
        <v>포트폴리오규제자본정보</v>
      </c>
      <c r="D1867" s="65" t="s">
        <v>1795</v>
      </c>
      <c r="E1867" s="65">
        <f t="shared" si="1476"/>
        <v>16</v>
      </c>
      <c r="F1867" s="66"/>
      <c r="G1867" s="66" t="s">
        <v>1156</v>
      </c>
      <c r="H1867" s="42" t="s">
        <v>2013</v>
      </c>
      <c r="I1867" s="66"/>
      <c r="J1867" s="65" t="str">
        <f t="shared" si="1506"/>
        <v>숫자_19,2</v>
      </c>
      <c r="K1867" s="103"/>
      <c r="L1867" s="67"/>
      <c r="M1867" s="65" t="str">
        <f t="shared" si="1504"/>
        <v>ZSB_RISK_PORT</v>
      </c>
      <c r="N1867" s="65" t="str">
        <f t="shared" si="1502"/>
        <v>포트폴리오규제자본정보</v>
      </c>
      <c r="O1867" s="27">
        <f t="shared" si="1448"/>
        <v>16</v>
      </c>
      <c r="P1867" s="65" t="s">
        <v>1796</v>
      </c>
      <c r="Q1867" s="65" t="str">
        <f t="shared" si="1505"/>
        <v>산출대상액</v>
      </c>
      <c r="R1867" s="65" t="str">
        <f t="shared" si="1507"/>
        <v>number(19,2)</v>
      </c>
      <c r="S1867" s="66"/>
      <c r="T1867" s="66"/>
      <c r="U1867" s="68" t="str">
        <f t="shared" si="1508"/>
        <v>19,2</v>
      </c>
      <c r="V1867" s="65"/>
      <c r="W1867" s="5" t="s">
        <v>291</v>
      </c>
      <c r="X1867" s="5" t="str">
        <f t="shared" si="1486"/>
        <v>BASE_DT,SCEN_ID,PORT_ID,DATA_ID,DATA_KEY</v>
      </c>
      <c r="Y1867" s="6" t="s">
        <v>291</v>
      </c>
      <c r="Z1867" s="37" t="str">
        <f t="shared" si="1487"/>
        <v xml:space="preserve">  PAMT number(19,2) NULL,</v>
      </c>
      <c r="AA1867" s="37" t="s">
        <v>291</v>
      </c>
      <c r="AB1867" s="5" t="str">
        <f t="shared" si="1488"/>
        <v/>
      </c>
      <c r="AC1867" s="37" t="s">
        <v>291</v>
      </c>
      <c r="AD1867" s="37" t="str">
        <f t="shared" si="1489"/>
        <v>COMMENT ON COLUMN ZSB_RISK_PORT.PAMT IS '산출대상액';</v>
      </c>
      <c r="AE1867" s="37" t="s">
        <v>291</v>
      </c>
      <c r="AF1867" s="40" t="str">
        <f t="shared" si="1490"/>
        <v>ALTER TABLE ZSB_RISK_PORT ADD PAMT number(19,2) NULL;</v>
      </c>
      <c r="AG1867" s="6" t="s">
        <v>291</v>
      </c>
      <c r="AI1867" s="114"/>
      <c r="AJ1867" s="66"/>
    </row>
    <row r="1868" spans="2:36" hidden="1">
      <c r="B1868" s="65" t="str">
        <f t="shared" ref="B1868:C1882" si="1509">B1867</f>
        <v>바젤2표준_산출정보</v>
      </c>
      <c r="C1868" s="65" t="str">
        <f t="shared" si="1509"/>
        <v>포트폴리오규제자본정보</v>
      </c>
      <c r="D1868" s="65" t="s">
        <v>1797</v>
      </c>
      <c r="E1868" s="65">
        <f t="shared" si="1476"/>
        <v>17</v>
      </c>
      <c r="F1868" s="66"/>
      <c r="G1868" s="66" t="s">
        <v>1156</v>
      </c>
      <c r="H1868" s="42" t="s">
        <v>2013</v>
      </c>
      <c r="I1868" s="66"/>
      <c r="J1868" s="65" t="str">
        <f t="shared" si="1506"/>
        <v>숫자_19,2</v>
      </c>
      <c r="K1868" s="103"/>
      <c r="L1868" s="67"/>
      <c r="M1868" s="65" t="str">
        <f t="shared" si="1504"/>
        <v>ZSB_RISK_PORT</v>
      </c>
      <c r="N1868" s="65" t="str">
        <f t="shared" si="1502"/>
        <v>포트폴리오규제자본정보</v>
      </c>
      <c r="O1868" s="27">
        <f t="shared" si="1448"/>
        <v>17</v>
      </c>
      <c r="P1868" s="65" t="s">
        <v>1798</v>
      </c>
      <c r="Q1868" s="65" t="str">
        <f t="shared" si="1505"/>
        <v>산출대상액1</v>
      </c>
      <c r="R1868" s="65" t="str">
        <f t="shared" si="1507"/>
        <v>number(19,2)</v>
      </c>
      <c r="S1868" s="66"/>
      <c r="T1868" s="66"/>
      <c r="U1868" s="68" t="str">
        <f t="shared" si="1508"/>
        <v>19,2</v>
      </c>
      <c r="V1868" s="65"/>
      <c r="W1868" s="5" t="s">
        <v>291</v>
      </c>
      <c r="X1868" s="5" t="str">
        <f t="shared" si="1486"/>
        <v>BASE_DT,SCEN_ID,PORT_ID,DATA_ID,DATA_KEY</v>
      </c>
      <c r="Y1868" s="6" t="s">
        <v>291</v>
      </c>
      <c r="Z1868" s="37" t="str">
        <f t="shared" si="1487"/>
        <v xml:space="preserve">  PAMT1 number(19,2) NULL,</v>
      </c>
      <c r="AA1868" s="37" t="s">
        <v>291</v>
      </c>
      <c r="AB1868" s="5" t="str">
        <f t="shared" si="1488"/>
        <v/>
      </c>
      <c r="AC1868" s="37" t="s">
        <v>291</v>
      </c>
      <c r="AD1868" s="37" t="str">
        <f t="shared" si="1489"/>
        <v>COMMENT ON COLUMN ZSB_RISK_PORT.PAMT1 IS '산출대상액1';</v>
      </c>
      <c r="AE1868" s="37" t="s">
        <v>291</v>
      </c>
      <c r="AF1868" s="40" t="str">
        <f t="shared" si="1490"/>
        <v>ALTER TABLE ZSB_RISK_PORT ADD PAMT1 number(19,2) NULL;</v>
      </c>
      <c r="AG1868" s="6" t="s">
        <v>291</v>
      </c>
      <c r="AI1868" s="114"/>
      <c r="AJ1868" s="66"/>
    </row>
    <row r="1869" spans="2:36" hidden="1">
      <c r="B1869" s="65" t="str">
        <f t="shared" si="1509"/>
        <v>바젤2표준_산출정보</v>
      </c>
      <c r="C1869" s="65" t="str">
        <f t="shared" si="1509"/>
        <v>포트폴리오규제자본정보</v>
      </c>
      <c r="D1869" s="65" t="s">
        <v>1799</v>
      </c>
      <c r="E1869" s="65">
        <f t="shared" si="1476"/>
        <v>18</v>
      </c>
      <c r="F1869" s="66"/>
      <c r="G1869" s="66" t="s">
        <v>1156</v>
      </c>
      <c r="H1869" s="42" t="s">
        <v>2013</v>
      </c>
      <c r="I1869" s="66"/>
      <c r="J1869" s="65" t="str">
        <f t="shared" si="1506"/>
        <v>숫자_19,2</v>
      </c>
      <c r="K1869" s="103"/>
      <c r="L1869" s="67"/>
      <c r="M1869" s="65" t="str">
        <f t="shared" si="1504"/>
        <v>ZSB_RISK_PORT</v>
      </c>
      <c r="N1869" s="65" t="str">
        <f t="shared" si="1502"/>
        <v>포트폴리오규제자본정보</v>
      </c>
      <c r="O1869" s="27">
        <f t="shared" si="1448"/>
        <v>18</v>
      </c>
      <c r="P1869" s="65" t="s">
        <v>1800</v>
      </c>
      <c r="Q1869" s="65" t="str">
        <f t="shared" si="1505"/>
        <v>산출대상액2</v>
      </c>
      <c r="R1869" s="65" t="str">
        <f t="shared" si="1507"/>
        <v>number(19,2)</v>
      </c>
      <c r="S1869" s="66"/>
      <c r="T1869" s="66"/>
      <c r="U1869" s="68" t="str">
        <f t="shared" si="1508"/>
        <v>19,2</v>
      </c>
      <c r="V1869" s="65"/>
      <c r="W1869" s="5" t="s">
        <v>291</v>
      </c>
      <c r="X1869" s="5" t="str">
        <f t="shared" si="1486"/>
        <v>BASE_DT,SCEN_ID,PORT_ID,DATA_ID,DATA_KEY</v>
      </c>
      <c r="Y1869" s="6" t="s">
        <v>291</v>
      </c>
      <c r="Z1869" s="37" t="str">
        <f t="shared" si="1487"/>
        <v xml:space="preserve">  PAMT2 number(19,2) NULL,</v>
      </c>
      <c r="AA1869" s="37" t="s">
        <v>291</v>
      </c>
      <c r="AB1869" s="5" t="str">
        <f t="shared" si="1488"/>
        <v/>
      </c>
      <c r="AC1869" s="37" t="s">
        <v>291</v>
      </c>
      <c r="AD1869" s="37" t="str">
        <f t="shared" si="1489"/>
        <v>COMMENT ON COLUMN ZSB_RISK_PORT.PAMT2 IS '산출대상액2';</v>
      </c>
      <c r="AE1869" s="37" t="s">
        <v>291</v>
      </c>
      <c r="AF1869" s="40" t="str">
        <f t="shared" si="1490"/>
        <v>ALTER TABLE ZSB_RISK_PORT ADD PAMT2 number(19,2) NULL;</v>
      </c>
      <c r="AG1869" s="6" t="s">
        <v>291</v>
      </c>
      <c r="AI1869" s="114"/>
      <c r="AJ1869" s="66"/>
    </row>
    <row r="1870" spans="2:36" hidden="1">
      <c r="B1870" s="65" t="str">
        <f t="shared" si="1509"/>
        <v>바젤2표준_산출정보</v>
      </c>
      <c r="C1870" s="65" t="str">
        <f t="shared" si="1509"/>
        <v>포트폴리오규제자본정보</v>
      </c>
      <c r="D1870" s="65" t="s">
        <v>1801</v>
      </c>
      <c r="E1870" s="65">
        <f t="shared" si="1476"/>
        <v>19</v>
      </c>
      <c r="F1870" s="66"/>
      <c r="G1870" s="66" t="s">
        <v>1156</v>
      </c>
      <c r="H1870" s="42" t="s">
        <v>2013</v>
      </c>
      <c r="I1870" s="66"/>
      <c r="J1870" s="65" t="str">
        <f t="shared" si="1506"/>
        <v>숫자_19,2</v>
      </c>
      <c r="K1870" s="103"/>
      <c r="L1870" s="67"/>
      <c r="M1870" s="65" t="str">
        <f t="shared" si="1504"/>
        <v>ZSB_RISK_PORT</v>
      </c>
      <c r="N1870" s="65" t="str">
        <f t="shared" si="1502"/>
        <v>포트폴리오규제자본정보</v>
      </c>
      <c r="O1870" s="27">
        <f t="shared" si="1448"/>
        <v>19</v>
      </c>
      <c r="P1870" s="65" t="s">
        <v>1802</v>
      </c>
      <c r="Q1870" s="65" t="str">
        <f t="shared" si="1505"/>
        <v>산출대상액3</v>
      </c>
      <c r="R1870" s="65" t="str">
        <f t="shared" si="1507"/>
        <v>number(19,2)</v>
      </c>
      <c r="S1870" s="66"/>
      <c r="T1870" s="66"/>
      <c r="U1870" s="68" t="str">
        <f t="shared" si="1508"/>
        <v>19,2</v>
      </c>
      <c r="V1870" s="65"/>
      <c r="W1870" s="5" t="s">
        <v>291</v>
      </c>
      <c r="X1870" s="5" t="str">
        <f t="shared" si="1486"/>
        <v>BASE_DT,SCEN_ID,PORT_ID,DATA_ID,DATA_KEY</v>
      </c>
      <c r="Y1870" s="6" t="s">
        <v>291</v>
      </c>
      <c r="Z1870" s="37" t="str">
        <f t="shared" si="1487"/>
        <v xml:space="preserve">  PAMT3 number(19,2) NULL,</v>
      </c>
      <c r="AA1870" s="37" t="s">
        <v>291</v>
      </c>
      <c r="AB1870" s="5" t="str">
        <f t="shared" si="1488"/>
        <v/>
      </c>
      <c r="AC1870" s="37" t="s">
        <v>291</v>
      </c>
      <c r="AD1870" s="37" t="str">
        <f t="shared" si="1489"/>
        <v>COMMENT ON COLUMN ZSB_RISK_PORT.PAMT3 IS '산출대상액3';</v>
      </c>
      <c r="AE1870" s="37" t="s">
        <v>291</v>
      </c>
      <c r="AF1870" s="40" t="str">
        <f t="shared" si="1490"/>
        <v>ALTER TABLE ZSB_RISK_PORT ADD PAMT3 number(19,2) NULL;</v>
      </c>
      <c r="AG1870" s="6" t="s">
        <v>291</v>
      </c>
      <c r="AI1870" s="114"/>
      <c r="AJ1870" s="66"/>
    </row>
    <row r="1871" spans="2:36" hidden="1">
      <c r="B1871" s="65" t="str">
        <f t="shared" si="1509"/>
        <v>바젤2표준_산출정보</v>
      </c>
      <c r="C1871" s="65" t="str">
        <f t="shared" si="1509"/>
        <v>포트폴리오규제자본정보</v>
      </c>
      <c r="D1871" s="65" t="s">
        <v>1803</v>
      </c>
      <c r="E1871" s="65">
        <f t="shared" si="1476"/>
        <v>20</v>
      </c>
      <c r="F1871" s="66"/>
      <c r="G1871" s="66" t="s">
        <v>1156</v>
      </c>
      <c r="H1871" s="42" t="s">
        <v>2013</v>
      </c>
      <c r="I1871" s="66"/>
      <c r="J1871" s="65" t="str">
        <f t="shared" si="1506"/>
        <v>숫자_19,2</v>
      </c>
      <c r="K1871" s="103"/>
      <c r="L1871" s="67"/>
      <c r="M1871" s="65" t="str">
        <f t="shared" si="1504"/>
        <v>ZSB_RISK_PORT</v>
      </c>
      <c r="N1871" s="65" t="str">
        <f t="shared" si="1502"/>
        <v>포트폴리오규제자본정보</v>
      </c>
      <c r="O1871" s="27">
        <f t="shared" si="1448"/>
        <v>20</v>
      </c>
      <c r="P1871" s="65" t="s">
        <v>1804</v>
      </c>
      <c r="Q1871" s="65" t="str">
        <f t="shared" si="1505"/>
        <v>산출대상액4</v>
      </c>
      <c r="R1871" s="65" t="str">
        <f t="shared" si="1507"/>
        <v>number(19,2)</v>
      </c>
      <c r="S1871" s="66"/>
      <c r="T1871" s="66"/>
      <c r="U1871" s="68" t="str">
        <f t="shared" si="1508"/>
        <v>19,2</v>
      </c>
      <c r="V1871" s="65"/>
      <c r="W1871" s="5" t="s">
        <v>291</v>
      </c>
      <c r="X1871" s="5" t="str">
        <f t="shared" si="1486"/>
        <v>BASE_DT,SCEN_ID,PORT_ID,DATA_ID,DATA_KEY</v>
      </c>
      <c r="Y1871" s="6" t="s">
        <v>291</v>
      </c>
      <c r="Z1871" s="37" t="str">
        <f t="shared" si="1487"/>
        <v xml:space="preserve">  PAMT4 number(19,2) NULL,</v>
      </c>
      <c r="AA1871" s="37" t="s">
        <v>291</v>
      </c>
      <c r="AB1871" s="5" t="str">
        <f t="shared" si="1488"/>
        <v/>
      </c>
      <c r="AC1871" s="37" t="s">
        <v>291</v>
      </c>
      <c r="AD1871" s="37" t="str">
        <f t="shared" si="1489"/>
        <v>COMMENT ON COLUMN ZSB_RISK_PORT.PAMT4 IS '산출대상액4';</v>
      </c>
      <c r="AE1871" s="37" t="s">
        <v>291</v>
      </c>
      <c r="AF1871" s="40" t="str">
        <f t="shared" si="1490"/>
        <v>ALTER TABLE ZSB_RISK_PORT ADD PAMT4 number(19,2) NULL;</v>
      </c>
      <c r="AG1871" s="6" t="s">
        <v>291</v>
      </c>
      <c r="AI1871" s="114"/>
      <c r="AJ1871" s="66"/>
    </row>
    <row r="1872" spans="2:36" hidden="1">
      <c r="B1872" s="65" t="str">
        <f t="shared" si="1509"/>
        <v>바젤2표준_산출정보</v>
      </c>
      <c r="C1872" s="65" t="str">
        <f t="shared" si="1509"/>
        <v>포트폴리오규제자본정보</v>
      </c>
      <c r="D1872" s="65" t="s">
        <v>1805</v>
      </c>
      <c r="E1872" s="65">
        <f t="shared" si="1476"/>
        <v>21</v>
      </c>
      <c r="F1872" s="66"/>
      <c r="G1872" s="66" t="s">
        <v>1156</v>
      </c>
      <c r="H1872" s="42" t="s">
        <v>2013</v>
      </c>
      <c r="I1872" s="66"/>
      <c r="J1872" s="65" t="str">
        <f t="shared" si="1506"/>
        <v>숫자_19,2</v>
      </c>
      <c r="K1872" s="103"/>
      <c r="L1872" s="67"/>
      <c r="M1872" s="65" t="str">
        <f t="shared" si="1504"/>
        <v>ZSB_RISK_PORT</v>
      </c>
      <c r="N1872" s="65" t="str">
        <f t="shared" si="1502"/>
        <v>포트폴리오규제자본정보</v>
      </c>
      <c r="O1872" s="27">
        <f t="shared" si="1448"/>
        <v>21</v>
      </c>
      <c r="P1872" s="65" t="s">
        <v>1806</v>
      </c>
      <c r="Q1872" s="65" t="str">
        <f t="shared" si="1505"/>
        <v>산출대상액5</v>
      </c>
      <c r="R1872" s="65" t="str">
        <f t="shared" si="1507"/>
        <v>number(19,2)</v>
      </c>
      <c r="S1872" s="66"/>
      <c r="T1872" s="66"/>
      <c r="U1872" s="68" t="str">
        <f t="shared" si="1508"/>
        <v>19,2</v>
      </c>
      <c r="V1872" s="65"/>
      <c r="W1872" s="5" t="s">
        <v>291</v>
      </c>
      <c r="X1872" s="5" t="str">
        <f t="shared" si="1486"/>
        <v>BASE_DT,SCEN_ID,PORT_ID,DATA_ID,DATA_KEY</v>
      </c>
      <c r="Y1872" s="6" t="s">
        <v>291</v>
      </c>
      <c r="Z1872" s="37" t="str">
        <f t="shared" si="1487"/>
        <v xml:space="preserve">  PAMT5 number(19,2) NULL,</v>
      </c>
      <c r="AA1872" s="37" t="s">
        <v>291</v>
      </c>
      <c r="AB1872" s="5" t="str">
        <f t="shared" si="1488"/>
        <v/>
      </c>
      <c r="AC1872" s="37" t="s">
        <v>291</v>
      </c>
      <c r="AD1872" s="37" t="str">
        <f t="shared" si="1489"/>
        <v>COMMENT ON COLUMN ZSB_RISK_PORT.PAMT5 IS '산출대상액5';</v>
      </c>
      <c r="AE1872" s="37" t="s">
        <v>291</v>
      </c>
      <c r="AF1872" s="40" t="str">
        <f t="shared" si="1490"/>
        <v>ALTER TABLE ZSB_RISK_PORT ADD PAMT5 number(19,2) NULL;</v>
      </c>
      <c r="AG1872" s="6" t="s">
        <v>291</v>
      </c>
      <c r="AI1872" s="114"/>
      <c r="AJ1872" s="66"/>
    </row>
    <row r="1873" spans="2:36" hidden="1">
      <c r="B1873" s="65" t="str">
        <f t="shared" si="1509"/>
        <v>바젤2표준_산출정보</v>
      </c>
      <c r="C1873" s="65" t="str">
        <f t="shared" si="1509"/>
        <v>포트폴리오규제자본정보</v>
      </c>
      <c r="D1873" s="65" t="s">
        <v>1807</v>
      </c>
      <c r="E1873" s="65">
        <f t="shared" si="1476"/>
        <v>22</v>
      </c>
      <c r="F1873" s="66"/>
      <c r="G1873" s="66" t="s">
        <v>1156</v>
      </c>
      <c r="H1873" s="42" t="s">
        <v>1999</v>
      </c>
      <c r="I1873" s="66"/>
      <c r="J1873" s="65" t="str">
        <f t="shared" si="1506"/>
        <v>숫자_10,6</v>
      </c>
      <c r="K1873" s="103"/>
      <c r="L1873" s="67"/>
      <c r="M1873" s="65" t="str">
        <f t="shared" si="1504"/>
        <v>ZSB_RISK_PORT</v>
      </c>
      <c r="N1873" s="65" t="str">
        <f t="shared" si="1502"/>
        <v>포트폴리오규제자본정보</v>
      </c>
      <c r="O1873" s="27">
        <f t="shared" si="1448"/>
        <v>22</v>
      </c>
      <c r="P1873" s="65" t="s">
        <v>1808</v>
      </c>
      <c r="Q1873" s="65" t="str">
        <f t="shared" si="1505"/>
        <v>위험가중치1</v>
      </c>
      <c r="R1873" s="65" t="str">
        <f t="shared" si="1507"/>
        <v>number(10,6)</v>
      </c>
      <c r="S1873" s="66"/>
      <c r="T1873" s="66"/>
      <c r="U1873" s="68" t="str">
        <f t="shared" si="1508"/>
        <v>10,6</v>
      </c>
      <c r="V1873" s="65"/>
      <c r="W1873" s="5" t="s">
        <v>291</v>
      </c>
      <c r="X1873" s="5" t="str">
        <f t="shared" si="1486"/>
        <v>BASE_DT,SCEN_ID,PORT_ID,DATA_ID,DATA_KEY</v>
      </c>
      <c r="Y1873" s="6" t="s">
        <v>291</v>
      </c>
      <c r="Z1873" s="37" t="str">
        <f t="shared" si="1487"/>
        <v xml:space="preserve">  RATE1 number(10,6) NULL,</v>
      </c>
      <c r="AA1873" s="37" t="s">
        <v>291</v>
      </c>
      <c r="AB1873" s="5" t="str">
        <f t="shared" si="1488"/>
        <v/>
      </c>
      <c r="AC1873" s="37" t="s">
        <v>291</v>
      </c>
      <c r="AD1873" s="37" t="str">
        <f t="shared" si="1489"/>
        <v>COMMENT ON COLUMN ZSB_RISK_PORT.RATE1 IS '위험가중치1';</v>
      </c>
      <c r="AE1873" s="37" t="s">
        <v>291</v>
      </c>
      <c r="AF1873" s="40" t="str">
        <f t="shared" si="1490"/>
        <v>ALTER TABLE ZSB_RISK_PORT ADD RATE1 number(10,6) NULL;</v>
      </c>
      <c r="AG1873" s="6" t="s">
        <v>291</v>
      </c>
      <c r="AI1873" s="114"/>
      <c r="AJ1873" s="66"/>
    </row>
    <row r="1874" spans="2:36" hidden="1">
      <c r="B1874" s="65" t="str">
        <f t="shared" si="1509"/>
        <v>바젤2표준_산출정보</v>
      </c>
      <c r="C1874" s="65" t="str">
        <f t="shared" si="1509"/>
        <v>포트폴리오규제자본정보</v>
      </c>
      <c r="D1874" s="65" t="s">
        <v>1809</v>
      </c>
      <c r="E1874" s="65">
        <f t="shared" si="1476"/>
        <v>23</v>
      </c>
      <c r="F1874" s="66"/>
      <c r="G1874" s="66" t="s">
        <v>1156</v>
      </c>
      <c r="H1874" s="42" t="s">
        <v>1999</v>
      </c>
      <c r="I1874" s="66"/>
      <c r="J1874" s="65" t="str">
        <f t="shared" si="1506"/>
        <v>숫자_10,6</v>
      </c>
      <c r="K1874" s="103"/>
      <c r="L1874" s="67"/>
      <c r="M1874" s="65" t="str">
        <f t="shared" si="1504"/>
        <v>ZSB_RISK_PORT</v>
      </c>
      <c r="N1874" s="65" t="str">
        <f t="shared" si="1502"/>
        <v>포트폴리오규제자본정보</v>
      </c>
      <c r="O1874" s="27">
        <f t="shared" ref="O1874:O1937" si="1510">IF(P1874="","", IF(P1873="",1,O1873+1))</f>
        <v>23</v>
      </c>
      <c r="P1874" s="65" t="s">
        <v>1810</v>
      </c>
      <c r="Q1874" s="65" t="str">
        <f t="shared" si="1505"/>
        <v>위험가중치2</v>
      </c>
      <c r="R1874" s="65" t="str">
        <f t="shared" si="1507"/>
        <v>number(10,6)</v>
      </c>
      <c r="S1874" s="66"/>
      <c r="T1874" s="66"/>
      <c r="U1874" s="68" t="str">
        <f t="shared" si="1508"/>
        <v>10,6</v>
      </c>
      <c r="V1874" s="65"/>
      <c r="W1874" s="5" t="s">
        <v>291</v>
      </c>
      <c r="X1874" s="5" t="str">
        <f t="shared" si="1486"/>
        <v>BASE_DT,SCEN_ID,PORT_ID,DATA_ID,DATA_KEY</v>
      </c>
      <c r="Y1874" s="6" t="s">
        <v>291</v>
      </c>
      <c r="Z1874" s="37" t="str">
        <f t="shared" si="1487"/>
        <v xml:space="preserve">  RATE2 number(10,6) NULL,</v>
      </c>
      <c r="AA1874" s="37" t="s">
        <v>291</v>
      </c>
      <c r="AB1874" s="5" t="str">
        <f t="shared" si="1488"/>
        <v/>
      </c>
      <c r="AC1874" s="37" t="s">
        <v>291</v>
      </c>
      <c r="AD1874" s="37" t="str">
        <f t="shared" si="1489"/>
        <v>COMMENT ON COLUMN ZSB_RISK_PORT.RATE2 IS '위험가중치2';</v>
      </c>
      <c r="AE1874" s="37" t="s">
        <v>291</v>
      </c>
      <c r="AF1874" s="40" t="str">
        <f t="shared" si="1490"/>
        <v>ALTER TABLE ZSB_RISK_PORT ADD RATE2 number(10,6) NULL;</v>
      </c>
      <c r="AG1874" s="6" t="s">
        <v>291</v>
      </c>
      <c r="AI1874" s="114"/>
      <c r="AJ1874" s="66"/>
    </row>
    <row r="1875" spans="2:36" hidden="1">
      <c r="B1875" s="65" t="str">
        <f t="shared" si="1509"/>
        <v>바젤2표준_산출정보</v>
      </c>
      <c r="C1875" s="65" t="str">
        <f t="shared" si="1509"/>
        <v>포트폴리오규제자본정보</v>
      </c>
      <c r="D1875" s="65" t="s">
        <v>1811</v>
      </c>
      <c r="E1875" s="65">
        <f t="shared" si="1476"/>
        <v>24</v>
      </c>
      <c r="F1875" s="66"/>
      <c r="G1875" s="66" t="s">
        <v>1156</v>
      </c>
      <c r="H1875" s="42" t="s">
        <v>1999</v>
      </c>
      <c r="I1875" s="66"/>
      <c r="J1875" s="65" t="str">
        <f t="shared" si="1506"/>
        <v>숫자_10,6</v>
      </c>
      <c r="K1875" s="103"/>
      <c r="L1875" s="67"/>
      <c r="M1875" s="65" t="str">
        <f t="shared" si="1504"/>
        <v>ZSB_RISK_PORT</v>
      </c>
      <c r="N1875" s="65" t="str">
        <f t="shared" si="1502"/>
        <v>포트폴리오규제자본정보</v>
      </c>
      <c r="O1875" s="27">
        <f t="shared" si="1510"/>
        <v>24</v>
      </c>
      <c r="P1875" s="65" t="s">
        <v>1812</v>
      </c>
      <c r="Q1875" s="65" t="str">
        <f t="shared" si="1505"/>
        <v>위험가중치3</v>
      </c>
      <c r="R1875" s="65" t="str">
        <f t="shared" si="1507"/>
        <v>number(10,6)</v>
      </c>
      <c r="S1875" s="66"/>
      <c r="T1875" s="66"/>
      <c r="U1875" s="68" t="str">
        <f t="shared" si="1508"/>
        <v>10,6</v>
      </c>
      <c r="V1875" s="65"/>
      <c r="W1875" s="5" t="s">
        <v>291</v>
      </c>
      <c r="X1875" s="5" t="str">
        <f t="shared" si="1486"/>
        <v>BASE_DT,SCEN_ID,PORT_ID,DATA_ID,DATA_KEY</v>
      </c>
      <c r="Y1875" s="6" t="s">
        <v>291</v>
      </c>
      <c r="Z1875" s="37" t="str">
        <f t="shared" si="1487"/>
        <v xml:space="preserve">  RATE3 number(10,6) NULL,</v>
      </c>
      <c r="AA1875" s="37" t="s">
        <v>291</v>
      </c>
      <c r="AB1875" s="5" t="str">
        <f t="shared" si="1488"/>
        <v/>
      </c>
      <c r="AC1875" s="37" t="s">
        <v>291</v>
      </c>
      <c r="AD1875" s="37" t="str">
        <f t="shared" si="1489"/>
        <v>COMMENT ON COLUMN ZSB_RISK_PORT.RATE3 IS '위험가중치3';</v>
      </c>
      <c r="AE1875" s="37" t="s">
        <v>291</v>
      </c>
      <c r="AF1875" s="40" t="str">
        <f t="shared" si="1490"/>
        <v>ALTER TABLE ZSB_RISK_PORT ADD RATE3 number(10,6) NULL;</v>
      </c>
      <c r="AG1875" s="6" t="s">
        <v>291</v>
      </c>
      <c r="AI1875" s="114"/>
      <c r="AJ1875" s="66"/>
    </row>
    <row r="1876" spans="2:36" hidden="1">
      <c r="B1876" s="65" t="str">
        <f t="shared" si="1509"/>
        <v>바젤2표준_산출정보</v>
      </c>
      <c r="C1876" s="65" t="str">
        <f t="shared" si="1509"/>
        <v>포트폴리오규제자본정보</v>
      </c>
      <c r="D1876" s="65" t="s">
        <v>1813</v>
      </c>
      <c r="E1876" s="65">
        <f t="shared" si="1476"/>
        <v>25</v>
      </c>
      <c r="F1876" s="66"/>
      <c r="G1876" s="66" t="s">
        <v>1156</v>
      </c>
      <c r="H1876" s="42" t="s">
        <v>1999</v>
      </c>
      <c r="I1876" s="66"/>
      <c r="J1876" s="65" t="str">
        <f t="shared" si="1506"/>
        <v>숫자_10,6</v>
      </c>
      <c r="K1876" s="103"/>
      <c r="L1876" s="67"/>
      <c r="M1876" s="65" t="str">
        <f t="shared" si="1504"/>
        <v>ZSB_RISK_PORT</v>
      </c>
      <c r="N1876" s="65" t="str">
        <f t="shared" si="1502"/>
        <v>포트폴리오규제자본정보</v>
      </c>
      <c r="O1876" s="27">
        <f t="shared" si="1510"/>
        <v>25</v>
      </c>
      <c r="P1876" s="65" t="s">
        <v>1814</v>
      </c>
      <c r="Q1876" s="65" t="str">
        <f t="shared" si="1505"/>
        <v>위험가중치4</v>
      </c>
      <c r="R1876" s="65" t="str">
        <f t="shared" si="1507"/>
        <v>number(10,6)</v>
      </c>
      <c r="S1876" s="66"/>
      <c r="T1876" s="66"/>
      <c r="U1876" s="68" t="str">
        <f t="shared" si="1508"/>
        <v>10,6</v>
      </c>
      <c r="V1876" s="65"/>
      <c r="W1876" s="5" t="s">
        <v>291</v>
      </c>
      <c r="X1876" s="5" t="str">
        <f t="shared" si="1486"/>
        <v>BASE_DT,SCEN_ID,PORT_ID,DATA_ID,DATA_KEY</v>
      </c>
      <c r="Y1876" s="6" t="s">
        <v>291</v>
      </c>
      <c r="Z1876" s="37" t="str">
        <f t="shared" si="1487"/>
        <v xml:space="preserve">  RATE4 number(10,6) NULL,</v>
      </c>
      <c r="AA1876" s="37" t="s">
        <v>291</v>
      </c>
      <c r="AB1876" s="5" t="str">
        <f t="shared" si="1488"/>
        <v/>
      </c>
      <c r="AC1876" s="37" t="s">
        <v>291</v>
      </c>
      <c r="AD1876" s="37" t="str">
        <f t="shared" si="1489"/>
        <v>COMMENT ON COLUMN ZSB_RISK_PORT.RATE4 IS '위험가중치4';</v>
      </c>
      <c r="AE1876" s="37" t="s">
        <v>291</v>
      </c>
      <c r="AF1876" s="40" t="str">
        <f t="shared" si="1490"/>
        <v>ALTER TABLE ZSB_RISK_PORT ADD RATE4 number(10,6) NULL;</v>
      </c>
      <c r="AG1876" s="6" t="s">
        <v>291</v>
      </c>
      <c r="AI1876" s="114"/>
      <c r="AJ1876" s="66"/>
    </row>
    <row r="1877" spans="2:36" hidden="1">
      <c r="B1877" s="65" t="str">
        <f t="shared" si="1509"/>
        <v>바젤2표준_산출정보</v>
      </c>
      <c r="C1877" s="65" t="str">
        <f t="shared" si="1509"/>
        <v>포트폴리오규제자본정보</v>
      </c>
      <c r="D1877" s="65" t="s">
        <v>1815</v>
      </c>
      <c r="E1877" s="65">
        <f t="shared" si="1476"/>
        <v>26</v>
      </c>
      <c r="F1877" s="66"/>
      <c r="G1877" s="66" t="s">
        <v>1156</v>
      </c>
      <c r="H1877" s="42" t="s">
        <v>1999</v>
      </c>
      <c r="I1877" s="66"/>
      <c r="J1877" s="65" t="str">
        <f t="shared" si="1506"/>
        <v>숫자_10,6</v>
      </c>
      <c r="K1877" s="103"/>
      <c r="L1877" s="67"/>
      <c r="M1877" s="65" t="str">
        <f t="shared" si="1504"/>
        <v>ZSB_RISK_PORT</v>
      </c>
      <c r="N1877" s="65" t="str">
        <f t="shared" si="1502"/>
        <v>포트폴리오규제자본정보</v>
      </c>
      <c r="O1877" s="27">
        <f t="shared" si="1510"/>
        <v>26</v>
      </c>
      <c r="P1877" s="65" t="s">
        <v>1816</v>
      </c>
      <c r="Q1877" s="65" t="str">
        <f t="shared" si="1505"/>
        <v>위험가중치5</v>
      </c>
      <c r="R1877" s="65" t="str">
        <f t="shared" si="1507"/>
        <v>number(10,6)</v>
      </c>
      <c r="S1877" s="66"/>
      <c r="T1877" s="66"/>
      <c r="U1877" s="68" t="str">
        <f t="shared" si="1508"/>
        <v>10,6</v>
      </c>
      <c r="V1877" s="65"/>
      <c r="W1877" s="5" t="s">
        <v>291</v>
      </c>
      <c r="X1877" s="5" t="str">
        <f t="shared" si="1486"/>
        <v>BASE_DT,SCEN_ID,PORT_ID,DATA_ID,DATA_KEY</v>
      </c>
      <c r="Y1877" s="6" t="s">
        <v>291</v>
      </c>
      <c r="Z1877" s="37" t="str">
        <f t="shared" si="1487"/>
        <v xml:space="preserve">  RATE5 number(10,6) NULL,</v>
      </c>
      <c r="AA1877" s="37" t="s">
        <v>291</v>
      </c>
      <c r="AB1877" s="5" t="str">
        <f t="shared" si="1488"/>
        <v/>
      </c>
      <c r="AC1877" s="37" t="s">
        <v>291</v>
      </c>
      <c r="AD1877" s="37" t="str">
        <f t="shared" si="1489"/>
        <v>COMMENT ON COLUMN ZSB_RISK_PORT.RATE5 IS '위험가중치5';</v>
      </c>
      <c r="AE1877" s="37" t="s">
        <v>291</v>
      </c>
      <c r="AF1877" s="40" t="str">
        <f t="shared" si="1490"/>
        <v>ALTER TABLE ZSB_RISK_PORT ADD RATE5 number(10,6) NULL;</v>
      </c>
      <c r="AG1877" s="6" t="s">
        <v>291</v>
      </c>
      <c r="AI1877" s="114"/>
      <c r="AJ1877" s="66"/>
    </row>
    <row r="1878" spans="2:36" ht="38.25" hidden="1">
      <c r="B1878" s="65" t="str">
        <f t="shared" si="1509"/>
        <v>바젤2표준_산출정보</v>
      </c>
      <c r="C1878" s="65" t="str">
        <f t="shared" si="1509"/>
        <v>포트폴리오규제자본정보</v>
      </c>
      <c r="D1878" s="65" t="s">
        <v>1817</v>
      </c>
      <c r="E1878" s="65">
        <f t="shared" si="1476"/>
        <v>27</v>
      </c>
      <c r="F1878" s="66"/>
      <c r="G1878" s="66" t="s">
        <v>1156</v>
      </c>
      <c r="H1878" s="42" t="s">
        <v>2013</v>
      </c>
      <c r="I1878" s="66"/>
      <c r="J1878" s="65" t="str">
        <f t="shared" si="1506"/>
        <v>숫자_19,2</v>
      </c>
      <c r="K1878" s="103" t="s">
        <v>1818</v>
      </c>
      <c r="L1878" s="67"/>
      <c r="M1878" s="65" t="str">
        <f t="shared" si="1504"/>
        <v>ZSB_RISK_PORT</v>
      </c>
      <c r="N1878" s="65" t="str">
        <f t="shared" si="1502"/>
        <v>포트폴리오규제자본정보</v>
      </c>
      <c r="O1878" s="27">
        <f t="shared" si="1510"/>
        <v>27</v>
      </c>
      <c r="P1878" s="65" t="s">
        <v>1819</v>
      </c>
      <c r="Q1878" s="65" t="str">
        <f t="shared" si="1505"/>
        <v>배부위험</v>
      </c>
      <c r="R1878" s="65" t="str">
        <f t="shared" si="1507"/>
        <v>number(19,2)</v>
      </c>
      <c r="S1878" s="66"/>
      <c r="T1878" s="66"/>
      <c r="U1878" s="68" t="str">
        <f t="shared" si="1508"/>
        <v>19,2</v>
      </c>
      <c r="V1878" s="65"/>
      <c r="W1878" s="5" t="s">
        <v>291</v>
      </c>
      <c r="X1878" s="5" t="str">
        <f t="shared" si="1486"/>
        <v>BASE_DT,SCEN_ID,PORT_ID,DATA_ID,DATA_KEY</v>
      </c>
      <c r="Y1878" s="6" t="s">
        <v>291</v>
      </c>
      <c r="Z1878" s="37" t="str">
        <f t="shared" si="1487"/>
        <v xml:space="preserve">  RAMT_S number(19,2) NULL,</v>
      </c>
      <c r="AA1878" s="37" t="s">
        <v>291</v>
      </c>
      <c r="AB1878" s="5" t="str">
        <f t="shared" si="1488"/>
        <v/>
      </c>
      <c r="AC1878" s="37" t="s">
        <v>291</v>
      </c>
      <c r="AD1878" s="37" t="str">
        <f t="shared" si="1489"/>
        <v>COMMENT ON COLUMN ZSB_RISK_PORT.RAMT_S IS '배부위험 : 상위레벨 위험합을 하위레벨에 반영';</v>
      </c>
      <c r="AE1878" s="37" t="s">
        <v>291</v>
      </c>
      <c r="AF1878" s="40" t="str">
        <f t="shared" si="1490"/>
        <v>ALTER TABLE ZSB_RISK_PORT ADD RAMT_S number(19,2) NULL;</v>
      </c>
      <c r="AG1878" s="6" t="s">
        <v>291</v>
      </c>
      <c r="AI1878" s="114"/>
      <c r="AJ1878" s="66"/>
    </row>
    <row r="1879" spans="2:36" ht="38.25" hidden="1">
      <c r="B1879" s="65" t="str">
        <f t="shared" si="1509"/>
        <v>바젤2표준_산출정보</v>
      </c>
      <c r="C1879" s="65" t="str">
        <f t="shared" si="1509"/>
        <v>포트폴리오규제자본정보</v>
      </c>
      <c r="D1879" s="65" t="s">
        <v>1820</v>
      </c>
      <c r="E1879" s="65">
        <f t="shared" si="1476"/>
        <v>28</v>
      </c>
      <c r="F1879" s="66"/>
      <c r="G1879" s="66" t="s">
        <v>1156</v>
      </c>
      <c r="H1879" s="42" t="s">
        <v>2013</v>
      </c>
      <c r="I1879" s="66"/>
      <c r="J1879" s="65" t="str">
        <f t="shared" si="1506"/>
        <v>숫자_19,2</v>
      </c>
      <c r="K1879" s="103" t="s">
        <v>1821</v>
      </c>
      <c r="L1879" s="67"/>
      <c r="M1879" s="65" t="str">
        <f t="shared" si="1504"/>
        <v>ZSB_RISK_PORT</v>
      </c>
      <c r="N1879" s="65" t="str">
        <f t="shared" si="1502"/>
        <v>포트폴리오규제자본정보</v>
      </c>
      <c r="O1879" s="27">
        <f t="shared" si="1510"/>
        <v>28</v>
      </c>
      <c r="P1879" s="65" t="s">
        <v>1822</v>
      </c>
      <c r="Q1879" s="65" t="str">
        <f t="shared" si="1505"/>
        <v>합산위험</v>
      </c>
      <c r="R1879" s="65" t="str">
        <f t="shared" si="1507"/>
        <v>number(19,2)</v>
      </c>
      <c r="S1879" s="66"/>
      <c r="T1879" s="66"/>
      <c r="U1879" s="68" t="str">
        <f t="shared" si="1508"/>
        <v>19,2</v>
      </c>
      <c r="V1879" s="65"/>
      <c r="W1879" s="5" t="s">
        <v>291</v>
      </c>
      <c r="X1879" s="5" t="str">
        <f t="shared" si="1486"/>
        <v>BASE_DT,SCEN_ID,PORT_ID,DATA_ID,DATA_KEY</v>
      </c>
      <c r="Y1879" s="6" t="s">
        <v>291</v>
      </c>
      <c r="Z1879" s="37" t="str">
        <f t="shared" si="1487"/>
        <v xml:space="preserve">  RAMT_D number(19,2) NULL,</v>
      </c>
      <c r="AA1879" s="37" t="s">
        <v>291</v>
      </c>
      <c r="AB1879" s="5" t="str">
        <f t="shared" si="1488"/>
        <v/>
      </c>
      <c r="AC1879" s="37" t="s">
        <v>291</v>
      </c>
      <c r="AD1879" s="37" t="str">
        <f t="shared" si="1489"/>
        <v>COMMENT ON COLUMN ZSB_RISK_PORT.RAMT_D IS '합산위험 : 하위레벻 위험합을 상위레벨에 반영';</v>
      </c>
      <c r="AE1879" s="37" t="s">
        <v>291</v>
      </c>
      <c r="AF1879" s="40" t="str">
        <f t="shared" si="1490"/>
        <v>ALTER TABLE ZSB_RISK_PORT ADD RAMT_D number(19,2) NULL;</v>
      </c>
      <c r="AG1879" s="6" t="s">
        <v>291</v>
      </c>
      <c r="AI1879" s="114"/>
      <c r="AJ1879" s="66"/>
    </row>
    <row r="1880" spans="2:36" ht="25.5" hidden="1">
      <c r="B1880" s="65" t="str">
        <f t="shared" si="1509"/>
        <v>바젤2표준_산출정보</v>
      </c>
      <c r="C1880" s="65" t="str">
        <f t="shared" si="1509"/>
        <v>포트폴리오규제자본정보</v>
      </c>
      <c r="D1880" s="65" t="s">
        <v>1823</v>
      </c>
      <c r="E1880" s="65">
        <f t="shared" si="1476"/>
        <v>29</v>
      </c>
      <c r="F1880" s="66"/>
      <c r="G1880" s="66" t="s">
        <v>1156</v>
      </c>
      <c r="H1880" s="42" t="s">
        <v>2014</v>
      </c>
      <c r="I1880" s="66"/>
      <c r="J1880" s="65" t="str">
        <f t="shared" si="1506"/>
        <v>숫자_10,6</v>
      </c>
      <c r="K1880" s="103" t="s">
        <v>1824</v>
      </c>
      <c r="L1880" s="67"/>
      <c r="M1880" s="65" t="str">
        <f t="shared" si="1504"/>
        <v>ZSB_RISK_PORT</v>
      </c>
      <c r="N1880" s="65" t="str">
        <f>C1880</f>
        <v>포트폴리오규제자본정보</v>
      </c>
      <c r="O1880" s="27">
        <f t="shared" si="1510"/>
        <v>29</v>
      </c>
      <c r="P1880" s="65" t="s">
        <v>1825</v>
      </c>
      <c r="Q1880" s="65" t="str">
        <f>D1880</f>
        <v>배부율</v>
      </c>
      <c r="R1880" s="65" t="str">
        <f t="shared" si="1507"/>
        <v>number(10,6)</v>
      </c>
      <c r="S1880" s="66"/>
      <c r="T1880" s="66"/>
      <c r="U1880" s="68" t="str">
        <f t="shared" si="1508"/>
        <v>10,6</v>
      </c>
      <c r="V1880" s="65"/>
      <c r="W1880" s="5" t="s">
        <v>291</v>
      </c>
      <c r="X1880" s="5" t="str">
        <f t="shared" si="1486"/>
        <v>BASE_DT,SCEN_ID,PORT_ID,DATA_ID,DATA_KEY</v>
      </c>
      <c r="Y1880" s="6" t="s">
        <v>291</v>
      </c>
      <c r="Z1880" s="37" t="str">
        <f t="shared" si="1487"/>
        <v xml:space="preserve">  RAMT_R number(10,6) NULL,</v>
      </c>
      <c r="AA1880" s="37" t="s">
        <v>291</v>
      </c>
      <c r="AB1880" s="5" t="str">
        <f t="shared" si="1488"/>
        <v/>
      </c>
      <c r="AC1880" s="37" t="s">
        <v>291</v>
      </c>
      <c r="AD1880" s="37" t="str">
        <f t="shared" si="1489"/>
        <v>COMMENT ON COLUMN ZSB_RISK_PORT.RAMT_R IS '배부율 : 최상위레벨대비 배분비율';</v>
      </c>
      <c r="AE1880" s="37" t="s">
        <v>291</v>
      </c>
      <c r="AF1880" s="40" t="str">
        <f t="shared" si="1490"/>
        <v>ALTER TABLE ZSB_RISK_PORT ADD RAMT_R number(10,6) NULL;</v>
      </c>
      <c r="AG1880" s="6" t="s">
        <v>291</v>
      </c>
      <c r="AI1880" s="114"/>
      <c r="AJ1880" s="66"/>
    </row>
    <row r="1881" spans="2:36" hidden="1">
      <c r="B1881" s="65" t="str">
        <f t="shared" si="1509"/>
        <v>바젤2표준_산출정보</v>
      </c>
      <c r="C1881" s="65" t="str">
        <f t="shared" si="1509"/>
        <v>포트폴리오규제자본정보</v>
      </c>
      <c r="D1881" s="65" t="s">
        <v>1826</v>
      </c>
      <c r="E1881" s="65">
        <f t="shared" si="1476"/>
        <v>30</v>
      </c>
      <c r="F1881" s="66"/>
      <c r="G1881" s="66" t="s">
        <v>274</v>
      </c>
      <c r="H1881" s="42">
        <v>100</v>
      </c>
      <c r="I1881" s="66"/>
      <c r="J1881" s="65" t="str">
        <f t="shared" si="1506"/>
        <v>문자_100</v>
      </c>
      <c r="K1881" s="103"/>
      <c r="L1881" s="67"/>
      <c r="M1881" s="65" t="str">
        <f t="shared" si="1504"/>
        <v>ZSB_RISK_PORT</v>
      </c>
      <c r="N1881" s="65" t="str">
        <f t="shared" si="1502"/>
        <v>포트폴리오규제자본정보</v>
      </c>
      <c r="O1881" s="27">
        <f t="shared" si="1510"/>
        <v>30</v>
      </c>
      <c r="P1881" s="65" t="s">
        <v>1827</v>
      </c>
      <c r="Q1881" s="65" t="str">
        <f t="shared" si="1505"/>
        <v>추가정보</v>
      </c>
      <c r="R1881" s="65" t="str">
        <f t="shared" si="1507"/>
        <v>varchar2(100)</v>
      </c>
      <c r="S1881" s="66"/>
      <c r="T1881" s="66"/>
      <c r="U1881" s="68">
        <f t="shared" si="1508"/>
        <v>100</v>
      </c>
      <c r="V1881" s="65"/>
      <c r="W1881" s="5" t="s">
        <v>291</v>
      </c>
      <c r="X1881" s="5" t="str">
        <f t="shared" si="1486"/>
        <v>BASE_DT,SCEN_ID,PORT_ID,DATA_ID,DATA_KEY</v>
      </c>
      <c r="Y1881" s="6" t="s">
        <v>291</v>
      </c>
      <c r="Z1881" s="37" t="str">
        <f t="shared" si="1487"/>
        <v xml:space="preserve">  ADD_MEMO varchar2(100) NULL,</v>
      </c>
      <c r="AA1881" s="37" t="s">
        <v>291</v>
      </c>
      <c r="AB1881" s="5" t="str">
        <f t="shared" si="1488"/>
        <v/>
      </c>
      <c r="AC1881" s="37" t="s">
        <v>291</v>
      </c>
      <c r="AD1881" s="37" t="str">
        <f t="shared" si="1489"/>
        <v>COMMENT ON COLUMN ZSB_RISK_PORT.ADD_MEMO IS '추가정보';</v>
      </c>
      <c r="AE1881" s="37" t="s">
        <v>291</v>
      </c>
      <c r="AF1881" s="40" t="str">
        <f t="shared" si="1490"/>
        <v>ALTER TABLE ZSB_RISK_PORT ADD ADD_MEMO varchar2(100) NULL;</v>
      </c>
      <c r="AG1881" s="6" t="s">
        <v>291</v>
      </c>
      <c r="AI1881" s="114"/>
      <c r="AJ1881" s="66"/>
    </row>
    <row r="1882" spans="2:36" hidden="1">
      <c r="B1882" s="65" t="str">
        <f t="shared" si="1509"/>
        <v>바젤2표준_산출정보</v>
      </c>
      <c r="C1882" s="65" t="str">
        <f t="shared" si="1509"/>
        <v>포트폴리오규제자본정보</v>
      </c>
      <c r="D1882" s="65" t="s">
        <v>1828</v>
      </c>
      <c r="E1882" s="65">
        <f t="shared" si="1476"/>
        <v>31</v>
      </c>
      <c r="F1882" s="66"/>
      <c r="G1882" s="66" t="s">
        <v>274</v>
      </c>
      <c r="H1882" s="42">
        <v>100</v>
      </c>
      <c r="I1882" s="66"/>
      <c r="J1882" s="65" t="str">
        <f t="shared" si="1506"/>
        <v>문자_100</v>
      </c>
      <c r="K1882" s="103"/>
      <c r="L1882" s="67"/>
      <c r="M1882" s="65" t="str">
        <f t="shared" si="1504"/>
        <v>ZSB_RISK_PORT</v>
      </c>
      <c r="N1882" s="65" t="str">
        <f t="shared" si="1502"/>
        <v>포트폴리오규제자본정보</v>
      </c>
      <c r="O1882" s="27">
        <f t="shared" si="1510"/>
        <v>31</v>
      </c>
      <c r="P1882" s="65" t="s">
        <v>1829</v>
      </c>
      <c r="Q1882" s="65" t="str">
        <f t="shared" si="1505"/>
        <v>원천컬럼정보</v>
      </c>
      <c r="R1882" s="65" t="str">
        <f t="shared" si="1507"/>
        <v>varchar2(100)</v>
      </c>
      <c r="S1882" s="66"/>
      <c r="T1882" s="66"/>
      <c r="U1882" s="68">
        <f t="shared" si="1508"/>
        <v>100</v>
      </c>
      <c r="V1882" s="65"/>
      <c r="W1882" s="5" t="s">
        <v>291</v>
      </c>
      <c r="X1882" s="5" t="str">
        <f t="shared" si="1486"/>
        <v>BASE_DT,SCEN_ID,PORT_ID,DATA_ID,DATA_KEY</v>
      </c>
      <c r="Y1882" s="6" t="s">
        <v>291</v>
      </c>
      <c r="Z1882" s="37" t="str">
        <f t="shared" si="1487"/>
        <v xml:space="preserve">  BASE_INFO varchar2(100) NULL,CONSTRAINT PK_ZSB_RISK_PORT PRIMARY KEY ( BASE_DT,SCEN_ID,PORT_ID,DATA_ID,DATA_KEY) );</v>
      </c>
      <c r="AA1882" s="37" t="s">
        <v>291</v>
      </c>
      <c r="AB1882" s="5" t="str">
        <f t="shared" si="1488"/>
        <v/>
      </c>
      <c r="AC1882" s="37" t="s">
        <v>291</v>
      </c>
      <c r="AD1882" s="37" t="str">
        <f t="shared" si="1489"/>
        <v>COMMENT ON COLUMN ZSB_RISK_PORT.BASE_INFO IS '원천컬럼정보';</v>
      </c>
      <c r="AE1882" s="37" t="s">
        <v>291</v>
      </c>
      <c r="AF1882" s="40" t="str">
        <f t="shared" si="1490"/>
        <v>ALTER TABLE ZSB_RISK_PORT ADD BASE_INFO varchar2(100) NULL;</v>
      </c>
      <c r="AG1882" s="6" t="s">
        <v>291</v>
      </c>
      <c r="AI1882" s="114"/>
      <c r="AJ1882" s="66"/>
    </row>
    <row r="1883" spans="2:36" hidden="1">
      <c r="B1883" s="65" t="s">
        <v>1064</v>
      </c>
      <c r="C1883" s="65" t="s">
        <v>679</v>
      </c>
      <c r="D1883" s="65" t="str">
        <f>VLOOKUP(C1883,엔티티목록!C:E,3,FALSE)</f>
        <v xml:space="preserve">포트폴리오내 포지션 1,2차 상계정보 </v>
      </c>
      <c r="E1883" s="65" t="str">
        <f t="shared" si="1476"/>
        <v/>
      </c>
      <c r="F1883" s="66"/>
      <c r="G1883" s="66"/>
      <c r="H1883" s="42">
        <f>SUMIFS(H:H,C:C,C1883,B:B,B1883, G:G,"&lt;&gt;"&amp;G1883)</f>
        <v>858</v>
      </c>
      <c r="I1883" s="66"/>
      <c r="J1883" s="65" t="str">
        <f t="shared" ref="J1883:J1922" si="1511">IF(G1883="", "", G1883&amp;IF(G1883="날짜", "", "_"&amp;H1883))</f>
        <v/>
      </c>
      <c r="K1883" s="103"/>
      <c r="L1883" s="67"/>
      <c r="M1883" s="65" t="s">
        <v>5373</v>
      </c>
      <c r="N1883" s="65" t="str">
        <f t="shared" ref="N1883:N1946" si="1512">C1883</f>
        <v>포지션상계처리정보</v>
      </c>
      <c r="O1883" s="27" t="str">
        <f t="shared" si="1510"/>
        <v/>
      </c>
      <c r="P1883" s="65"/>
      <c r="Q1883" s="65"/>
      <c r="R1883" s="65" t="str">
        <f t="shared" ref="R1883:R1922" si="1513">IF(G1883="문자", "varchar2(" &amp; H1883 &amp; ")", IF(G1883="숫자", "number(" &amp; SUBSTITUTE(H1883, ".", ",") &amp;")", IF(G1883="날짜", "timestamp", "")))</f>
        <v/>
      </c>
      <c r="S1883" s="66"/>
      <c r="T1883" s="66"/>
      <c r="U1883" s="68">
        <f t="shared" si="1508"/>
        <v>858</v>
      </c>
      <c r="V1883" s="65"/>
      <c r="W1883" s="5" t="s">
        <v>291</v>
      </c>
      <c r="X1883" s="5" t="str">
        <f t="shared" si="1486"/>
        <v/>
      </c>
      <c r="Y1883" s="6" t="s">
        <v>291</v>
      </c>
      <c r="Z1883" s="37" t="str">
        <f t="shared" si="1487"/>
        <v>CREATE TABLE ZSB_LOGS_OFFS(</v>
      </c>
      <c r="AA1883" s="37" t="s">
        <v>291</v>
      </c>
      <c r="AB1883" s="5" t="str">
        <f t="shared" si="1488"/>
        <v>DROP TABLE ZSB_LOGS_OFFS;</v>
      </c>
      <c r="AC1883" s="37" t="s">
        <v>291</v>
      </c>
      <c r="AD1883" s="37" t="str">
        <f t="shared" si="1489"/>
        <v>COMMENT ON TABLE ZSB_LOGS_OFFS IS '포지션상계처리정보';</v>
      </c>
      <c r="AE1883" s="37" t="s">
        <v>291</v>
      </c>
      <c r="AF1883" s="40" t="str">
        <f t="shared" si="1490"/>
        <v/>
      </c>
      <c r="AG1883" s="6" t="s">
        <v>291</v>
      </c>
      <c r="AI1883" s="114"/>
      <c r="AJ1883" s="66"/>
    </row>
    <row r="1884" spans="2:36" hidden="1">
      <c r="B1884" s="65" t="str">
        <f t="shared" ref="B1884:C1884" si="1514">B1883</f>
        <v>바젤2표준_산출정보</v>
      </c>
      <c r="C1884" s="65" t="str">
        <f t="shared" si="1514"/>
        <v>포지션상계처리정보</v>
      </c>
      <c r="D1884" s="65" t="s">
        <v>1169</v>
      </c>
      <c r="E1884" s="65">
        <f t="shared" si="1476"/>
        <v>1</v>
      </c>
      <c r="F1884" s="66" t="s">
        <v>1980</v>
      </c>
      <c r="G1884" s="66" t="s">
        <v>274</v>
      </c>
      <c r="H1884" s="42">
        <v>8</v>
      </c>
      <c r="I1884" s="66"/>
      <c r="J1884" s="65" t="str">
        <f t="shared" si="1511"/>
        <v>문자_8</v>
      </c>
      <c r="K1884" s="103"/>
      <c r="L1884" s="67"/>
      <c r="M1884" s="65" t="str">
        <f t="shared" ref="M1884:M1926" si="1515">M1883</f>
        <v>ZSB_LOGS_OFFS</v>
      </c>
      <c r="N1884" s="65" t="str">
        <f t="shared" si="1512"/>
        <v>포지션상계처리정보</v>
      </c>
      <c r="O1884" s="27">
        <f t="shared" si="1510"/>
        <v>1</v>
      </c>
      <c r="P1884" s="65" t="s">
        <v>65</v>
      </c>
      <c r="Q1884" s="65" t="str">
        <f t="shared" ref="Q1884:Q1902" si="1516">D1884</f>
        <v>기준일자</v>
      </c>
      <c r="R1884" s="65" t="str">
        <f t="shared" si="1513"/>
        <v>varchar2(8)</v>
      </c>
      <c r="S1884" s="66" t="s">
        <v>1980</v>
      </c>
      <c r="T1884" s="66"/>
      <c r="U1884" s="68">
        <f t="shared" si="1508"/>
        <v>8</v>
      </c>
      <c r="V1884" s="65"/>
      <c r="W1884" s="5" t="s">
        <v>291</v>
      </c>
      <c r="X1884" s="5" t="str">
        <f t="shared" si="1486"/>
        <v>BASE_DT</v>
      </c>
      <c r="Y1884" s="6" t="s">
        <v>291</v>
      </c>
      <c r="Z1884" s="37" t="str">
        <f t="shared" si="1487"/>
        <v xml:space="preserve">  BASE_DT varchar2(8) NOT NULL,</v>
      </c>
      <c r="AA1884" s="37" t="s">
        <v>291</v>
      </c>
      <c r="AB1884" s="5" t="str">
        <f t="shared" si="1488"/>
        <v/>
      </c>
      <c r="AC1884" s="37" t="s">
        <v>291</v>
      </c>
      <c r="AD1884" s="37" t="str">
        <f t="shared" si="1489"/>
        <v>COMMENT ON COLUMN ZSB_LOGS_OFFS.BASE_DT IS '기준일자';</v>
      </c>
      <c r="AE1884" s="37" t="s">
        <v>291</v>
      </c>
      <c r="AF1884" s="40" t="str">
        <f t="shared" si="1490"/>
        <v/>
      </c>
      <c r="AG1884" s="6" t="s">
        <v>291</v>
      </c>
      <c r="AI1884" s="114"/>
      <c r="AJ1884" s="66"/>
    </row>
    <row r="1885" spans="2:36" hidden="1">
      <c r="B1885" s="65" t="str">
        <f t="shared" ref="B1885:C1900" si="1517">B1884</f>
        <v>바젤2표준_산출정보</v>
      </c>
      <c r="C1885" s="65" t="str">
        <f t="shared" si="1517"/>
        <v>포지션상계처리정보</v>
      </c>
      <c r="D1885" s="65" t="s">
        <v>1212</v>
      </c>
      <c r="E1885" s="65">
        <f t="shared" si="1476"/>
        <v>2</v>
      </c>
      <c r="F1885" s="66" t="s">
        <v>1980</v>
      </c>
      <c r="G1885" s="66" t="s">
        <v>274</v>
      </c>
      <c r="H1885" s="42">
        <v>30</v>
      </c>
      <c r="I1885" s="66"/>
      <c r="J1885" s="65" t="str">
        <f t="shared" si="1511"/>
        <v>문자_30</v>
      </c>
      <c r="K1885" s="103"/>
      <c r="L1885" s="67"/>
      <c r="M1885" s="65" t="str">
        <f t="shared" si="1515"/>
        <v>ZSB_LOGS_OFFS</v>
      </c>
      <c r="N1885" s="65" t="str">
        <f t="shared" si="1512"/>
        <v>포지션상계처리정보</v>
      </c>
      <c r="O1885" s="27">
        <f t="shared" si="1510"/>
        <v>2</v>
      </c>
      <c r="P1885" s="65" t="s">
        <v>106</v>
      </c>
      <c r="Q1885" s="65" t="str">
        <f t="shared" si="1516"/>
        <v>시나리오ID</v>
      </c>
      <c r="R1885" s="65" t="str">
        <f t="shared" si="1513"/>
        <v>varchar2(30)</v>
      </c>
      <c r="S1885" s="66" t="s">
        <v>1980</v>
      </c>
      <c r="T1885" s="66"/>
      <c r="U1885" s="68">
        <f t="shared" si="1508"/>
        <v>30</v>
      </c>
      <c r="V1885" s="65"/>
      <c r="W1885" s="5" t="s">
        <v>291</v>
      </c>
      <c r="X1885" s="5" t="str">
        <f t="shared" si="1486"/>
        <v>BASE_DT,SCEN_ID</v>
      </c>
      <c r="Y1885" s="6" t="s">
        <v>291</v>
      </c>
      <c r="Z1885" s="37" t="str">
        <f t="shared" si="1487"/>
        <v xml:space="preserve">  SCEN_ID varchar2(30) NOT NULL,</v>
      </c>
      <c r="AA1885" s="37" t="s">
        <v>291</v>
      </c>
      <c r="AB1885" s="5" t="str">
        <f t="shared" si="1488"/>
        <v/>
      </c>
      <c r="AC1885" s="37" t="s">
        <v>291</v>
      </c>
      <c r="AD1885" s="37" t="str">
        <f t="shared" si="1489"/>
        <v>COMMENT ON COLUMN ZSB_LOGS_OFFS.SCEN_ID IS '시나리오ID';</v>
      </c>
      <c r="AE1885" s="37" t="s">
        <v>291</v>
      </c>
      <c r="AF1885" s="40" t="str">
        <f t="shared" si="1490"/>
        <v/>
      </c>
      <c r="AG1885" s="6" t="s">
        <v>291</v>
      </c>
      <c r="AI1885" s="114"/>
      <c r="AJ1885" s="66"/>
    </row>
    <row r="1886" spans="2:36" hidden="1">
      <c r="B1886" s="65" t="str">
        <f t="shared" si="1517"/>
        <v>바젤2표준_산출정보</v>
      </c>
      <c r="C1886" s="65" t="str">
        <f t="shared" si="1517"/>
        <v>포지션상계처리정보</v>
      </c>
      <c r="D1886" s="65" t="s">
        <v>1208</v>
      </c>
      <c r="E1886" s="65">
        <f t="shared" si="1476"/>
        <v>3</v>
      </c>
      <c r="F1886" s="66" t="s">
        <v>1980</v>
      </c>
      <c r="G1886" s="66" t="s">
        <v>274</v>
      </c>
      <c r="H1886" s="42" t="s">
        <v>1159</v>
      </c>
      <c r="I1886" s="66"/>
      <c r="J1886" s="65" t="str">
        <f t="shared" si="1511"/>
        <v>문자_100</v>
      </c>
      <c r="K1886" s="103"/>
      <c r="L1886" s="67"/>
      <c r="M1886" s="65" t="str">
        <f t="shared" si="1515"/>
        <v>ZSB_LOGS_OFFS</v>
      </c>
      <c r="N1886" s="65" t="str">
        <f t="shared" si="1512"/>
        <v>포지션상계처리정보</v>
      </c>
      <c r="O1886" s="27">
        <f t="shared" si="1510"/>
        <v>3</v>
      </c>
      <c r="P1886" s="65" t="s">
        <v>81</v>
      </c>
      <c r="Q1886" s="65" t="str">
        <f t="shared" si="1516"/>
        <v>포트폴리오ID</v>
      </c>
      <c r="R1886" s="65" t="str">
        <f t="shared" si="1513"/>
        <v>varchar2(100)</v>
      </c>
      <c r="S1886" s="66" t="s">
        <v>1980</v>
      </c>
      <c r="T1886" s="66"/>
      <c r="U1886" s="68" t="str">
        <f t="shared" si="1508"/>
        <v>100</v>
      </c>
      <c r="V1886" s="65"/>
      <c r="W1886" s="5" t="s">
        <v>291</v>
      </c>
      <c r="X1886" s="5" t="str">
        <f t="shared" si="1486"/>
        <v>BASE_DT,SCEN_ID,PORT_ID</v>
      </c>
      <c r="Y1886" s="6" t="s">
        <v>291</v>
      </c>
      <c r="Z1886" s="37" t="str">
        <f t="shared" si="1487"/>
        <v xml:space="preserve">  PORT_ID varchar2(100) NOT NULL,</v>
      </c>
      <c r="AA1886" s="37" t="s">
        <v>291</v>
      </c>
      <c r="AB1886" s="5" t="str">
        <f t="shared" si="1488"/>
        <v/>
      </c>
      <c r="AC1886" s="37" t="s">
        <v>291</v>
      </c>
      <c r="AD1886" s="37" t="str">
        <f t="shared" si="1489"/>
        <v>COMMENT ON COLUMN ZSB_LOGS_OFFS.PORT_ID IS '포트폴리오ID';</v>
      </c>
      <c r="AE1886" s="37" t="s">
        <v>291</v>
      </c>
      <c r="AF1886" s="40" t="str">
        <f t="shared" si="1490"/>
        <v/>
      </c>
      <c r="AG1886" s="6" t="s">
        <v>291</v>
      </c>
      <c r="AI1886" s="114"/>
      <c r="AJ1886" s="66"/>
    </row>
    <row r="1887" spans="2:36" hidden="1">
      <c r="B1887" s="65" t="str">
        <f t="shared" si="1517"/>
        <v>바젤2표준_산출정보</v>
      </c>
      <c r="C1887" s="65" t="str">
        <f t="shared" si="1517"/>
        <v>포지션상계처리정보</v>
      </c>
      <c r="D1887" s="65" t="s">
        <v>1830</v>
      </c>
      <c r="E1887" s="65">
        <f t="shared" si="1476"/>
        <v>4</v>
      </c>
      <c r="F1887" s="66" t="s">
        <v>1980</v>
      </c>
      <c r="G1887" s="66" t="s">
        <v>274</v>
      </c>
      <c r="H1887" s="42">
        <v>50</v>
      </c>
      <c r="I1887" s="66"/>
      <c r="J1887" s="65" t="str">
        <f t="shared" si="1511"/>
        <v>문자_50</v>
      </c>
      <c r="K1887" s="103"/>
      <c r="L1887" s="67"/>
      <c r="M1887" s="65" t="str">
        <f t="shared" si="1515"/>
        <v>ZSB_LOGS_OFFS</v>
      </c>
      <c r="N1887" s="65" t="str">
        <f t="shared" si="1512"/>
        <v>포지션상계처리정보</v>
      </c>
      <c r="O1887" s="27">
        <f t="shared" si="1510"/>
        <v>4</v>
      </c>
      <c r="P1887" s="65" t="s">
        <v>1831</v>
      </c>
      <c r="Q1887" s="65" t="s">
        <v>1832</v>
      </c>
      <c r="R1887" s="65" t="str">
        <f t="shared" si="1513"/>
        <v>varchar2(50)</v>
      </c>
      <c r="S1887" s="66" t="s">
        <v>1980</v>
      </c>
      <c r="T1887" s="66"/>
      <c r="U1887" s="68">
        <f t="shared" si="1508"/>
        <v>50</v>
      </c>
      <c r="V1887" s="65"/>
      <c r="W1887" s="5" t="s">
        <v>291</v>
      </c>
      <c r="X1887" s="5" t="str">
        <f t="shared" si="1486"/>
        <v>BASE_DT,SCEN_ID,PORT_ID,OFF_ID</v>
      </c>
      <c r="Y1887" s="6" t="s">
        <v>291</v>
      </c>
      <c r="Z1887" s="37" t="str">
        <f t="shared" si="1487"/>
        <v xml:space="preserve">  OFF_ID varchar2(50) NOT NULL,</v>
      </c>
      <c r="AA1887" s="37" t="s">
        <v>291</v>
      </c>
      <c r="AB1887" s="5" t="str">
        <f t="shared" si="1488"/>
        <v/>
      </c>
      <c r="AC1887" s="37" t="s">
        <v>291</v>
      </c>
      <c r="AD1887" s="37" t="str">
        <f t="shared" si="1489"/>
        <v>COMMENT ON COLUMN ZSB_LOGS_OFFS.OFF_ID IS '로그ID';</v>
      </c>
      <c r="AE1887" s="37" t="s">
        <v>291</v>
      </c>
      <c r="AF1887" s="40" t="str">
        <f t="shared" si="1490"/>
        <v/>
      </c>
      <c r="AG1887" s="6" t="s">
        <v>291</v>
      </c>
      <c r="AI1887" s="114"/>
      <c r="AJ1887" s="66"/>
    </row>
    <row r="1888" spans="2:36" hidden="1">
      <c r="B1888" s="65" t="str">
        <f t="shared" si="1517"/>
        <v>바젤2표준_산출정보</v>
      </c>
      <c r="C1888" s="65" t="str">
        <f t="shared" si="1517"/>
        <v>포지션상계처리정보</v>
      </c>
      <c r="D1888" s="65" t="s">
        <v>1833</v>
      </c>
      <c r="E1888" s="65">
        <f t="shared" si="1476"/>
        <v>5</v>
      </c>
      <c r="F1888" s="66" t="s">
        <v>1980</v>
      </c>
      <c r="G1888" s="66" t="s">
        <v>274</v>
      </c>
      <c r="H1888" s="42">
        <v>5</v>
      </c>
      <c r="I1888" s="66"/>
      <c r="J1888" s="65" t="str">
        <f t="shared" si="1511"/>
        <v>문자_5</v>
      </c>
      <c r="K1888" s="103"/>
      <c r="L1888" s="67"/>
      <c r="M1888" s="65" t="str">
        <f t="shared" si="1515"/>
        <v>ZSB_LOGS_OFFS</v>
      </c>
      <c r="N1888" s="65" t="str">
        <f t="shared" si="1512"/>
        <v>포지션상계처리정보</v>
      </c>
      <c r="O1888" s="27">
        <f t="shared" si="1510"/>
        <v>5</v>
      </c>
      <c r="P1888" s="65" t="s">
        <v>1834</v>
      </c>
      <c r="Q1888" s="65" t="str">
        <f t="shared" si="1516"/>
        <v>상계기준순번</v>
      </c>
      <c r="R1888" s="65" t="str">
        <f t="shared" si="1513"/>
        <v>varchar2(5)</v>
      </c>
      <c r="S1888" s="66" t="s">
        <v>1980</v>
      </c>
      <c r="T1888" s="66"/>
      <c r="U1888" s="68">
        <f t="shared" si="1508"/>
        <v>5</v>
      </c>
      <c r="V1888" s="65"/>
      <c r="W1888" s="5" t="s">
        <v>291</v>
      </c>
      <c r="X1888" s="5" t="str">
        <f t="shared" si="1486"/>
        <v>BASE_DT,SCEN_ID,PORT_ID,OFF_ID,OFF_SNO</v>
      </c>
      <c r="Y1888" s="6" t="s">
        <v>291</v>
      </c>
      <c r="Z1888" s="37" t="str">
        <f t="shared" si="1487"/>
        <v xml:space="preserve">  OFF_SNO varchar2(5) NOT NULL,</v>
      </c>
      <c r="AA1888" s="37" t="s">
        <v>291</v>
      </c>
      <c r="AB1888" s="5" t="str">
        <f t="shared" si="1488"/>
        <v/>
      </c>
      <c r="AC1888" s="37" t="s">
        <v>291</v>
      </c>
      <c r="AD1888" s="37" t="str">
        <f t="shared" si="1489"/>
        <v>COMMENT ON COLUMN ZSB_LOGS_OFFS.OFF_SNO IS '상계기준순번';</v>
      </c>
      <c r="AE1888" s="37" t="s">
        <v>291</v>
      </c>
      <c r="AF1888" s="40" t="str">
        <f t="shared" si="1490"/>
        <v/>
      </c>
      <c r="AG1888" s="6" t="s">
        <v>291</v>
      </c>
      <c r="AI1888" s="114"/>
      <c r="AJ1888" s="66"/>
    </row>
    <row r="1889" spans="2:36" hidden="1">
      <c r="B1889" s="65" t="str">
        <f t="shared" si="1517"/>
        <v>바젤2표준_산출정보</v>
      </c>
      <c r="C1889" s="65" t="str">
        <f t="shared" si="1517"/>
        <v>포지션상계처리정보</v>
      </c>
      <c r="D1889" s="65" t="s">
        <v>1835</v>
      </c>
      <c r="E1889" s="65">
        <f t="shared" si="1476"/>
        <v>6</v>
      </c>
      <c r="F1889" s="66" t="s">
        <v>1980</v>
      </c>
      <c r="G1889" s="66" t="s">
        <v>274</v>
      </c>
      <c r="H1889" s="42">
        <v>5</v>
      </c>
      <c r="I1889" s="66"/>
      <c r="J1889" s="65" t="str">
        <f t="shared" si="1511"/>
        <v>문자_5</v>
      </c>
      <c r="K1889" s="103"/>
      <c r="L1889" s="67"/>
      <c r="M1889" s="65" t="str">
        <f t="shared" si="1515"/>
        <v>ZSB_LOGS_OFFS</v>
      </c>
      <c r="N1889" s="65" t="str">
        <f t="shared" si="1512"/>
        <v>포지션상계처리정보</v>
      </c>
      <c r="O1889" s="27">
        <f t="shared" si="1510"/>
        <v>6</v>
      </c>
      <c r="P1889" s="65" t="s">
        <v>1836</v>
      </c>
      <c r="Q1889" s="65" t="str">
        <f t="shared" si="1516"/>
        <v>상계상대순번</v>
      </c>
      <c r="R1889" s="65" t="str">
        <f t="shared" si="1513"/>
        <v>varchar2(5)</v>
      </c>
      <c r="S1889" s="66" t="s">
        <v>1980</v>
      </c>
      <c r="T1889" s="66"/>
      <c r="U1889" s="68">
        <f t="shared" si="1508"/>
        <v>5</v>
      </c>
      <c r="V1889" s="65"/>
      <c r="W1889" s="5" t="s">
        <v>291</v>
      </c>
      <c r="X1889" s="5" t="str">
        <f t="shared" si="1486"/>
        <v>BASE_DT,SCEN_ID,PORT_ID,OFF_ID,OFF_SNO,OFF_TNO</v>
      </c>
      <c r="Y1889" s="6" t="s">
        <v>291</v>
      </c>
      <c r="Z1889" s="37" t="str">
        <f t="shared" si="1487"/>
        <v xml:space="preserve">  OFF_TNO varchar2(5) NOT NULL,</v>
      </c>
      <c r="AA1889" s="37" t="s">
        <v>291</v>
      </c>
      <c r="AB1889" s="5" t="str">
        <f t="shared" si="1488"/>
        <v/>
      </c>
      <c r="AC1889" s="37" t="s">
        <v>291</v>
      </c>
      <c r="AD1889" s="37" t="str">
        <f t="shared" si="1489"/>
        <v>COMMENT ON COLUMN ZSB_LOGS_OFFS.OFF_TNO IS '상계상대순번';</v>
      </c>
      <c r="AE1889" s="37" t="s">
        <v>291</v>
      </c>
      <c r="AF1889" s="40" t="str">
        <f t="shared" si="1490"/>
        <v/>
      </c>
      <c r="AG1889" s="6" t="s">
        <v>291</v>
      </c>
      <c r="AI1889" s="114"/>
      <c r="AJ1889" s="66"/>
    </row>
    <row r="1890" spans="2:36" hidden="1">
      <c r="B1890" s="65" t="str">
        <f t="shared" si="1517"/>
        <v>바젤2표준_산출정보</v>
      </c>
      <c r="C1890" s="65" t="str">
        <f t="shared" si="1517"/>
        <v>포지션상계처리정보</v>
      </c>
      <c r="D1890" s="65" t="s">
        <v>1153</v>
      </c>
      <c r="E1890" s="65">
        <f t="shared" si="1476"/>
        <v>7</v>
      </c>
      <c r="F1890" s="66"/>
      <c r="G1890" s="66" t="s">
        <v>274</v>
      </c>
      <c r="H1890" s="42">
        <v>20</v>
      </c>
      <c r="I1890" s="66"/>
      <c r="J1890" s="65" t="str">
        <f t="shared" si="1511"/>
        <v>문자_20</v>
      </c>
      <c r="K1890" s="103"/>
      <c r="L1890" s="67"/>
      <c r="M1890" s="65" t="str">
        <f t="shared" si="1515"/>
        <v>ZSB_LOGS_OFFS</v>
      </c>
      <c r="N1890" s="65" t="str">
        <f t="shared" si="1512"/>
        <v>포지션상계처리정보</v>
      </c>
      <c r="O1890" s="27">
        <f t="shared" si="1510"/>
        <v>7</v>
      </c>
      <c r="P1890" s="65" t="s">
        <v>46</v>
      </c>
      <c r="Q1890" s="65" t="str">
        <f t="shared" si="1516"/>
        <v>최종작업자</v>
      </c>
      <c r="R1890" s="65" t="str">
        <f t="shared" si="1513"/>
        <v>varchar2(20)</v>
      </c>
      <c r="S1890" s="66"/>
      <c r="T1890" s="66"/>
      <c r="U1890" s="68">
        <f t="shared" si="1508"/>
        <v>20</v>
      </c>
      <c r="V1890" s="65"/>
      <c r="W1890" s="5" t="s">
        <v>291</v>
      </c>
      <c r="X1890" s="5" t="str">
        <f t="shared" si="1486"/>
        <v>BASE_DT,SCEN_ID,PORT_ID,OFF_ID,OFF_SNO,OFF_TNO</v>
      </c>
      <c r="Y1890" s="6" t="s">
        <v>291</v>
      </c>
      <c r="Z1890" s="37" t="str">
        <f t="shared" si="1487"/>
        <v xml:space="preserve">  LASTID varchar2(20) NULL,</v>
      </c>
      <c r="AA1890" s="37" t="s">
        <v>291</v>
      </c>
      <c r="AB1890" s="5" t="str">
        <f t="shared" si="1488"/>
        <v/>
      </c>
      <c r="AC1890" s="37" t="s">
        <v>291</v>
      </c>
      <c r="AD1890" s="37" t="str">
        <f t="shared" si="1489"/>
        <v>COMMENT ON COLUMN ZSB_LOGS_OFFS.LASTID IS '최종작업자';</v>
      </c>
      <c r="AE1890" s="37" t="s">
        <v>291</v>
      </c>
      <c r="AF1890" s="40" t="str">
        <f t="shared" si="1490"/>
        <v>ALTER TABLE ZSB_LOGS_OFFS ADD LASTID varchar2(20) NULL;</v>
      </c>
      <c r="AG1890" s="6" t="s">
        <v>291</v>
      </c>
      <c r="AI1890" s="114"/>
      <c r="AJ1890" s="66"/>
    </row>
    <row r="1891" spans="2:36" hidden="1">
      <c r="B1891" s="65" t="str">
        <f t="shared" si="1517"/>
        <v>바젤2표준_산출정보</v>
      </c>
      <c r="C1891" s="65" t="str">
        <f t="shared" si="1517"/>
        <v>포지션상계처리정보</v>
      </c>
      <c r="D1891" s="65" t="s">
        <v>286</v>
      </c>
      <c r="E1891" s="65">
        <f t="shared" si="1476"/>
        <v>8</v>
      </c>
      <c r="F1891" s="66"/>
      <c r="G1891" s="66" t="s">
        <v>1154</v>
      </c>
      <c r="H1891" s="42">
        <v>8</v>
      </c>
      <c r="I1891" s="66" t="s">
        <v>36</v>
      </c>
      <c r="J1891" s="65" t="str">
        <f t="shared" si="1511"/>
        <v>날짜</v>
      </c>
      <c r="K1891" s="103"/>
      <c r="L1891" s="67"/>
      <c r="M1891" s="65" t="str">
        <f t="shared" si="1515"/>
        <v>ZSB_LOGS_OFFS</v>
      </c>
      <c r="N1891" s="65" t="str">
        <f t="shared" si="1512"/>
        <v>포지션상계처리정보</v>
      </c>
      <c r="O1891" s="27">
        <f t="shared" si="1510"/>
        <v>8</v>
      </c>
      <c r="P1891" s="65" t="s">
        <v>47</v>
      </c>
      <c r="Q1891" s="65" t="str">
        <f t="shared" si="1516"/>
        <v>최종작업시스템일시</v>
      </c>
      <c r="R1891" s="65" t="str">
        <f t="shared" si="1513"/>
        <v>timestamp</v>
      </c>
      <c r="S1891" s="66"/>
      <c r="T1891" s="66"/>
      <c r="U1891" s="68">
        <f t="shared" si="1508"/>
        <v>8</v>
      </c>
      <c r="V1891" s="65"/>
      <c r="W1891" s="5" t="s">
        <v>291</v>
      </c>
      <c r="X1891" s="5" t="str">
        <f t="shared" si="1486"/>
        <v>BASE_DT,SCEN_ID,PORT_ID,OFF_ID,OFF_SNO,OFF_TNO</v>
      </c>
      <c r="Y1891" s="6" t="s">
        <v>291</v>
      </c>
      <c r="Z1891" s="37" t="str">
        <f t="shared" si="1487"/>
        <v xml:space="preserve">  TMSTAMP timestamp DEFAULT CURRENT_TIMESTAMP  NULL,</v>
      </c>
      <c r="AA1891" s="37" t="s">
        <v>291</v>
      </c>
      <c r="AB1891" s="5" t="str">
        <f t="shared" si="1488"/>
        <v/>
      </c>
      <c r="AC1891" s="37" t="s">
        <v>291</v>
      </c>
      <c r="AD1891" s="37" t="str">
        <f t="shared" si="1489"/>
        <v>COMMENT ON COLUMN ZSB_LOGS_OFFS.TMSTAMP IS '최종작업시스템일시';</v>
      </c>
      <c r="AE1891" s="37" t="s">
        <v>291</v>
      </c>
      <c r="AF1891" s="40" t="str">
        <f t="shared" si="1490"/>
        <v>ALTER TABLE ZSB_LOGS_OFFS ADD TMSTAMP timestamp NULL;</v>
      </c>
      <c r="AG1891" s="6" t="s">
        <v>291</v>
      </c>
      <c r="AI1891" s="114"/>
      <c r="AJ1891" s="66"/>
    </row>
    <row r="1892" spans="2:36" s="37" customFormat="1" hidden="1">
      <c r="B1892" s="65" t="str">
        <f t="shared" si="1517"/>
        <v>바젤2표준_산출정보</v>
      </c>
      <c r="C1892" s="65" t="str">
        <f>C1889</f>
        <v>포지션상계처리정보</v>
      </c>
      <c r="D1892" s="65" t="s">
        <v>1837</v>
      </c>
      <c r="E1892" s="65">
        <f t="shared" si="1476"/>
        <v>9</v>
      </c>
      <c r="F1892" s="66"/>
      <c r="G1892" s="66" t="s">
        <v>274</v>
      </c>
      <c r="H1892" s="42">
        <v>60</v>
      </c>
      <c r="I1892" s="66"/>
      <c r="J1892" s="65" t="str">
        <f t="shared" si="1511"/>
        <v>문자_60</v>
      </c>
      <c r="K1892" s="103"/>
      <c r="L1892" s="67"/>
      <c r="M1892" s="65" t="str">
        <f>M1889</f>
        <v>ZSB_LOGS_OFFS</v>
      </c>
      <c r="N1892" s="65" t="str">
        <f t="shared" si="1512"/>
        <v>포지션상계처리정보</v>
      </c>
      <c r="O1892" s="27">
        <f t="shared" si="1510"/>
        <v>9</v>
      </c>
      <c r="P1892" s="65" t="s">
        <v>1838</v>
      </c>
      <c r="Q1892" s="65" t="s">
        <v>1839</v>
      </c>
      <c r="R1892" s="65" t="str">
        <f t="shared" si="1513"/>
        <v>varchar2(60)</v>
      </c>
      <c r="S1892" s="66"/>
      <c r="T1892" s="66"/>
      <c r="U1892" s="68">
        <f t="shared" si="1508"/>
        <v>60</v>
      </c>
      <c r="V1892" s="65"/>
      <c r="W1892" s="5" t="s">
        <v>291</v>
      </c>
      <c r="X1892" s="5" t="str">
        <f t="shared" si="1486"/>
        <v>BASE_DT,SCEN_ID,PORT_ID,OFF_ID,OFF_SNO,OFF_TNO</v>
      </c>
      <c r="Y1892" s="6" t="s">
        <v>291</v>
      </c>
      <c r="Z1892" s="37" t="str">
        <f t="shared" si="1487"/>
        <v xml:space="preserve">  OFF_NM varchar2(60) NULL,</v>
      </c>
      <c r="AA1892" s="37" t="s">
        <v>291</v>
      </c>
      <c r="AB1892" s="5" t="str">
        <f t="shared" si="1488"/>
        <v/>
      </c>
      <c r="AC1892" s="37" t="s">
        <v>291</v>
      </c>
      <c r="AD1892" s="37" t="str">
        <f t="shared" si="1489"/>
        <v>COMMENT ON COLUMN ZSB_LOGS_OFFS.OFF_NM IS '상계명칭';</v>
      </c>
      <c r="AE1892" s="37" t="s">
        <v>291</v>
      </c>
      <c r="AF1892" s="40" t="str">
        <f t="shared" si="1490"/>
        <v>ALTER TABLE ZSB_LOGS_OFFS ADD OFF_NM varchar2(60) NULL;</v>
      </c>
      <c r="AG1892" s="6" t="s">
        <v>291</v>
      </c>
      <c r="AI1892" s="114"/>
      <c r="AJ1892" s="66"/>
    </row>
    <row r="1893" spans="2:36" s="37" customFormat="1" ht="25.5" hidden="1">
      <c r="B1893" s="65" t="str">
        <f t="shared" si="1517"/>
        <v>바젤2표준_산출정보</v>
      </c>
      <c r="C1893" s="65" t="str">
        <f>C1890</f>
        <v>포지션상계처리정보</v>
      </c>
      <c r="D1893" s="65" t="s">
        <v>1840</v>
      </c>
      <c r="E1893" s="65">
        <f t="shared" si="1476"/>
        <v>10</v>
      </c>
      <c r="F1893" s="66"/>
      <c r="G1893" s="66" t="s">
        <v>274</v>
      </c>
      <c r="H1893" s="42">
        <v>10</v>
      </c>
      <c r="I1893" s="66"/>
      <c r="J1893" s="65" t="str">
        <f t="shared" si="1511"/>
        <v>문자_10</v>
      </c>
      <c r="K1893" s="103" t="s">
        <v>1841</v>
      </c>
      <c r="L1893" s="67"/>
      <c r="M1893" s="65" t="str">
        <f>M1890</f>
        <v>ZSB_LOGS_OFFS</v>
      </c>
      <c r="N1893" s="65" t="str">
        <f>C1893</f>
        <v>포지션상계처리정보</v>
      </c>
      <c r="O1893" s="27">
        <f t="shared" si="1510"/>
        <v>10</v>
      </c>
      <c r="P1893" s="65" t="s">
        <v>1842</v>
      </c>
      <c r="Q1893" s="65" t="str">
        <f>D1893</f>
        <v>상계구분</v>
      </c>
      <c r="R1893" s="65" t="str">
        <f t="shared" si="1513"/>
        <v>varchar2(10)</v>
      </c>
      <c r="S1893" s="66"/>
      <c r="T1893" s="66"/>
      <c r="U1893" s="68">
        <f t="shared" si="1508"/>
        <v>10</v>
      </c>
      <c r="V1893" s="65"/>
      <c r="W1893" s="5" t="s">
        <v>291</v>
      </c>
      <c r="X1893" s="5" t="str">
        <f t="shared" si="1486"/>
        <v>BASE_DT,SCEN_ID,PORT_ID,OFF_ID,OFF_SNO,OFF_TNO</v>
      </c>
      <c r="Y1893" s="6" t="s">
        <v>291</v>
      </c>
      <c r="Z1893" s="37" t="str">
        <f t="shared" si="1487"/>
        <v xml:space="preserve">  OFF_FG varchar2(10) NULL,</v>
      </c>
      <c r="AA1893" s="37" t="s">
        <v>291</v>
      </c>
      <c r="AB1893" s="5" t="str">
        <f t="shared" si="1488"/>
        <v/>
      </c>
      <c r="AC1893" s="37" t="s">
        <v>291</v>
      </c>
      <c r="AD1893" s="37" t="str">
        <f t="shared" si="1489"/>
        <v>COMMENT ON COLUMN ZSB_LOGS_OFFS.OFF_FG IS '상계구분 : GRP, 1OFF, 2OFF 등';</v>
      </c>
      <c r="AE1893" s="37" t="s">
        <v>291</v>
      </c>
      <c r="AF1893" s="40" t="str">
        <f t="shared" si="1490"/>
        <v>ALTER TABLE ZSB_LOGS_OFFS ADD OFF_FG varchar2(10) NULL;</v>
      </c>
      <c r="AG1893" s="6" t="s">
        <v>291</v>
      </c>
      <c r="AI1893" s="114"/>
      <c r="AJ1893" s="66"/>
    </row>
    <row r="1894" spans="2:36" s="37" customFormat="1" hidden="1">
      <c r="B1894" s="65" t="str">
        <f t="shared" si="1517"/>
        <v>바젤2표준_산출정보</v>
      </c>
      <c r="C1894" s="65" t="str">
        <f>C1891</f>
        <v>포지션상계처리정보</v>
      </c>
      <c r="D1894" s="65" t="s">
        <v>1843</v>
      </c>
      <c r="E1894" s="65">
        <f t="shared" si="1476"/>
        <v>11</v>
      </c>
      <c r="F1894" s="66"/>
      <c r="G1894" s="66" t="s">
        <v>274</v>
      </c>
      <c r="H1894" s="42">
        <v>60</v>
      </c>
      <c r="I1894" s="66"/>
      <c r="J1894" s="65" t="str">
        <f t="shared" si="1511"/>
        <v>문자_60</v>
      </c>
      <c r="K1894" s="103"/>
      <c r="L1894" s="67"/>
      <c r="M1894" s="65" t="str">
        <f>M1891</f>
        <v>ZSB_LOGS_OFFS</v>
      </c>
      <c r="N1894" s="65" t="str">
        <f t="shared" si="1512"/>
        <v>포지션상계처리정보</v>
      </c>
      <c r="O1894" s="27">
        <f t="shared" si="1510"/>
        <v>11</v>
      </c>
      <c r="P1894" s="65" t="s">
        <v>1844</v>
      </c>
      <c r="Q1894" s="65" t="str">
        <f t="shared" si="1516"/>
        <v>기준포지션ID</v>
      </c>
      <c r="R1894" s="65" t="str">
        <f t="shared" si="1513"/>
        <v>varchar2(60)</v>
      </c>
      <c r="S1894" s="66"/>
      <c r="T1894" s="66"/>
      <c r="U1894" s="68">
        <f t="shared" si="1508"/>
        <v>60</v>
      </c>
      <c r="V1894" s="65"/>
      <c r="W1894" s="5" t="s">
        <v>291</v>
      </c>
      <c r="X1894" s="5" t="str">
        <f t="shared" si="1486"/>
        <v>BASE_DT,SCEN_ID,PORT_ID,OFF_ID,OFF_SNO,OFF_TNO</v>
      </c>
      <c r="Y1894" s="6" t="s">
        <v>291</v>
      </c>
      <c r="Z1894" s="37" t="str">
        <f t="shared" si="1487"/>
        <v xml:space="preserve">  S_POSI_ID varchar2(60) NULL,</v>
      </c>
      <c r="AA1894" s="37" t="s">
        <v>291</v>
      </c>
      <c r="AB1894" s="5" t="str">
        <f t="shared" si="1488"/>
        <v/>
      </c>
      <c r="AC1894" s="37" t="s">
        <v>291</v>
      </c>
      <c r="AD1894" s="37" t="str">
        <f t="shared" si="1489"/>
        <v>COMMENT ON COLUMN ZSB_LOGS_OFFS.S_POSI_ID IS '기준포지션ID';</v>
      </c>
      <c r="AE1894" s="37" t="s">
        <v>291</v>
      </c>
      <c r="AF1894" s="40" t="str">
        <f t="shared" si="1490"/>
        <v>ALTER TABLE ZSB_LOGS_OFFS ADD S_POSI_ID varchar2(60) NULL;</v>
      </c>
      <c r="AG1894" s="6" t="s">
        <v>291</v>
      </c>
      <c r="AI1894" s="114"/>
      <c r="AJ1894" s="66"/>
    </row>
    <row r="1895" spans="2:36" s="37" customFormat="1" hidden="1">
      <c r="B1895" s="65" t="str">
        <f t="shared" si="1517"/>
        <v>바젤2표준_산출정보</v>
      </c>
      <c r="C1895" s="65" t="str">
        <f t="shared" si="1517"/>
        <v>포지션상계처리정보</v>
      </c>
      <c r="D1895" s="65" t="s">
        <v>1845</v>
      </c>
      <c r="E1895" s="65">
        <f t="shared" si="1476"/>
        <v>12</v>
      </c>
      <c r="F1895" s="66"/>
      <c r="G1895" s="66" t="s">
        <v>274</v>
      </c>
      <c r="H1895" s="42">
        <v>60</v>
      </c>
      <c r="I1895" s="66"/>
      <c r="J1895" s="65" t="str">
        <f t="shared" si="1511"/>
        <v>문자_60</v>
      </c>
      <c r="K1895" s="103"/>
      <c r="L1895" s="67"/>
      <c r="M1895" s="65" t="str">
        <f t="shared" si="1515"/>
        <v>ZSB_LOGS_OFFS</v>
      </c>
      <c r="N1895" s="65" t="str">
        <f t="shared" si="1512"/>
        <v>포지션상계처리정보</v>
      </c>
      <c r="O1895" s="27">
        <f t="shared" si="1510"/>
        <v>12</v>
      </c>
      <c r="P1895" s="65" t="s">
        <v>1846</v>
      </c>
      <c r="Q1895" s="65" t="str">
        <f t="shared" si="1516"/>
        <v>상대포지션ID</v>
      </c>
      <c r="R1895" s="65" t="str">
        <f t="shared" si="1513"/>
        <v>varchar2(60)</v>
      </c>
      <c r="S1895" s="66"/>
      <c r="T1895" s="66"/>
      <c r="U1895" s="68">
        <f t="shared" si="1508"/>
        <v>60</v>
      </c>
      <c r="V1895" s="65"/>
      <c r="W1895" s="5" t="s">
        <v>291</v>
      </c>
      <c r="X1895" s="5" t="str">
        <f t="shared" si="1486"/>
        <v>BASE_DT,SCEN_ID,PORT_ID,OFF_ID,OFF_SNO,OFF_TNO</v>
      </c>
      <c r="Y1895" s="6" t="s">
        <v>291</v>
      </c>
      <c r="Z1895" s="37" t="str">
        <f t="shared" si="1487"/>
        <v xml:space="preserve">  T_POSI_ID varchar2(60) NULL,</v>
      </c>
      <c r="AA1895" s="37" t="s">
        <v>291</v>
      </c>
      <c r="AB1895" s="5" t="str">
        <f t="shared" si="1488"/>
        <v/>
      </c>
      <c r="AC1895" s="37" t="s">
        <v>291</v>
      </c>
      <c r="AD1895" s="37" t="str">
        <f t="shared" si="1489"/>
        <v>COMMENT ON COLUMN ZSB_LOGS_OFFS.T_POSI_ID IS '상대포지션ID';</v>
      </c>
      <c r="AE1895" s="37" t="s">
        <v>291</v>
      </c>
      <c r="AF1895" s="40" t="str">
        <f t="shared" si="1490"/>
        <v>ALTER TABLE ZSB_LOGS_OFFS ADD T_POSI_ID varchar2(60) NULL;</v>
      </c>
      <c r="AG1895" s="6" t="s">
        <v>291</v>
      </c>
      <c r="AI1895" s="114"/>
      <c r="AJ1895" s="66"/>
    </row>
    <row r="1896" spans="2:36" hidden="1">
      <c r="B1896" s="65" t="str">
        <f t="shared" si="1517"/>
        <v>바젤2표준_산출정보</v>
      </c>
      <c r="C1896" s="65" t="str">
        <f t="shared" si="1517"/>
        <v>포지션상계처리정보</v>
      </c>
      <c r="D1896" s="65" t="s">
        <v>1847</v>
      </c>
      <c r="E1896" s="65">
        <f t="shared" si="1476"/>
        <v>13</v>
      </c>
      <c r="F1896" s="66"/>
      <c r="G1896" s="66" t="s">
        <v>1156</v>
      </c>
      <c r="H1896" s="42" t="s">
        <v>2013</v>
      </c>
      <c r="I1896" s="66"/>
      <c r="J1896" s="65" t="str">
        <f t="shared" si="1511"/>
        <v>숫자_19,2</v>
      </c>
      <c r="K1896" s="103"/>
      <c r="L1896" s="67"/>
      <c r="M1896" s="65" t="str">
        <f t="shared" si="1515"/>
        <v>ZSB_LOGS_OFFS</v>
      </c>
      <c r="N1896" s="65" t="str">
        <f t="shared" si="1512"/>
        <v>포지션상계처리정보</v>
      </c>
      <c r="O1896" s="27">
        <f t="shared" si="1510"/>
        <v>13</v>
      </c>
      <c r="P1896" s="65" t="s">
        <v>1848</v>
      </c>
      <c r="Q1896" s="65" t="str">
        <f t="shared" si="1516"/>
        <v>기준포지션초기금액</v>
      </c>
      <c r="R1896" s="65" t="str">
        <f t="shared" si="1513"/>
        <v>number(19,2)</v>
      </c>
      <c r="S1896" s="66"/>
      <c r="T1896" s="66"/>
      <c r="U1896" s="68" t="str">
        <f t="shared" si="1508"/>
        <v>19,2</v>
      </c>
      <c r="V1896" s="65"/>
      <c r="W1896" s="5" t="s">
        <v>291</v>
      </c>
      <c r="X1896" s="5" t="str">
        <f t="shared" si="1486"/>
        <v>BASE_DT,SCEN_ID,PORT_ID,OFF_ID,OFF_SNO,OFF_TNO</v>
      </c>
      <c r="Y1896" s="6" t="s">
        <v>291</v>
      </c>
      <c r="Z1896" s="37" t="str">
        <f t="shared" si="1487"/>
        <v xml:space="preserve">  S_AMT_IN number(19,2) NULL,</v>
      </c>
      <c r="AA1896" s="37" t="s">
        <v>291</v>
      </c>
      <c r="AB1896" s="5" t="str">
        <f t="shared" si="1488"/>
        <v/>
      </c>
      <c r="AC1896" s="37" t="s">
        <v>291</v>
      </c>
      <c r="AD1896" s="37" t="str">
        <f t="shared" si="1489"/>
        <v>COMMENT ON COLUMN ZSB_LOGS_OFFS.S_AMT_IN IS '기준포지션초기금액';</v>
      </c>
      <c r="AE1896" s="37" t="s">
        <v>291</v>
      </c>
      <c r="AF1896" s="40" t="str">
        <f t="shared" si="1490"/>
        <v>ALTER TABLE ZSB_LOGS_OFFS ADD S_AMT_IN number(19,2) NULL;</v>
      </c>
      <c r="AG1896" s="6" t="s">
        <v>291</v>
      </c>
      <c r="AI1896" s="114"/>
      <c r="AJ1896" s="66"/>
    </row>
    <row r="1897" spans="2:36" hidden="1">
      <c r="B1897" s="65" t="str">
        <f t="shared" si="1517"/>
        <v>바젤2표준_산출정보</v>
      </c>
      <c r="C1897" s="65" t="str">
        <f t="shared" si="1517"/>
        <v>포지션상계처리정보</v>
      </c>
      <c r="D1897" s="65" t="s">
        <v>1849</v>
      </c>
      <c r="E1897" s="65">
        <f t="shared" ref="E1897:E1960" si="1518">IF(G1897="","",IF(G1896="",1,E1896+1))</f>
        <v>14</v>
      </c>
      <c r="F1897" s="66"/>
      <c r="G1897" s="66" t="s">
        <v>1156</v>
      </c>
      <c r="H1897" s="42" t="s">
        <v>2013</v>
      </c>
      <c r="I1897" s="66"/>
      <c r="J1897" s="65" t="str">
        <f t="shared" si="1511"/>
        <v>숫자_19,2</v>
      </c>
      <c r="K1897" s="103"/>
      <c r="L1897" s="67"/>
      <c r="M1897" s="65" t="str">
        <f t="shared" si="1515"/>
        <v>ZSB_LOGS_OFFS</v>
      </c>
      <c r="N1897" s="65" t="str">
        <f>C1897</f>
        <v>포지션상계처리정보</v>
      </c>
      <c r="O1897" s="27">
        <f t="shared" si="1510"/>
        <v>14</v>
      </c>
      <c r="P1897" s="65" t="s">
        <v>1850</v>
      </c>
      <c r="Q1897" s="65" t="str">
        <f>D1897</f>
        <v>기준포지션최종금액</v>
      </c>
      <c r="R1897" s="65" t="str">
        <f t="shared" si="1513"/>
        <v>number(19,2)</v>
      </c>
      <c r="S1897" s="66"/>
      <c r="T1897" s="66"/>
      <c r="U1897" s="68" t="str">
        <f t="shared" si="1508"/>
        <v>19,2</v>
      </c>
      <c r="V1897" s="65"/>
      <c r="W1897" s="5" t="s">
        <v>291</v>
      </c>
      <c r="X1897" s="5" t="str">
        <f t="shared" si="1486"/>
        <v>BASE_DT,SCEN_ID,PORT_ID,OFF_ID,OFF_SNO,OFF_TNO</v>
      </c>
      <c r="Y1897" s="6" t="s">
        <v>291</v>
      </c>
      <c r="Z1897" s="37" t="str">
        <f t="shared" si="1487"/>
        <v xml:space="preserve">  S_AMT_REM number(19,2) NULL,</v>
      </c>
      <c r="AA1897" s="37" t="s">
        <v>291</v>
      </c>
      <c r="AB1897" s="5" t="str">
        <f t="shared" si="1488"/>
        <v/>
      </c>
      <c r="AC1897" s="37" t="s">
        <v>291</v>
      </c>
      <c r="AD1897" s="37" t="str">
        <f t="shared" si="1489"/>
        <v>COMMENT ON COLUMN ZSB_LOGS_OFFS.S_AMT_REM IS '기준포지션최종금액';</v>
      </c>
      <c r="AE1897" s="37" t="s">
        <v>291</v>
      </c>
      <c r="AF1897" s="40" t="str">
        <f t="shared" si="1490"/>
        <v>ALTER TABLE ZSB_LOGS_OFFS ADD S_AMT_REM number(19,2) NULL;</v>
      </c>
      <c r="AG1897" s="6" t="s">
        <v>291</v>
      </c>
      <c r="AI1897" s="114"/>
      <c r="AJ1897" s="66"/>
    </row>
    <row r="1898" spans="2:36" hidden="1">
      <c r="B1898" s="65" t="str">
        <f t="shared" si="1517"/>
        <v>바젤2표준_산출정보</v>
      </c>
      <c r="C1898" s="65" t="str">
        <f t="shared" si="1517"/>
        <v>포지션상계처리정보</v>
      </c>
      <c r="D1898" s="65" t="s">
        <v>1851</v>
      </c>
      <c r="E1898" s="65">
        <f t="shared" si="1518"/>
        <v>15</v>
      </c>
      <c r="F1898" s="66"/>
      <c r="G1898" s="66" t="s">
        <v>1156</v>
      </c>
      <c r="H1898" s="42" t="s">
        <v>2013</v>
      </c>
      <c r="I1898" s="66"/>
      <c r="J1898" s="65" t="str">
        <f t="shared" si="1511"/>
        <v>숫자_19,2</v>
      </c>
      <c r="K1898" s="103"/>
      <c r="L1898" s="67"/>
      <c r="M1898" s="65" t="str">
        <f t="shared" si="1515"/>
        <v>ZSB_LOGS_OFFS</v>
      </c>
      <c r="N1898" s="65" t="str">
        <f>C1898</f>
        <v>포지션상계처리정보</v>
      </c>
      <c r="O1898" s="27">
        <f t="shared" si="1510"/>
        <v>15</v>
      </c>
      <c r="P1898" s="65" t="s">
        <v>1852</v>
      </c>
      <c r="Q1898" s="65" t="str">
        <f>D1898</f>
        <v>기준포지션상계전금액</v>
      </c>
      <c r="R1898" s="65" t="str">
        <f t="shared" si="1513"/>
        <v>number(19,2)</v>
      </c>
      <c r="S1898" s="66"/>
      <c r="T1898" s="66"/>
      <c r="U1898" s="68" t="str">
        <f t="shared" si="1508"/>
        <v>19,2</v>
      </c>
      <c r="V1898" s="65"/>
      <c r="W1898" s="5" t="s">
        <v>291</v>
      </c>
      <c r="X1898" s="5" t="str">
        <f t="shared" si="1486"/>
        <v>BASE_DT,SCEN_ID,PORT_ID,OFF_ID,OFF_SNO,OFF_TNO</v>
      </c>
      <c r="Y1898" s="6" t="s">
        <v>291</v>
      </c>
      <c r="Z1898" s="37" t="str">
        <f t="shared" si="1487"/>
        <v xml:space="preserve">  S_AMT_BEF number(19,2) NULL,</v>
      </c>
      <c r="AA1898" s="37" t="s">
        <v>291</v>
      </c>
      <c r="AB1898" s="5" t="str">
        <f t="shared" si="1488"/>
        <v/>
      </c>
      <c r="AC1898" s="37" t="s">
        <v>291</v>
      </c>
      <c r="AD1898" s="37" t="str">
        <f t="shared" si="1489"/>
        <v>COMMENT ON COLUMN ZSB_LOGS_OFFS.S_AMT_BEF IS '기준포지션상계전금액';</v>
      </c>
      <c r="AE1898" s="37" t="s">
        <v>291</v>
      </c>
      <c r="AF1898" s="40" t="str">
        <f t="shared" si="1490"/>
        <v>ALTER TABLE ZSB_LOGS_OFFS ADD S_AMT_BEF number(19,2) NULL;</v>
      </c>
      <c r="AG1898" s="6" t="s">
        <v>291</v>
      </c>
      <c r="AI1898" s="114"/>
      <c r="AJ1898" s="66"/>
    </row>
    <row r="1899" spans="2:36" hidden="1">
      <c r="B1899" s="65" t="str">
        <f t="shared" si="1517"/>
        <v>바젤2표준_산출정보</v>
      </c>
      <c r="C1899" s="65" t="str">
        <f t="shared" si="1517"/>
        <v>포지션상계처리정보</v>
      </c>
      <c r="D1899" s="65" t="s">
        <v>1853</v>
      </c>
      <c r="E1899" s="65">
        <f t="shared" si="1518"/>
        <v>16</v>
      </c>
      <c r="F1899" s="66"/>
      <c r="G1899" s="66" t="s">
        <v>1156</v>
      </c>
      <c r="H1899" s="42" t="s">
        <v>2013</v>
      </c>
      <c r="I1899" s="66"/>
      <c r="J1899" s="65" t="str">
        <f t="shared" si="1511"/>
        <v>숫자_19,2</v>
      </c>
      <c r="K1899" s="103"/>
      <c r="L1899" s="67"/>
      <c r="M1899" s="65" t="str">
        <f t="shared" si="1515"/>
        <v>ZSB_LOGS_OFFS</v>
      </c>
      <c r="N1899" s="65" t="str">
        <f t="shared" si="1512"/>
        <v>포지션상계처리정보</v>
      </c>
      <c r="O1899" s="27">
        <f t="shared" si="1510"/>
        <v>16</v>
      </c>
      <c r="P1899" s="65" t="s">
        <v>1854</v>
      </c>
      <c r="Q1899" s="65" t="str">
        <f t="shared" si="1516"/>
        <v>기준포지션상계후금액</v>
      </c>
      <c r="R1899" s="65" t="str">
        <f t="shared" si="1513"/>
        <v>number(19,2)</v>
      </c>
      <c r="S1899" s="66"/>
      <c r="T1899" s="66"/>
      <c r="U1899" s="68" t="str">
        <f t="shared" si="1508"/>
        <v>19,2</v>
      </c>
      <c r="V1899" s="65"/>
      <c r="W1899" s="5" t="s">
        <v>291</v>
      </c>
      <c r="X1899" s="5" t="str">
        <f t="shared" si="1486"/>
        <v>BASE_DT,SCEN_ID,PORT_ID,OFF_ID,OFF_SNO,OFF_TNO</v>
      </c>
      <c r="Y1899" s="6" t="s">
        <v>291</v>
      </c>
      <c r="Z1899" s="37" t="str">
        <f t="shared" si="1487"/>
        <v xml:space="preserve">  S_AMT_AFT number(19,2) NULL,</v>
      </c>
      <c r="AA1899" s="37" t="s">
        <v>291</v>
      </c>
      <c r="AB1899" s="5" t="str">
        <f t="shared" si="1488"/>
        <v/>
      </c>
      <c r="AC1899" s="37" t="s">
        <v>291</v>
      </c>
      <c r="AD1899" s="37" t="str">
        <f t="shared" si="1489"/>
        <v>COMMENT ON COLUMN ZSB_LOGS_OFFS.S_AMT_AFT IS '기준포지션상계후금액';</v>
      </c>
      <c r="AE1899" s="37" t="s">
        <v>291</v>
      </c>
      <c r="AF1899" s="40" t="str">
        <f t="shared" si="1490"/>
        <v>ALTER TABLE ZSB_LOGS_OFFS ADD S_AMT_AFT number(19,2) NULL;</v>
      </c>
      <c r="AG1899" s="6" t="s">
        <v>291</v>
      </c>
      <c r="AI1899" s="114"/>
      <c r="AJ1899" s="66"/>
    </row>
    <row r="1900" spans="2:36" hidden="1">
      <c r="B1900" s="65" t="str">
        <f t="shared" si="1517"/>
        <v>바젤2표준_산출정보</v>
      </c>
      <c r="C1900" s="65" t="str">
        <f t="shared" si="1517"/>
        <v>포지션상계처리정보</v>
      </c>
      <c r="D1900" s="65" t="s">
        <v>1855</v>
      </c>
      <c r="E1900" s="65">
        <f t="shared" si="1518"/>
        <v>17</v>
      </c>
      <c r="F1900" s="66"/>
      <c r="G1900" s="66" t="s">
        <v>1156</v>
      </c>
      <c r="H1900" s="42" t="s">
        <v>2013</v>
      </c>
      <c r="I1900" s="66"/>
      <c r="J1900" s="65" t="str">
        <f t="shared" si="1511"/>
        <v>숫자_19,2</v>
      </c>
      <c r="K1900" s="103"/>
      <c r="L1900" s="67"/>
      <c r="M1900" s="65" t="str">
        <f t="shared" si="1515"/>
        <v>ZSB_LOGS_OFFS</v>
      </c>
      <c r="N1900" s="65" t="str">
        <f t="shared" si="1512"/>
        <v>포지션상계처리정보</v>
      </c>
      <c r="O1900" s="27">
        <f t="shared" si="1510"/>
        <v>17</v>
      </c>
      <c r="P1900" s="65" t="s">
        <v>1856</v>
      </c>
      <c r="Q1900" s="65" t="str">
        <f t="shared" si="1516"/>
        <v>상계금액</v>
      </c>
      <c r="R1900" s="65" t="str">
        <f t="shared" si="1513"/>
        <v>number(19,2)</v>
      </c>
      <c r="S1900" s="66"/>
      <c r="T1900" s="66"/>
      <c r="U1900" s="68" t="str">
        <f t="shared" si="1508"/>
        <v>19,2</v>
      </c>
      <c r="V1900" s="65"/>
      <c r="W1900" s="5" t="s">
        <v>291</v>
      </c>
      <c r="X1900" s="5" t="str">
        <f t="shared" si="1486"/>
        <v>BASE_DT,SCEN_ID,PORT_ID,OFF_ID,OFF_SNO,OFF_TNO</v>
      </c>
      <c r="Y1900" s="6" t="s">
        <v>291</v>
      </c>
      <c r="Z1900" s="37" t="str">
        <f t="shared" si="1487"/>
        <v xml:space="preserve">  OFF_AMT number(19,2) NULL,</v>
      </c>
      <c r="AA1900" s="37" t="s">
        <v>291</v>
      </c>
      <c r="AB1900" s="5" t="str">
        <f t="shared" si="1488"/>
        <v/>
      </c>
      <c r="AC1900" s="37" t="s">
        <v>291</v>
      </c>
      <c r="AD1900" s="37" t="str">
        <f t="shared" si="1489"/>
        <v>COMMENT ON COLUMN ZSB_LOGS_OFFS.OFF_AMT IS '상계금액';</v>
      </c>
      <c r="AE1900" s="37" t="s">
        <v>291</v>
      </c>
      <c r="AF1900" s="40" t="str">
        <f t="shared" si="1490"/>
        <v>ALTER TABLE ZSB_LOGS_OFFS ADD OFF_AMT number(19,2) NULL;</v>
      </c>
      <c r="AG1900" s="6" t="s">
        <v>291</v>
      </c>
      <c r="AI1900" s="114"/>
      <c r="AJ1900" s="66"/>
    </row>
    <row r="1901" spans="2:36" hidden="1">
      <c r="B1901" s="65" t="str">
        <f t="shared" ref="B1901:C1916" si="1519">B1900</f>
        <v>바젤2표준_산출정보</v>
      </c>
      <c r="C1901" s="65" t="str">
        <f t="shared" si="1519"/>
        <v>포지션상계처리정보</v>
      </c>
      <c r="D1901" s="65" t="s">
        <v>1857</v>
      </c>
      <c r="E1901" s="65">
        <f t="shared" si="1518"/>
        <v>18</v>
      </c>
      <c r="F1901" s="66"/>
      <c r="G1901" s="66" t="s">
        <v>1156</v>
      </c>
      <c r="H1901" s="42" t="s">
        <v>2013</v>
      </c>
      <c r="I1901" s="66"/>
      <c r="J1901" s="65" t="str">
        <f t="shared" si="1511"/>
        <v>숫자_19,2</v>
      </c>
      <c r="K1901" s="103"/>
      <c r="L1901" s="67"/>
      <c r="M1901" s="65" t="str">
        <f t="shared" si="1515"/>
        <v>ZSB_LOGS_OFFS</v>
      </c>
      <c r="N1901" s="65" t="str">
        <f t="shared" si="1512"/>
        <v>포지션상계처리정보</v>
      </c>
      <c r="O1901" s="27">
        <f t="shared" si="1510"/>
        <v>18</v>
      </c>
      <c r="P1901" s="65" t="s">
        <v>1858</v>
      </c>
      <c r="Q1901" s="65" t="str">
        <f t="shared" si="1516"/>
        <v>상대포지션초기금액</v>
      </c>
      <c r="R1901" s="65" t="str">
        <f t="shared" si="1513"/>
        <v>number(19,2)</v>
      </c>
      <c r="S1901" s="66"/>
      <c r="T1901" s="66"/>
      <c r="U1901" s="68" t="str">
        <f t="shared" si="1508"/>
        <v>19,2</v>
      </c>
      <c r="V1901" s="65"/>
      <c r="W1901" s="5" t="s">
        <v>291</v>
      </c>
      <c r="X1901" s="5" t="str">
        <f t="shared" si="1486"/>
        <v>BASE_DT,SCEN_ID,PORT_ID,OFF_ID,OFF_SNO,OFF_TNO</v>
      </c>
      <c r="Y1901" s="6" t="s">
        <v>291</v>
      </c>
      <c r="Z1901" s="37" t="str">
        <f t="shared" si="1487"/>
        <v xml:space="preserve">  T_AMT_IN number(19,2) NULL,</v>
      </c>
      <c r="AA1901" s="37" t="s">
        <v>291</v>
      </c>
      <c r="AB1901" s="5" t="str">
        <f t="shared" si="1488"/>
        <v/>
      </c>
      <c r="AC1901" s="37" t="s">
        <v>291</v>
      </c>
      <c r="AD1901" s="37" t="str">
        <f t="shared" si="1489"/>
        <v>COMMENT ON COLUMN ZSB_LOGS_OFFS.T_AMT_IN IS '상대포지션초기금액';</v>
      </c>
      <c r="AE1901" s="37" t="s">
        <v>291</v>
      </c>
      <c r="AF1901" s="40" t="str">
        <f t="shared" si="1490"/>
        <v>ALTER TABLE ZSB_LOGS_OFFS ADD T_AMT_IN number(19,2) NULL;</v>
      </c>
      <c r="AG1901" s="6" t="s">
        <v>291</v>
      </c>
      <c r="AI1901" s="114"/>
      <c r="AJ1901" s="66"/>
    </row>
    <row r="1902" spans="2:36" hidden="1">
      <c r="B1902" s="65" t="str">
        <f t="shared" si="1519"/>
        <v>바젤2표준_산출정보</v>
      </c>
      <c r="C1902" s="65" t="str">
        <f t="shared" si="1519"/>
        <v>포지션상계처리정보</v>
      </c>
      <c r="D1902" s="65" t="s">
        <v>1859</v>
      </c>
      <c r="E1902" s="65">
        <f t="shared" si="1518"/>
        <v>19</v>
      </c>
      <c r="F1902" s="66"/>
      <c r="G1902" s="66" t="s">
        <v>1156</v>
      </c>
      <c r="H1902" s="42" t="s">
        <v>2013</v>
      </c>
      <c r="I1902" s="66"/>
      <c r="J1902" s="65" t="str">
        <f t="shared" si="1511"/>
        <v>숫자_19,2</v>
      </c>
      <c r="K1902" s="103"/>
      <c r="L1902" s="67"/>
      <c r="M1902" s="65" t="str">
        <f t="shared" ref="M1902:M1914" si="1520">M1900</f>
        <v>ZSB_LOGS_OFFS</v>
      </c>
      <c r="N1902" s="65" t="str">
        <f t="shared" si="1512"/>
        <v>포지션상계처리정보</v>
      </c>
      <c r="O1902" s="27">
        <f t="shared" si="1510"/>
        <v>19</v>
      </c>
      <c r="P1902" s="65" t="s">
        <v>1860</v>
      </c>
      <c r="Q1902" s="65" t="str">
        <f t="shared" si="1516"/>
        <v>상대포지션상계전금액</v>
      </c>
      <c r="R1902" s="65" t="str">
        <f t="shared" si="1513"/>
        <v>number(19,2)</v>
      </c>
      <c r="S1902" s="66"/>
      <c r="T1902" s="66"/>
      <c r="U1902" s="68" t="str">
        <f t="shared" si="1508"/>
        <v>19,2</v>
      </c>
      <c r="V1902" s="65"/>
      <c r="W1902" s="5" t="s">
        <v>291</v>
      </c>
      <c r="X1902" s="5" t="str">
        <f t="shared" si="1486"/>
        <v>BASE_DT,SCEN_ID,PORT_ID,OFF_ID,OFF_SNO,OFF_TNO</v>
      </c>
      <c r="Y1902" s="6" t="s">
        <v>291</v>
      </c>
      <c r="Z1902" s="37" t="str">
        <f t="shared" si="1487"/>
        <v xml:space="preserve">  T_AMT_BEF number(19,2) NULL,</v>
      </c>
      <c r="AA1902" s="37" t="s">
        <v>291</v>
      </c>
      <c r="AB1902" s="5" t="str">
        <f t="shared" si="1488"/>
        <v/>
      </c>
      <c r="AC1902" s="37" t="s">
        <v>291</v>
      </c>
      <c r="AD1902" s="37" t="str">
        <f t="shared" si="1489"/>
        <v>COMMENT ON COLUMN ZSB_LOGS_OFFS.T_AMT_BEF IS '상대포지션상계전금액';</v>
      </c>
      <c r="AE1902" s="37" t="s">
        <v>291</v>
      </c>
      <c r="AF1902" s="40" t="str">
        <f t="shared" si="1490"/>
        <v>ALTER TABLE ZSB_LOGS_OFFS ADD T_AMT_BEF number(19,2) NULL;</v>
      </c>
      <c r="AG1902" s="6" t="s">
        <v>291</v>
      </c>
      <c r="AI1902" s="114"/>
      <c r="AJ1902" s="66"/>
    </row>
    <row r="1903" spans="2:36" hidden="1">
      <c r="B1903" s="65" t="str">
        <f t="shared" si="1519"/>
        <v>바젤2표준_산출정보</v>
      </c>
      <c r="C1903" s="65" t="str">
        <f t="shared" si="1519"/>
        <v>포지션상계처리정보</v>
      </c>
      <c r="D1903" s="65" t="s">
        <v>1861</v>
      </c>
      <c r="E1903" s="65">
        <f t="shared" si="1518"/>
        <v>20</v>
      </c>
      <c r="F1903" s="66"/>
      <c r="G1903" s="66" t="s">
        <v>1156</v>
      </c>
      <c r="H1903" s="42" t="s">
        <v>2013</v>
      </c>
      <c r="I1903" s="66"/>
      <c r="J1903" s="65" t="str">
        <f t="shared" si="1511"/>
        <v>숫자_19,2</v>
      </c>
      <c r="K1903" s="103"/>
      <c r="L1903" s="67"/>
      <c r="M1903" s="65" t="str">
        <f t="shared" si="1520"/>
        <v>ZSB_LOGS_OFFS</v>
      </c>
      <c r="N1903" s="65" t="str">
        <f t="shared" si="1512"/>
        <v>포지션상계처리정보</v>
      </c>
      <c r="O1903" s="27">
        <f t="shared" si="1510"/>
        <v>20</v>
      </c>
      <c r="P1903" s="65" t="s">
        <v>1862</v>
      </c>
      <c r="Q1903" s="65" t="str">
        <f>D1903</f>
        <v>상대포지션상계후금액</v>
      </c>
      <c r="R1903" s="65" t="str">
        <f t="shared" si="1513"/>
        <v>number(19,2)</v>
      </c>
      <c r="S1903" s="66"/>
      <c r="T1903" s="66"/>
      <c r="U1903" s="68" t="str">
        <f t="shared" si="1508"/>
        <v>19,2</v>
      </c>
      <c r="V1903" s="65"/>
      <c r="W1903" s="5" t="s">
        <v>291</v>
      </c>
      <c r="X1903" s="5" t="str">
        <f t="shared" si="1486"/>
        <v>BASE_DT,SCEN_ID,PORT_ID,OFF_ID,OFF_SNO,OFF_TNO</v>
      </c>
      <c r="Y1903" s="6" t="s">
        <v>291</v>
      </c>
      <c r="Z1903" s="37" t="str">
        <f t="shared" si="1487"/>
        <v xml:space="preserve">  T_AMT_AFT number(19,2) NULL,</v>
      </c>
      <c r="AA1903" s="37" t="s">
        <v>291</v>
      </c>
      <c r="AB1903" s="5" t="str">
        <f t="shared" si="1488"/>
        <v/>
      </c>
      <c r="AC1903" s="37" t="s">
        <v>291</v>
      </c>
      <c r="AD1903" s="37" t="str">
        <f t="shared" si="1489"/>
        <v>COMMENT ON COLUMN ZSB_LOGS_OFFS.T_AMT_AFT IS '상대포지션상계후금액';</v>
      </c>
      <c r="AE1903" s="37" t="s">
        <v>291</v>
      </c>
      <c r="AF1903" s="40" t="str">
        <f t="shared" si="1490"/>
        <v>ALTER TABLE ZSB_LOGS_OFFS ADD T_AMT_AFT number(19,2) NULL;</v>
      </c>
      <c r="AG1903" s="6" t="s">
        <v>291</v>
      </c>
      <c r="AI1903" s="114"/>
      <c r="AJ1903" s="66"/>
    </row>
    <row r="1904" spans="2:36" hidden="1">
      <c r="B1904" s="65" t="str">
        <f t="shared" si="1519"/>
        <v>바젤2표준_산출정보</v>
      </c>
      <c r="C1904" s="65" t="str">
        <f t="shared" si="1519"/>
        <v>포지션상계처리정보</v>
      </c>
      <c r="D1904" s="65" t="s">
        <v>1863</v>
      </c>
      <c r="E1904" s="65">
        <f t="shared" si="1518"/>
        <v>21</v>
      </c>
      <c r="F1904" s="66"/>
      <c r="G1904" s="66" t="s">
        <v>12</v>
      </c>
      <c r="H1904" s="42">
        <v>8</v>
      </c>
      <c r="I1904" s="66"/>
      <c r="J1904" s="65" t="str">
        <f t="shared" si="1511"/>
        <v>문자_8</v>
      </c>
      <c r="K1904" s="103"/>
      <c r="L1904" s="67"/>
      <c r="M1904" s="65" t="str">
        <f t="shared" si="1520"/>
        <v>ZSB_LOGS_OFFS</v>
      </c>
      <c r="N1904" s="65" t="str">
        <f t="shared" si="1512"/>
        <v>포지션상계처리정보</v>
      </c>
      <c r="O1904" s="27">
        <f t="shared" si="1510"/>
        <v>21</v>
      </c>
      <c r="P1904" s="65" t="s">
        <v>1864</v>
      </c>
      <c r="Q1904" s="65" t="str">
        <f t="shared" ref="Q1904:Q1909" si="1521">D1904</f>
        <v>기준포지션만기일자</v>
      </c>
      <c r="R1904" s="65" t="str">
        <f t="shared" si="1513"/>
        <v>varchar2(8)</v>
      </c>
      <c r="S1904" s="66"/>
      <c r="T1904" s="66"/>
      <c r="U1904" s="68">
        <f t="shared" si="1508"/>
        <v>8</v>
      </c>
      <c r="V1904" s="65"/>
      <c r="W1904" s="5" t="s">
        <v>291</v>
      </c>
      <c r="X1904" s="5" t="str">
        <f t="shared" si="1486"/>
        <v>BASE_DT,SCEN_ID,PORT_ID,OFF_ID,OFF_SNO,OFF_TNO</v>
      </c>
      <c r="Y1904" s="6" t="s">
        <v>291</v>
      </c>
      <c r="Z1904" s="37" t="str">
        <f t="shared" si="1487"/>
        <v xml:space="preserve">  S_MATU_DT varchar2(8) NULL,</v>
      </c>
      <c r="AA1904" s="37" t="s">
        <v>291</v>
      </c>
      <c r="AB1904" s="5" t="str">
        <f t="shared" si="1488"/>
        <v/>
      </c>
      <c r="AC1904" s="37" t="s">
        <v>291</v>
      </c>
      <c r="AD1904" s="37" t="str">
        <f t="shared" si="1489"/>
        <v>COMMENT ON COLUMN ZSB_LOGS_OFFS.S_MATU_DT IS '기준포지션만기일자';</v>
      </c>
      <c r="AE1904" s="37" t="s">
        <v>291</v>
      </c>
      <c r="AF1904" s="40" t="str">
        <f t="shared" si="1490"/>
        <v>ALTER TABLE ZSB_LOGS_OFFS ADD S_MATU_DT varchar2(8) NULL;</v>
      </c>
      <c r="AG1904" s="6" t="s">
        <v>291</v>
      </c>
      <c r="AI1904" s="114"/>
      <c r="AJ1904" s="66"/>
    </row>
    <row r="1905" spans="2:36" hidden="1">
      <c r="B1905" s="65" t="str">
        <f t="shared" si="1519"/>
        <v>바젤2표준_산출정보</v>
      </c>
      <c r="C1905" s="65" t="str">
        <f t="shared" si="1519"/>
        <v>포지션상계처리정보</v>
      </c>
      <c r="D1905" s="65" t="s">
        <v>1865</v>
      </c>
      <c r="E1905" s="65">
        <f t="shared" si="1518"/>
        <v>22</v>
      </c>
      <c r="F1905" s="66"/>
      <c r="G1905" s="66" t="s">
        <v>1156</v>
      </c>
      <c r="H1905" s="42">
        <v>6</v>
      </c>
      <c r="I1905" s="66"/>
      <c r="J1905" s="65" t="str">
        <f t="shared" si="1511"/>
        <v>숫자_6</v>
      </c>
      <c r="K1905" s="103"/>
      <c r="L1905" s="67"/>
      <c r="M1905" s="65" t="str">
        <f t="shared" si="1520"/>
        <v>ZSB_LOGS_OFFS</v>
      </c>
      <c r="N1905" s="65" t="str">
        <f t="shared" si="1512"/>
        <v>포지션상계처리정보</v>
      </c>
      <c r="O1905" s="27">
        <f t="shared" si="1510"/>
        <v>22</v>
      </c>
      <c r="P1905" s="65" t="s">
        <v>1866</v>
      </c>
      <c r="Q1905" s="65" t="str">
        <f t="shared" si="1521"/>
        <v>기준포지션잔존일수</v>
      </c>
      <c r="R1905" s="65" t="str">
        <f t="shared" si="1513"/>
        <v>number(6)</v>
      </c>
      <c r="S1905" s="66"/>
      <c r="T1905" s="66"/>
      <c r="U1905" s="68">
        <f t="shared" si="1508"/>
        <v>6</v>
      </c>
      <c r="V1905" s="65"/>
      <c r="W1905" s="5" t="s">
        <v>291</v>
      </c>
      <c r="X1905" s="5" t="str">
        <f t="shared" ref="X1905:X1968" si="1522">IF(P1905="","",IF(P1904="",P1905,X1904&amp;IF(S1905="Y",","&amp;P1905,"")))</f>
        <v>BASE_DT,SCEN_ID,PORT_ID,OFF_ID,OFF_SNO,OFF_TNO</v>
      </c>
      <c r="Y1905" s="6" t="s">
        <v>291</v>
      </c>
      <c r="Z1905" s="37" t="str">
        <f t="shared" ref="Z1905:Z1968" si="1523">IF(P1905="", "CREATE TABLE " &amp; M1905 &amp; "(", "  " &amp;P1905 &amp; " " &amp;R1905 &amp; IF(P1905="TMSTAMP", " DEFAULT CURRENT_TIMESTAMP ", "")&amp; IF(S1905="Y"," NOT NULL,", " NULL,") &amp; IF(P1906="", "CONSTRAINT PK_" &amp; M1905 &amp; " PRIMARY KEY ( " &amp; X1905 &amp; ") );", "") )</f>
        <v xml:space="preserve">  S_DIFF_DAY number(6) NULL,</v>
      </c>
      <c r="AA1905" s="37" t="s">
        <v>291</v>
      </c>
      <c r="AB1905" s="5" t="str">
        <f t="shared" ref="AB1905:AB1968" si="1524">IF(P1905="","DROP TABLE "&amp;M1905&amp;";","")</f>
        <v/>
      </c>
      <c r="AC1905" s="37" t="s">
        <v>291</v>
      </c>
      <c r="AD1905" s="37" t="str">
        <f t="shared" ref="AD1905:AD1968" si="1525">IF(P1905&lt;&gt;"", "COMMENT ON COLUMN " &amp; M1905 &amp; "." &amp; P1905 &amp; " IS '" &amp; D1905 &amp; IF(K1905&lt;&gt;"", " : " &amp;K1905, "") &amp; "';", IF(N1905&lt;&gt;"","COMMENT ON TABLE " &amp;M1905&amp;" IS '"&amp;N1905&amp;"';",""))</f>
        <v>COMMENT ON COLUMN ZSB_LOGS_OFFS.S_DIFF_DAY IS '기준포지션잔존일수';</v>
      </c>
      <c r="AE1905" s="37" t="s">
        <v>291</v>
      </c>
      <c r="AF1905" s="40" t="str">
        <f t="shared" ref="AF1905:AF1968" si="1526">IF( OR(Q1905="", S1905&lt;&gt;""), "", "ALTER TABLE " &amp; M1905 &amp; " ADD " &amp; P1905 &amp; " " &amp; R1905 &amp; " NULL;")</f>
        <v>ALTER TABLE ZSB_LOGS_OFFS ADD S_DIFF_DAY number(6) NULL;</v>
      </c>
      <c r="AG1905" s="6" t="s">
        <v>291</v>
      </c>
      <c r="AI1905" s="114"/>
      <c r="AJ1905" s="66"/>
    </row>
    <row r="1906" spans="2:36" hidden="1">
      <c r="B1906" s="65" t="str">
        <f t="shared" si="1519"/>
        <v>바젤2표준_산출정보</v>
      </c>
      <c r="C1906" s="65" t="str">
        <f t="shared" si="1519"/>
        <v>포지션상계처리정보</v>
      </c>
      <c r="D1906" s="65" t="s">
        <v>1867</v>
      </c>
      <c r="E1906" s="65">
        <f t="shared" si="1518"/>
        <v>23</v>
      </c>
      <c r="F1906" s="66"/>
      <c r="G1906" s="66" t="s">
        <v>1156</v>
      </c>
      <c r="H1906" s="42" t="s">
        <v>2013</v>
      </c>
      <c r="I1906" s="66"/>
      <c r="J1906" s="65" t="str">
        <f t="shared" si="1511"/>
        <v>숫자_19,2</v>
      </c>
      <c r="K1906" s="103"/>
      <c r="L1906" s="67"/>
      <c r="M1906" s="65" t="str">
        <f t="shared" si="1520"/>
        <v>ZSB_LOGS_OFFS</v>
      </c>
      <c r="N1906" s="65" t="str">
        <f t="shared" si="1512"/>
        <v>포지션상계처리정보</v>
      </c>
      <c r="O1906" s="27">
        <f t="shared" si="1510"/>
        <v>23</v>
      </c>
      <c r="P1906" s="65" t="s">
        <v>1868</v>
      </c>
      <c r="Q1906" s="65" t="str">
        <f t="shared" si="1521"/>
        <v>기준포지션금리/행사가</v>
      </c>
      <c r="R1906" s="65" t="str">
        <f t="shared" si="1513"/>
        <v>number(19,2)</v>
      </c>
      <c r="S1906" s="66"/>
      <c r="T1906" s="66"/>
      <c r="U1906" s="68" t="str">
        <f t="shared" si="1508"/>
        <v>19,2</v>
      </c>
      <c r="V1906" s="65"/>
      <c r="W1906" s="5" t="s">
        <v>291</v>
      </c>
      <c r="X1906" s="5" t="str">
        <f t="shared" si="1522"/>
        <v>BASE_DT,SCEN_ID,PORT_ID,OFF_ID,OFF_SNO,OFF_TNO</v>
      </c>
      <c r="Y1906" s="6" t="s">
        <v>291</v>
      </c>
      <c r="Z1906" s="37" t="str">
        <f t="shared" si="1523"/>
        <v xml:space="preserve">  S_INT_RT number(19,2) NULL,</v>
      </c>
      <c r="AA1906" s="37" t="s">
        <v>291</v>
      </c>
      <c r="AB1906" s="5" t="str">
        <f t="shared" si="1524"/>
        <v/>
      </c>
      <c r="AC1906" s="37" t="s">
        <v>291</v>
      </c>
      <c r="AD1906" s="37" t="str">
        <f t="shared" si="1525"/>
        <v>COMMENT ON COLUMN ZSB_LOGS_OFFS.S_INT_RT IS '기준포지션금리/행사가';</v>
      </c>
      <c r="AE1906" s="37" t="s">
        <v>291</v>
      </c>
      <c r="AF1906" s="40" t="str">
        <f t="shared" si="1526"/>
        <v>ALTER TABLE ZSB_LOGS_OFFS ADD S_INT_RT number(19,2) NULL;</v>
      </c>
      <c r="AG1906" s="6" t="s">
        <v>291</v>
      </c>
      <c r="AI1906" s="114"/>
      <c r="AJ1906" s="66"/>
    </row>
    <row r="1907" spans="2:36" hidden="1">
      <c r="B1907" s="65" t="str">
        <f t="shared" si="1519"/>
        <v>바젤2표준_산출정보</v>
      </c>
      <c r="C1907" s="65" t="str">
        <f t="shared" si="1519"/>
        <v>포지션상계처리정보</v>
      </c>
      <c r="D1907" s="65" t="s">
        <v>1869</v>
      </c>
      <c r="E1907" s="65">
        <f t="shared" si="1518"/>
        <v>24</v>
      </c>
      <c r="F1907" s="66"/>
      <c r="G1907" s="66" t="s">
        <v>12</v>
      </c>
      <c r="H1907" s="42">
        <v>8</v>
      </c>
      <c r="I1907" s="66"/>
      <c r="J1907" s="65" t="str">
        <f t="shared" si="1511"/>
        <v>문자_8</v>
      </c>
      <c r="K1907" s="103"/>
      <c r="L1907" s="67"/>
      <c r="M1907" s="65" t="str">
        <f t="shared" si="1520"/>
        <v>ZSB_LOGS_OFFS</v>
      </c>
      <c r="N1907" s="65" t="str">
        <f t="shared" si="1512"/>
        <v>포지션상계처리정보</v>
      </c>
      <c r="O1907" s="27">
        <f t="shared" si="1510"/>
        <v>24</v>
      </c>
      <c r="P1907" s="65" t="s">
        <v>1870</v>
      </c>
      <c r="Q1907" s="65" t="str">
        <f t="shared" si="1521"/>
        <v>상대포지션만기일자</v>
      </c>
      <c r="R1907" s="65" t="str">
        <f t="shared" si="1513"/>
        <v>varchar2(8)</v>
      </c>
      <c r="S1907" s="66"/>
      <c r="T1907" s="66"/>
      <c r="U1907" s="68">
        <f t="shared" si="1508"/>
        <v>8</v>
      </c>
      <c r="V1907" s="65"/>
      <c r="W1907" s="5" t="s">
        <v>291</v>
      </c>
      <c r="X1907" s="5" t="str">
        <f t="shared" si="1522"/>
        <v>BASE_DT,SCEN_ID,PORT_ID,OFF_ID,OFF_SNO,OFF_TNO</v>
      </c>
      <c r="Y1907" s="6" t="s">
        <v>291</v>
      </c>
      <c r="Z1907" s="37" t="str">
        <f t="shared" si="1523"/>
        <v xml:space="preserve">  T_MATU_DT varchar2(8) NULL,</v>
      </c>
      <c r="AA1907" s="37" t="s">
        <v>291</v>
      </c>
      <c r="AB1907" s="5" t="str">
        <f t="shared" si="1524"/>
        <v/>
      </c>
      <c r="AC1907" s="37" t="s">
        <v>291</v>
      </c>
      <c r="AD1907" s="37" t="str">
        <f t="shared" si="1525"/>
        <v>COMMENT ON COLUMN ZSB_LOGS_OFFS.T_MATU_DT IS '상대포지션만기일자';</v>
      </c>
      <c r="AE1907" s="37" t="s">
        <v>291</v>
      </c>
      <c r="AF1907" s="40" t="str">
        <f t="shared" si="1526"/>
        <v>ALTER TABLE ZSB_LOGS_OFFS ADD T_MATU_DT varchar2(8) NULL;</v>
      </c>
      <c r="AG1907" s="6" t="s">
        <v>291</v>
      </c>
      <c r="AI1907" s="114"/>
      <c r="AJ1907" s="66"/>
    </row>
    <row r="1908" spans="2:36" hidden="1">
      <c r="B1908" s="65" t="str">
        <f t="shared" si="1519"/>
        <v>바젤2표준_산출정보</v>
      </c>
      <c r="C1908" s="65" t="str">
        <f t="shared" si="1519"/>
        <v>포지션상계처리정보</v>
      </c>
      <c r="D1908" s="65" t="s">
        <v>1871</v>
      </c>
      <c r="E1908" s="65">
        <f t="shared" si="1518"/>
        <v>25</v>
      </c>
      <c r="F1908" s="66"/>
      <c r="G1908" s="66" t="s">
        <v>1156</v>
      </c>
      <c r="H1908" s="42">
        <v>6</v>
      </c>
      <c r="I1908" s="66"/>
      <c r="J1908" s="65" t="str">
        <f t="shared" si="1511"/>
        <v>숫자_6</v>
      </c>
      <c r="K1908" s="103"/>
      <c r="L1908" s="67"/>
      <c r="M1908" s="65" t="str">
        <f t="shared" si="1520"/>
        <v>ZSB_LOGS_OFFS</v>
      </c>
      <c r="N1908" s="65" t="str">
        <f t="shared" si="1512"/>
        <v>포지션상계처리정보</v>
      </c>
      <c r="O1908" s="27">
        <f t="shared" si="1510"/>
        <v>25</v>
      </c>
      <c r="P1908" s="65" t="s">
        <v>1872</v>
      </c>
      <c r="Q1908" s="65" t="str">
        <f t="shared" si="1521"/>
        <v>상대포지션잔존일수</v>
      </c>
      <c r="R1908" s="65" t="str">
        <f t="shared" si="1513"/>
        <v>number(6)</v>
      </c>
      <c r="S1908" s="66"/>
      <c r="T1908" s="66"/>
      <c r="U1908" s="68">
        <f t="shared" si="1508"/>
        <v>6</v>
      </c>
      <c r="V1908" s="65"/>
      <c r="W1908" s="5" t="s">
        <v>291</v>
      </c>
      <c r="X1908" s="5" t="str">
        <f t="shared" si="1522"/>
        <v>BASE_DT,SCEN_ID,PORT_ID,OFF_ID,OFF_SNO,OFF_TNO</v>
      </c>
      <c r="Y1908" s="6" t="s">
        <v>291</v>
      </c>
      <c r="Z1908" s="37" t="str">
        <f t="shared" si="1523"/>
        <v xml:space="preserve">  T_DIFF_DAY number(6) NULL,</v>
      </c>
      <c r="AA1908" s="37" t="s">
        <v>291</v>
      </c>
      <c r="AB1908" s="5" t="str">
        <f t="shared" si="1524"/>
        <v/>
      </c>
      <c r="AC1908" s="37" t="s">
        <v>291</v>
      </c>
      <c r="AD1908" s="37" t="str">
        <f t="shared" si="1525"/>
        <v>COMMENT ON COLUMN ZSB_LOGS_OFFS.T_DIFF_DAY IS '상대포지션잔존일수';</v>
      </c>
      <c r="AE1908" s="37" t="s">
        <v>291</v>
      </c>
      <c r="AF1908" s="40" t="str">
        <f t="shared" si="1526"/>
        <v>ALTER TABLE ZSB_LOGS_OFFS ADD T_DIFF_DAY number(6) NULL;</v>
      </c>
      <c r="AG1908" s="6" t="s">
        <v>291</v>
      </c>
      <c r="AI1908" s="114"/>
      <c r="AJ1908" s="66"/>
    </row>
    <row r="1909" spans="2:36" hidden="1">
      <c r="B1909" s="65" t="str">
        <f t="shared" si="1519"/>
        <v>바젤2표준_산출정보</v>
      </c>
      <c r="C1909" s="65" t="str">
        <f t="shared" si="1519"/>
        <v>포지션상계처리정보</v>
      </c>
      <c r="D1909" s="65" t="s">
        <v>1873</v>
      </c>
      <c r="E1909" s="65">
        <f t="shared" si="1518"/>
        <v>26</v>
      </c>
      <c r="F1909" s="66"/>
      <c r="G1909" s="66" t="s">
        <v>1156</v>
      </c>
      <c r="H1909" s="42" t="s">
        <v>2013</v>
      </c>
      <c r="I1909" s="66"/>
      <c r="J1909" s="65" t="str">
        <f t="shared" si="1511"/>
        <v>숫자_19,2</v>
      </c>
      <c r="K1909" s="103"/>
      <c r="L1909" s="67"/>
      <c r="M1909" s="65" t="str">
        <f t="shared" si="1520"/>
        <v>ZSB_LOGS_OFFS</v>
      </c>
      <c r="N1909" s="65" t="str">
        <f t="shared" si="1512"/>
        <v>포지션상계처리정보</v>
      </c>
      <c r="O1909" s="27">
        <f t="shared" si="1510"/>
        <v>26</v>
      </c>
      <c r="P1909" s="65" t="s">
        <v>1874</v>
      </c>
      <c r="Q1909" s="65" t="str">
        <f t="shared" si="1521"/>
        <v>상대포지션금리/행사가</v>
      </c>
      <c r="R1909" s="65" t="str">
        <f t="shared" si="1513"/>
        <v>number(19,2)</v>
      </c>
      <c r="S1909" s="66"/>
      <c r="T1909" s="66"/>
      <c r="U1909" s="68" t="str">
        <f t="shared" si="1508"/>
        <v>19,2</v>
      </c>
      <c r="V1909" s="65"/>
      <c r="W1909" s="5" t="s">
        <v>291</v>
      </c>
      <c r="X1909" s="5" t="str">
        <f t="shared" si="1522"/>
        <v>BASE_DT,SCEN_ID,PORT_ID,OFF_ID,OFF_SNO,OFF_TNO</v>
      </c>
      <c r="Y1909" s="6" t="s">
        <v>291</v>
      </c>
      <c r="Z1909" s="37" t="str">
        <f t="shared" si="1523"/>
        <v xml:space="preserve">  T_INT_RT number(19,2) NULL,</v>
      </c>
      <c r="AA1909" s="37" t="s">
        <v>291</v>
      </c>
      <c r="AB1909" s="5" t="str">
        <f t="shared" si="1524"/>
        <v/>
      </c>
      <c r="AC1909" s="37" t="s">
        <v>291</v>
      </c>
      <c r="AD1909" s="37" t="str">
        <f t="shared" si="1525"/>
        <v>COMMENT ON COLUMN ZSB_LOGS_OFFS.T_INT_RT IS '상대포지션금리/행사가';</v>
      </c>
      <c r="AE1909" s="37" t="s">
        <v>291</v>
      </c>
      <c r="AF1909" s="40" t="str">
        <f t="shared" si="1526"/>
        <v>ALTER TABLE ZSB_LOGS_OFFS ADD T_INT_RT number(19,2) NULL;</v>
      </c>
      <c r="AG1909" s="6" t="s">
        <v>291</v>
      </c>
      <c r="AI1909" s="114"/>
      <c r="AJ1909" s="66"/>
    </row>
    <row r="1910" spans="2:36" hidden="1">
      <c r="B1910" s="65" t="str">
        <f t="shared" si="1519"/>
        <v>바젤2표준_산출정보</v>
      </c>
      <c r="C1910" s="65" t="str">
        <f t="shared" si="1519"/>
        <v>포지션상계처리정보</v>
      </c>
      <c r="D1910" s="65" t="s">
        <v>1875</v>
      </c>
      <c r="E1910" s="65">
        <f t="shared" si="1518"/>
        <v>27</v>
      </c>
      <c r="F1910" s="66"/>
      <c r="G1910" s="66" t="s">
        <v>12</v>
      </c>
      <c r="H1910" s="42">
        <v>512</v>
      </c>
      <c r="I1910" s="66"/>
      <c r="J1910" s="65" t="str">
        <f t="shared" si="1511"/>
        <v>문자_512</v>
      </c>
      <c r="K1910" s="103"/>
      <c r="L1910" s="67"/>
      <c r="M1910" s="65" t="str">
        <f t="shared" si="1520"/>
        <v>ZSB_LOGS_OFFS</v>
      </c>
      <c r="N1910" s="65" t="str">
        <f t="shared" si="1512"/>
        <v>포지션상계처리정보</v>
      </c>
      <c r="O1910" s="27">
        <f t="shared" si="1510"/>
        <v>27</v>
      </c>
      <c r="P1910" s="65" t="s">
        <v>1876</v>
      </c>
      <c r="Q1910" s="65" t="str">
        <f>D1910</f>
        <v>상계기준정보</v>
      </c>
      <c r="R1910" s="65" t="str">
        <f t="shared" si="1513"/>
        <v>varchar2(512)</v>
      </c>
      <c r="S1910" s="66"/>
      <c r="T1910" s="66"/>
      <c r="U1910" s="68">
        <f t="shared" si="1508"/>
        <v>512</v>
      </c>
      <c r="V1910" s="65"/>
      <c r="W1910" s="5" t="s">
        <v>291</v>
      </c>
      <c r="X1910" s="5" t="str">
        <f t="shared" si="1522"/>
        <v>BASE_DT,SCEN_ID,PORT_ID,OFF_ID,OFF_SNO,OFF_TNO</v>
      </c>
      <c r="Y1910" s="6" t="s">
        <v>291</v>
      </c>
      <c r="Z1910" s="37" t="str">
        <f t="shared" si="1523"/>
        <v xml:space="preserve">  LOG_BASE varchar2(512) NULL,</v>
      </c>
      <c r="AA1910" s="37" t="s">
        <v>291</v>
      </c>
      <c r="AB1910" s="5" t="str">
        <f t="shared" si="1524"/>
        <v/>
      </c>
      <c r="AC1910" s="37" t="s">
        <v>291</v>
      </c>
      <c r="AD1910" s="37" t="str">
        <f t="shared" si="1525"/>
        <v>COMMENT ON COLUMN ZSB_LOGS_OFFS.LOG_BASE IS '상계기준정보';</v>
      </c>
      <c r="AE1910" s="37" t="s">
        <v>291</v>
      </c>
      <c r="AF1910" s="40" t="str">
        <f t="shared" si="1526"/>
        <v>ALTER TABLE ZSB_LOGS_OFFS ADD LOG_BASE varchar2(512) NULL;</v>
      </c>
      <c r="AG1910" s="6" t="s">
        <v>291</v>
      </c>
      <c r="AI1910" s="114"/>
      <c r="AJ1910" s="66"/>
    </row>
    <row r="1911" spans="2:36" hidden="1">
      <c r="B1911" s="65" t="str">
        <f t="shared" si="1519"/>
        <v>바젤2표준_산출정보</v>
      </c>
      <c r="C1911" s="65" t="str">
        <f t="shared" si="1519"/>
        <v>포지션상계처리정보</v>
      </c>
      <c r="D1911" s="65" t="s">
        <v>1770</v>
      </c>
      <c r="E1911" s="65">
        <f t="shared" si="1518"/>
        <v>28</v>
      </c>
      <c r="F1911" s="66"/>
      <c r="G1911" s="66" t="s">
        <v>274</v>
      </c>
      <c r="H1911" s="42">
        <v>2</v>
      </c>
      <c r="I1911" s="66"/>
      <c r="J1911" s="65" t="str">
        <f t="shared" si="1511"/>
        <v>문자_2</v>
      </c>
      <c r="K1911" s="103" t="s">
        <v>1877</v>
      </c>
      <c r="L1911" s="67"/>
      <c r="M1911" s="65" t="str">
        <f t="shared" si="1520"/>
        <v>ZSB_LOGS_OFFS</v>
      </c>
      <c r="N1911" s="65" t="str">
        <f t="shared" si="1512"/>
        <v>포지션상계처리정보</v>
      </c>
      <c r="O1911" s="27">
        <f t="shared" si="1510"/>
        <v>28</v>
      </c>
      <c r="P1911" s="65" t="s">
        <v>1772</v>
      </c>
      <c r="Q1911" s="65" t="str">
        <f>D1911</f>
        <v>포지션최종상태</v>
      </c>
      <c r="R1911" s="65" t="str">
        <f t="shared" si="1513"/>
        <v>varchar2(2)</v>
      </c>
      <c r="S1911" s="66"/>
      <c r="T1911" s="66"/>
      <c r="U1911" s="68">
        <f t="shared" si="1508"/>
        <v>2</v>
      </c>
      <c r="V1911" s="65"/>
      <c r="W1911" s="5" t="s">
        <v>291</v>
      </c>
      <c r="X1911" s="5" t="str">
        <f t="shared" si="1522"/>
        <v>BASE_DT,SCEN_ID,PORT_ID,OFF_ID,OFF_SNO,OFF_TNO</v>
      </c>
      <c r="Y1911" s="6" t="s">
        <v>291</v>
      </c>
      <c r="Z1911" s="37" t="str">
        <f t="shared" si="1523"/>
        <v xml:space="preserve">  POSI_STAT varchar2(2) NULL,</v>
      </c>
      <c r="AA1911" s="37" t="s">
        <v>291</v>
      </c>
      <c r="AB1911" s="5" t="str">
        <f t="shared" si="1524"/>
        <v/>
      </c>
      <c r="AC1911" s="37" t="s">
        <v>291</v>
      </c>
      <c r="AD1911" s="37" t="str">
        <f t="shared" si="1525"/>
        <v>COMMENT ON COLUMN ZSB_LOGS_OFFS.POSI_STAT IS '포지션최종상태 : BS,O1,O2,SP';</v>
      </c>
      <c r="AE1911" s="37" t="s">
        <v>291</v>
      </c>
      <c r="AF1911" s="40" t="str">
        <f t="shared" si="1526"/>
        <v>ALTER TABLE ZSB_LOGS_OFFS ADD POSI_STAT varchar2(2) NULL;</v>
      </c>
      <c r="AG1911" s="6" t="s">
        <v>291</v>
      </c>
      <c r="AI1911" s="114"/>
      <c r="AJ1911" s="66"/>
    </row>
    <row r="1912" spans="2:36" hidden="1">
      <c r="B1912" s="65" t="str">
        <f t="shared" si="1519"/>
        <v>바젤2표준_산출정보</v>
      </c>
      <c r="C1912" s="65" t="str">
        <f t="shared" si="1519"/>
        <v>포지션상계처리정보</v>
      </c>
      <c r="D1912" s="65" t="s">
        <v>1773</v>
      </c>
      <c r="E1912" s="65">
        <f t="shared" si="1518"/>
        <v>29</v>
      </c>
      <c r="F1912" s="66"/>
      <c r="G1912" s="66" t="s">
        <v>274</v>
      </c>
      <c r="H1912" s="42" t="s">
        <v>1565</v>
      </c>
      <c r="I1912" s="66"/>
      <c r="J1912" s="65" t="str">
        <f t="shared" si="1511"/>
        <v>문자_60</v>
      </c>
      <c r="K1912" s="103" t="s">
        <v>1774</v>
      </c>
      <c r="L1912" s="67"/>
      <c r="M1912" s="65" t="str">
        <f t="shared" si="1520"/>
        <v>ZSB_LOGS_OFFS</v>
      </c>
      <c r="N1912" s="65" t="str">
        <f t="shared" si="1512"/>
        <v>포지션상계처리정보</v>
      </c>
      <c r="O1912" s="27">
        <f t="shared" si="1510"/>
        <v>29</v>
      </c>
      <c r="P1912" s="65" t="s">
        <v>1775</v>
      </c>
      <c r="Q1912" s="65" t="str">
        <f>D1912</f>
        <v>최초포지션ID</v>
      </c>
      <c r="R1912" s="65" t="str">
        <f t="shared" si="1513"/>
        <v>varchar2(60)</v>
      </c>
      <c r="S1912" s="66"/>
      <c r="T1912" s="66"/>
      <c r="U1912" s="68" t="str">
        <f t="shared" si="1508"/>
        <v>60</v>
      </c>
      <c r="V1912" s="65"/>
      <c r="W1912" s="5" t="s">
        <v>291</v>
      </c>
      <c r="X1912" s="5" t="str">
        <f t="shared" si="1522"/>
        <v>BASE_DT,SCEN_ID,PORT_ID,OFF_ID,OFF_SNO,OFF_TNO</v>
      </c>
      <c r="Y1912" s="6" t="s">
        <v>291</v>
      </c>
      <c r="Z1912" s="37" t="str">
        <f t="shared" si="1523"/>
        <v xml:space="preserve">  BASE_POSI_ID varchar2(60) NULL,</v>
      </c>
      <c r="AA1912" s="37" t="s">
        <v>291</v>
      </c>
      <c r="AB1912" s="5" t="str">
        <f t="shared" si="1524"/>
        <v/>
      </c>
      <c r="AC1912" s="37" t="s">
        <v>291</v>
      </c>
      <c r="AD1912" s="37" t="str">
        <f t="shared" si="1525"/>
        <v>COMMENT ON COLUMN ZSB_LOGS_OFFS.BASE_POSI_ID IS '최초포지션ID : BASE_POSI의 ID';</v>
      </c>
      <c r="AE1912" s="37" t="s">
        <v>291</v>
      </c>
      <c r="AF1912" s="40" t="str">
        <f t="shared" si="1526"/>
        <v>ALTER TABLE ZSB_LOGS_OFFS ADD BASE_POSI_ID varchar2(60) NULL;</v>
      </c>
      <c r="AG1912" s="6" t="s">
        <v>291</v>
      </c>
      <c r="AI1912" s="114"/>
      <c r="AJ1912" s="66"/>
    </row>
    <row r="1913" spans="2:36" hidden="1">
      <c r="B1913" s="65" t="str">
        <f t="shared" si="1519"/>
        <v>바젤2표준_산출정보</v>
      </c>
      <c r="C1913" s="65" t="str">
        <f t="shared" si="1519"/>
        <v>포지션상계처리정보</v>
      </c>
      <c r="D1913" s="65" t="s">
        <v>1776</v>
      </c>
      <c r="E1913" s="65">
        <f t="shared" si="1518"/>
        <v>30</v>
      </c>
      <c r="F1913" s="66"/>
      <c r="G1913" s="66" t="s">
        <v>274</v>
      </c>
      <c r="H1913" s="42" t="s">
        <v>1565</v>
      </c>
      <c r="I1913" s="66"/>
      <c r="J1913" s="65" t="str">
        <f t="shared" si="1511"/>
        <v>문자_60</v>
      </c>
      <c r="K1913" s="103"/>
      <c r="L1913" s="67"/>
      <c r="M1913" s="65" t="str">
        <f t="shared" si="1520"/>
        <v>ZSB_LOGS_OFFS</v>
      </c>
      <c r="N1913" s="65" t="str">
        <f t="shared" si="1512"/>
        <v>포지션상계처리정보</v>
      </c>
      <c r="O1913" s="27">
        <f t="shared" si="1510"/>
        <v>30</v>
      </c>
      <c r="P1913" s="65" t="s">
        <v>1777</v>
      </c>
      <c r="Q1913" s="65" t="s">
        <v>1776</v>
      </c>
      <c r="R1913" s="65" t="str">
        <f t="shared" si="1513"/>
        <v>varchar2(60)</v>
      </c>
      <c r="S1913" s="66"/>
      <c r="T1913" s="66"/>
      <c r="U1913" s="68" t="str">
        <f t="shared" si="1508"/>
        <v>60</v>
      </c>
      <c r="V1913" s="65"/>
      <c r="W1913" s="5" t="s">
        <v>291</v>
      </c>
      <c r="X1913" s="5" t="str">
        <f t="shared" si="1522"/>
        <v>BASE_DT,SCEN_ID,PORT_ID,OFF_ID,OFF_SNO,OFF_TNO</v>
      </c>
      <c r="Y1913" s="6" t="s">
        <v>291</v>
      </c>
      <c r="Z1913" s="37" t="str">
        <f t="shared" si="1523"/>
        <v xml:space="preserve">  BEFS_POSI_ID varchar2(60) NULL,</v>
      </c>
      <c r="AA1913" s="37" t="s">
        <v>291</v>
      </c>
      <c r="AB1913" s="5" t="str">
        <f t="shared" si="1524"/>
        <v/>
      </c>
      <c r="AC1913" s="37" t="s">
        <v>291</v>
      </c>
      <c r="AD1913" s="37" t="str">
        <f t="shared" si="1525"/>
        <v>COMMENT ON COLUMN ZSB_LOGS_OFFS.BEFS_POSI_ID IS '분해전포지션ID';</v>
      </c>
      <c r="AE1913" s="37" t="s">
        <v>291</v>
      </c>
      <c r="AF1913" s="40" t="str">
        <f t="shared" si="1526"/>
        <v>ALTER TABLE ZSB_LOGS_OFFS ADD BEFS_POSI_ID varchar2(60) NULL;</v>
      </c>
      <c r="AG1913" s="6" t="s">
        <v>291</v>
      </c>
      <c r="AI1913" s="114"/>
      <c r="AJ1913" s="66"/>
    </row>
    <row r="1914" spans="2:36" hidden="1">
      <c r="B1914" s="65" t="str">
        <f t="shared" si="1519"/>
        <v>바젤2표준_산출정보</v>
      </c>
      <c r="C1914" s="65" t="str">
        <f t="shared" si="1519"/>
        <v>포지션상계처리정보</v>
      </c>
      <c r="D1914" s="65" t="s">
        <v>1778</v>
      </c>
      <c r="E1914" s="65">
        <f t="shared" si="1518"/>
        <v>31</v>
      </c>
      <c r="F1914" s="66"/>
      <c r="G1914" s="66" t="s">
        <v>274</v>
      </c>
      <c r="H1914" s="42" t="s">
        <v>1565</v>
      </c>
      <c r="I1914" s="66"/>
      <c r="J1914" s="65" t="str">
        <f t="shared" si="1511"/>
        <v>문자_60</v>
      </c>
      <c r="K1914" s="103"/>
      <c r="L1914" s="67"/>
      <c r="M1914" s="65" t="str">
        <f t="shared" si="1520"/>
        <v>ZSB_LOGS_OFFS</v>
      </c>
      <c r="N1914" s="65" t="str">
        <f t="shared" si="1512"/>
        <v>포지션상계처리정보</v>
      </c>
      <c r="O1914" s="27">
        <f t="shared" si="1510"/>
        <v>31</v>
      </c>
      <c r="P1914" s="65" t="s">
        <v>1779</v>
      </c>
      <c r="Q1914" s="65" t="s">
        <v>1778</v>
      </c>
      <c r="R1914" s="65" t="str">
        <f t="shared" si="1513"/>
        <v>varchar2(60)</v>
      </c>
      <c r="S1914" s="66"/>
      <c r="T1914" s="66"/>
      <c r="U1914" s="68" t="str">
        <f t="shared" si="1508"/>
        <v>60</v>
      </c>
      <c r="V1914" s="65"/>
      <c r="W1914" s="5" t="s">
        <v>291</v>
      </c>
      <c r="X1914" s="5" t="str">
        <f t="shared" si="1522"/>
        <v>BASE_DT,SCEN_ID,PORT_ID,OFF_ID,OFF_SNO,OFF_TNO</v>
      </c>
      <c r="Y1914" s="6" t="s">
        <v>291</v>
      </c>
      <c r="Z1914" s="37" t="str">
        <f t="shared" si="1523"/>
        <v xml:space="preserve">  BEFO_POSI_ID varchar2(60) NULL,CONSTRAINT PK_ZSB_LOGS_OFFS PRIMARY KEY ( BASE_DT,SCEN_ID,PORT_ID,OFF_ID,OFF_SNO,OFF_TNO) );</v>
      </c>
      <c r="AA1914" s="37" t="s">
        <v>291</v>
      </c>
      <c r="AB1914" s="5" t="str">
        <f t="shared" si="1524"/>
        <v/>
      </c>
      <c r="AC1914" s="37" t="s">
        <v>291</v>
      </c>
      <c r="AD1914" s="37" t="str">
        <f t="shared" si="1525"/>
        <v>COMMENT ON COLUMN ZSB_LOGS_OFFS.BEFO_POSI_ID IS '상계전포지션ID';</v>
      </c>
      <c r="AE1914" s="37" t="s">
        <v>291</v>
      </c>
      <c r="AF1914" s="40" t="str">
        <f t="shared" si="1526"/>
        <v>ALTER TABLE ZSB_LOGS_OFFS ADD BEFO_POSI_ID varchar2(60) NULL;</v>
      </c>
      <c r="AG1914" s="6" t="s">
        <v>291</v>
      </c>
      <c r="AI1914" s="114"/>
      <c r="AJ1914" s="66"/>
    </row>
    <row r="1915" spans="2:36" hidden="1">
      <c r="B1915" s="65" t="s">
        <v>1064</v>
      </c>
      <c r="C1915" s="65" t="s">
        <v>1043</v>
      </c>
      <c r="D1915" s="65" t="str">
        <f>VLOOKUP(C1915,엔티티목록!C:E,3,FALSE)</f>
        <v>상계프로세스를 효율족으로하기위한 중간정보</v>
      </c>
      <c r="E1915" s="65" t="str">
        <f t="shared" si="1518"/>
        <v/>
      </c>
      <c r="F1915" s="66"/>
      <c r="G1915" s="66"/>
      <c r="H1915" s="42">
        <f>SUMIFS(H:H,C:C,C1915,B:B,B1915, G:G,"&lt;&gt;"&amp;G1915)</f>
        <v>134</v>
      </c>
      <c r="I1915" s="66"/>
      <c r="J1915" s="65" t="str">
        <f t="shared" si="1511"/>
        <v/>
      </c>
      <c r="K1915" s="103"/>
      <c r="L1915" s="67"/>
      <c r="M1915" s="65" t="s">
        <v>5374</v>
      </c>
      <c r="N1915" s="65" t="str">
        <f t="shared" si="1512"/>
        <v>포지션상계처리작업용정보</v>
      </c>
      <c r="O1915" s="27" t="str">
        <f t="shared" si="1510"/>
        <v/>
      </c>
      <c r="P1915" s="65"/>
      <c r="Q1915" s="65"/>
      <c r="R1915" s="65" t="str">
        <f t="shared" si="1513"/>
        <v/>
      </c>
      <c r="S1915" s="66"/>
      <c r="T1915" s="66"/>
      <c r="U1915" s="68">
        <f t="shared" si="1508"/>
        <v>134</v>
      </c>
      <c r="V1915" s="65"/>
      <c r="W1915" s="5" t="s">
        <v>291</v>
      </c>
      <c r="X1915" s="5" t="str">
        <f t="shared" si="1522"/>
        <v/>
      </c>
      <c r="Y1915" s="6" t="s">
        <v>291</v>
      </c>
      <c r="Z1915" s="37" t="str">
        <f t="shared" si="1523"/>
        <v>CREATE TABLE ZSB_LOGS_OFFT(</v>
      </c>
      <c r="AA1915" s="37" t="s">
        <v>291</v>
      </c>
      <c r="AB1915" s="5" t="str">
        <f t="shared" si="1524"/>
        <v>DROP TABLE ZSB_LOGS_OFFT;</v>
      </c>
      <c r="AC1915" s="37" t="s">
        <v>291</v>
      </c>
      <c r="AD1915" s="37" t="str">
        <f t="shared" si="1525"/>
        <v>COMMENT ON TABLE ZSB_LOGS_OFFT IS '포지션상계처리작업용정보';</v>
      </c>
      <c r="AE1915" s="37" t="s">
        <v>291</v>
      </c>
      <c r="AF1915" s="40" t="str">
        <f t="shared" si="1526"/>
        <v/>
      </c>
      <c r="AG1915" s="6" t="s">
        <v>291</v>
      </c>
      <c r="AI1915" s="114"/>
      <c r="AJ1915" s="66"/>
    </row>
    <row r="1916" spans="2:36" hidden="1">
      <c r="B1916" s="65" t="str">
        <f t="shared" si="1519"/>
        <v>바젤2표준_산출정보</v>
      </c>
      <c r="C1916" s="65" t="str">
        <f t="shared" si="1519"/>
        <v>포지션상계처리작업용정보</v>
      </c>
      <c r="D1916" s="65" t="s">
        <v>1169</v>
      </c>
      <c r="E1916" s="65">
        <f t="shared" si="1518"/>
        <v>1</v>
      </c>
      <c r="F1916" s="66" t="s">
        <v>1980</v>
      </c>
      <c r="G1916" s="66" t="s">
        <v>274</v>
      </c>
      <c r="H1916" s="42">
        <v>8</v>
      </c>
      <c r="I1916" s="66"/>
      <c r="J1916" s="65" t="str">
        <f t="shared" si="1511"/>
        <v>문자_8</v>
      </c>
      <c r="K1916" s="103"/>
      <c r="L1916" s="67"/>
      <c r="M1916" s="65" t="str">
        <f t="shared" si="1515"/>
        <v>ZSB_LOGS_OFFT</v>
      </c>
      <c r="N1916" s="65" t="str">
        <f t="shared" si="1512"/>
        <v>포지션상계처리작업용정보</v>
      </c>
      <c r="O1916" s="27">
        <f t="shared" si="1510"/>
        <v>1</v>
      </c>
      <c r="P1916" s="65" t="s">
        <v>65</v>
      </c>
      <c r="Q1916" s="65" t="str">
        <f t="shared" ref="Q1916:Q1926" si="1527">D1916</f>
        <v>기준일자</v>
      </c>
      <c r="R1916" s="65" t="str">
        <f t="shared" si="1513"/>
        <v>varchar2(8)</v>
      </c>
      <c r="S1916" s="66" t="s">
        <v>1980</v>
      </c>
      <c r="T1916" s="66"/>
      <c r="U1916" s="68">
        <f t="shared" si="1508"/>
        <v>8</v>
      </c>
      <c r="V1916" s="65"/>
      <c r="W1916" s="5" t="s">
        <v>291</v>
      </c>
      <c r="X1916" s="5" t="str">
        <f t="shared" si="1522"/>
        <v>BASE_DT</v>
      </c>
      <c r="Y1916" s="6" t="s">
        <v>291</v>
      </c>
      <c r="Z1916" s="37" t="str">
        <f t="shared" si="1523"/>
        <v xml:space="preserve">  BASE_DT varchar2(8) NOT NULL,</v>
      </c>
      <c r="AA1916" s="37" t="s">
        <v>291</v>
      </c>
      <c r="AB1916" s="5" t="str">
        <f t="shared" si="1524"/>
        <v/>
      </c>
      <c r="AC1916" s="37" t="s">
        <v>291</v>
      </c>
      <c r="AD1916" s="37" t="str">
        <f t="shared" si="1525"/>
        <v>COMMENT ON COLUMN ZSB_LOGS_OFFT.BASE_DT IS '기준일자';</v>
      </c>
      <c r="AE1916" s="37" t="s">
        <v>291</v>
      </c>
      <c r="AF1916" s="40" t="str">
        <f t="shared" si="1526"/>
        <v/>
      </c>
      <c r="AG1916" s="6" t="s">
        <v>291</v>
      </c>
      <c r="AI1916" s="114"/>
      <c r="AJ1916" s="66"/>
    </row>
    <row r="1917" spans="2:36" hidden="1">
      <c r="B1917" s="65" t="str">
        <f t="shared" ref="B1917:C1932" si="1528">B1916</f>
        <v>바젤2표준_산출정보</v>
      </c>
      <c r="C1917" s="65" t="str">
        <f t="shared" si="1528"/>
        <v>포지션상계처리작업용정보</v>
      </c>
      <c r="D1917" s="65" t="s">
        <v>1212</v>
      </c>
      <c r="E1917" s="65">
        <f t="shared" si="1518"/>
        <v>2</v>
      </c>
      <c r="F1917" s="66" t="s">
        <v>1980</v>
      </c>
      <c r="G1917" s="66" t="s">
        <v>274</v>
      </c>
      <c r="H1917" s="42">
        <v>30</v>
      </c>
      <c r="I1917" s="66"/>
      <c r="J1917" s="65" t="str">
        <f t="shared" si="1511"/>
        <v>문자_30</v>
      </c>
      <c r="K1917" s="103"/>
      <c r="L1917" s="67"/>
      <c r="M1917" s="65" t="str">
        <f t="shared" si="1515"/>
        <v>ZSB_LOGS_OFFT</v>
      </c>
      <c r="N1917" s="65" t="str">
        <f t="shared" si="1512"/>
        <v>포지션상계처리작업용정보</v>
      </c>
      <c r="O1917" s="27">
        <f t="shared" si="1510"/>
        <v>2</v>
      </c>
      <c r="P1917" s="65" t="s">
        <v>106</v>
      </c>
      <c r="Q1917" s="65" t="str">
        <f t="shared" si="1527"/>
        <v>시나리오ID</v>
      </c>
      <c r="R1917" s="65" t="str">
        <f t="shared" si="1513"/>
        <v>varchar2(30)</v>
      </c>
      <c r="S1917" s="66" t="s">
        <v>1980</v>
      </c>
      <c r="T1917" s="66"/>
      <c r="U1917" s="68">
        <f t="shared" si="1508"/>
        <v>30</v>
      </c>
      <c r="V1917" s="65"/>
      <c r="W1917" s="5" t="s">
        <v>291</v>
      </c>
      <c r="X1917" s="5" t="str">
        <f t="shared" si="1522"/>
        <v>BASE_DT,SCEN_ID</v>
      </c>
      <c r="Y1917" s="6" t="s">
        <v>291</v>
      </c>
      <c r="Z1917" s="37" t="str">
        <f t="shared" si="1523"/>
        <v xml:space="preserve">  SCEN_ID varchar2(30) NOT NULL,</v>
      </c>
      <c r="AA1917" s="37" t="s">
        <v>291</v>
      </c>
      <c r="AB1917" s="5" t="str">
        <f t="shared" si="1524"/>
        <v/>
      </c>
      <c r="AC1917" s="37" t="s">
        <v>291</v>
      </c>
      <c r="AD1917" s="37" t="str">
        <f t="shared" si="1525"/>
        <v>COMMENT ON COLUMN ZSB_LOGS_OFFT.SCEN_ID IS '시나리오ID';</v>
      </c>
      <c r="AE1917" s="37" t="s">
        <v>291</v>
      </c>
      <c r="AF1917" s="40" t="str">
        <f t="shared" si="1526"/>
        <v/>
      </c>
      <c r="AG1917" s="6" t="s">
        <v>291</v>
      </c>
      <c r="AI1917" s="114"/>
      <c r="AJ1917" s="66"/>
    </row>
    <row r="1918" spans="2:36" hidden="1">
      <c r="B1918" s="65" t="str">
        <f t="shared" si="1528"/>
        <v>바젤2표준_산출정보</v>
      </c>
      <c r="C1918" s="65" t="str">
        <f t="shared" si="1528"/>
        <v>포지션상계처리작업용정보</v>
      </c>
      <c r="D1918" s="65" t="s">
        <v>1208</v>
      </c>
      <c r="E1918" s="65">
        <f t="shared" si="1518"/>
        <v>3</v>
      </c>
      <c r="F1918" s="66" t="s">
        <v>1980</v>
      </c>
      <c r="G1918" s="66" t="s">
        <v>274</v>
      </c>
      <c r="H1918" s="42" t="s">
        <v>1159</v>
      </c>
      <c r="I1918" s="66"/>
      <c r="J1918" s="65" t="str">
        <f t="shared" si="1511"/>
        <v>문자_100</v>
      </c>
      <c r="K1918" s="103"/>
      <c r="L1918" s="67"/>
      <c r="M1918" s="65" t="str">
        <f t="shared" si="1515"/>
        <v>ZSB_LOGS_OFFT</v>
      </c>
      <c r="N1918" s="65" t="str">
        <f t="shared" si="1512"/>
        <v>포지션상계처리작업용정보</v>
      </c>
      <c r="O1918" s="27">
        <f t="shared" si="1510"/>
        <v>3</v>
      </c>
      <c r="P1918" s="65" t="s">
        <v>81</v>
      </c>
      <c r="Q1918" s="65" t="str">
        <f t="shared" si="1527"/>
        <v>포트폴리오ID</v>
      </c>
      <c r="R1918" s="65" t="str">
        <f t="shared" si="1513"/>
        <v>varchar2(100)</v>
      </c>
      <c r="S1918" s="66" t="s">
        <v>1980</v>
      </c>
      <c r="T1918" s="66"/>
      <c r="U1918" s="68" t="str">
        <f t="shared" si="1508"/>
        <v>100</v>
      </c>
      <c r="V1918" s="65"/>
      <c r="W1918" s="5" t="s">
        <v>291</v>
      </c>
      <c r="X1918" s="5" t="str">
        <f t="shared" si="1522"/>
        <v>BASE_DT,SCEN_ID,PORT_ID</v>
      </c>
      <c r="Y1918" s="6" t="s">
        <v>291</v>
      </c>
      <c r="Z1918" s="37" t="str">
        <f t="shared" si="1523"/>
        <v xml:space="preserve">  PORT_ID varchar2(100) NOT NULL,</v>
      </c>
      <c r="AA1918" s="37" t="s">
        <v>291</v>
      </c>
      <c r="AB1918" s="5" t="str">
        <f t="shared" si="1524"/>
        <v/>
      </c>
      <c r="AC1918" s="37" t="s">
        <v>291</v>
      </c>
      <c r="AD1918" s="37" t="str">
        <f t="shared" si="1525"/>
        <v>COMMENT ON COLUMN ZSB_LOGS_OFFT.PORT_ID IS '포트폴리오ID';</v>
      </c>
      <c r="AE1918" s="37" t="s">
        <v>291</v>
      </c>
      <c r="AF1918" s="40" t="str">
        <f t="shared" si="1526"/>
        <v/>
      </c>
      <c r="AG1918" s="6" t="s">
        <v>291</v>
      </c>
      <c r="AI1918" s="114"/>
      <c r="AJ1918" s="66"/>
    </row>
    <row r="1919" spans="2:36" s="37" customFormat="1" hidden="1">
      <c r="B1919" s="65" t="str">
        <f t="shared" si="1528"/>
        <v>바젤2표준_산출정보</v>
      </c>
      <c r="C1919" s="65" t="str">
        <f t="shared" si="1528"/>
        <v>포지션상계처리작업용정보</v>
      </c>
      <c r="D1919" s="65" t="s">
        <v>33</v>
      </c>
      <c r="E1919" s="65">
        <f t="shared" si="1518"/>
        <v>4</v>
      </c>
      <c r="F1919" s="66">
        <v>0</v>
      </c>
      <c r="G1919" s="66" t="s">
        <v>274</v>
      </c>
      <c r="H1919" s="42">
        <v>60</v>
      </c>
      <c r="I1919" s="66"/>
      <c r="J1919" s="65" t="str">
        <f t="shared" si="1511"/>
        <v>문자_60</v>
      </c>
      <c r="K1919" s="103"/>
      <c r="L1919" s="67"/>
      <c r="M1919" s="65" t="str">
        <f t="shared" si="1515"/>
        <v>ZSB_LOGS_OFFT</v>
      </c>
      <c r="N1919" s="65" t="str">
        <f>C1919</f>
        <v>포지션상계처리작업용정보</v>
      </c>
      <c r="O1919" s="27">
        <f t="shared" si="1510"/>
        <v>4</v>
      </c>
      <c r="P1919" s="65" t="s">
        <v>738</v>
      </c>
      <c r="Q1919" s="65" t="str">
        <f>D1919</f>
        <v>포지션ID</v>
      </c>
      <c r="R1919" s="65" t="str">
        <f t="shared" si="1513"/>
        <v>varchar2(60)</v>
      </c>
      <c r="S1919" s="66" t="s">
        <v>1980</v>
      </c>
      <c r="T1919" s="66"/>
      <c r="U1919" s="68">
        <f t="shared" si="1508"/>
        <v>60</v>
      </c>
      <c r="V1919" s="65"/>
      <c r="W1919" s="5" t="s">
        <v>291</v>
      </c>
      <c r="X1919" s="5" t="str">
        <f t="shared" si="1522"/>
        <v>BASE_DT,SCEN_ID,PORT_ID,POSI_ID</v>
      </c>
      <c r="Y1919" s="6" t="s">
        <v>291</v>
      </c>
      <c r="Z1919" s="37" t="str">
        <f t="shared" si="1523"/>
        <v xml:space="preserve">  POSI_ID varchar2(60) NOT NULL,</v>
      </c>
      <c r="AA1919" s="37" t="s">
        <v>291</v>
      </c>
      <c r="AB1919" s="5" t="str">
        <f t="shared" si="1524"/>
        <v/>
      </c>
      <c r="AC1919" s="37" t="s">
        <v>291</v>
      </c>
      <c r="AD1919" s="37" t="str">
        <f t="shared" si="1525"/>
        <v>COMMENT ON COLUMN ZSB_LOGS_OFFT.POSI_ID IS '포지션ID';</v>
      </c>
      <c r="AE1919" s="37" t="s">
        <v>291</v>
      </c>
      <c r="AF1919" s="40" t="str">
        <f t="shared" si="1526"/>
        <v/>
      </c>
      <c r="AG1919" s="6" t="s">
        <v>291</v>
      </c>
      <c r="AI1919" s="114"/>
      <c r="AJ1919" s="66"/>
    </row>
    <row r="1920" spans="2:36" hidden="1">
      <c r="B1920" s="65" t="str">
        <f t="shared" si="1528"/>
        <v>바젤2표준_산출정보</v>
      </c>
      <c r="C1920" s="65" t="str">
        <f t="shared" si="1528"/>
        <v>포지션상계처리작업용정보</v>
      </c>
      <c r="D1920" s="65" t="s">
        <v>1153</v>
      </c>
      <c r="E1920" s="65">
        <f t="shared" si="1518"/>
        <v>5</v>
      </c>
      <c r="F1920" s="66"/>
      <c r="G1920" s="66" t="s">
        <v>274</v>
      </c>
      <c r="H1920" s="42">
        <v>20</v>
      </c>
      <c r="I1920" s="66"/>
      <c r="J1920" s="65" t="str">
        <f t="shared" si="1511"/>
        <v>문자_20</v>
      </c>
      <c r="K1920" s="103"/>
      <c r="L1920" s="67"/>
      <c r="M1920" s="65" t="str">
        <f t="shared" si="1515"/>
        <v>ZSB_LOGS_OFFT</v>
      </c>
      <c r="N1920" s="65" t="str">
        <f t="shared" si="1512"/>
        <v>포지션상계처리작업용정보</v>
      </c>
      <c r="O1920" s="27">
        <f t="shared" si="1510"/>
        <v>5</v>
      </c>
      <c r="P1920" s="65" t="s">
        <v>46</v>
      </c>
      <c r="Q1920" s="65" t="str">
        <f t="shared" si="1527"/>
        <v>최종작업자</v>
      </c>
      <c r="R1920" s="65" t="str">
        <f t="shared" si="1513"/>
        <v>varchar2(20)</v>
      </c>
      <c r="S1920" s="66"/>
      <c r="T1920" s="66"/>
      <c r="U1920" s="68">
        <f t="shared" si="1508"/>
        <v>20</v>
      </c>
      <c r="V1920" s="65"/>
      <c r="W1920" s="5" t="s">
        <v>291</v>
      </c>
      <c r="X1920" s="5" t="str">
        <f t="shared" si="1522"/>
        <v>BASE_DT,SCEN_ID,PORT_ID,POSI_ID</v>
      </c>
      <c r="Y1920" s="6" t="s">
        <v>291</v>
      </c>
      <c r="Z1920" s="37" t="str">
        <f t="shared" si="1523"/>
        <v xml:space="preserve">  LASTID varchar2(20) NULL,</v>
      </c>
      <c r="AA1920" s="37" t="s">
        <v>291</v>
      </c>
      <c r="AB1920" s="5" t="str">
        <f t="shared" si="1524"/>
        <v/>
      </c>
      <c r="AC1920" s="37" t="s">
        <v>291</v>
      </c>
      <c r="AD1920" s="37" t="str">
        <f t="shared" si="1525"/>
        <v>COMMENT ON COLUMN ZSB_LOGS_OFFT.LASTID IS '최종작업자';</v>
      </c>
      <c r="AE1920" s="37" t="s">
        <v>291</v>
      </c>
      <c r="AF1920" s="40" t="str">
        <f t="shared" si="1526"/>
        <v>ALTER TABLE ZSB_LOGS_OFFT ADD LASTID varchar2(20) NULL;</v>
      </c>
      <c r="AG1920" s="6" t="s">
        <v>291</v>
      </c>
      <c r="AI1920" s="114"/>
      <c r="AJ1920" s="66"/>
    </row>
    <row r="1921" spans="2:36" hidden="1">
      <c r="B1921" s="65" t="str">
        <f t="shared" si="1528"/>
        <v>바젤2표준_산출정보</v>
      </c>
      <c r="C1921" s="65" t="str">
        <f t="shared" si="1528"/>
        <v>포지션상계처리작업용정보</v>
      </c>
      <c r="D1921" s="65" t="s">
        <v>286</v>
      </c>
      <c r="E1921" s="65">
        <f t="shared" si="1518"/>
        <v>6</v>
      </c>
      <c r="F1921" s="66"/>
      <c r="G1921" s="66" t="s">
        <v>1154</v>
      </c>
      <c r="H1921" s="42">
        <v>8</v>
      </c>
      <c r="I1921" s="66" t="s">
        <v>36</v>
      </c>
      <c r="J1921" s="65" t="str">
        <f t="shared" si="1511"/>
        <v>날짜</v>
      </c>
      <c r="K1921" s="103"/>
      <c r="L1921" s="67"/>
      <c r="M1921" s="65" t="str">
        <f t="shared" si="1515"/>
        <v>ZSB_LOGS_OFFT</v>
      </c>
      <c r="N1921" s="65" t="str">
        <f t="shared" si="1512"/>
        <v>포지션상계처리작업용정보</v>
      </c>
      <c r="O1921" s="27">
        <f t="shared" si="1510"/>
        <v>6</v>
      </c>
      <c r="P1921" s="65" t="s">
        <v>47</v>
      </c>
      <c r="Q1921" s="65" t="str">
        <f t="shared" si="1527"/>
        <v>최종작업시스템일시</v>
      </c>
      <c r="R1921" s="65" t="str">
        <f t="shared" si="1513"/>
        <v>timestamp</v>
      </c>
      <c r="S1921" s="66"/>
      <c r="T1921" s="66"/>
      <c r="U1921" s="68">
        <f t="shared" si="1508"/>
        <v>8</v>
      </c>
      <c r="V1921" s="65"/>
      <c r="W1921" s="5" t="s">
        <v>291</v>
      </c>
      <c r="X1921" s="5" t="str">
        <f t="shared" si="1522"/>
        <v>BASE_DT,SCEN_ID,PORT_ID,POSI_ID</v>
      </c>
      <c r="Y1921" s="6" t="s">
        <v>291</v>
      </c>
      <c r="Z1921" s="37" t="str">
        <f t="shared" si="1523"/>
        <v xml:space="preserve">  TMSTAMP timestamp DEFAULT CURRENT_TIMESTAMP  NULL,</v>
      </c>
      <c r="AA1921" s="37" t="s">
        <v>291</v>
      </c>
      <c r="AB1921" s="5" t="str">
        <f t="shared" si="1524"/>
        <v/>
      </c>
      <c r="AC1921" s="37" t="s">
        <v>291</v>
      </c>
      <c r="AD1921" s="37" t="str">
        <f t="shared" si="1525"/>
        <v>COMMENT ON COLUMN ZSB_LOGS_OFFT.TMSTAMP IS '최종작업시스템일시';</v>
      </c>
      <c r="AE1921" s="37" t="s">
        <v>291</v>
      </c>
      <c r="AF1921" s="40" t="str">
        <f t="shared" si="1526"/>
        <v>ALTER TABLE ZSB_LOGS_OFFT ADD TMSTAMP timestamp NULL;</v>
      </c>
      <c r="AG1921" s="6" t="s">
        <v>291</v>
      </c>
      <c r="AI1921" s="114"/>
      <c r="AJ1921" s="66"/>
    </row>
    <row r="1922" spans="2:36" hidden="1">
      <c r="B1922" s="65" t="str">
        <f t="shared" si="1528"/>
        <v>바젤2표준_산출정보</v>
      </c>
      <c r="C1922" s="65" t="str">
        <f t="shared" si="1528"/>
        <v>포지션상계처리작업용정보</v>
      </c>
      <c r="D1922" s="65" t="s">
        <v>1840</v>
      </c>
      <c r="E1922" s="65">
        <f t="shared" si="1518"/>
        <v>7</v>
      </c>
      <c r="F1922" s="66"/>
      <c r="G1922" s="66" t="s">
        <v>12</v>
      </c>
      <c r="H1922" s="42">
        <v>8</v>
      </c>
      <c r="I1922" s="66"/>
      <c r="J1922" s="65" t="str">
        <f t="shared" si="1511"/>
        <v>문자_8</v>
      </c>
      <c r="K1922" s="103"/>
      <c r="L1922" s="67"/>
      <c r="M1922" s="65" t="str">
        <f t="shared" si="1515"/>
        <v>ZSB_LOGS_OFFT</v>
      </c>
      <c r="N1922" s="65" t="str">
        <f t="shared" si="1512"/>
        <v>포지션상계처리작업용정보</v>
      </c>
      <c r="O1922" s="27">
        <f t="shared" si="1510"/>
        <v>7</v>
      </c>
      <c r="P1922" s="65" t="s">
        <v>1842</v>
      </c>
      <c r="Q1922" s="65" t="str">
        <f t="shared" si="1527"/>
        <v>상계구분</v>
      </c>
      <c r="R1922" s="65" t="str">
        <f t="shared" si="1513"/>
        <v>varchar2(8)</v>
      </c>
      <c r="S1922" s="66"/>
      <c r="T1922" s="66"/>
      <c r="U1922" s="68">
        <f t="shared" si="1508"/>
        <v>8</v>
      </c>
      <c r="V1922" s="65"/>
      <c r="W1922" s="5" t="s">
        <v>291</v>
      </c>
      <c r="X1922" s="5" t="str">
        <f t="shared" si="1522"/>
        <v>BASE_DT,SCEN_ID,PORT_ID,POSI_ID</v>
      </c>
      <c r="Y1922" s="6" t="s">
        <v>291</v>
      </c>
      <c r="Z1922" s="37" t="str">
        <f t="shared" si="1523"/>
        <v xml:space="preserve">  OFF_FG varchar2(8) NULL,</v>
      </c>
      <c r="AA1922" s="37" t="s">
        <v>291</v>
      </c>
      <c r="AB1922" s="5" t="str">
        <f t="shared" si="1524"/>
        <v/>
      </c>
      <c r="AC1922" s="37" t="s">
        <v>291</v>
      </c>
      <c r="AD1922" s="37" t="str">
        <f t="shared" si="1525"/>
        <v>COMMENT ON COLUMN ZSB_LOGS_OFFT.OFF_FG IS '상계구분';</v>
      </c>
      <c r="AE1922" s="37" t="s">
        <v>291</v>
      </c>
      <c r="AF1922" s="40" t="str">
        <f t="shared" si="1526"/>
        <v>ALTER TABLE ZSB_LOGS_OFFT ADD OFF_FG varchar2(8) NULL;</v>
      </c>
      <c r="AG1922" s="6" t="s">
        <v>291</v>
      </c>
      <c r="AI1922" s="114"/>
      <c r="AJ1922" s="66"/>
    </row>
    <row r="1923" spans="2:36" hidden="1">
      <c r="B1923" s="65" t="str">
        <f t="shared" si="1528"/>
        <v>바젤2표준_산출정보</v>
      </c>
      <c r="C1923" s="65" t="str">
        <f t="shared" si="1528"/>
        <v>포지션상계처리작업용정보</v>
      </c>
      <c r="D1923" s="65" t="s">
        <v>1878</v>
      </c>
      <c r="E1923" s="65">
        <f t="shared" si="1518"/>
        <v>8</v>
      </c>
      <c r="F1923" s="66"/>
      <c r="G1923" s="66" t="s">
        <v>1156</v>
      </c>
      <c r="H1923" s="42" t="s">
        <v>2013</v>
      </c>
      <c r="I1923" s="66"/>
      <c r="J1923" s="65" t="str">
        <f t="shared" ref="J1923:J1986" si="1529">IF(G1923="", "", G1923&amp;IF(G1923="날짜", "", "_"&amp;H1923))</f>
        <v>숫자_19,2</v>
      </c>
      <c r="K1923" s="103"/>
      <c r="L1923" s="67"/>
      <c r="M1923" s="65" t="str">
        <f t="shared" si="1515"/>
        <v>ZSB_LOGS_OFFT</v>
      </c>
      <c r="N1923" s="65" t="str">
        <f t="shared" si="1512"/>
        <v>포지션상계처리작업용정보</v>
      </c>
      <c r="O1923" s="27">
        <f t="shared" si="1510"/>
        <v>8</v>
      </c>
      <c r="P1923" s="65" t="s">
        <v>1879</v>
      </c>
      <c r="Q1923" s="65" t="str">
        <f t="shared" si="1527"/>
        <v>상계전금액</v>
      </c>
      <c r="R1923" s="65" t="str">
        <f t="shared" ref="R1923:R1986" si="1530">IF(G1923="문자", "varchar2(" &amp; H1923 &amp; ")", IF(G1923="숫자", "number(" &amp; SUBSTITUTE(H1923, ".", ",") &amp;")", IF(G1923="날짜", "timestamp", "")))</f>
        <v>number(19,2)</v>
      </c>
      <c r="S1923" s="66"/>
      <c r="T1923" s="66"/>
      <c r="U1923" s="68" t="str">
        <f t="shared" si="1508"/>
        <v>19,2</v>
      </c>
      <c r="V1923" s="65"/>
      <c r="W1923" s="5" t="s">
        <v>291</v>
      </c>
      <c r="X1923" s="5" t="str">
        <f t="shared" si="1522"/>
        <v>BASE_DT,SCEN_ID,PORT_ID,POSI_ID</v>
      </c>
      <c r="Y1923" s="6" t="s">
        <v>291</v>
      </c>
      <c r="Z1923" s="37" t="str">
        <f t="shared" si="1523"/>
        <v xml:space="preserve">  IAMT number(19,2) NULL,</v>
      </c>
      <c r="AA1923" s="37" t="s">
        <v>291</v>
      </c>
      <c r="AB1923" s="5" t="str">
        <f t="shared" si="1524"/>
        <v/>
      </c>
      <c r="AC1923" s="37" t="s">
        <v>291</v>
      </c>
      <c r="AD1923" s="37" t="str">
        <f t="shared" si="1525"/>
        <v>COMMENT ON COLUMN ZSB_LOGS_OFFT.IAMT IS '상계전금액';</v>
      </c>
      <c r="AE1923" s="37" t="s">
        <v>291</v>
      </c>
      <c r="AF1923" s="40" t="str">
        <f t="shared" si="1526"/>
        <v>ALTER TABLE ZSB_LOGS_OFFT ADD IAMT number(19,2) NULL;</v>
      </c>
      <c r="AG1923" s="6" t="s">
        <v>291</v>
      </c>
      <c r="AI1923" s="114"/>
      <c r="AJ1923" s="66"/>
    </row>
    <row r="1924" spans="2:36" hidden="1">
      <c r="B1924" s="65" t="str">
        <f t="shared" si="1528"/>
        <v>바젤2표준_산출정보</v>
      </c>
      <c r="C1924" s="65" t="str">
        <f t="shared" si="1528"/>
        <v>포지션상계처리작업용정보</v>
      </c>
      <c r="D1924" s="65" t="s">
        <v>1880</v>
      </c>
      <c r="E1924" s="65">
        <f t="shared" si="1518"/>
        <v>9</v>
      </c>
      <c r="F1924" s="66"/>
      <c r="G1924" s="66" t="s">
        <v>1156</v>
      </c>
      <c r="H1924" s="42" t="s">
        <v>2013</v>
      </c>
      <c r="I1924" s="66"/>
      <c r="J1924" s="65" t="str">
        <f t="shared" si="1529"/>
        <v>숫자_19,2</v>
      </c>
      <c r="K1924" s="103"/>
      <c r="L1924" s="67"/>
      <c r="M1924" s="65" t="str">
        <f t="shared" si="1515"/>
        <v>ZSB_LOGS_OFFT</v>
      </c>
      <c r="N1924" s="65" t="str">
        <f>C1924</f>
        <v>포지션상계처리작업용정보</v>
      </c>
      <c r="O1924" s="27">
        <f t="shared" si="1510"/>
        <v>9</v>
      </c>
      <c r="P1924" s="65" t="s">
        <v>1881</v>
      </c>
      <c r="Q1924" s="65" t="str">
        <f>D1924</f>
        <v>상계후금액</v>
      </c>
      <c r="R1924" s="65" t="str">
        <f t="shared" si="1530"/>
        <v>number(19,2)</v>
      </c>
      <c r="S1924" s="66"/>
      <c r="T1924" s="66"/>
      <c r="U1924" s="68" t="str">
        <f t="shared" si="1508"/>
        <v>19,2</v>
      </c>
      <c r="V1924" s="65"/>
      <c r="W1924" s="5" t="s">
        <v>291</v>
      </c>
      <c r="X1924" s="5" t="str">
        <f t="shared" si="1522"/>
        <v>BASE_DT,SCEN_ID,PORT_ID,POSI_ID</v>
      </c>
      <c r="Y1924" s="6" t="s">
        <v>291</v>
      </c>
      <c r="Z1924" s="37" t="str">
        <f t="shared" si="1523"/>
        <v xml:space="preserve">  RAMT number(19,2) NULL,</v>
      </c>
      <c r="AA1924" s="37" t="s">
        <v>291</v>
      </c>
      <c r="AB1924" s="5" t="str">
        <f t="shared" si="1524"/>
        <v/>
      </c>
      <c r="AC1924" s="37" t="s">
        <v>291</v>
      </c>
      <c r="AD1924" s="37" t="str">
        <f t="shared" si="1525"/>
        <v>COMMENT ON COLUMN ZSB_LOGS_OFFT.RAMT IS '상계후금액';</v>
      </c>
      <c r="AE1924" s="37" t="s">
        <v>291</v>
      </c>
      <c r="AF1924" s="40" t="str">
        <f t="shared" si="1526"/>
        <v>ALTER TABLE ZSB_LOGS_OFFT ADD RAMT number(19,2) NULL;</v>
      </c>
      <c r="AG1924" s="6" t="s">
        <v>291</v>
      </c>
      <c r="AI1924" s="114"/>
      <c r="AJ1924" s="66"/>
    </row>
    <row r="1925" spans="2:36" hidden="1">
      <c r="B1925" s="65" t="str">
        <f t="shared" si="1528"/>
        <v>바젤2표준_산출정보</v>
      </c>
      <c r="C1925" s="65" t="str">
        <f t="shared" si="1528"/>
        <v>포지션상계처리작업용정보</v>
      </c>
      <c r="D1925" s="65" t="s">
        <v>1882</v>
      </c>
      <c r="E1925" s="65">
        <f t="shared" si="1518"/>
        <v>10</v>
      </c>
      <c r="F1925" s="66"/>
      <c r="G1925" s="66" t="s">
        <v>1156</v>
      </c>
      <c r="H1925" s="42" t="s">
        <v>2013</v>
      </c>
      <c r="I1925" s="66"/>
      <c r="J1925" s="65" t="str">
        <f t="shared" si="1529"/>
        <v>숫자_19,2</v>
      </c>
      <c r="K1925" s="103"/>
      <c r="L1925" s="67"/>
      <c r="M1925" s="65" t="str">
        <f t="shared" si="1515"/>
        <v>ZSB_LOGS_OFFT</v>
      </c>
      <c r="N1925" s="65" t="str">
        <f>C1925</f>
        <v>포지션상계처리작업용정보</v>
      </c>
      <c r="O1925" s="27">
        <f t="shared" si="1510"/>
        <v>10</v>
      </c>
      <c r="P1925" s="65" t="s">
        <v>1883</v>
      </c>
      <c r="Q1925" s="65" t="str">
        <f>D1925</f>
        <v>상계후수량</v>
      </c>
      <c r="R1925" s="65" t="str">
        <f t="shared" si="1530"/>
        <v>number(19,2)</v>
      </c>
      <c r="S1925" s="66"/>
      <c r="T1925" s="66"/>
      <c r="U1925" s="68" t="str">
        <f t="shared" si="1508"/>
        <v>19,2</v>
      </c>
      <c r="V1925" s="65"/>
      <c r="W1925" s="5" t="s">
        <v>291</v>
      </c>
      <c r="X1925" s="5" t="str">
        <f t="shared" si="1522"/>
        <v>BASE_DT,SCEN_ID,PORT_ID,POSI_ID</v>
      </c>
      <c r="Y1925" s="6" t="s">
        <v>291</v>
      </c>
      <c r="Z1925" s="37" t="str">
        <f t="shared" si="1523"/>
        <v xml:space="preserve">  RQTY number(19,2) NULL,</v>
      </c>
      <c r="AA1925" s="37" t="s">
        <v>291</v>
      </c>
      <c r="AB1925" s="5" t="str">
        <f t="shared" si="1524"/>
        <v/>
      </c>
      <c r="AC1925" s="37" t="s">
        <v>291</v>
      </c>
      <c r="AD1925" s="37" t="str">
        <f t="shared" si="1525"/>
        <v>COMMENT ON COLUMN ZSB_LOGS_OFFT.RQTY IS '상계후수량';</v>
      </c>
      <c r="AE1925" s="37" t="s">
        <v>291</v>
      </c>
      <c r="AF1925" s="40" t="str">
        <f t="shared" si="1526"/>
        <v>ALTER TABLE ZSB_LOGS_OFFT ADD RQTY number(19,2) NULL;</v>
      </c>
      <c r="AG1925" s="6" t="s">
        <v>291</v>
      </c>
      <c r="AI1925" s="114"/>
      <c r="AJ1925" s="66"/>
    </row>
    <row r="1926" spans="2:36" hidden="1">
      <c r="B1926" s="65" t="str">
        <f t="shared" si="1528"/>
        <v>바젤2표준_산출정보</v>
      </c>
      <c r="C1926" s="65" t="str">
        <f t="shared" si="1528"/>
        <v>포지션상계처리작업용정보</v>
      </c>
      <c r="D1926" s="65" t="s">
        <v>1884</v>
      </c>
      <c r="E1926" s="65">
        <f t="shared" si="1518"/>
        <v>11</v>
      </c>
      <c r="F1926" s="66"/>
      <c r="G1926" s="66" t="s">
        <v>1156</v>
      </c>
      <c r="H1926" s="42" t="s">
        <v>2013</v>
      </c>
      <c r="I1926" s="66"/>
      <c r="J1926" s="65" t="str">
        <f t="shared" si="1529"/>
        <v>숫자_19,2</v>
      </c>
      <c r="K1926" s="103"/>
      <c r="L1926" s="67"/>
      <c r="M1926" s="65" t="str">
        <f t="shared" si="1515"/>
        <v>ZSB_LOGS_OFFT</v>
      </c>
      <c r="N1926" s="65" t="str">
        <f t="shared" si="1512"/>
        <v>포지션상계처리작업용정보</v>
      </c>
      <c r="O1926" s="27">
        <f t="shared" si="1510"/>
        <v>11</v>
      </c>
      <c r="P1926" s="65" t="s">
        <v>1885</v>
      </c>
      <c r="Q1926" s="65" t="str">
        <f t="shared" si="1527"/>
        <v>상계후기초자산금액</v>
      </c>
      <c r="R1926" s="65" t="str">
        <f t="shared" si="1530"/>
        <v>number(19,2)</v>
      </c>
      <c r="S1926" s="66"/>
      <c r="T1926" s="66"/>
      <c r="U1926" s="68" t="str">
        <f t="shared" ref="U1926:U1989" si="1531">IF(Q1926="", SUMIFS(U:U,M:M,M1926,Q:Q,"&lt;&gt;"&amp;Q1926), IF(OR(R1926="float",R1926="datetime"),8,H1926))</f>
        <v>19,2</v>
      </c>
      <c r="V1926" s="65"/>
      <c r="W1926" s="5" t="s">
        <v>291</v>
      </c>
      <c r="X1926" s="5" t="str">
        <f t="shared" si="1522"/>
        <v>BASE_DT,SCEN_ID,PORT_ID,POSI_ID</v>
      </c>
      <c r="Y1926" s="6" t="s">
        <v>291</v>
      </c>
      <c r="Z1926" s="37" t="str">
        <f t="shared" si="1523"/>
        <v xml:space="preserve">  RUAMT number(19,2) NULL,CONSTRAINT PK_ZSB_LOGS_OFFT PRIMARY KEY ( BASE_DT,SCEN_ID,PORT_ID,POSI_ID) );</v>
      </c>
      <c r="AA1926" s="37" t="s">
        <v>291</v>
      </c>
      <c r="AB1926" s="5" t="str">
        <f t="shared" si="1524"/>
        <v/>
      </c>
      <c r="AC1926" s="37" t="s">
        <v>291</v>
      </c>
      <c r="AD1926" s="37" t="str">
        <f t="shared" si="1525"/>
        <v>COMMENT ON COLUMN ZSB_LOGS_OFFT.RUAMT IS '상계후기초자산금액';</v>
      </c>
      <c r="AE1926" s="37" t="s">
        <v>291</v>
      </c>
      <c r="AF1926" s="40" t="str">
        <f t="shared" si="1526"/>
        <v>ALTER TABLE ZSB_LOGS_OFFT ADD RUAMT number(19,2) NULL;</v>
      </c>
      <c r="AG1926" s="6" t="s">
        <v>291</v>
      </c>
      <c r="AI1926" s="114"/>
      <c r="AJ1926" s="66"/>
    </row>
    <row r="1927" spans="2:36" hidden="1">
      <c r="B1927" s="65" t="s">
        <v>1064</v>
      </c>
      <c r="C1927" s="65" t="s">
        <v>698</v>
      </c>
      <c r="D1927" s="65" t="str">
        <f>VLOOKUP(C1927,엔티티목록!C:E,3,FALSE)</f>
        <v>포지션 분해처리 정보</v>
      </c>
      <c r="E1927" s="65" t="str">
        <f t="shared" si="1518"/>
        <v/>
      </c>
      <c r="F1927" s="66"/>
      <c r="G1927" s="66"/>
      <c r="H1927" s="42">
        <f>SUMIFS(H:H,C:C,C1927,B:B,B1927, G:G,"&lt;&gt;"&amp;G1927)</f>
        <v>443</v>
      </c>
      <c r="I1927" s="66"/>
      <c r="J1927" s="65" t="str">
        <f t="shared" si="1529"/>
        <v/>
      </c>
      <c r="K1927" s="103"/>
      <c r="L1927" s="67"/>
      <c r="M1927" s="65" t="s">
        <v>5376</v>
      </c>
      <c r="N1927" s="65" t="str">
        <f t="shared" si="1512"/>
        <v>포지션분해처리정보</v>
      </c>
      <c r="O1927" s="27" t="str">
        <f t="shared" si="1510"/>
        <v/>
      </c>
      <c r="P1927" s="65"/>
      <c r="Q1927" s="65"/>
      <c r="R1927" s="65" t="str">
        <f t="shared" si="1530"/>
        <v/>
      </c>
      <c r="S1927" s="66"/>
      <c r="T1927" s="66"/>
      <c r="U1927" s="68">
        <f t="shared" si="1531"/>
        <v>443</v>
      </c>
      <c r="V1927" s="65"/>
      <c r="W1927" s="5" t="s">
        <v>291</v>
      </c>
      <c r="X1927" s="5" t="str">
        <f t="shared" si="1522"/>
        <v/>
      </c>
      <c r="Y1927" s="6" t="s">
        <v>291</v>
      </c>
      <c r="Z1927" s="37" t="str">
        <f t="shared" si="1523"/>
        <v>CREATE TABLE ZSB_LOGS_DIVB(</v>
      </c>
      <c r="AA1927" s="37" t="s">
        <v>291</v>
      </c>
      <c r="AB1927" s="5" t="str">
        <f t="shared" si="1524"/>
        <v>DROP TABLE ZSB_LOGS_DIVB;</v>
      </c>
      <c r="AC1927" s="37" t="s">
        <v>291</v>
      </c>
      <c r="AD1927" s="37" t="str">
        <f t="shared" si="1525"/>
        <v>COMMENT ON TABLE ZSB_LOGS_DIVB IS '포지션분해처리정보';</v>
      </c>
      <c r="AE1927" s="37" t="s">
        <v>291</v>
      </c>
      <c r="AF1927" s="40" t="str">
        <f t="shared" si="1526"/>
        <v/>
      </c>
      <c r="AG1927" s="6" t="s">
        <v>291</v>
      </c>
      <c r="AI1927" s="114"/>
      <c r="AJ1927" s="66"/>
    </row>
    <row r="1928" spans="2:36" hidden="1">
      <c r="B1928" s="65" t="str">
        <f t="shared" si="1528"/>
        <v>바젤2표준_산출정보</v>
      </c>
      <c r="C1928" s="65" t="str">
        <f t="shared" si="1528"/>
        <v>포지션분해처리정보</v>
      </c>
      <c r="D1928" s="65" t="s">
        <v>1169</v>
      </c>
      <c r="E1928" s="65">
        <f t="shared" si="1518"/>
        <v>1</v>
      </c>
      <c r="F1928" s="66" t="s">
        <v>1980</v>
      </c>
      <c r="G1928" s="66" t="s">
        <v>274</v>
      </c>
      <c r="H1928" s="42">
        <v>8</v>
      </c>
      <c r="I1928" s="66"/>
      <c r="J1928" s="65" t="str">
        <f t="shared" si="1529"/>
        <v>문자_8</v>
      </c>
      <c r="K1928" s="103"/>
      <c r="L1928" s="67"/>
      <c r="M1928" s="65" t="str">
        <f t="shared" ref="M1928:M1956" si="1532">M1927</f>
        <v>ZSB_LOGS_DIVB</v>
      </c>
      <c r="N1928" s="65" t="str">
        <f t="shared" si="1512"/>
        <v>포지션분해처리정보</v>
      </c>
      <c r="O1928" s="27">
        <f t="shared" si="1510"/>
        <v>1</v>
      </c>
      <c r="P1928" s="65" t="s">
        <v>65</v>
      </c>
      <c r="Q1928" s="65" t="str">
        <f t="shared" ref="Q1928:Q1942" si="1533">D1928</f>
        <v>기준일자</v>
      </c>
      <c r="R1928" s="65" t="str">
        <f t="shared" si="1530"/>
        <v>varchar2(8)</v>
      </c>
      <c r="S1928" s="66" t="s">
        <v>1980</v>
      </c>
      <c r="T1928" s="66"/>
      <c r="U1928" s="68">
        <f t="shared" si="1531"/>
        <v>8</v>
      </c>
      <c r="V1928" s="65"/>
      <c r="W1928" s="5" t="s">
        <v>291</v>
      </c>
      <c r="X1928" s="5" t="str">
        <f t="shared" si="1522"/>
        <v>BASE_DT</v>
      </c>
      <c r="Y1928" s="6" t="s">
        <v>291</v>
      </c>
      <c r="Z1928" s="37" t="str">
        <f t="shared" si="1523"/>
        <v xml:space="preserve">  BASE_DT varchar2(8) NOT NULL,</v>
      </c>
      <c r="AA1928" s="37" t="s">
        <v>291</v>
      </c>
      <c r="AB1928" s="5" t="str">
        <f t="shared" si="1524"/>
        <v/>
      </c>
      <c r="AC1928" s="37" t="s">
        <v>291</v>
      </c>
      <c r="AD1928" s="37" t="str">
        <f t="shared" si="1525"/>
        <v>COMMENT ON COLUMN ZSB_LOGS_DIVB.BASE_DT IS '기준일자';</v>
      </c>
      <c r="AE1928" s="37" t="s">
        <v>291</v>
      </c>
      <c r="AF1928" s="40" t="str">
        <f t="shared" si="1526"/>
        <v/>
      </c>
      <c r="AG1928" s="6" t="s">
        <v>291</v>
      </c>
      <c r="AI1928" s="114"/>
      <c r="AJ1928" s="66"/>
    </row>
    <row r="1929" spans="2:36" hidden="1">
      <c r="B1929" s="65" t="str">
        <f t="shared" si="1528"/>
        <v>바젤2표준_산출정보</v>
      </c>
      <c r="C1929" s="65" t="str">
        <f t="shared" si="1528"/>
        <v>포지션분해처리정보</v>
      </c>
      <c r="D1929" s="65" t="s">
        <v>1212</v>
      </c>
      <c r="E1929" s="65">
        <f t="shared" si="1518"/>
        <v>2</v>
      </c>
      <c r="F1929" s="66" t="s">
        <v>1980</v>
      </c>
      <c r="G1929" s="66" t="s">
        <v>274</v>
      </c>
      <c r="H1929" s="42">
        <v>30</v>
      </c>
      <c r="I1929" s="66"/>
      <c r="J1929" s="65" t="str">
        <f t="shared" si="1529"/>
        <v>문자_30</v>
      </c>
      <c r="K1929" s="103"/>
      <c r="L1929" s="67"/>
      <c r="M1929" s="65" t="str">
        <f t="shared" si="1532"/>
        <v>ZSB_LOGS_DIVB</v>
      </c>
      <c r="N1929" s="65" t="str">
        <f t="shared" si="1512"/>
        <v>포지션분해처리정보</v>
      </c>
      <c r="O1929" s="27">
        <f t="shared" si="1510"/>
        <v>2</v>
      </c>
      <c r="P1929" s="65" t="s">
        <v>106</v>
      </c>
      <c r="Q1929" s="65" t="str">
        <f t="shared" si="1533"/>
        <v>시나리오ID</v>
      </c>
      <c r="R1929" s="65" t="str">
        <f t="shared" si="1530"/>
        <v>varchar2(30)</v>
      </c>
      <c r="S1929" s="66" t="s">
        <v>1980</v>
      </c>
      <c r="T1929" s="66"/>
      <c r="U1929" s="68">
        <f t="shared" si="1531"/>
        <v>30</v>
      </c>
      <c r="V1929" s="65"/>
      <c r="W1929" s="5" t="s">
        <v>291</v>
      </c>
      <c r="X1929" s="5" t="str">
        <f t="shared" si="1522"/>
        <v>BASE_DT,SCEN_ID</v>
      </c>
      <c r="Y1929" s="6" t="s">
        <v>291</v>
      </c>
      <c r="Z1929" s="37" t="str">
        <f t="shared" si="1523"/>
        <v xml:space="preserve">  SCEN_ID varchar2(30) NOT NULL,</v>
      </c>
      <c r="AA1929" s="37" t="s">
        <v>291</v>
      </c>
      <c r="AB1929" s="5" t="str">
        <f t="shared" si="1524"/>
        <v/>
      </c>
      <c r="AC1929" s="37" t="s">
        <v>291</v>
      </c>
      <c r="AD1929" s="37" t="str">
        <f t="shared" si="1525"/>
        <v>COMMENT ON COLUMN ZSB_LOGS_DIVB.SCEN_ID IS '시나리오ID';</v>
      </c>
      <c r="AE1929" s="37" t="s">
        <v>291</v>
      </c>
      <c r="AF1929" s="40" t="str">
        <f t="shared" si="1526"/>
        <v/>
      </c>
      <c r="AG1929" s="6" t="s">
        <v>291</v>
      </c>
      <c r="AI1929" s="114"/>
      <c r="AJ1929" s="66"/>
    </row>
    <row r="1930" spans="2:36" hidden="1">
      <c r="B1930" s="65" t="str">
        <f t="shared" si="1528"/>
        <v>바젤2표준_산출정보</v>
      </c>
      <c r="C1930" s="65" t="str">
        <f t="shared" si="1528"/>
        <v>포지션분해처리정보</v>
      </c>
      <c r="D1930" s="65" t="s">
        <v>1208</v>
      </c>
      <c r="E1930" s="65">
        <f t="shared" si="1518"/>
        <v>3</v>
      </c>
      <c r="F1930" s="66" t="s">
        <v>1980</v>
      </c>
      <c r="G1930" s="66" t="s">
        <v>274</v>
      </c>
      <c r="H1930" s="42" t="s">
        <v>1159</v>
      </c>
      <c r="I1930" s="66"/>
      <c r="J1930" s="65" t="str">
        <f t="shared" si="1529"/>
        <v>문자_100</v>
      </c>
      <c r="K1930" s="103"/>
      <c r="L1930" s="67"/>
      <c r="M1930" s="65" t="str">
        <f t="shared" si="1532"/>
        <v>ZSB_LOGS_DIVB</v>
      </c>
      <c r="N1930" s="65" t="str">
        <f t="shared" si="1512"/>
        <v>포지션분해처리정보</v>
      </c>
      <c r="O1930" s="27">
        <f t="shared" si="1510"/>
        <v>3</v>
      </c>
      <c r="P1930" s="65" t="s">
        <v>81</v>
      </c>
      <c r="Q1930" s="65" t="str">
        <f t="shared" si="1533"/>
        <v>포트폴리오ID</v>
      </c>
      <c r="R1930" s="65" t="str">
        <f t="shared" si="1530"/>
        <v>varchar2(100)</v>
      </c>
      <c r="S1930" s="66" t="s">
        <v>1980</v>
      </c>
      <c r="T1930" s="66"/>
      <c r="U1930" s="68" t="str">
        <f t="shared" si="1531"/>
        <v>100</v>
      </c>
      <c r="V1930" s="65"/>
      <c r="W1930" s="5" t="s">
        <v>291</v>
      </c>
      <c r="X1930" s="5" t="str">
        <f t="shared" si="1522"/>
        <v>BASE_DT,SCEN_ID,PORT_ID</v>
      </c>
      <c r="Y1930" s="6" t="s">
        <v>291</v>
      </c>
      <c r="Z1930" s="37" t="str">
        <f t="shared" si="1523"/>
        <v xml:space="preserve">  PORT_ID varchar2(100) NOT NULL,</v>
      </c>
      <c r="AA1930" s="37" t="s">
        <v>291</v>
      </c>
      <c r="AB1930" s="5" t="str">
        <f t="shared" si="1524"/>
        <v/>
      </c>
      <c r="AC1930" s="37" t="s">
        <v>291</v>
      </c>
      <c r="AD1930" s="37" t="str">
        <f t="shared" si="1525"/>
        <v>COMMENT ON COLUMN ZSB_LOGS_DIVB.PORT_ID IS '포트폴리오ID';</v>
      </c>
      <c r="AE1930" s="37" t="s">
        <v>291</v>
      </c>
      <c r="AF1930" s="40" t="str">
        <f t="shared" si="1526"/>
        <v/>
      </c>
      <c r="AG1930" s="6" t="s">
        <v>291</v>
      </c>
      <c r="AI1930" s="114"/>
      <c r="AJ1930" s="66"/>
    </row>
    <row r="1931" spans="2:36" hidden="1">
      <c r="B1931" s="65" t="str">
        <f t="shared" si="1528"/>
        <v>바젤2표준_산출정보</v>
      </c>
      <c r="C1931" s="65" t="str">
        <f t="shared" si="1528"/>
        <v>포지션분해처리정보</v>
      </c>
      <c r="D1931" s="65" t="s">
        <v>33</v>
      </c>
      <c r="E1931" s="65">
        <f t="shared" si="1518"/>
        <v>4</v>
      </c>
      <c r="F1931" s="66" t="s">
        <v>1980</v>
      </c>
      <c r="G1931" s="66" t="s">
        <v>274</v>
      </c>
      <c r="H1931" s="42">
        <v>60</v>
      </c>
      <c r="I1931" s="66"/>
      <c r="J1931" s="65" t="str">
        <f t="shared" si="1529"/>
        <v>문자_60</v>
      </c>
      <c r="K1931" s="103"/>
      <c r="L1931" s="67"/>
      <c r="M1931" s="65" t="str">
        <f t="shared" si="1532"/>
        <v>ZSB_LOGS_DIVB</v>
      </c>
      <c r="N1931" s="65" t="str">
        <f t="shared" si="1512"/>
        <v>포지션분해처리정보</v>
      </c>
      <c r="O1931" s="27">
        <f t="shared" si="1510"/>
        <v>4</v>
      </c>
      <c r="P1931" s="65" t="s">
        <v>738</v>
      </c>
      <c r="Q1931" s="65" t="str">
        <f t="shared" si="1533"/>
        <v>포지션ID</v>
      </c>
      <c r="R1931" s="65" t="str">
        <f t="shared" si="1530"/>
        <v>varchar2(60)</v>
      </c>
      <c r="S1931" s="66" t="s">
        <v>1980</v>
      </c>
      <c r="T1931" s="66"/>
      <c r="U1931" s="68">
        <f t="shared" si="1531"/>
        <v>60</v>
      </c>
      <c r="V1931" s="65"/>
      <c r="W1931" s="5" t="s">
        <v>291</v>
      </c>
      <c r="X1931" s="5" t="str">
        <f t="shared" si="1522"/>
        <v>BASE_DT,SCEN_ID,PORT_ID,POSI_ID</v>
      </c>
      <c r="Y1931" s="6" t="s">
        <v>291</v>
      </c>
      <c r="Z1931" s="37" t="str">
        <f t="shared" si="1523"/>
        <v xml:space="preserve">  POSI_ID varchar2(60) NOT NULL,</v>
      </c>
      <c r="AA1931" s="37" t="s">
        <v>291</v>
      </c>
      <c r="AB1931" s="5" t="str">
        <f t="shared" si="1524"/>
        <v/>
      </c>
      <c r="AC1931" s="37" t="s">
        <v>291</v>
      </c>
      <c r="AD1931" s="37" t="str">
        <f t="shared" si="1525"/>
        <v>COMMENT ON COLUMN ZSB_LOGS_DIVB.POSI_ID IS '포지션ID';</v>
      </c>
      <c r="AE1931" s="37" t="s">
        <v>291</v>
      </c>
      <c r="AF1931" s="40" t="str">
        <f t="shared" si="1526"/>
        <v/>
      </c>
      <c r="AG1931" s="6" t="s">
        <v>291</v>
      </c>
      <c r="AI1931" s="114"/>
      <c r="AJ1931" s="66"/>
    </row>
    <row r="1932" spans="2:36" hidden="1">
      <c r="B1932" s="65" t="str">
        <f t="shared" si="1528"/>
        <v>바젤2표준_산출정보</v>
      </c>
      <c r="C1932" s="65" t="str">
        <f t="shared" si="1528"/>
        <v>포지션분해처리정보</v>
      </c>
      <c r="D1932" s="65" t="s">
        <v>1153</v>
      </c>
      <c r="E1932" s="65">
        <f t="shared" si="1518"/>
        <v>5</v>
      </c>
      <c r="F1932" s="66"/>
      <c r="G1932" s="66" t="s">
        <v>274</v>
      </c>
      <c r="H1932" s="42">
        <v>20</v>
      </c>
      <c r="I1932" s="66"/>
      <c r="J1932" s="65" t="str">
        <f t="shared" si="1529"/>
        <v>문자_20</v>
      </c>
      <c r="K1932" s="103"/>
      <c r="L1932" s="67"/>
      <c r="M1932" s="65" t="str">
        <f t="shared" si="1532"/>
        <v>ZSB_LOGS_DIVB</v>
      </c>
      <c r="N1932" s="65" t="str">
        <f t="shared" si="1512"/>
        <v>포지션분해처리정보</v>
      </c>
      <c r="O1932" s="27">
        <f t="shared" si="1510"/>
        <v>5</v>
      </c>
      <c r="P1932" s="65" t="s">
        <v>46</v>
      </c>
      <c r="Q1932" s="65" t="str">
        <f t="shared" si="1533"/>
        <v>최종작업자</v>
      </c>
      <c r="R1932" s="65" t="str">
        <f t="shared" si="1530"/>
        <v>varchar2(20)</v>
      </c>
      <c r="S1932" s="66"/>
      <c r="T1932" s="66"/>
      <c r="U1932" s="68">
        <f t="shared" si="1531"/>
        <v>20</v>
      </c>
      <c r="V1932" s="65"/>
      <c r="W1932" s="5" t="s">
        <v>291</v>
      </c>
      <c r="X1932" s="5" t="str">
        <f t="shared" si="1522"/>
        <v>BASE_DT,SCEN_ID,PORT_ID,POSI_ID</v>
      </c>
      <c r="Y1932" s="6" t="s">
        <v>291</v>
      </c>
      <c r="Z1932" s="37" t="str">
        <f t="shared" si="1523"/>
        <v xml:space="preserve">  LASTID varchar2(20) NULL,</v>
      </c>
      <c r="AA1932" s="37" t="s">
        <v>291</v>
      </c>
      <c r="AB1932" s="5" t="str">
        <f t="shared" si="1524"/>
        <v/>
      </c>
      <c r="AC1932" s="37" t="s">
        <v>291</v>
      </c>
      <c r="AD1932" s="37" t="str">
        <f t="shared" si="1525"/>
        <v>COMMENT ON COLUMN ZSB_LOGS_DIVB.LASTID IS '최종작업자';</v>
      </c>
      <c r="AE1932" s="37" t="s">
        <v>291</v>
      </c>
      <c r="AF1932" s="40" t="str">
        <f t="shared" si="1526"/>
        <v>ALTER TABLE ZSB_LOGS_DIVB ADD LASTID varchar2(20) NULL;</v>
      </c>
      <c r="AG1932" s="6" t="s">
        <v>291</v>
      </c>
      <c r="AI1932" s="114"/>
      <c r="AJ1932" s="66"/>
    </row>
    <row r="1933" spans="2:36" hidden="1">
      <c r="B1933" s="65" t="str">
        <f t="shared" ref="B1933:C1948" si="1534">B1932</f>
        <v>바젤2표준_산출정보</v>
      </c>
      <c r="C1933" s="65" t="str">
        <f t="shared" si="1534"/>
        <v>포지션분해처리정보</v>
      </c>
      <c r="D1933" s="65" t="s">
        <v>286</v>
      </c>
      <c r="E1933" s="65">
        <f t="shared" si="1518"/>
        <v>6</v>
      </c>
      <c r="F1933" s="66"/>
      <c r="G1933" s="66" t="s">
        <v>1154</v>
      </c>
      <c r="H1933" s="42">
        <v>8</v>
      </c>
      <c r="I1933" s="66" t="s">
        <v>36</v>
      </c>
      <c r="J1933" s="65" t="str">
        <f t="shared" si="1529"/>
        <v>날짜</v>
      </c>
      <c r="K1933" s="103"/>
      <c r="L1933" s="67"/>
      <c r="M1933" s="65" t="str">
        <f t="shared" si="1532"/>
        <v>ZSB_LOGS_DIVB</v>
      </c>
      <c r="N1933" s="65" t="str">
        <f t="shared" si="1512"/>
        <v>포지션분해처리정보</v>
      </c>
      <c r="O1933" s="27">
        <f t="shared" si="1510"/>
        <v>6</v>
      </c>
      <c r="P1933" s="65" t="s">
        <v>47</v>
      </c>
      <c r="Q1933" s="65" t="str">
        <f t="shared" si="1533"/>
        <v>최종작업시스템일시</v>
      </c>
      <c r="R1933" s="65" t="str">
        <f t="shared" si="1530"/>
        <v>timestamp</v>
      </c>
      <c r="S1933" s="66"/>
      <c r="T1933" s="66"/>
      <c r="U1933" s="68">
        <f t="shared" si="1531"/>
        <v>8</v>
      </c>
      <c r="V1933" s="65"/>
      <c r="W1933" s="5" t="s">
        <v>291</v>
      </c>
      <c r="X1933" s="5" t="str">
        <f t="shared" si="1522"/>
        <v>BASE_DT,SCEN_ID,PORT_ID,POSI_ID</v>
      </c>
      <c r="Y1933" s="6" t="s">
        <v>291</v>
      </c>
      <c r="Z1933" s="37" t="str">
        <f t="shared" si="1523"/>
        <v xml:space="preserve">  TMSTAMP timestamp DEFAULT CURRENT_TIMESTAMP  NULL,</v>
      </c>
      <c r="AA1933" s="37" t="s">
        <v>291</v>
      </c>
      <c r="AB1933" s="5" t="str">
        <f t="shared" si="1524"/>
        <v/>
      </c>
      <c r="AC1933" s="37" t="s">
        <v>291</v>
      </c>
      <c r="AD1933" s="37" t="str">
        <f t="shared" si="1525"/>
        <v>COMMENT ON COLUMN ZSB_LOGS_DIVB.TMSTAMP IS '최종작업시스템일시';</v>
      </c>
      <c r="AE1933" s="37" t="s">
        <v>291</v>
      </c>
      <c r="AF1933" s="40" t="str">
        <f t="shared" si="1526"/>
        <v>ALTER TABLE ZSB_LOGS_DIVB ADD TMSTAMP timestamp NULL;</v>
      </c>
      <c r="AG1933" s="6" t="s">
        <v>291</v>
      </c>
      <c r="AI1933" s="114"/>
      <c r="AJ1933" s="66"/>
    </row>
    <row r="1934" spans="2:36" hidden="1">
      <c r="B1934" s="65" t="str">
        <f t="shared" si="1534"/>
        <v>바젤2표준_산출정보</v>
      </c>
      <c r="C1934" s="65" t="str">
        <f t="shared" si="1534"/>
        <v>포지션분해처리정보</v>
      </c>
      <c r="D1934" s="65" t="s">
        <v>1561</v>
      </c>
      <c r="E1934" s="65">
        <f t="shared" si="1518"/>
        <v>7</v>
      </c>
      <c r="F1934" s="66"/>
      <c r="G1934" s="66" t="s">
        <v>12</v>
      </c>
      <c r="H1934" s="42">
        <v>100</v>
      </c>
      <c r="I1934" s="66"/>
      <c r="J1934" s="65" t="str">
        <f t="shared" si="1529"/>
        <v>문자_100</v>
      </c>
      <c r="K1934" s="103"/>
      <c r="L1934" s="67"/>
      <c r="M1934" s="65" t="str">
        <f t="shared" si="1532"/>
        <v>ZSB_LOGS_DIVB</v>
      </c>
      <c r="N1934" s="65" t="str">
        <f t="shared" si="1512"/>
        <v>포지션분해처리정보</v>
      </c>
      <c r="O1934" s="27">
        <f t="shared" si="1510"/>
        <v>7</v>
      </c>
      <c r="P1934" s="65" t="s">
        <v>1562</v>
      </c>
      <c r="Q1934" s="65" t="str">
        <f t="shared" si="1533"/>
        <v>포지션명</v>
      </c>
      <c r="R1934" s="65" t="str">
        <f t="shared" si="1530"/>
        <v>varchar2(100)</v>
      </c>
      <c r="S1934" s="66"/>
      <c r="T1934" s="66"/>
      <c r="U1934" s="68">
        <f t="shared" si="1531"/>
        <v>100</v>
      </c>
      <c r="V1934" s="65"/>
      <c r="W1934" s="5" t="s">
        <v>291</v>
      </c>
      <c r="X1934" s="5" t="str">
        <f t="shared" si="1522"/>
        <v>BASE_DT,SCEN_ID,PORT_ID,POSI_ID</v>
      </c>
      <c r="Y1934" s="6" t="s">
        <v>291</v>
      </c>
      <c r="Z1934" s="37" t="str">
        <f t="shared" si="1523"/>
        <v xml:space="preserve">  POSI_NM varchar2(100) NULL,</v>
      </c>
      <c r="AA1934" s="37" t="s">
        <v>291</v>
      </c>
      <c r="AB1934" s="5" t="str">
        <f t="shared" si="1524"/>
        <v/>
      </c>
      <c r="AC1934" s="37" t="s">
        <v>291</v>
      </c>
      <c r="AD1934" s="37" t="str">
        <f t="shared" si="1525"/>
        <v>COMMENT ON COLUMN ZSB_LOGS_DIVB.POSI_NM IS '포지션명';</v>
      </c>
      <c r="AE1934" s="37" t="s">
        <v>291</v>
      </c>
      <c r="AF1934" s="40" t="str">
        <f t="shared" si="1526"/>
        <v>ALTER TABLE ZSB_LOGS_DIVB ADD POSI_NM varchar2(100) NULL;</v>
      </c>
      <c r="AG1934" s="6" t="s">
        <v>291</v>
      </c>
      <c r="AI1934" s="114"/>
      <c r="AJ1934" s="66"/>
    </row>
    <row r="1935" spans="2:36" hidden="1">
      <c r="B1935" s="65" t="str">
        <f t="shared" si="1534"/>
        <v>바젤2표준_산출정보</v>
      </c>
      <c r="C1935" s="65" t="str">
        <f>C1931</f>
        <v>포지션분해처리정보</v>
      </c>
      <c r="D1935" s="65" t="s">
        <v>1830</v>
      </c>
      <c r="E1935" s="65">
        <f t="shared" si="1518"/>
        <v>8</v>
      </c>
      <c r="F1935" s="66"/>
      <c r="G1935" s="66" t="s">
        <v>12</v>
      </c>
      <c r="H1935" s="42">
        <v>20</v>
      </c>
      <c r="I1935" s="66"/>
      <c r="J1935" s="65" t="str">
        <f t="shared" si="1529"/>
        <v>문자_20</v>
      </c>
      <c r="K1935" s="103"/>
      <c r="L1935" s="67"/>
      <c r="M1935" s="65" t="str">
        <f>M1931</f>
        <v>ZSB_LOGS_DIVB</v>
      </c>
      <c r="N1935" s="65" t="str">
        <f t="shared" si="1512"/>
        <v>포지션분해처리정보</v>
      </c>
      <c r="O1935" s="27">
        <f t="shared" si="1510"/>
        <v>8</v>
      </c>
      <c r="P1935" s="65" t="s">
        <v>1433</v>
      </c>
      <c r="Q1935" s="65" t="str">
        <f>D1935</f>
        <v>로그ID</v>
      </c>
      <c r="R1935" s="65" t="str">
        <f t="shared" si="1530"/>
        <v>varchar2(20)</v>
      </c>
      <c r="S1935" s="66"/>
      <c r="T1935" s="66"/>
      <c r="U1935" s="68">
        <f t="shared" si="1531"/>
        <v>20</v>
      </c>
      <c r="V1935" s="65"/>
      <c r="W1935" s="5" t="s">
        <v>291</v>
      </c>
      <c r="X1935" s="5" t="str">
        <f t="shared" si="1522"/>
        <v>BASE_DT,SCEN_ID,PORT_ID,POSI_ID</v>
      </c>
      <c r="Y1935" s="6" t="s">
        <v>291</v>
      </c>
      <c r="Z1935" s="37" t="str">
        <f t="shared" si="1523"/>
        <v xml:space="preserve">  LOG_ID varchar2(20) NULL,</v>
      </c>
      <c r="AA1935" s="37" t="s">
        <v>291</v>
      </c>
      <c r="AB1935" s="5" t="str">
        <f t="shared" si="1524"/>
        <v/>
      </c>
      <c r="AC1935" s="37" t="s">
        <v>291</v>
      </c>
      <c r="AD1935" s="37" t="str">
        <f t="shared" si="1525"/>
        <v>COMMENT ON COLUMN ZSB_LOGS_DIVB.LOG_ID IS '로그ID';</v>
      </c>
      <c r="AE1935" s="37" t="s">
        <v>291</v>
      </c>
      <c r="AF1935" s="40" t="str">
        <f t="shared" si="1526"/>
        <v>ALTER TABLE ZSB_LOGS_DIVB ADD LOG_ID varchar2(20) NULL;</v>
      </c>
      <c r="AG1935" s="6" t="s">
        <v>291</v>
      </c>
      <c r="AI1935" s="114"/>
      <c r="AJ1935" s="66"/>
    </row>
    <row r="1936" spans="2:36" hidden="1">
      <c r="B1936" s="65" t="str">
        <f t="shared" si="1534"/>
        <v>바젤2표준_산출정보</v>
      </c>
      <c r="C1936" s="65" t="str">
        <f>C1932</f>
        <v>포지션분해처리정보</v>
      </c>
      <c r="D1936" s="65" t="s">
        <v>1886</v>
      </c>
      <c r="E1936" s="65">
        <f t="shared" si="1518"/>
        <v>9</v>
      </c>
      <c r="F1936" s="66"/>
      <c r="G1936" s="66" t="s">
        <v>12</v>
      </c>
      <c r="H1936" s="42">
        <v>60</v>
      </c>
      <c r="I1936" s="66"/>
      <c r="J1936" s="65" t="str">
        <f t="shared" si="1529"/>
        <v>문자_60</v>
      </c>
      <c r="K1936" s="103"/>
      <c r="L1936" s="67"/>
      <c r="M1936" s="65" t="str">
        <f>M1932</f>
        <v>ZSB_LOGS_DIVB</v>
      </c>
      <c r="N1936" s="65" t="str">
        <f t="shared" si="1512"/>
        <v>포지션분해처리정보</v>
      </c>
      <c r="O1936" s="27">
        <f t="shared" si="1510"/>
        <v>9</v>
      </c>
      <c r="P1936" s="65" t="s">
        <v>1887</v>
      </c>
      <c r="Q1936" s="65" t="str">
        <f t="shared" si="1533"/>
        <v>로그명</v>
      </c>
      <c r="R1936" s="65" t="str">
        <f t="shared" si="1530"/>
        <v>varchar2(60)</v>
      </c>
      <c r="S1936" s="66"/>
      <c r="T1936" s="66"/>
      <c r="U1936" s="68">
        <f t="shared" si="1531"/>
        <v>60</v>
      </c>
      <c r="V1936" s="65"/>
      <c r="W1936" s="5" t="s">
        <v>291</v>
      </c>
      <c r="X1936" s="5" t="str">
        <f t="shared" si="1522"/>
        <v>BASE_DT,SCEN_ID,PORT_ID,POSI_ID</v>
      </c>
      <c r="Y1936" s="6" t="s">
        <v>291</v>
      </c>
      <c r="Z1936" s="37" t="str">
        <f t="shared" si="1523"/>
        <v xml:space="preserve">  LOG_NM varchar2(60) NULL,</v>
      </c>
      <c r="AA1936" s="37" t="s">
        <v>291</v>
      </c>
      <c r="AB1936" s="5" t="str">
        <f t="shared" si="1524"/>
        <v/>
      </c>
      <c r="AC1936" s="37" t="s">
        <v>291</v>
      </c>
      <c r="AD1936" s="37" t="str">
        <f t="shared" si="1525"/>
        <v>COMMENT ON COLUMN ZSB_LOGS_DIVB.LOG_NM IS '로그명';</v>
      </c>
      <c r="AE1936" s="37" t="s">
        <v>291</v>
      </c>
      <c r="AF1936" s="40" t="str">
        <f t="shared" si="1526"/>
        <v>ALTER TABLE ZSB_LOGS_DIVB ADD LOG_NM varchar2(60) NULL;</v>
      </c>
      <c r="AG1936" s="6" t="s">
        <v>291</v>
      </c>
      <c r="AI1936" s="114"/>
      <c r="AJ1936" s="66"/>
    </row>
    <row r="1937" spans="2:36" hidden="1">
      <c r="B1937" s="65" t="str">
        <f t="shared" si="1534"/>
        <v>바젤2표준_산출정보</v>
      </c>
      <c r="C1937" s="65" t="str">
        <f>C1933</f>
        <v>포지션분해처리정보</v>
      </c>
      <c r="D1937" s="65" t="s">
        <v>739</v>
      </c>
      <c r="E1937" s="65">
        <f t="shared" si="1518"/>
        <v>10</v>
      </c>
      <c r="F1937" s="66"/>
      <c r="G1937" s="66" t="s">
        <v>12</v>
      </c>
      <c r="H1937" s="42">
        <v>6</v>
      </c>
      <c r="I1937" s="66"/>
      <c r="J1937" s="65" t="str">
        <f t="shared" si="1529"/>
        <v>문자_6</v>
      </c>
      <c r="K1937" s="103"/>
      <c r="L1937" s="67"/>
      <c r="M1937" s="65" t="str">
        <f>M1933</f>
        <v>ZSB_LOGS_DIVB</v>
      </c>
      <c r="N1937" s="65" t="str">
        <f t="shared" si="1512"/>
        <v>포지션분해처리정보</v>
      </c>
      <c r="O1937" s="27">
        <f t="shared" si="1510"/>
        <v>10</v>
      </c>
      <c r="P1937" s="65" t="s">
        <v>740</v>
      </c>
      <c r="Q1937" s="65" t="str">
        <f t="shared" si="1533"/>
        <v>위험분류</v>
      </c>
      <c r="R1937" s="65" t="str">
        <f t="shared" si="1530"/>
        <v>varchar2(6)</v>
      </c>
      <c r="S1937" s="66"/>
      <c r="T1937" s="66"/>
      <c r="U1937" s="68">
        <f t="shared" si="1531"/>
        <v>6</v>
      </c>
      <c r="V1937" s="65"/>
      <c r="W1937" s="5" t="s">
        <v>291</v>
      </c>
      <c r="X1937" s="5" t="str">
        <f t="shared" si="1522"/>
        <v>BASE_DT,SCEN_ID,PORT_ID,POSI_ID</v>
      </c>
      <c r="Y1937" s="6" t="s">
        <v>291</v>
      </c>
      <c r="Z1937" s="37" t="str">
        <f t="shared" si="1523"/>
        <v xml:space="preserve">  SD_R3 varchar2(6) NULL,</v>
      </c>
      <c r="AA1937" s="37" t="s">
        <v>291</v>
      </c>
      <c r="AB1937" s="5" t="str">
        <f t="shared" si="1524"/>
        <v/>
      </c>
      <c r="AC1937" s="37" t="s">
        <v>291</v>
      </c>
      <c r="AD1937" s="37" t="str">
        <f t="shared" si="1525"/>
        <v>COMMENT ON COLUMN ZSB_LOGS_DIVB.SD_R3 IS '위험분류';</v>
      </c>
      <c r="AE1937" s="37" t="s">
        <v>291</v>
      </c>
      <c r="AF1937" s="40" t="str">
        <f t="shared" si="1526"/>
        <v>ALTER TABLE ZSB_LOGS_DIVB ADD SD_R3 varchar2(6) NULL;</v>
      </c>
      <c r="AG1937" s="6" t="s">
        <v>291</v>
      </c>
      <c r="AI1937" s="114"/>
      <c r="AJ1937" s="66"/>
    </row>
    <row r="1938" spans="2:36" hidden="1">
      <c r="B1938" s="65" t="str">
        <f t="shared" si="1534"/>
        <v>바젤2표준_산출정보</v>
      </c>
      <c r="C1938" s="65" t="str">
        <f t="shared" si="1534"/>
        <v>포지션분해처리정보</v>
      </c>
      <c r="D1938" s="65" t="s">
        <v>1226</v>
      </c>
      <c r="E1938" s="65">
        <f t="shared" si="1518"/>
        <v>11</v>
      </c>
      <c r="F1938" s="66"/>
      <c r="G1938" s="66" t="s">
        <v>1156</v>
      </c>
      <c r="H1938" s="42" t="s">
        <v>2013</v>
      </c>
      <c r="I1938" s="66"/>
      <c r="J1938" s="65" t="str">
        <f t="shared" si="1529"/>
        <v>숫자_19,2</v>
      </c>
      <c r="K1938" s="103"/>
      <c r="L1938" s="67"/>
      <c r="M1938" s="65" t="str">
        <f t="shared" si="1532"/>
        <v>ZSB_LOGS_DIVB</v>
      </c>
      <c r="N1938" s="65" t="str">
        <f t="shared" si="1512"/>
        <v>포지션분해처리정보</v>
      </c>
      <c r="O1938" s="27">
        <f t="shared" ref="O1938:O2001" si="1535">IF(P1938="","", IF(P1937="",1,O1937+1))</f>
        <v>11</v>
      </c>
      <c r="P1938" s="65" t="s">
        <v>822</v>
      </c>
      <c r="Q1938" s="65" t="str">
        <f t="shared" si="1533"/>
        <v>평가금액</v>
      </c>
      <c r="R1938" s="65" t="str">
        <f t="shared" si="1530"/>
        <v>number(19,2)</v>
      </c>
      <c r="S1938" s="66"/>
      <c r="T1938" s="66"/>
      <c r="U1938" s="68" t="str">
        <f t="shared" si="1531"/>
        <v>19,2</v>
      </c>
      <c r="V1938" s="65"/>
      <c r="W1938" s="5" t="s">
        <v>291</v>
      </c>
      <c r="X1938" s="5" t="str">
        <f t="shared" si="1522"/>
        <v>BASE_DT,SCEN_ID,PORT_ID,POSI_ID</v>
      </c>
      <c r="Y1938" s="6" t="s">
        <v>291</v>
      </c>
      <c r="Z1938" s="37" t="str">
        <f t="shared" si="1523"/>
        <v xml:space="preserve">  SPOT_AMT number(19,2) NULL,</v>
      </c>
      <c r="AA1938" s="37" t="s">
        <v>291</v>
      </c>
      <c r="AB1938" s="5" t="str">
        <f t="shared" si="1524"/>
        <v/>
      </c>
      <c r="AC1938" s="37" t="s">
        <v>291</v>
      </c>
      <c r="AD1938" s="37" t="str">
        <f t="shared" si="1525"/>
        <v>COMMENT ON COLUMN ZSB_LOGS_DIVB.SPOT_AMT IS '평가금액';</v>
      </c>
      <c r="AE1938" s="37" t="s">
        <v>291</v>
      </c>
      <c r="AF1938" s="40" t="str">
        <f t="shared" si="1526"/>
        <v>ALTER TABLE ZSB_LOGS_DIVB ADD SPOT_AMT number(19,2) NULL;</v>
      </c>
      <c r="AG1938" s="6" t="s">
        <v>291</v>
      </c>
      <c r="AI1938" s="114"/>
      <c r="AJ1938" s="66"/>
    </row>
    <row r="1939" spans="2:36" hidden="1">
      <c r="B1939" s="65" t="str">
        <f t="shared" si="1534"/>
        <v>바젤2표준_산출정보</v>
      </c>
      <c r="C1939" s="65" t="str">
        <f t="shared" si="1534"/>
        <v>포지션분해처리정보</v>
      </c>
      <c r="D1939" s="65" t="s">
        <v>1888</v>
      </c>
      <c r="E1939" s="65">
        <f t="shared" si="1518"/>
        <v>12</v>
      </c>
      <c r="F1939" s="66"/>
      <c r="G1939" s="66" t="s">
        <v>12</v>
      </c>
      <c r="H1939" s="42">
        <v>1</v>
      </c>
      <c r="I1939" s="66"/>
      <c r="J1939" s="65" t="str">
        <f t="shared" si="1529"/>
        <v>문자_1</v>
      </c>
      <c r="K1939" s="103"/>
      <c r="L1939" s="67"/>
      <c r="M1939" s="65" t="str">
        <f t="shared" si="1532"/>
        <v>ZSB_LOGS_DIVB</v>
      </c>
      <c r="N1939" s="65" t="str">
        <f t="shared" si="1512"/>
        <v>포지션분해처리정보</v>
      </c>
      <c r="O1939" s="27">
        <f t="shared" si="1535"/>
        <v>12</v>
      </c>
      <c r="P1939" s="65" t="s">
        <v>1889</v>
      </c>
      <c r="Q1939" s="65" t="str">
        <f t="shared" si="1533"/>
        <v>매매구분</v>
      </c>
      <c r="R1939" s="65" t="str">
        <f t="shared" si="1530"/>
        <v>varchar2(1)</v>
      </c>
      <c r="S1939" s="66"/>
      <c r="T1939" s="66"/>
      <c r="U1939" s="68">
        <f t="shared" si="1531"/>
        <v>1</v>
      </c>
      <c r="V1939" s="65"/>
      <c r="W1939" s="5" t="s">
        <v>291</v>
      </c>
      <c r="X1939" s="5" t="str">
        <f t="shared" si="1522"/>
        <v>BASE_DT,SCEN_ID,PORT_ID,POSI_ID</v>
      </c>
      <c r="Y1939" s="6" t="s">
        <v>291</v>
      </c>
      <c r="Z1939" s="37" t="str">
        <f t="shared" si="1523"/>
        <v xml:space="preserve">  TR_GB varchar2(1) NULL,</v>
      </c>
      <c r="AA1939" s="37" t="s">
        <v>291</v>
      </c>
      <c r="AB1939" s="5" t="str">
        <f t="shared" si="1524"/>
        <v/>
      </c>
      <c r="AC1939" s="37" t="s">
        <v>291</v>
      </c>
      <c r="AD1939" s="37" t="str">
        <f t="shared" si="1525"/>
        <v>COMMENT ON COLUMN ZSB_LOGS_DIVB.TR_GB IS '매매구분';</v>
      </c>
      <c r="AE1939" s="37" t="s">
        <v>291</v>
      </c>
      <c r="AF1939" s="40" t="str">
        <f t="shared" si="1526"/>
        <v>ALTER TABLE ZSB_LOGS_DIVB ADD TR_GB varchar2(1) NULL;</v>
      </c>
      <c r="AG1939" s="6" t="s">
        <v>291</v>
      </c>
      <c r="AI1939" s="114"/>
      <c r="AJ1939" s="66"/>
    </row>
    <row r="1940" spans="2:36" hidden="1">
      <c r="B1940" s="65" t="str">
        <f t="shared" si="1534"/>
        <v>바젤2표준_산출정보</v>
      </c>
      <c r="C1940" s="65" t="str">
        <f t="shared" si="1534"/>
        <v>포지션분해처리정보</v>
      </c>
      <c r="D1940" s="65" t="s">
        <v>1890</v>
      </c>
      <c r="E1940" s="65">
        <f t="shared" si="1518"/>
        <v>13</v>
      </c>
      <c r="F1940" s="66"/>
      <c r="G1940" s="66" t="s">
        <v>12</v>
      </c>
      <c r="H1940" s="42">
        <v>128</v>
      </c>
      <c r="I1940" s="66"/>
      <c r="J1940" s="65" t="str">
        <f t="shared" si="1529"/>
        <v>문자_128</v>
      </c>
      <c r="K1940" s="103"/>
      <c r="L1940" s="67"/>
      <c r="M1940" s="65" t="str">
        <f t="shared" si="1532"/>
        <v>ZSB_LOGS_DIVB</v>
      </c>
      <c r="N1940" s="65" t="str">
        <f t="shared" si="1512"/>
        <v>포지션분해처리정보</v>
      </c>
      <c r="O1940" s="27">
        <f t="shared" si="1535"/>
        <v>13</v>
      </c>
      <c r="P1940" s="65" t="s">
        <v>1441</v>
      </c>
      <c r="Q1940" s="65" t="str">
        <f t="shared" si="1533"/>
        <v>분해처리정보</v>
      </c>
      <c r="R1940" s="65" t="str">
        <f t="shared" si="1530"/>
        <v>varchar2(128)</v>
      </c>
      <c r="S1940" s="66"/>
      <c r="T1940" s="66"/>
      <c r="U1940" s="68">
        <f t="shared" si="1531"/>
        <v>128</v>
      </c>
      <c r="V1940" s="65"/>
      <c r="W1940" s="5" t="s">
        <v>291</v>
      </c>
      <c r="X1940" s="5" t="str">
        <f t="shared" si="1522"/>
        <v>BASE_DT,SCEN_ID,PORT_ID,POSI_ID</v>
      </c>
      <c r="Y1940" s="6" t="s">
        <v>291</v>
      </c>
      <c r="Z1940" s="37" t="str">
        <f t="shared" si="1523"/>
        <v xml:space="preserve">  LOG_DESC varchar2(128) NULL,</v>
      </c>
      <c r="AA1940" s="37" t="s">
        <v>291</v>
      </c>
      <c r="AB1940" s="5" t="str">
        <f t="shared" si="1524"/>
        <v/>
      </c>
      <c r="AC1940" s="37" t="s">
        <v>291</v>
      </c>
      <c r="AD1940" s="37" t="str">
        <f t="shared" si="1525"/>
        <v>COMMENT ON COLUMN ZSB_LOGS_DIVB.LOG_DESC IS '분해처리정보';</v>
      </c>
      <c r="AE1940" s="37" t="s">
        <v>291</v>
      </c>
      <c r="AF1940" s="40" t="str">
        <f t="shared" si="1526"/>
        <v>ALTER TABLE ZSB_LOGS_DIVB ADD LOG_DESC varchar2(128) NULL;</v>
      </c>
      <c r="AG1940" s="6" t="s">
        <v>291</v>
      </c>
      <c r="AI1940" s="114"/>
      <c r="AJ1940" s="66"/>
    </row>
    <row r="1941" spans="2:36" hidden="1">
      <c r="B1941" s="65" t="str">
        <f t="shared" si="1534"/>
        <v>바젤2표준_산출정보</v>
      </c>
      <c r="C1941" s="65" t="str">
        <f>C1939</f>
        <v>포지션분해처리정보</v>
      </c>
      <c r="D1941" s="65" t="s">
        <v>1770</v>
      </c>
      <c r="E1941" s="65">
        <f t="shared" si="1518"/>
        <v>14</v>
      </c>
      <c r="F1941" s="66"/>
      <c r="G1941" s="66" t="s">
        <v>274</v>
      </c>
      <c r="H1941" s="42">
        <v>2</v>
      </c>
      <c r="I1941" s="66"/>
      <c r="J1941" s="65" t="str">
        <f t="shared" si="1529"/>
        <v>문자_2</v>
      </c>
      <c r="K1941" s="103" t="s">
        <v>1877</v>
      </c>
      <c r="L1941" s="67"/>
      <c r="M1941" s="65" t="str">
        <f>M1939</f>
        <v>ZSB_LOGS_DIVB</v>
      </c>
      <c r="N1941" s="65" t="str">
        <f t="shared" si="1512"/>
        <v>포지션분해처리정보</v>
      </c>
      <c r="O1941" s="27">
        <f t="shared" si="1535"/>
        <v>14</v>
      </c>
      <c r="P1941" s="65" t="s">
        <v>1772</v>
      </c>
      <c r="Q1941" s="65" t="str">
        <f t="shared" si="1533"/>
        <v>포지션최종상태</v>
      </c>
      <c r="R1941" s="65" t="str">
        <f t="shared" si="1530"/>
        <v>varchar2(2)</v>
      </c>
      <c r="S1941" s="66"/>
      <c r="T1941" s="66"/>
      <c r="U1941" s="68">
        <f t="shared" si="1531"/>
        <v>2</v>
      </c>
      <c r="V1941" s="65"/>
      <c r="W1941" s="5" t="s">
        <v>291</v>
      </c>
      <c r="X1941" s="5" t="str">
        <f t="shared" si="1522"/>
        <v>BASE_DT,SCEN_ID,PORT_ID,POSI_ID</v>
      </c>
      <c r="Y1941" s="6" t="s">
        <v>291</v>
      </c>
      <c r="Z1941" s="37" t="str">
        <f t="shared" si="1523"/>
        <v xml:space="preserve">  POSI_STAT varchar2(2) NULL,</v>
      </c>
      <c r="AA1941" s="37" t="s">
        <v>291</v>
      </c>
      <c r="AB1941" s="5" t="str">
        <f t="shared" si="1524"/>
        <v/>
      </c>
      <c r="AC1941" s="37" t="s">
        <v>291</v>
      </c>
      <c r="AD1941" s="37" t="str">
        <f t="shared" si="1525"/>
        <v>COMMENT ON COLUMN ZSB_LOGS_DIVB.POSI_STAT IS '포지션최종상태 : BS,O1,O2,SP';</v>
      </c>
      <c r="AE1941" s="37" t="s">
        <v>291</v>
      </c>
      <c r="AF1941" s="40" t="str">
        <f t="shared" si="1526"/>
        <v>ALTER TABLE ZSB_LOGS_DIVB ADD POSI_STAT varchar2(2) NULL;</v>
      </c>
      <c r="AG1941" s="6" t="s">
        <v>291</v>
      </c>
      <c r="AI1941" s="114"/>
      <c r="AJ1941" s="66"/>
    </row>
    <row r="1942" spans="2:36" hidden="1">
      <c r="B1942" s="65" t="str">
        <f t="shared" si="1534"/>
        <v>바젤2표준_산출정보</v>
      </c>
      <c r="C1942" s="65" t="str">
        <f>C1940</f>
        <v>포지션분해처리정보</v>
      </c>
      <c r="D1942" s="65" t="s">
        <v>1773</v>
      </c>
      <c r="E1942" s="65">
        <f t="shared" si="1518"/>
        <v>15</v>
      </c>
      <c r="F1942" s="66"/>
      <c r="G1942" s="66" t="s">
        <v>274</v>
      </c>
      <c r="H1942" s="42" t="s">
        <v>1565</v>
      </c>
      <c r="I1942" s="66"/>
      <c r="J1942" s="65" t="str">
        <f t="shared" si="1529"/>
        <v>문자_60</v>
      </c>
      <c r="K1942" s="103" t="s">
        <v>1774</v>
      </c>
      <c r="L1942" s="67"/>
      <c r="M1942" s="65" t="str">
        <f>M1940</f>
        <v>ZSB_LOGS_DIVB</v>
      </c>
      <c r="N1942" s="65" t="str">
        <f t="shared" si="1512"/>
        <v>포지션분해처리정보</v>
      </c>
      <c r="O1942" s="27">
        <f t="shared" si="1535"/>
        <v>15</v>
      </c>
      <c r="P1942" s="65" t="s">
        <v>1775</v>
      </c>
      <c r="Q1942" s="65" t="str">
        <f t="shared" si="1533"/>
        <v>최초포지션ID</v>
      </c>
      <c r="R1942" s="65" t="str">
        <f t="shared" si="1530"/>
        <v>varchar2(60)</v>
      </c>
      <c r="S1942" s="66"/>
      <c r="T1942" s="66"/>
      <c r="U1942" s="68" t="str">
        <f t="shared" si="1531"/>
        <v>60</v>
      </c>
      <c r="V1942" s="65"/>
      <c r="W1942" s="5" t="s">
        <v>291</v>
      </c>
      <c r="X1942" s="5" t="str">
        <f t="shared" si="1522"/>
        <v>BASE_DT,SCEN_ID,PORT_ID,POSI_ID</v>
      </c>
      <c r="Y1942" s="6" t="s">
        <v>291</v>
      </c>
      <c r="Z1942" s="37" t="str">
        <f t="shared" si="1523"/>
        <v xml:space="preserve">  BASE_POSI_ID varchar2(60) NULL,</v>
      </c>
      <c r="AA1942" s="37" t="s">
        <v>291</v>
      </c>
      <c r="AB1942" s="5" t="str">
        <f t="shared" si="1524"/>
        <v/>
      </c>
      <c r="AC1942" s="37" t="s">
        <v>291</v>
      </c>
      <c r="AD1942" s="37" t="str">
        <f t="shared" si="1525"/>
        <v>COMMENT ON COLUMN ZSB_LOGS_DIVB.BASE_POSI_ID IS '최초포지션ID : BASE_POSI의 ID';</v>
      </c>
      <c r="AE1942" s="37" t="s">
        <v>291</v>
      </c>
      <c r="AF1942" s="40" t="str">
        <f t="shared" si="1526"/>
        <v>ALTER TABLE ZSB_LOGS_DIVB ADD BASE_POSI_ID varchar2(60) NULL;</v>
      </c>
      <c r="AG1942" s="6" t="s">
        <v>291</v>
      </c>
      <c r="AI1942" s="114"/>
      <c r="AJ1942" s="66"/>
    </row>
    <row r="1943" spans="2:36" hidden="1">
      <c r="B1943" s="65" t="str">
        <f t="shared" si="1534"/>
        <v>바젤2표준_산출정보</v>
      </c>
      <c r="C1943" s="65" t="str">
        <f>C1942</f>
        <v>포지션분해처리정보</v>
      </c>
      <c r="D1943" s="65" t="s">
        <v>1776</v>
      </c>
      <c r="E1943" s="65">
        <f t="shared" si="1518"/>
        <v>16</v>
      </c>
      <c r="F1943" s="66"/>
      <c r="G1943" s="66" t="s">
        <v>274</v>
      </c>
      <c r="H1943" s="42" t="s">
        <v>1565</v>
      </c>
      <c r="I1943" s="66"/>
      <c r="J1943" s="65" t="str">
        <f t="shared" si="1529"/>
        <v>문자_60</v>
      </c>
      <c r="K1943" s="103"/>
      <c r="L1943" s="67"/>
      <c r="M1943" s="65" t="str">
        <f t="shared" si="1532"/>
        <v>ZSB_LOGS_DIVB</v>
      </c>
      <c r="N1943" s="65" t="str">
        <f t="shared" si="1512"/>
        <v>포지션분해처리정보</v>
      </c>
      <c r="O1943" s="27">
        <f t="shared" si="1535"/>
        <v>16</v>
      </c>
      <c r="P1943" s="65" t="s">
        <v>1777</v>
      </c>
      <c r="Q1943" s="65" t="str">
        <f>D1943</f>
        <v>분해전포지션ID</v>
      </c>
      <c r="R1943" s="65" t="str">
        <f t="shared" si="1530"/>
        <v>varchar2(60)</v>
      </c>
      <c r="S1943" s="66"/>
      <c r="T1943" s="66"/>
      <c r="U1943" s="68" t="str">
        <f t="shared" si="1531"/>
        <v>60</v>
      </c>
      <c r="V1943" s="65"/>
      <c r="W1943" s="5" t="s">
        <v>291</v>
      </c>
      <c r="X1943" s="5" t="str">
        <f t="shared" si="1522"/>
        <v>BASE_DT,SCEN_ID,PORT_ID,POSI_ID</v>
      </c>
      <c r="Y1943" s="6" t="s">
        <v>291</v>
      </c>
      <c r="Z1943" s="37" t="str">
        <f t="shared" si="1523"/>
        <v xml:space="preserve">  BEFS_POSI_ID varchar2(60) NULL,CONSTRAINT PK_ZSB_LOGS_DIVB PRIMARY KEY ( BASE_DT,SCEN_ID,PORT_ID,POSI_ID) );</v>
      </c>
      <c r="AA1943" s="37" t="s">
        <v>291</v>
      </c>
      <c r="AB1943" s="5" t="str">
        <f t="shared" si="1524"/>
        <v/>
      </c>
      <c r="AC1943" s="37" t="s">
        <v>291</v>
      </c>
      <c r="AD1943" s="37" t="str">
        <f t="shared" si="1525"/>
        <v>COMMENT ON COLUMN ZSB_LOGS_DIVB.BEFS_POSI_ID IS '분해전포지션ID';</v>
      </c>
      <c r="AE1943" s="37" t="s">
        <v>291</v>
      </c>
      <c r="AF1943" s="40" t="str">
        <f t="shared" si="1526"/>
        <v>ALTER TABLE ZSB_LOGS_DIVB ADD BEFS_POSI_ID varchar2(60) NULL;</v>
      </c>
      <c r="AG1943" s="6" t="s">
        <v>291</v>
      </c>
      <c r="AI1943" s="114"/>
      <c r="AJ1943" s="66"/>
    </row>
    <row r="1944" spans="2:36" hidden="1">
      <c r="B1944" s="65" t="s">
        <v>1064</v>
      </c>
      <c r="C1944" s="65" t="s">
        <v>1046</v>
      </c>
      <c r="D1944" s="65" t="str">
        <f>VLOOKUP(C1944,엔티티목록!C:E,3,FALSE)</f>
        <v>포지션 분해처리 세부정보</v>
      </c>
      <c r="E1944" s="65" t="str">
        <f t="shared" si="1518"/>
        <v/>
      </c>
      <c r="F1944" s="66"/>
      <c r="G1944" s="66"/>
      <c r="H1944" s="42">
        <f>SUMIFS(H:H,C:C,C1944,B:B,B1944, G:G,"&lt;&gt;"&amp;G1944)</f>
        <v>725</v>
      </c>
      <c r="I1944" s="66"/>
      <c r="J1944" s="65" t="str">
        <f t="shared" si="1529"/>
        <v/>
      </c>
      <c r="K1944" s="103"/>
      <c r="L1944" s="67"/>
      <c r="M1944" s="65" t="s">
        <v>5377</v>
      </c>
      <c r="N1944" s="65" t="str">
        <f t="shared" si="1512"/>
        <v>포지션분해처리세부정보</v>
      </c>
      <c r="O1944" s="27" t="str">
        <f t="shared" si="1535"/>
        <v/>
      </c>
      <c r="P1944" s="65"/>
      <c r="Q1944" s="65"/>
      <c r="R1944" s="65" t="str">
        <f t="shared" si="1530"/>
        <v/>
      </c>
      <c r="S1944" s="66"/>
      <c r="T1944" s="66"/>
      <c r="U1944" s="68">
        <f t="shared" si="1531"/>
        <v>725</v>
      </c>
      <c r="V1944" s="65"/>
      <c r="W1944" s="5" t="s">
        <v>291</v>
      </c>
      <c r="X1944" s="5" t="str">
        <f t="shared" si="1522"/>
        <v/>
      </c>
      <c r="Y1944" s="6" t="s">
        <v>291</v>
      </c>
      <c r="Z1944" s="37" t="str">
        <f t="shared" si="1523"/>
        <v>CREATE TABLE ZSB_LOGS_DIVD(</v>
      </c>
      <c r="AA1944" s="37" t="s">
        <v>291</v>
      </c>
      <c r="AB1944" s="5" t="str">
        <f t="shared" si="1524"/>
        <v>DROP TABLE ZSB_LOGS_DIVD;</v>
      </c>
      <c r="AC1944" s="37" t="s">
        <v>291</v>
      </c>
      <c r="AD1944" s="37" t="str">
        <f t="shared" si="1525"/>
        <v>COMMENT ON TABLE ZSB_LOGS_DIVD IS '포지션분해처리세부정보';</v>
      </c>
      <c r="AE1944" s="37" t="s">
        <v>291</v>
      </c>
      <c r="AF1944" s="40" t="str">
        <f t="shared" si="1526"/>
        <v/>
      </c>
      <c r="AG1944" s="6" t="s">
        <v>291</v>
      </c>
      <c r="AI1944" s="114"/>
      <c r="AJ1944" s="66"/>
    </row>
    <row r="1945" spans="2:36" hidden="1">
      <c r="B1945" s="65" t="str">
        <f t="shared" si="1534"/>
        <v>바젤2표준_산출정보</v>
      </c>
      <c r="C1945" s="65" t="str">
        <f t="shared" si="1534"/>
        <v>포지션분해처리세부정보</v>
      </c>
      <c r="D1945" s="65" t="s">
        <v>1169</v>
      </c>
      <c r="E1945" s="65">
        <f t="shared" si="1518"/>
        <v>1</v>
      </c>
      <c r="F1945" s="66" t="s">
        <v>1980</v>
      </c>
      <c r="G1945" s="66" t="s">
        <v>274</v>
      </c>
      <c r="H1945" s="42">
        <v>8</v>
      </c>
      <c r="I1945" s="66"/>
      <c r="J1945" s="65" t="str">
        <f t="shared" si="1529"/>
        <v>문자_8</v>
      </c>
      <c r="K1945" s="103"/>
      <c r="L1945" s="67"/>
      <c r="M1945" s="65" t="str">
        <f t="shared" si="1532"/>
        <v>ZSB_LOGS_DIVD</v>
      </c>
      <c r="N1945" s="65" t="str">
        <f t="shared" si="1512"/>
        <v>포지션분해처리세부정보</v>
      </c>
      <c r="O1945" s="27">
        <f t="shared" si="1535"/>
        <v>1</v>
      </c>
      <c r="P1945" s="65" t="s">
        <v>65</v>
      </c>
      <c r="Q1945" s="65" t="str">
        <f t="shared" ref="Q1945:Q1956" si="1536">D1945</f>
        <v>기준일자</v>
      </c>
      <c r="R1945" s="65" t="str">
        <f t="shared" si="1530"/>
        <v>varchar2(8)</v>
      </c>
      <c r="S1945" s="66" t="s">
        <v>1980</v>
      </c>
      <c r="T1945" s="66"/>
      <c r="U1945" s="68">
        <f t="shared" si="1531"/>
        <v>8</v>
      </c>
      <c r="V1945" s="65"/>
      <c r="W1945" s="5" t="s">
        <v>291</v>
      </c>
      <c r="X1945" s="5" t="str">
        <f t="shared" si="1522"/>
        <v>BASE_DT</v>
      </c>
      <c r="Y1945" s="6" t="s">
        <v>291</v>
      </c>
      <c r="Z1945" s="37" t="str">
        <f t="shared" si="1523"/>
        <v xml:space="preserve">  BASE_DT varchar2(8) NOT NULL,</v>
      </c>
      <c r="AA1945" s="37" t="s">
        <v>291</v>
      </c>
      <c r="AB1945" s="5" t="str">
        <f t="shared" si="1524"/>
        <v/>
      </c>
      <c r="AC1945" s="37" t="s">
        <v>291</v>
      </c>
      <c r="AD1945" s="37" t="str">
        <f t="shared" si="1525"/>
        <v>COMMENT ON COLUMN ZSB_LOGS_DIVD.BASE_DT IS '기준일자';</v>
      </c>
      <c r="AE1945" s="37" t="s">
        <v>291</v>
      </c>
      <c r="AF1945" s="40" t="str">
        <f t="shared" si="1526"/>
        <v/>
      </c>
      <c r="AG1945" s="6" t="s">
        <v>291</v>
      </c>
      <c r="AI1945" s="114"/>
      <c r="AJ1945" s="66"/>
    </row>
    <row r="1946" spans="2:36" hidden="1">
      <c r="B1946" s="65" t="str">
        <f t="shared" si="1534"/>
        <v>바젤2표준_산출정보</v>
      </c>
      <c r="C1946" s="65" t="str">
        <f t="shared" si="1534"/>
        <v>포지션분해처리세부정보</v>
      </c>
      <c r="D1946" s="65" t="s">
        <v>1212</v>
      </c>
      <c r="E1946" s="65">
        <f t="shared" si="1518"/>
        <v>2</v>
      </c>
      <c r="F1946" s="66" t="s">
        <v>1980</v>
      </c>
      <c r="G1946" s="66" t="s">
        <v>274</v>
      </c>
      <c r="H1946" s="42">
        <v>30</v>
      </c>
      <c r="I1946" s="66"/>
      <c r="J1946" s="65" t="str">
        <f t="shared" si="1529"/>
        <v>문자_30</v>
      </c>
      <c r="K1946" s="103"/>
      <c r="L1946" s="67"/>
      <c r="M1946" s="65" t="str">
        <f t="shared" si="1532"/>
        <v>ZSB_LOGS_DIVD</v>
      </c>
      <c r="N1946" s="65" t="str">
        <f t="shared" si="1512"/>
        <v>포지션분해처리세부정보</v>
      </c>
      <c r="O1946" s="27">
        <f t="shared" si="1535"/>
        <v>2</v>
      </c>
      <c r="P1946" s="65" t="s">
        <v>106</v>
      </c>
      <c r="Q1946" s="65" t="str">
        <f t="shared" si="1536"/>
        <v>시나리오ID</v>
      </c>
      <c r="R1946" s="65" t="str">
        <f t="shared" si="1530"/>
        <v>varchar2(30)</v>
      </c>
      <c r="S1946" s="66" t="s">
        <v>1980</v>
      </c>
      <c r="T1946" s="66"/>
      <c r="U1946" s="68">
        <f t="shared" si="1531"/>
        <v>30</v>
      </c>
      <c r="V1946" s="65"/>
      <c r="W1946" s="5" t="s">
        <v>291</v>
      </c>
      <c r="X1946" s="5" t="str">
        <f t="shared" si="1522"/>
        <v>BASE_DT,SCEN_ID</v>
      </c>
      <c r="Y1946" s="6" t="s">
        <v>291</v>
      </c>
      <c r="Z1946" s="37" t="str">
        <f t="shared" si="1523"/>
        <v xml:space="preserve">  SCEN_ID varchar2(30) NOT NULL,</v>
      </c>
      <c r="AA1946" s="37" t="s">
        <v>291</v>
      </c>
      <c r="AB1946" s="5" t="str">
        <f t="shared" si="1524"/>
        <v/>
      </c>
      <c r="AC1946" s="37" t="s">
        <v>291</v>
      </c>
      <c r="AD1946" s="37" t="str">
        <f t="shared" si="1525"/>
        <v>COMMENT ON COLUMN ZSB_LOGS_DIVD.SCEN_ID IS '시나리오ID';</v>
      </c>
      <c r="AE1946" s="37" t="s">
        <v>291</v>
      </c>
      <c r="AF1946" s="40" t="str">
        <f t="shared" si="1526"/>
        <v/>
      </c>
      <c r="AG1946" s="6" t="s">
        <v>291</v>
      </c>
      <c r="AI1946" s="114"/>
      <c r="AJ1946" s="66"/>
    </row>
    <row r="1947" spans="2:36" hidden="1">
      <c r="B1947" s="65" t="str">
        <f t="shared" si="1534"/>
        <v>바젤2표준_산출정보</v>
      </c>
      <c r="C1947" s="65" t="str">
        <f t="shared" si="1534"/>
        <v>포지션분해처리세부정보</v>
      </c>
      <c r="D1947" s="65" t="s">
        <v>1208</v>
      </c>
      <c r="E1947" s="65">
        <f t="shared" si="1518"/>
        <v>3</v>
      </c>
      <c r="F1947" s="66" t="s">
        <v>1980</v>
      </c>
      <c r="G1947" s="66" t="s">
        <v>274</v>
      </c>
      <c r="H1947" s="42" t="s">
        <v>1159</v>
      </c>
      <c r="I1947" s="66"/>
      <c r="J1947" s="65" t="str">
        <f t="shared" si="1529"/>
        <v>문자_100</v>
      </c>
      <c r="K1947" s="103"/>
      <c r="L1947" s="67"/>
      <c r="M1947" s="65" t="str">
        <f t="shared" si="1532"/>
        <v>ZSB_LOGS_DIVD</v>
      </c>
      <c r="N1947" s="65" t="str">
        <f t="shared" ref="N1947:N2006" si="1537">C1947</f>
        <v>포지션분해처리세부정보</v>
      </c>
      <c r="O1947" s="27">
        <f t="shared" si="1535"/>
        <v>3</v>
      </c>
      <c r="P1947" s="65" t="s">
        <v>81</v>
      </c>
      <c r="Q1947" s="65" t="str">
        <f t="shared" si="1536"/>
        <v>포트폴리오ID</v>
      </c>
      <c r="R1947" s="65" t="str">
        <f t="shared" si="1530"/>
        <v>varchar2(100)</v>
      </c>
      <c r="S1947" s="66" t="s">
        <v>1980</v>
      </c>
      <c r="T1947" s="66"/>
      <c r="U1947" s="68" t="str">
        <f t="shared" si="1531"/>
        <v>100</v>
      </c>
      <c r="V1947" s="65"/>
      <c r="W1947" s="5" t="s">
        <v>291</v>
      </c>
      <c r="X1947" s="5" t="str">
        <f t="shared" si="1522"/>
        <v>BASE_DT,SCEN_ID,PORT_ID</v>
      </c>
      <c r="Y1947" s="6" t="s">
        <v>291</v>
      </c>
      <c r="Z1947" s="37" t="str">
        <f t="shared" si="1523"/>
        <v xml:space="preserve">  PORT_ID varchar2(100) NOT NULL,</v>
      </c>
      <c r="AA1947" s="37" t="s">
        <v>291</v>
      </c>
      <c r="AB1947" s="5" t="str">
        <f t="shared" si="1524"/>
        <v/>
      </c>
      <c r="AC1947" s="37" t="s">
        <v>291</v>
      </c>
      <c r="AD1947" s="37" t="str">
        <f t="shared" si="1525"/>
        <v>COMMENT ON COLUMN ZSB_LOGS_DIVD.PORT_ID IS '포트폴리오ID';</v>
      </c>
      <c r="AE1947" s="37" t="s">
        <v>291</v>
      </c>
      <c r="AF1947" s="40" t="str">
        <f t="shared" si="1526"/>
        <v/>
      </c>
      <c r="AG1947" s="6" t="s">
        <v>291</v>
      </c>
      <c r="AI1947" s="114"/>
      <c r="AJ1947" s="66"/>
    </row>
    <row r="1948" spans="2:36" hidden="1">
      <c r="B1948" s="65" t="str">
        <f t="shared" si="1534"/>
        <v>바젤2표준_산출정보</v>
      </c>
      <c r="C1948" s="65" t="str">
        <f t="shared" si="1534"/>
        <v>포지션분해처리세부정보</v>
      </c>
      <c r="D1948" s="65" t="s">
        <v>33</v>
      </c>
      <c r="E1948" s="65">
        <f t="shared" si="1518"/>
        <v>4</v>
      </c>
      <c r="F1948" s="66" t="s">
        <v>1980</v>
      </c>
      <c r="G1948" s="66" t="s">
        <v>274</v>
      </c>
      <c r="H1948" s="42">
        <v>60</v>
      </c>
      <c r="I1948" s="66"/>
      <c r="J1948" s="65" t="str">
        <f t="shared" si="1529"/>
        <v>문자_60</v>
      </c>
      <c r="K1948" s="103"/>
      <c r="L1948" s="67"/>
      <c r="M1948" s="65" t="str">
        <f t="shared" si="1532"/>
        <v>ZSB_LOGS_DIVD</v>
      </c>
      <c r="N1948" s="65" t="str">
        <f t="shared" si="1537"/>
        <v>포지션분해처리세부정보</v>
      </c>
      <c r="O1948" s="27">
        <f t="shared" si="1535"/>
        <v>4</v>
      </c>
      <c r="P1948" s="65" t="s">
        <v>738</v>
      </c>
      <c r="Q1948" s="65" t="str">
        <f t="shared" si="1536"/>
        <v>포지션ID</v>
      </c>
      <c r="R1948" s="65" t="str">
        <f t="shared" si="1530"/>
        <v>varchar2(60)</v>
      </c>
      <c r="S1948" s="66" t="s">
        <v>1980</v>
      </c>
      <c r="T1948" s="66"/>
      <c r="U1948" s="68">
        <f t="shared" si="1531"/>
        <v>60</v>
      </c>
      <c r="V1948" s="65"/>
      <c r="W1948" s="5" t="s">
        <v>291</v>
      </c>
      <c r="X1948" s="5" t="str">
        <f t="shared" si="1522"/>
        <v>BASE_DT,SCEN_ID,PORT_ID,POSI_ID</v>
      </c>
      <c r="Y1948" s="6" t="s">
        <v>291</v>
      </c>
      <c r="Z1948" s="37" t="str">
        <f t="shared" si="1523"/>
        <v xml:space="preserve">  POSI_ID varchar2(60) NOT NULL,</v>
      </c>
      <c r="AA1948" s="37" t="s">
        <v>291</v>
      </c>
      <c r="AB1948" s="5" t="str">
        <f t="shared" si="1524"/>
        <v/>
      </c>
      <c r="AC1948" s="37" t="s">
        <v>291</v>
      </c>
      <c r="AD1948" s="37" t="str">
        <f t="shared" si="1525"/>
        <v>COMMENT ON COLUMN ZSB_LOGS_DIVD.POSI_ID IS '포지션ID';</v>
      </c>
      <c r="AE1948" s="37" t="s">
        <v>291</v>
      </c>
      <c r="AF1948" s="40" t="str">
        <f t="shared" si="1526"/>
        <v/>
      </c>
      <c r="AG1948" s="6" t="s">
        <v>291</v>
      </c>
      <c r="AI1948" s="114"/>
      <c r="AJ1948" s="66"/>
    </row>
    <row r="1949" spans="2:36" hidden="1">
      <c r="B1949" s="65" t="str">
        <f t="shared" ref="B1949:C1964" si="1538">B1948</f>
        <v>바젤2표준_산출정보</v>
      </c>
      <c r="C1949" s="65" t="str">
        <f t="shared" si="1538"/>
        <v>포지션분해처리세부정보</v>
      </c>
      <c r="D1949" s="65" t="s">
        <v>1891</v>
      </c>
      <c r="E1949" s="65">
        <f t="shared" si="1518"/>
        <v>5</v>
      </c>
      <c r="F1949" s="66" t="s">
        <v>1980</v>
      </c>
      <c r="G1949" s="66" t="s">
        <v>274</v>
      </c>
      <c r="H1949" s="42">
        <v>60</v>
      </c>
      <c r="I1949" s="66"/>
      <c r="J1949" s="65" t="str">
        <f t="shared" si="1529"/>
        <v>문자_60</v>
      </c>
      <c r="K1949" s="103"/>
      <c r="L1949" s="67"/>
      <c r="M1949" s="65" t="str">
        <f t="shared" si="1532"/>
        <v>ZSB_LOGS_DIVD</v>
      </c>
      <c r="N1949" s="65" t="str">
        <f t="shared" si="1537"/>
        <v>포지션분해처리세부정보</v>
      </c>
      <c r="O1949" s="27">
        <f t="shared" si="1535"/>
        <v>5</v>
      </c>
      <c r="P1949" s="65" t="s">
        <v>1892</v>
      </c>
      <c r="Q1949" s="65" t="str">
        <f t="shared" si="1536"/>
        <v>분해포지션ID</v>
      </c>
      <c r="R1949" s="65" t="str">
        <f t="shared" si="1530"/>
        <v>varchar2(60)</v>
      </c>
      <c r="S1949" s="66" t="s">
        <v>1980</v>
      </c>
      <c r="T1949" s="66"/>
      <c r="U1949" s="68">
        <f t="shared" si="1531"/>
        <v>60</v>
      </c>
      <c r="V1949" s="65"/>
      <c r="W1949" s="5" t="s">
        <v>291</v>
      </c>
      <c r="X1949" s="5" t="str">
        <f t="shared" si="1522"/>
        <v>BASE_DT,SCEN_ID,PORT_ID,POSI_ID,POSI_SID</v>
      </c>
      <c r="Y1949" s="6" t="s">
        <v>291</v>
      </c>
      <c r="Z1949" s="37" t="str">
        <f t="shared" si="1523"/>
        <v xml:space="preserve">  POSI_SID varchar2(60) NOT NULL,</v>
      </c>
      <c r="AA1949" s="37" t="s">
        <v>291</v>
      </c>
      <c r="AB1949" s="5" t="str">
        <f t="shared" si="1524"/>
        <v/>
      </c>
      <c r="AC1949" s="37" t="s">
        <v>291</v>
      </c>
      <c r="AD1949" s="37" t="str">
        <f t="shared" si="1525"/>
        <v>COMMENT ON COLUMN ZSB_LOGS_DIVD.POSI_SID IS '분해포지션ID';</v>
      </c>
      <c r="AE1949" s="37" t="s">
        <v>291</v>
      </c>
      <c r="AF1949" s="40" t="str">
        <f t="shared" si="1526"/>
        <v/>
      </c>
      <c r="AG1949" s="6" t="s">
        <v>291</v>
      </c>
      <c r="AI1949" s="114"/>
      <c r="AJ1949" s="66"/>
    </row>
    <row r="1950" spans="2:36" hidden="1">
      <c r="B1950" s="65" t="str">
        <f t="shared" si="1538"/>
        <v>바젤2표준_산출정보</v>
      </c>
      <c r="C1950" s="65" t="str">
        <f t="shared" si="1538"/>
        <v>포지션분해처리세부정보</v>
      </c>
      <c r="D1950" s="65" t="s">
        <v>1153</v>
      </c>
      <c r="E1950" s="65">
        <f t="shared" si="1518"/>
        <v>6</v>
      </c>
      <c r="F1950" s="66"/>
      <c r="G1950" s="66" t="s">
        <v>274</v>
      </c>
      <c r="H1950" s="42">
        <v>20</v>
      </c>
      <c r="I1950" s="66"/>
      <c r="J1950" s="65" t="str">
        <f t="shared" si="1529"/>
        <v>문자_20</v>
      </c>
      <c r="K1950" s="103"/>
      <c r="L1950" s="67"/>
      <c r="M1950" s="65" t="str">
        <f t="shared" si="1532"/>
        <v>ZSB_LOGS_DIVD</v>
      </c>
      <c r="N1950" s="65" t="str">
        <f t="shared" si="1537"/>
        <v>포지션분해처리세부정보</v>
      </c>
      <c r="O1950" s="27">
        <f t="shared" si="1535"/>
        <v>6</v>
      </c>
      <c r="P1950" s="65" t="s">
        <v>46</v>
      </c>
      <c r="Q1950" s="65" t="str">
        <f t="shared" si="1536"/>
        <v>최종작업자</v>
      </c>
      <c r="R1950" s="65" t="str">
        <f t="shared" si="1530"/>
        <v>varchar2(20)</v>
      </c>
      <c r="S1950" s="66"/>
      <c r="T1950" s="66"/>
      <c r="U1950" s="68">
        <f t="shared" si="1531"/>
        <v>20</v>
      </c>
      <c r="V1950" s="65"/>
      <c r="W1950" s="5" t="s">
        <v>291</v>
      </c>
      <c r="X1950" s="5" t="str">
        <f t="shared" si="1522"/>
        <v>BASE_DT,SCEN_ID,PORT_ID,POSI_ID,POSI_SID</v>
      </c>
      <c r="Y1950" s="6" t="s">
        <v>291</v>
      </c>
      <c r="Z1950" s="37" t="str">
        <f t="shared" si="1523"/>
        <v xml:space="preserve">  LASTID varchar2(20) NULL,</v>
      </c>
      <c r="AA1950" s="37" t="s">
        <v>291</v>
      </c>
      <c r="AB1950" s="5" t="str">
        <f t="shared" si="1524"/>
        <v/>
      </c>
      <c r="AC1950" s="37" t="s">
        <v>291</v>
      </c>
      <c r="AD1950" s="37" t="str">
        <f t="shared" si="1525"/>
        <v>COMMENT ON COLUMN ZSB_LOGS_DIVD.LASTID IS '최종작업자';</v>
      </c>
      <c r="AE1950" s="37" t="s">
        <v>291</v>
      </c>
      <c r="AF1950" s="40" t="str">
        <f t="shared" si="1526"/>
        <v>ALTER TABLE ZSB_LOGS_DIVD ADD LASTID varchar2(20) NULL;</v>
      </c>
      <c r="AG1950" s="6" t="s">
        <v>291</v>
      </c>
      <c r="AI1950" s="114"/>
      <c r="AJ1950" s="66"/>
    </row>
    <row r="1951" spans="2:36" hidden="1">
      <c r="B1951" s="65" t="str">
        <f t="shared" si="1538"/>
        <v>바젤2표준_산출정보</v>
      </c>
      <c r="C1951" s="65" t="str">
        <f t="shared" si="1538"/>
        <v>포지션분해처리세부정보</v>
      </c>
      <c r="D1951" s="65" t="s">
        <v>286</v>
      </c>
      <c r="E1951" s="65">
        <f t="shared" si="1518"/>
        <v>7</v>
      </c>
      <c r="F1951" s="66"/>
      <c r="G1951" s="66" t="s">
        <v>1154</v>
      </c>
      <c r="H1951" s="42">
        <v>8</v>
      </c>
      <c r="I1951" s="66" t="s">
        <v>36</v>
      </c>
      <c r="J1951" s="65" t="str">
        <f t="shared" si="1529"/>
        <v>날짜</v>
      </c>
      <c r="K1951" s="103"/>
      <c r="L1951" s="67"/>
      <c r="M1951" s="65" t="str">
        <f>M1950</f>
        <v>ZSB_LOGS_DIVD</v>
      </c>
      <c r="N1951" s="65" t="str">
        <f t="shared" si="1537"/>
        <v>포지션분해처리세부정보</v>
      </c>
      <c r="O1951" s="27">
        <f t="shared" si="1535"/>
        <v>7</v>
      </c>
      <c r="P1951" s="65" t="s">
        <v>47</v>
      </c>
      <c r="Q1951" s="65" t="str">
        <f t="shared" si="1536"/>
        <v>최종작업시스템일시</v>
      </c>
      <c r="R1951" s="65" t="str">
        <f t="shared" si="1530"/>
        <v>timestamp</v>
      </c>
      <c r="S1951" s="66"/>
      <c r="T1951" s="66"/>
      <c r="U1951" s="68">
        <f t="shared" si="1531"/>
        <v>8</v>
      </c>
      <c r="V1951" s="65"/>
      <c r="W1951" s="5" t="s">
        <v>291</v>
      </c>
      <c r="X1951" s="5" t="str">
        <f t="shared" si="1522"/>
        <v>BASE_DT,SCEN_ID,PORT_ID,POSI_ID,POSI_SID</v>
      </c>
      <c r="Y1951" s="6" t="s">
        <v>291</v>
      </c>
      <c r="Z1951" s="37" t="str">
        <f t="shared" si="1523"/>
        <v xml:space="preserve">  TMSTAMP timestamp DEFAULT CURRENT_TIMESTAMP  NULL,</v>
      </c>
      <c r="AA1951" s="37" t="s">
        <v>291</v>
      </c>
      <c r="AB1951" s="5" t="str">
        <f t="shared" si="1524"/>
        <v/>
      </c>
      <c r="AC1951" s="37" t="s">
        <v>291</v>
      </c>
      <c r="AD1951" s="37" t="str">
        <f t="shared" si="1525"/>
        <v>COMMENT ON COLUMN ZSB_LOGS_DIVD.TMSTAMP IS '최종작업시스템일시';</v>
      </c>
      <c r="AE1951" s="37" t="s">
        <v>291</v>
      </c>
      <c r="AF1951" s="40" t="str">
        <f t="shared" si="1526"/>
        <v>ALTER TABLE ZSB_LOGS_DIVD ADD TMSTAMP timestamp NULL;</v>
      </c>
      <c r="AG1951" s="6" t="s">
        <v>291</v>
      </c>
      <c r="AI1951" s="114"/>
      <c r="AJ1951" s="66"/>
    </row>
    <row r="1952" spans="2:36" hidden="1">
      <c r="B1952" s="65" t="str">
        <f t="shared" si="1538"/>
        <v>바젤2표준_산출정보</v>
      </c>
      <c r="C1952" s="65" t="str">
        <f>C1949</f>
        <v>포지션분해처리세부정보</v>
      </c>
      <c r="D1952" s="65" t="s">
        <v>1830</v>
      </c>
      <c r="E1952" s="65">
        <f t="shared" si="1518"/>
        <v>8</v>
      </c>
      <c r="F1952" s="66"/>
      <c r="G1952" s="66" t="s">
        <v>12</v>
      </c>
      <c r="H1952" s="42">
        <v>20</v>
      </c>
      <c r="I1952" s="66"/>
      <c r="J1952" s="65" t="str">
        <f t="shared" si="1529"/>
        <v>문자_20</v>
      </c>
      <c r="K1952" s="103"/>
      <c r="L1952" s="67"/>
      <c r="M1952" s="65" t="str">
        <f>M1949</f>
        <v>ZSB_LOGS_DIVD</v>
      </c>
      <c r="N1952" s="65" t="str">
        <f t="shared" si="1537"/>
        <v>포지션분해처리세부정보</v>
      </c>
      <c r="O1952" s="27">
        <f t="shared" si="1535"/>
        <v>8</v>
      </c>
      <c r="P1952" s="65" t="s">
        <v>1433</v>
      </c>
      <c r="Q1952" s="65" t="str">
        <f t="shared" si="1536"/>
        <v>로그ID</v>
      </c>
      <c r="R1952" s="65" t="str">
        <f t="shared" si="1530"/>
        <v>varchar2(20)</v>
      </c>
      <c r="S1952" s="66"/>
      <c r="T1952" s="66"/>
      <c r="U1952" s="68">
        <f t="shared" si="1531"/>
        <v>20</v>
      </c>
      <c r="V1952" s="65"/>
      <c r="W1952" s="5" t="s">
        <v>291</v>
      </c>
      <c r="X1952" s="5" t="str">
        <f t="shared" si="1522"/>
        <v>BASE_DT,SCEN_ID,PORT_ID,POSI_ID,POSI_SID</v>
      </c>
      <c r="Y1952" s="6" t="s">
        <v>291</v>
      </c>
      <c r="Z1952" s="37" t="str">
        <f t="shared" si="1523"/>
        <v xml:space="preserve">  LOG_ID varchar2(20) NULL,</v>
      </c>
      <c r="AA1952" s="37" t="s">
        <v>291</v>
      </c>
      <c r="AB1952" s="5" t="str">
        <f t="shared" si="1524"/>
        <v/>
      </c>
      <c r="AC1952" s="37" t="s">
        <v>291</v>
      </c>
      <c r="AD1952" s="37" t="str">
        <f t="shared" si="1525"/>
        <v>COMMENT ON COLUMN ZSB_LOGS_DIVD.LOG_ID IS '로그ID';</v>
      </c>
      <c r="AE1952" s="37" t="s">
        <v>291</v>
      </c>
      <c r="AF1952" s="40" t="str">
        <f t="shared" si="1526"/>
        <v>ALTER TABLE ZSB_LOGS_DIVD ADD LOG_ID varchar2(20) NULL;</v>
      </c>
      <c r="AG1952" s="6" t="s">
        <v>291</v>
      </c>
      <c r="AI1952" s="114"/>
      <c r="AJ1952" s="66"/>
    </row>
    <row r="1953" spans="2:36" hidden="1">
      <c r="B1953" s="65" t="str">
        <f t="shared" si="1538"/>
        <v>바젤2표준_산출정보</v>
      </c>
      <c r="C1953" s="65" t="str">
        <f>C1951</f>
        <v>포지션분해처리세부정보</v>
      </c>
      <c r="D1953" s="65" t="s">
        <v>739</v>
      </c>
      <c r="E1953" s="65">
        <f t="shared" si="1518"/>
        <v>9</v>
      </c>
      <c r="F1953" s="66"/>
      <c r="G1953" s="66" t="s">
        <v>12</v>
      </c>
      <c r="H1953" s="42">
        <v>6</v>
      </c>
      <c r="I1953" s="66"/>
      <c r="J1953" s="65" t="str">
        <f t="shared" si="1529"/>
        <v>문자_6</v>
      </c>
      <c r="K1953" s="103"/>
      <c r="L1953" s="67"/>
      <c r="M1953" s="65" t="str">
        <f>M1951</f>
        <v>ZSB_LOGS_DIVD</v>
      </c>
      <c r="N1953" s="65" t="str">
        <f t="shared" si="1537"/>
        <v>포지션분해처리세부정보</v>
      </c>
      <c r="O1953" s="27">
        <f t="shared" si="1535"/>
        <v>9</v>
      </c>
      <c r="P1953" s="65" t="s">
        <v>740</v>
      </c>
      <c r="Q1953" s="65" t="str">
        <f t="shared" si="1536"/>
        <v>위험분류</v>
      </c>
      <c r="R1953" s="65" t="str">
        <f t="shared" si="1530"/>
        <v>varchar2(6)</v>
      </c>
      <c r="S1953" s="66"/>
      <c r="T1953" s="66"/>
      <c r="U1953" s="68">
        <f t="shared" si="1531"/>
        <v>6</v>
      </c>
      <c r="V1953" s="65"/>
      <c r="W1953" s="5" t="s">
        <v>291</v>
      </c>
      <c r="X1953" s="5" t="str">
        <f t="shared" si="1522"/>
        <v>BASE_DT,SCEN_ID,PORT_ID,POSI_ID,POSI_SID</v>
      </c>
      <c r="Y1953" s="6" t="s">
        <v>291</v>
      </c>
      <c r="Z1953" s="37" t="str">
        <f t="shared" si="1523"/>
        <v xml:space="preserve">  SD_R3 varchar2(6) NULL,</v>
      </c>
      <c r="AA1953" s="37" t="s">
        <v>291</v>
      </c>
      <c r="AB1953" s="5" t="str">
        <f t="shared" si="1524"/>
        <v/>
      </c>
      <c r="AC1953" s="37" t="s">
        <v>291</v>
      </c>
      <c r="AD1953" s="37" t="str">
        <f t="shared" si="1525"/>
        <v>COMMENT ON COLUMN ZSB_LOGS_DIVD.SD_R3 IS '위험분류';</v>
      </c>
      <c r="AE1953" s="37" t="s">
        <v>291</v>
      </c>
      <c r="AF1953" s="40" t="str">
        <f t="shared" si="1526"/>
        <v>ALTER TABLE ZSB_LOGS_DIVD ADD SD_R3 varchar2(6) NULL;</v>
      </c>
      <c r="AG1953" s="6" t="s">
        <v>291</v>
      </c>
      <c r="AI1953" s="114"/>
      <c r="AJ1953" s="66"/>
    </row>
    <row r="1954" spans="2:36" hidden="1">
      <c r="B1954" s="65" t="str">
        <f t="shared" si="1538"/>
        <v>바젤2표준_산출정보</v>
      </c>
      <c r="C1954" s="65" t="str">
        <f t="shared" si="1538"/>
        <v>포지션분해처리세부정보</v>
      </c>
      <c r="D1954" s="65" t="s">
        <v>1226</v>
      </c>
      <c r="E1954" s="65">
        <f t="shared" si="1518"/>
        <v>10</v>
      </c>
      <c r="F1954" s="66"/>
      <c r="G1954" s="66" t="s">
        <v>1156</v>
      </c>
      <c r="H1954" s="42" t="s">
        <v>2013</v>
      </c>
      <c r="I1954" s="66"/>
      <c r="J1954" s="65" t="str">
        <f t="shared" si="1529"/>
        <v>숫자_19,2</v>
      </c>
      <c r="K1954" s="103"/>
      <c r="L1954" s="67"/>
      <c r="M1954" s="65" t="str">
        <f t="shared" si="1532"/>
        <v>ZSB_LOGS_DIVD</v>
      </c>
      <c r="N1954" s="65" t="str">
        <f t="shared" si="1537"/>
        <v>포지션분해처리세부정보</v>
      </c>
      <c r="O1954" s="27">
        <f t="shared" si="1535"/>
        <v>10</v>
      </c>
      <c r="P1954" s="65" t="s">
        <v>822</v>
      </c>
      <c r="Q1954" s="65" t="str">
        <f t="shared" si="1536"/>
        <v>평가금액</v>
      </c>
      <c r="R1954" s="65" t="str">
        <f t="shared" si="1530"/>
        <v>number(19,2)</v>
      </c>
      <c r="S1954" s="66"/>
      <c r="T1954" s="66"/>
      <c r="U1954" s="68" t="str">
        <f t="shared" si="1531"/>
        <v>19,2</v>
      </c>
      <c r="V1954" s="65"/>
      <c r="W1954" s="5" t="s">
        <v>291</v>
      </c>
      <c r="X1954" s="5" t="str">
        <f t="shared" si="1522"/>
        <v>BASE_DT,SCEN_ID,PORT_ID,POSI_ID,POSI_SID</v>
      </c>
      <c r="Y1954" s="6" t="s">
        <v>291</v>
      </c>
      <c r="Z1954" s="37" t="str">
        <f t="shared" si="1523"/>
        <v xml:space="preserve">  SPOT_AMT number(19,2) NULL,</v>
      </c>
      <c r="AA1954" s="37" t="s">
        <v>291</v>
      </c>
      <c r="AB1954" s="5" t="str">
        <f t="shared" si="1524"/>
        <v/>
      </c>
      <c r="AC1954" s="37" t="s">
        <v>291</v>
      </c>
      <c r="AD1954" s="37" t="str">
        <f t="shared" si="1525"/>
        <v>COMMENT ON COLUMN ZSB_LOGS_DIVD.SPOT_AMT IS '평가금액';</v>
      </c>
      <c r="AE1954" s="37" t="s">
        <v>291</v>
      </c>
      <c r="AF1954" s="40" t="str">
        <f t="shared" si="1526"/>
        <v>ALTER TABLE ZSB_LOGS_DIVD ADD SPOT_AMT number(19,2) NULL;</v>
      </c>
      <c r="AG1954" s="6" t="s">
        <v>291</v>
      </c>
      <c r="AI1954" s="114"/>
      <c r="AJ1954" s="66"/>
    </row>
    <row r="1955" spans="2:36" hidden="1">
      <c r="B1955" s="65" t="str">
        <f t="shared" si="1538"/>
        <v>바젤2표준_산출정보</v>
      </c>
      <c r="C1955" s="65" t="str">
        <f t="shared" si="1538"/>
        <v>포지션분해처리세부정보</v>
      </c>
      <c r="D1955" s="65" t="s">
        <v>1888</v>
      </c>
      <c r="E1955" s="65">
        <f t="shared" si="1518"/>
        <v>11</v>
      </c>
      <c r="F1955" s="66"/>
      <c r="G1955" s="66" t="s">
        <v>12</v>
      </c>
      <c r="H1955" s="42">
        <v>1</v>
      </c>
      <c r="I1955" s="66"/>
      <c r="J1955" s="65" t="str">
        <f t="shared" si="1529"/>
        <v>문자_1</v>
      </c>
      <c r="K1955" s="103"/>
      <c r="L1955" s="67"/>
      <c r="M1955" s="65" t="str">
        <f t="shared" si="1532"/>
        <v>ZSB_LOGS_DIVD</v>
      </c>
      <c r="N1955" s="65" t="str">
        <f t="shared" si="1537"/>
        <v>포지션분해처리세부정보</v>
      </c>
      <c r="O1955" s="27">
        <f t="shared" si="1535"/>
        <v>11</v>
      </c>
      <c r="P1955" s="65" t="s">
        <v>1889</v>
      </c>
      <c r="Q1955" s="65" t="str">
        <f t="shared" si="1536"/>
        <v>매매구분</v>
      </c>
      <c r="R1955" s="65" t="str">
        <f t="shared" si="1530"/>
        <v>varchar2(1)</v>
      </c>
      <c r="S1955" s="66"/>
      <c r="T1955" s="66"/>
      <c r="U1955" s="68">
        <f t="shared" si="1531"/>
        <v>1</v>
      </c>
      <c r="V1955" s="65"/>
      <c r="W1955" s="5" t="s">
        <v>291</v>
      </c>
      <c r="X1955" s="5" t="str">
        <f t="shared" si="1522"/>
        <v>BASE_DT,SCEN_ID,PORT_ID,POSI_ID,POSI_SID</v>
      </c>
      <c r="Y1955" s="6" t="s">
        <v>291</v>
      </c>
      <c r="Z1955" s="37" t="str">
        <f t="shared" si="1523"/>
        <v xml:space="preserve">  TR_GB varchar2(1) NULL,</v>
      </c>
      <c r="AA1955" s="37" t="s">
        <v>291</v>
      </c>
      <c r="AB1955" s="5" t="str">
        <f t="shared" si="1524"/>
        <v/>
      </c>
      <c r="AC1955" s="37" t="s">
        <v>291</v>
      </c>
      <c r="AD1955" s="37" t="str">
        <f t="shared" si="1525"/>
        <v>COMMENT ON COLUMN ZSB_LOGS_DIVD.TR_GB IS '매매구분';</v>
      </c>
      <c r="AE1955" s="37" t="s">
        <v>291</v>
      </c>
      <c r="AF1955" s="40" t="str">
        <f t="shared" si="1526"/>
        <v>ALTER TABLE ZSB_LOGS_DIVD ADD TR_GB varchar2(1) NULL;</v>
      </c>
      <c r="AG1955" s="6" t="s">
        <v>291</v>
      </c>
      <c r="AI1955" s="114"/>
      <c r="AJ1955" s="66"/>
    </row>
    <row r="1956" spans="2:36" hidden="1">
      <c r="B1956" s="65" t="str">
        <f t="shared" si="1538"/>
        <v>바젤2표준_산출정보</v>
      </c>
      <c r="C1956" s="65" t="str">
        <f t="shared" si="1538"/>
        <v>포지션분해처리세부정보</v>
      </c>
      <c r="D1956" s="65" t="s">
        <v>1893</v>
      </c>
      <c r="E1956" s="65">
        <f t="shared" si="1518"/>
        <v>12</v>
      </c>
      <c r="F1956" s="66"/>
      <c r="G1956" s="66" t="s">
        <v>12</v>
      </c>
      <c r="H1956" s="42">
        <v>512</v>
      </c>
      <c r="I1956" s="66"/>
      <c r="J1956" s="65" t="str">
        <f t="shared" si="1529"/>
        <v>문자_512</v>
      </c>
      <c r="K1956" s="103"/>
      <c r="L1956" s="67"/>
      <c r="M1956" s="65" t="str">
        <f t="shared" si="1532"/>
        <v>ZSB_LOGS_DIVD</v>
      </c>
      <c r="N1956" s="65" t="str">
        <f t="shared" si="1537"/>
        <v>포지션분해처리세부정보</v>
      </c>
      <c r="O1956" s="27">
        <f t="shared" si="1535"/>
        <v>12</v>
      </c>
      <c r="P1956" s="65" t="s">
        <v>1441</v>
      </c>
      <c r="Q1956" s="65" t="str">
        <f t="shared" si="1536"/>
        <v>분해처리내역</v>
      </c>
      <c r="R1956" s="65" t="str">
        <f t="shared" si="1530"/>
        <v>varchar2(512)</v>
      </c>
      <c r="S1956" s="66"/>
      <c r="T1956" s="66"/>
      <c r="U1956" s="68">
        <f t="shared" si="1531"/>
        <v>512</v>
      </c>
      <c r="V1956" s="65"/>
      <c r="W1956" s="5" t="s">
        <v>291</v>
      </c>
      <c r="X1956" s="5" t="str">
        <f t="shared" si="1522"/>
        <v>BASE_DT,SCEN_ID,PORT_ID,POSI_ID,POSI_SID</v>
      </c>
      <c r="Y1956" s="6" t="s">
        <v>291</v>
      </c>
      <c r="Z1956" s="37" t="str">
        <f t="shared" si="1523"/>
        <v xml:space="preserve">  LOG_DESC varchar2(512) NULL,CONSTRAINT PK_ZSB_LOGS_DIVD PRIMARY KEY ( BASE_DT,SCEN_ID,PORT_ID,POSI_ID,POSI_SID) );</v>
      </c>
      <c r="AA1956" s="37" t="s">
        <v>291</v>
      </c>
      <c r="AB1956" s="5" t="str">
        <f t="shared" si="1524"/>
        <v/>
      </c>
      <c r="AC1956" s="37" t="s">
        <v>291</v>
      </c>
      <c r="AD1956" s="37" t="str">
        <f t="shared" si="1525"/>
        <v>COMMENT ON COLUMN ZSB_LOGS_DIVD.LOG_DESC IS '분해처리내역';</v>
      </c>
      <c r="AE1956" s="37" t="s">
        <v>291</v>
      </c>
      <c r="AF1956" s="40" t="str">
        <f t="shared" si="1526"/>
        <v>ALTER TABLE ZSB_LOGS_DIVD ADD LOG_DESC varchar2(512) NULL;</v>
      </c>
      <c r="AG1956" s="6" t="s">
        <v>291</v>
      </c>
      <c r="AI1956" s="114"/>
      <c r="AJ1956" s="66"/>
    </row>
    <row r="1957" spans="2:36" hidden="1">
      <c r="B1957" s="65" t="s">
        <v>1064</v>
      </c>
      <c r="C1957" s="65" t="s">
        <v>696</v>
      </c>
      <c r="D1957" s="65" t="str">
        <f>VLOOKUP(C1957,엔티티목록!C:E,3,FALSE)</f>
        <v>버킷간 상관계수 적용 이력 정보</v>
      </c>
      <c r="E1957" s="65" t="str">
        <f t="shared" si="1518"/>
        <v/>
      </c>
      <c r="F1957" s="66"/>
      <c r="G1957" s="66"/>
      <c r="H1957" s="42">
        <f>SUMIFS(H:H,C:C,C1957,B:B,B1957, G:G,"&lt;&gt;"&amp;G1957)</f>
        <v>138</v>
      </c>
      <c r="I1957" s="66"/>
      <c r="J1957" s="65" t="str">
        <f t="shared" si="1529"/>
        <v/>
      </c>
      <c r="K1957" s="103"/>
      <c r="L1957" s="67"/>
      <c r="M1957" s="65" t="s">
        <v>5375</v>
      </c>
      <c r="N1957" s="65" t="str">
        <f t="shared" si="1537"/>
        <v>포지션현재가치산출정보</v>
      </c>
      <c r="O1957" s="27" t="str">
        <f t="shared" si="1535"/>
        <v/>
      </c>
      <c r="P1957" s="65"/>
      <c r="Q1957" s="65"/>
      <c r="R1957" s="65" t="str">
        <f t="shared" si="1530"/>
        <v/>
      </c>
      <c r="S1957" s="66"/>
      <c r="T1957" s="66"/>
      <c r="U1957" s="68">
        <f t="shared" si="1531"/>
        <v>138</v>
      </c>
      <c r="V1957" s="65"/>
      <c r="W1957" s="5" t="s">
        <v>291</v>
      </c>
      <c r="X1957" s="5" t="str">
        <f t="shared" si="1522"/>
        <v/>
      </c>
      <c r="Y1957" s="6" t="s">
        <v>291</v>
      </c>
      <c r="Z1957" s="37" t="str">
        <f t="shared" si="1523"/>
        <v>CREATE TABLE ZSB_LOGS_EVAL(</v>
      </c>
      <c r="AA1957" s="37" t="s">
        <v>291</v>
      </c>
      <c r="AB1957" s="5" t="str">
        <f t="shared" si="1524"/>
        <v>DROP TABLE ZSB_LOGS_EVAL;</v>
      </c>
      <c r="AC1957" s="37" t="s">
        <v>291</v>
      </c>
      <c r="AD1957" s="37" t="str">
        <f t="shared" si="1525"/>
        <v>COMMENT ON TABLE ZSB_LOGS_EVAL IS '포지션현재가치산출정보';</v>
      </c>
      <c r="AE1957" s="37" t="s">
        <v>291</v>
      </c>
      <c r="AF1957" s="40" t="str">
        <f t="shared" si="1526"/>
        <v/>
      </c>
      <c r="AG1957" s="6" t="s">
        <v>291</v>
      </c>
      <c r="AI1957" s="114"/>
      <c r="AJ1957" s="66"/>
    </row>
    <row r="1958" spans="2:36" hidden="1">
      <c r="B1958" s="65" t="str">
        <f t="shared" si="1538"/>
        <v>바젤2표준_산출정보</v>
      </c>
      <c r="C1958" s="65" t="str">
        <f t="shared" si="1538"/>
        <v>포지션현재가치산출정보</v>
      </c>
      <c r="D1958" s="65" t="s">
        <v>1169</v>
      </c>
      <c r="E1958" s="65">
        <f t="shared" si="1518"/>
        <v>1</v>
      </c>
      <c r="F1958" s="66" t="s">
        <v>1980</v>
      </c>
      <c r="G1958" s="66" t="s">
        <v>274</v>
      </c>
      <c r="H1958" s="42">
        <v>8</v>
      </c>
      <c r="I1958" s="66"/>
      <c r="J1958" s="65" t="str">
        <f t="shared" si="1529"/>
        <v>문자_8</v>
      </c>
      <c r="K1958" s="103"/>
      <c r="L1958" s="67"/>
      <c r="M1958" s="65" t="str">
        <f t="shared" ref="M1958:M1975" si="1539">M1957</f>
        <v>ZSB_LOGS_EVAL</v>
      </c>
      <c r="N1958" s="65" t="str">
        <f t="shared" si="1537"/>
        <v>포지션현재가치산출정보</v>
      </c>
      <c r="O1958" s="27">
        <f t="shared" si="1535"/>
        <v>1</v>
      </c>
      <c r="P1958" s="65" t="s">
        <v>65</v>
      </c>
      <c r="Q1958" s="65" t="str">
        <f t="shared" ref="Q1958:Q1975" si="1540">D1958</f>
        <v>기준일자</v>
      </c>
      <c r="R1958" s="65" t="str">
        <f t="shared" si="1530"/>
        <v>varchar2(8)</v>
      </c>
      <c r="S1958" s="66" t="s">
        <v>1980</v>
      </c>
      <c r="T1958" s="66"/>
      <c r="U1958" s="68">
        <f t="shared" si="1531"/>
        <v>8</v>
      </c>
      <c r="V1958" s="65"/>
      <c r="W1958" s="5" t="s">
        <v>291</v>
      </c>
      <c r="X1958" s="5" t="str">
        <f t="shared" si="1522"/>
        <v>BASE_DT</v>
      </c>
      <c r="Y1958" s="6" t="s">
        <v>291</v>
      </c>
      <c r="Z1958" s="37" t="str">
        <f t="shared" si="1523"/>
        <v xml:space="preserve">  BASE_DT varchar2(8) NOT NULL,</v>
      </c>
      <c r="AA1958" s="37" t="s">
        <v>291</v>
      </c>
      <c r="AB1958" s="5" t="str">
        <f t="shared" si="1524"/>
        <v/>
      </c>
      <c r="AC1958" s="37" t="s">
        <v>291</v>
      </c>
      <c r="AD1958" s="37" t="str">
        <f t="shared" si="1525"/>
        <v>COMMENT ON COLUMN ZSB_LOGS_EVAL.BASE_DT IS '기준일자';</v>
      </c>
      <c r="AE1958" s="37" t="s">
        <v>291</v>
      </c>
      <c r="AF1958" s="40" t="str">
        <f t="shared" si="1526"/>
        <v/>
      </c>
      <c r="AG1958" s="6" t="s">
        <v>291</v>
      </c>
      <c r="AI1958" s="114"/>
      <c r="AJ1958" s="66"/>
    </row>
    <row r="1959" spans="2:36" hidden="1">
      <c r="B1959" s="65" t="str">
        <f t="shared" si="1538"/>
        <v>바젤2표준_산출정보</v>
      </c>
      <c r="C1959" s="65" t="str">
        <f t="shared" si="1538"/>
        <v>포지션현재가치산출정보</v>
      </c>
      <c r="D1959" s="65" t="s">
        <v>1212</v>
      </c>
      <c r="E1959" s="65">
        <f t="shared" si="1518"/>
        <v>2</v>
      </c>
      <c r="F1959" s="66" t="s">
        <v>1980</v>
      </c>
      <c r="G1959" s="66" t="s">
        <v>274</v>
      </c>
      <c r="H1959" s="42">
        <v>30</v>
      </c>
      <c r="I1959" s="66"/>
      <c r="J1959" s="65" t="str">
        <f t="shared" si="1529"/>
        <v>문자_30</v>
      </c>
      <c r="K1959" s="103"/>
      <c r="L1959" s="67"/>
      <c r="M1959" s="65" t="str">
        <f t="shared" si="1539"/>
        <v>ZSB_LOGS_EVAL</v>
      </c>
      <c r="N1959" s="65" t="str">
        <f t="shared" si="1537"/>
        <v>포지션현재가치산출정보</v>
      </c>
      <c r="O1959" s="27">
        <f t="shared" si="1535"/>
        <v>2</v>
      </c>
      <c r="P1959" s="65" t="s">
        <v>106</v>
      </c>
      <c r="Q1959" s="65" t="str">
        <f t="shared" si="1540"/>
        <v>시나리오ID</v>
      </c>
      <c r="R1959" s="65" t="str">
        <f t="shared" si="1530"/>
        <v>varchar2(30)</v>
      </c>
      <c r="S1959" s="66" t="s">
        <v>1980</v>
      </c>
      <c r="T1959" s="66"/>
      <c r="U1959" s="68">
        <f t="shared" si="1531"/>
        <v>30</v>
      </c>
      <c r="V1959" s="65"/>
      <c r="W1959" s="5" t="s">
        <v>291</v>
      </c>
      <c r="X1959" s="5" t="str">
        <f t="shared" si="1522"/>
        <v>BASE_DT,SCEN_ID</v>
      </c>
      <c r="Y1959" s="6" t="s">
        <v>291</v>
      </c>
      <c r="Z1959" s="37" t="str">
        <f t="shared" si="1523"/>
        <v xml:space="preserve">  SCEN_ID varchar2(30) NOT NULL,</v>
      </c>
      <c r="AA1959" s="37" t="s">
        <v>291</v>
      </c>
      <c r="AB1959" s="5" t="str">
        <f t="shared" si="1524"/>
        <v/>
      </c>
      <c r="AC1959" s="37" t="s">
        <v>291</v>
      </c>
      <c r="AD1959" s="37" t="str">
        <f t="shared" si="1525"/>
        <v>COMMENT ON COLUMN ZSB_LOGS_EVAL.SCEN_ID IS '시나리오ID';</v>
      </c>
      <c r="AE1959" s="37" t="s">
        <v>291</v>
      </c>
      <c r="AF1959" s="40" t="str">
        <f t="shared" si="1526"/>
        <v/>
      </c>
      <c r="AG1959" s="6" t="s">
        <v>291</v>
      </c>
      <c r="AI1959" s="114"/>
      <c r="AJ1959" s="66"/>
    </row>
    <row r="1960" spans="2:36" hidden="1">
      <c r="B1960" s="65" t="str">
        <f t="shared" si="1538"/>
        <v>바젤2표준_산출정보</v>
      </c>
      <c r="C1960" s="65" t="str">
        <f>C1959</f>
        <v>포지션현재가치산출정보</v>
      </c>
      <c r="D1960" s="65" t="s">
        <v>1208</v>
      </c>
      <c r="E1960" s="65">
        <f t="shared" si="1518"/>
        <v>3</v>
      </c>
      <c r="F1960" s="66" t="s">
        <v>1980</v>
      </c>
      <c r="G1960" s="66" t="s">
        <v>274</v>
      </c>
      <c r="H1960" s="42" t="s">
        <v>1159</v>
      </c>
      <c r="I1960" s="66"/>
      <c r="J1960" s="65" t="str">
        <f t="shared" si="1529"/>
        <v>문자_100</v>
      </c>
      <c r="K1960" s="103"/>
      <c r="L1960" s="67"/>
      <c r="M1960" s="65" t="str">
        <f t="shared" si="1539"/>
        <v>ZSB_LOGS_EVAL</v>
      </c>
      <c r="N1960" s="65" t="str">
        <f t="shared" si="1537"/>
        <v>포지션현재가치산출정보</v>
      </c>
      <c r="O1960" s="27">
        <f t="shared" si="1535"/>
        <v>3</v>
      </c>
      <c r="P1960" s="65" t="s">
        <v>81</v>
      </c>
      <c r="Q1960" s="65" t="str">
        <f t="shared" si="1540"/>
        <v>포트폴리오ID</v>
      </c>
      <c r="R1960" s="65" t="str">
        <f t="shared" si="1530"/>
        <v>varchar2(100)</v>
      </c>
      <c r="S1960" s="66" t="s">
        <v>1980</v>
      </c>
      <c r="T1960" s="66"/>
      <c r="U1960" s="68" t="str">
        <f t="shared" si="1531"/>
        <v>100</v>
      </c>
      <c r="V1960" s="65"/>
      <c r="W1960" s="5" t="s">
        <v>291</v>
      </c>
      <c r="X1960" s="5" t="str">
        <f t="shared" si="1522"/>
        <v>BASE_DT,SCEN_ID,PORT_ID</v>
      </c>
      <c r="Y1960" s="6" t="s">
        <v>291</v>
      </c>
      <c r="Z1960" s="37" t="str">
        <f t="shared" si="1523"/>
        <v xml:space="preserve">  PORT_ID varchar2(100) NOT NULL,</v>
      </c>
      <c r="AA1960" s="37" t="s">
        <v>291</v>
      </c>
      <c r="AB1960" s="5" t="str">
        <f t="shared" si="1524"/>
        <v/>
      </c>
      <c r="AC1960" s="37" t="s">
        <v>291</v>
      </c>
      <c r="AD1960" s="37" t="str">
        <f t="shared" si="1525"/>
        <v>COMMENT ON COLUMN ZSB_LOGS_EVAL.PORT_ID IS '포트폴리오ID';</v>
      </c>
      <c r="AE1960" s="37" t="s">
        <v>291</v>
      </c>
      <c r="AF1960" s="40" t="str">
        <f t="shared" si="1526"/>
        <v/>
      </c>
      <c r="AG1960" s="6" t="s">
        <v>291</v>
      </c>
      <c r="AI1960" s="114"/>
      <c r="AJ1960" s="66"/>
    </row>
    <row r="1961" spans="2:36" hidden="1">
      <c r="B1961" s="65" t="str">
        <f t="shared" si="1538"/>
        <v>바젤2표준_산출정보</v>
      </c>
      <c r="C1961" s="65" t="str">
        <f>C1960</f>
        <v>포지션현재가치산출정보</v>
      </c>
      <c r="D1961" s="65" t="s">
        <v>33</v>
      </c>
      <c r="E1961" s="65">
        <f t="shared" ref="E1961:E2024" si="1541">IF(G1961="","",IF(G1960="",1,E1960+1))</f>
        <v>4</v>
      </c>
      <c r="F1961" s="66" t="s">
        <v>1980</v>
      </c>
      <c r="G1961" s="66" t="s">
        <v>274</v>
      </c>
      <c r="H1961" s="42">
        <v>60</v>
      </c>
      <c r="I1961" s="66"/>
      <c r="J1961" s="65" t="str">
        <f t="shared" si="1529"/>
        <v>문자_60</v>
      </c>
      <c r="K1961" s="103"/>
      <c r="L1961" s="67"/>
      <c r="M1961" s="65" t="str">
        <f t="shared" si="1539"/>
        <v>ZSB_LOGS_EVAL</v>
      </c>
      <c r="N1961" s="65" t="str">
        <f t="shared" si="1537"/>
        <v>포지션현재가치산출정보</v>
      </c>
      <c r="O1961" s="27">
        <f t="shared" si="1535"/>
        <v>4</v>
      </c>
      <c r="P1961" s="65" t="s">
        <v>738</v>
      </c>
      <c r="Q1961" s="65" t="str">
        <f t="shared" si="1540"/>
        <v>포지션ID</v>
      </c>
      <c r="R1961" s="65" t="str">
        <f t="shared" si="1530"/>
        <v>varchar2(60)</v>
      </c>
      <c r="S1961" s="66" t="s">
        <v>1980</v>
      </c>
      <c r="T1961" s="66"/>
      <c r="U1961" s="68">
        <f t="shared" si="1531"/>
        <v>60</v>
      </c>
      <c r="V1961" s="65"/>
      <c r="W1961" s="5" t="s">
        <v>291</v>
      </c>
      <c r="X1961" s="5" t="str">
        <f t="shared" si="1522"/>
        <v>BASE_DT,SCEN_ID,PORT_ID,POSI_ID</v>
      </c>
      <c r="Y1961" s="6" t="s">
        <v>291</v>
      </c>
      <c r="Z1961" s="37" t="str">
        <f t="shared" si="1523"/>
        <v xml:space="preserve">  POSI_ID varchar2(60) NOT NULL,</v>
      </c>
      <c r="AA1961" s="37" t="s">
        <v>291</v>
      </c>
      <c r="AB1961" s="5" t="str">
        <f t="shared" si="1524"/>
        <v/>
      </c>
      <c r="AC1961" s="37" t="s">
        <v>291</v>
      </c>
      <c r="AD1961" s="37" t="str">
        <f t="shared" si="1525"/>
        <v>COMMENT ON COLUMN ZSB_LOGS_EVAL.POSI_ID IS '포지션ID';</v>
      </c>
      <c r="AE1961" s="37" t="s">
        <v>291</v>
      </c>
      <c r="AF1961" s="40" t="str">
        <f t="shared" si="1526"/>
        <v/>
      </c>
      <c r="AG1961" s="6" t="s">
        <v>291</v>
      </c>
      <c r="AI1961" s="114"/>
      <c r="AJ1961" s="66"/>
    </row>
    <row r="1962" spans="2:36" hidden="1">
      <c r="B1962" s="65" t="str">
        <f t="shared" si="1538"/>
        <v>바젤2표준_산출정보</v>
      </c>
      <c r="C1962" s="65" t="str">
        <f>C1961</f>
        <v>포지션현재가치산출정보</v>
      </c>
      <c r="D1962" s="65" t="s">
        <v>1894</v>
      </c>
      <c r="E1962" s="65">
        <f t="shared" si="1541"/>
        <v>5</v>
      </c>
      <c r="F1962" s="66" t="s">
        <v>1980</v>
      </c>
      <c r="G1962" s="66" t="s">
        <v>13</v>
      </c>
      <c r="H1962" s="42">
        <v>4</v>
      </c>
      <c r="I1962" s="66"/>
      <c r="J1962" s="65" t="str">
        <f t="shared" si="1529"/>
        <v>숫자_4</v>
      </c>
      <c r="K1962" s="103"/>
      <c r="L1962" s="67"/>
      <c r="M1962" s="65" t="str">
        <f t="shared" si="1539"/>
        <v>ZSB_LOGS_EVAL</v>
      </c>
      <c r="N1962" s="65" t="str">
        <f t="shared" si="1537"/>
        <v>포지션현재가치산출정보</v>
      </c>
      <c r="O1962" s="27">
        <f t="shared" si="1535"/>
        <v>5</v>
      </c>
      <c r="P1962" s="65" t="s">
        <v>1895</v>
      </c>
      <c r="Q1962" s="65" t="str">
        <f t="shared" si="1540"/>
        <v>현금흐름순번</v>
      </c>
      <c r="R1962" s="65" t="str">
        <f t="shared" si="1530"/>
        <v>number(4)</v>
      </c>
      <c r="S1962" s="66" t="s">
        <v>1980</v>
      </c>
      <c r="T1962" s="66"/>
      <c r="U1962" s="68">
        <f t="shared" si="1531"/>
        <v>4</v>
      </c>
      <c r="V1962" s="65"/>
      <c r="W1962" s="5" t="s">
        <v>291</v>
      </c>
      <c r="X1962" s="5" t="str">
        <f t="shared" si="1522"/>
        <v>BASE_DT,SCEN_ID,PORT_ID,POSI_ID,CF_SEQ</v>
      </c>
      <c r="Y1962" s="6" t="s">
        <v>291</v>
      </c>
      <c r="Z1962" s="37" t="str">
        <f t="shared" si="1523"/>
        <v xml:space="preserve">  CF_SEQ number(4) NOT NULL,</v>
      </c>
      <c r="AA1962" s="37" t="s">
        <v>291</v>
      </c>
      <c r="AB1962" s="5" t="str">
        <f t="shared" si="1524"/>
        <v/>
      </c>
      <c r="AC1962" s="37" t="s">
        <v>291</v>
      </c>
      <c r="AD1962" s="37" t="str">
        <f t="shared" si="1525"/>
        <v>COMMENT ON COLUMN ZSB_LOGS_EVAL.CF_SEQ IS '현금흐름순번';</v>
      </c>
      <c r="AE1962" s="37" t="s">
        <v>291</v>
      </c>
      <c r="AF1962" s="40" t="str">
        <f t="shared" si="1526"/>
        <v/>
      </c>
      <c r="AG1962" s="6" t="s">
        <v>291</v>
      </c>
      <c r="AI1962" s="114"/>
      <c r="AJ1962" s="66"/>
    </row>
    <row r="1963" spans="2:36" hidden="1">
      <c r="B1963" s="65" t="str">
        <f t="shared" si="1538"/>
        <v>바젤2표준_산출정보</v>
      </c>
      <c r="C1963" s="65" t="str">
        <f t="shared" si="1538"/>
        <v>포지션현재가치산출정보</v>
      </c>
      <c r="D1963" s="65" t="s">
        <v>1153</v>
      </c>
      <c r="E1963" s="65">
        <f t="shared" si="1541"/>
        <v>6</v>
      </c>
      <c r="F1963" s="66"/>
      <c r="G1963" s="66" t="s">
        <v>274</v>
      </c>
      <c r="H1963" s="42">
        <v>20</v>
      </c>
      <c r="I1963" s="66"/>
      <c r="J1963" s="65" t="str">
        <f t="shared" si="1529"/>
        <v>문자_20</v>
      </c>
      <c r="K1963" s="103"/>
      <c r="L1963" s="67"/>
      <c r="M1963" s="65" t="str">
        <f t="shared" si="1539"/>
        <v>ZSB_LOGS_EVAL</v>
      </c>
      <c r="N1963" s="65" t="str">
        <f t="shared" si="1537"/>
        <v>포지션현재가치산출정보</v>
      </c>
      <c r="O1963" s="27">
        <f t="shared" si="1535"/>
        <v>6</v>
      </c>
      <c r="P1963" s="65" t="s">
        <v>46</v>
      </c>
      <c r="Q1963" s="65" t="str">
        <f t="shared" si="1540"/>
        <v>최종작업자</v>
      </c>
      <c r="R1963" s="65" t="str">
        <f t="shared" si="1530"/>
        <v>varchar2(20)</v>
      </c>
      <c r="S1963" s="66"/>
      <c r="T1963" s="66"/>
      <c r="U1963" s="68">
        <f t="shared" si="1531"/>
        <v>20</v>
      </c>
      <c r="V1963" s="65"/>
      <c r="W1963" s="5" t="s">
        <v>291</v>
      </c>
      <c r="X1963" s="5" t="str">
        <f t="shared" si="1522"/>
        <v>BASE_DT,SCEN_ID,PORT_ID,POSI_ID,CF_SEQ</v>
      </c>
      <c r="Y1963" s="6" t="s">
        <v>291</v>
      </c>
      <c r="Z1963" s="37" t="str">
        <f t="shared" si="1523"/>
        <v xml:space="preserve">  LASTID varchar2(20) NULL,</v>
      </c>
      <c r="AA1963" s="37" t="s">
        <v>291</v>
      </c>
      <c r="AB1963" s="5" t="str">
        <f t="shared" si="1524"/>
        <v/>
      </c>
      <c r="AC1963" s="37" t="s">
        <v>291</v>
      </c>
      <c r="AD1963" s="37" t="str">
        <f t="shared" si="1525"/>
        <v>COMMENT ON COLUMN ZSB_LOGS_EVAL.LASTID IS '최종작업자';</v>
      </c>
      <c r="AE1963" s="37" t="s">
        <v>291</v>
      </c>
      <c r="AF1963" s="40" t="str">
        <f t="shared" si="1526"/>
        <v>ALTER TABLE ZSB_LOGS_EVAL ADD LASTID varchar2(20) NULL;</v>
      </c>
      <c r="AG1963" s="6" t="s">
        <v>291</v>
      </c>
      <c r="AI1963" s="114"/>
      <c r="AJ1963" s="66"/>
    </row>
    <row r="1964" spans="2:36" hidden="1">
      <c r="B1964" s="65" t="str">
        <f t="shared" si="1538"/>
        <v>바젤2표준_산출정보</v>
      </c>
      <c r="C1964" s="65" t="str">
        <f t="shared" si="1538"/>
        <v>포지션현재가치산출정보</v>
      </c>
      <c r="D1964" s="65" t="s">
        <v>286</v>
      </c>
      <c r="E1964" s="65">
        <f t="shared" si="1541"/>
        <v>7</v>
      </c>
      <c r="F1964" s="66"/>
      <c r="G1964" s="66" t="s">
        <v>1154</v>
      </c>
      <c r="H1964" s="42">
        <v>8</v>
      </c>
      <c r="I1964" s="66" t="s">
        <v>36</v>
      </c>
      <c r="J1964" s="65" t="str">
        <f t="shared" si="1529"/>
        <v>날짜</v>
      </c>
      <c r="K1964" s="103"/>
      <c r="L1964" s="67"/>
      <c r="M1964" s="65" t="str">
        <f t="shared" si="1539"/>
        <v>ZSB_LOGS_EVAL</v>
      </c>
      <c r="N1964" s="65" t="str">
        <f t="shared" si="1537"/>
        <v>포지션현재가치산출정보</v>
      </c>
      <c r="O1964" s="27">
        <f t="shared" si="1535"/>
        <v>7</v>
      </c>
      <c r="P1964" s="65" t="s">
        <v>47</v>
      </c>
      <c r="Q1964" s="65" t="str">
        <f t="shared" si="1540"/>
        <v>최종작업시스템일시</v>
      </c>
      <c r="R1964" s="65" t="str">
        <f t="shared" si="1530"/>
        <v>timestamp</v>
      </c>
      <c r="S1964" s="66"/>
      <c r="T1964" s="66"/>
      <c r="U1964" s="68">
        <f t="shared" si="1531"/>
        <v>8</v>
      </c>
      <c r="V1964" s="65"/>
      <c r="W1964" s="5" t="s">
        <v>291</v>
      </c>
      <c r="X1964" s="5" t="str">
        <f t="shared" si="1522"/>
        <v>BASE_DT,SCEN_ID,PORT_ID,POSI_ID,CF_SEQ</v>
      </c>
      <c r="Y1964" s="6" t="s">
        <v>291</v>
      </c>
      <c r="Z1964" s="37" t="str">
        <f t="shared" si="1523"/>
        <v xml:space="preserve">  TMSTAMP timestamp DEFAULT CURRENT_TIMESTAMP  NULL,</v>
      </c>
      <c r="AA1964" s="37" t="s">
        <v>291</v>
      </c>
      <c r="AB1964" s="5" t="str">
        <f t="shared" si="1524"/>
        <v/>
      </c>
      <c r="AC1964" s="37" t="s">
        <v>291</v>
      </c>
      <c r="AD1964" s="37" t="str">
        <f t="shared" si="1525"/>
        <v>COMMENT ON COLUMN ZSB_LOGS_EVAL.TMSTAMP IS '최종작업시스템일시';</v>
      </c>
      <c r="AE1964" s="37" t="s">
        <v>291</v>
      </c>
      <c r="AF1964" s="40" t="str">
        <f t="shared" si="1526"/>
        <v>ALTER TABLE ZSB_LOGS_EVAL ADD TMSTAMP timestamp NULL;</v>
      </c>
      <c r="AG1964" s="6" t="s">
        <v>291</v>
      </c>
      <c r="AI1964" s="114"/>
      <c r="AJ1964" s="66"/>
    </row>
    <row r="1965" spans="2:36" hidden="1">
      <c r="B1965" s="65" t="str">
        <f t="shared" ref="B1965:C1980" si="1542">B1964</f>
        <v>바젤2표준_산출정보</v>
      </c>
      <c r="C1965" s="65" t="str">
        <f t="shared" si="1542"/>
        <v>포지션현재가치산출정보</v>
      </c>
      <c r="D1965" s="65" t="s">
        <v>1573</v>
      </c>
      <c r="E1965" s="65">
        <f t="shared" si="1541"/>
        <v>8</v>
      </c>
      <c r="F1965" s="66"/>
      <c r="G1965" s="66" t="s">
        <v>274</v>
      </c>
      <c r="H1965" s="42" t="s">
        <v>1574</v>
      </c>
      <c r="I1965" s="66"/>
      <c r="J1965" s="65" t="str">
        <f t="shared" si="1529"/>
        <v>문자_8</v>
      </c>
      <c r="K1965" s="103"/>
      <c r="L1965" s="67"/>
      <c r="M1965" s="65" t="str">
        <f t="shared" si="1539"/>
        <v>ZSB_LOGS_EVAL</v>
      </c>
      <c r="N1965" s="65" t="str">
        <f t="shared" si="1537"/>
        <v>포지션현재가치산출정보</v>
      </c>
      <c r="O1965" s="27">
        <f t="shared" si="1535"/>
        <v>8</v>
      </c>
      <c r="P1965" s="65" t="s">
        <v>1896</v>
      </c>
      <c r="Q1965" s="65" t="str">
        <f t="shared" si="1540"/>
        <v>발행일자</v>
      </c>
      <c r="R1965" s="65" t="str">
        <f t="shared" si="1530"/>
        <v>varchar2(8)</v>
      </c>
      <c r="S1965" s="66"/>
      <c r="T1965" s="66"/>
      <c r="U1965" s="68" t="str">
        <f t="shared" si="1531"/>
        <v>8</v>
      </c>
      <c r="V1965" s="65"/>
      <c r="W1965" s="5" t="s">
        <v>291</v>
      </c>
      <c r="X1965" s="5" t="str">
        <f t="shared" si="1522"/>
        <v>BASE_DT,SCEN_ID,PORT_ID,POSI_ID,CF_SEQ</v>
      </c>
      <c r="Y1965" s="6" t="s">
        <v>291</v>
      </c>
      <c r="Z1965" s="37" t="str">
        <f t="shared" si="1523"/>
        <v xml:space="preserve">  CF_DT varchar2(8) NULL,</v>
      </c>
      <c r="AA1965" s="37" t="s">
        <v>291</v>
      </c>
      <c r="AB1965" s="5" t="str">
        <f t="shared" si="1524"/>
        <v/>
      </c>
      <c r="AC1965" s="37" t="s">
        <v>291</v>
      </c>
      <c r="AD1965" s="37" t="str">
        <f t="shared" si="1525"/>
        <v>COMMENT ON COLUMN ZSB_LOGS_EVAL.CF_DT IS '발행일자';</v>
      </c>
      <c r="AE1965" s="37" t="s">
        <v>291</v>
      </c>
      <c r="AF1965" s="40" t="str">
        <f t="shared" si="1526"/>
        <v>ALTER TABLE ZSB_LOGS_EVAL ADD CF_DT varchar2(8) NULL;</v>
      </c>
      <c r="AG1965" s="6" t="s">
        <v>291</v>
      </c>
      <c r="AI1965" s="114"/>
      <c r="AJ1965" s="66"/>
    </row>
    <row r="1966" spans="2:36" hidden="1">
      <c r="B1966" s="65" t="str">
        <f t="shared" si="1542"/>
        <v>바젤2표준_산출정보</v>
      </c>
      <c r="C1966" s="65" t="str">
        <f t="shared" si="1542"/>
        <v>포지션현재가치산출정보</v>
      </c>
      <c r="D1966" s="65" t="s">
        <v>1897</v>
      </c>
      <c r="E1966" s="65">
        <f t="shared" si="1541"/>
        <v>9</v>
      </c>
      <c r="F1966" s="66"/>
      <c r="G1966" s="66" t="s">
        <v>1156</v>
      </c>
      <c r="H1966" s="42">
        <v>4</v>
      </c>
      <c r="I1966" s="66"/>
      <c r="J1966" s="65" t="str">
        <f t="shared" si="1529"/>
        <v>숫자_4</v>
      </c>
      <c r="K1966" s="103"/>
      <c r="L1966" s="67"/>
      <c r="M1966" s="65" t="str">
        <f t="shared" si="1539"/>
        <v>ZSB_LOGS_EVAL</v>
      </c>
      <c r="N1966" s="65" t="str">
        <f t="shared" si="1537"/>
        <v>포지션현재가치산출정보</v>
      </c>
      <c r="O1966" s="27">
        <f t="shared" si="1535"/>
        <v>9</v>
      </c>
      <c r="P1966" s="65" t="s">
        <v>1898</v>
      </c>
      <c r="Q1966" s="65" t="str">
        <f t="shared" si="1540"/>
        <v>잔존일</v>
      </c>
      <c r="R1966" s="65" t="str">
        <f t="shared" si="1530"/>
        <v>number(4)</v>
      </c>
      <c r="S1966" s="66"/>
      <c r="T1966" s="66"/>
      <c r="U1966" s="68">
        <f t="shared" si="1531"/>
        <v>4</v>
      </c>
      <c r="V1966" s="65"/>
      <c r="W1966" s="5" t="s">
        <v>291</v>
      </c>
      <c r="X1966" s="5" t="str">
        <f t="shared" si="1522"/>
        <v>BASE_DT,SCEN_ID,PORT_ID,POSI_ID,CF_SEQ</v>
      </c>
      <c r="Y1966" s="6" t="s">
        <v>291</v>
      </c>
      <c r="Z1966" s="37" t="str">
        <f t="shared" si="1523"/>
        <v xml:space="preserve">  DIFF_DAY number(4) NULL,</v>
      </c>
      <c r="AA1966" s="37" t="s">
        <v>291</v>
      </c>
      <c r="AB1966" s="5" t="str">
        <f t="shared" si="1524"/>
        <v/>
      </c>
      <c r="AC1966" s="37" t="s">
        <v>291</v>
      </c>
      <c r="AD1966" s="37" t="str">
        <f t="shared" si="1525"/>
        <v>COMMENT ON COLUMN ZSB_LOGS_EVAL.DIFF_DAY IS '잔존일';</v>
      </c>
      <c r="AE1966" s="37" t="s">
        <v>291</v>
      </c>
      <c r="AF1966" s="40" t="str">
        <f t="shared" si="1526"/>
        <v>ALTER TABLE ZSB_LOGS_EVAL ADD DIFF_DAY number(4) NULL;</v>
      </c>
      <c r="AG1966" s="6" t="s">
        <v>291</v>
      </c>
      <c r="AI1966" s="114"/>
      <c r="AJ1966" s="66"/>
    </row>
    <row r="1967" spans="2:36" hidden="1">
      <c r="B1967" s="65" t="str">
        <f t="shared" si="1542"/>
        <v>바젤2표준_산출정보</v>
      </c>
      <c r="C1967" s="65" t="str">
        <f t="shared" si="1542"/>
        <v>포지션현재가치산출정보</v>
      </c>
      <c r="D1967" s="65" t="s">
        <v>1899</v>
      </c>
      <c r="E1967" s="65">
        <f t="shared" si="1541"/>
        <v>10</v>
      </c>
      <c r="F1967" s="66"/>
      <c r="G1967" s="66" t="s">
        <v>1156</v>
      </c>
      <c r="H1967" s="42">
        <v>4</v>
      </c>
      <c r="I1967" s="66"/>
      <c r="J1967" s="65" t="str">
        <f t="shared" si="1529"/>
        <v>숫자_4</v>
      </c>
      <c r="K1967" s="103"/>
      <c r="L1967" s="67"/>
      <c r="M1967" s="65" t="str">
        <f t="shared" si="1539"/>
        <v>ZSB_LOGS_EVAL</v>
      </c>
      <c r="N1967" s="65" t="str">
        <f t="shared" si="1537"/>
        <v>포지션현재가치산출정보</v>
      </c>
      <c r="O1967" s="27">
        <f t="shared" si="1535"/>
        <v>10</v>
      </c>
      <c r="P1967" s="65" t="s">
        <v>1900</v>
      </c>
      <c r="Q1967" s="65" t="str">
        <f t="shared" si="1540"/>
        <v>잔존일1</v>
      </c>
      <c r="R1967" s="65" t="str">
        <f t="shared" si="1530"/>
        <v>number(4)</v>
      </c>
      <c r="S1967" s="66"/>
      <c r="T1967" s="66"/>
      <c r="U1967" s="68">
        <f t="shared" si="1531"/>
        <v>4</v>
      </c>
      <c r="V1967" s="65"/>
      <c r="W1967" s="5" t="s">
        <v>291</v>
      </c>
      <c r="X1967" s="5" t="str">
        <f t="shared" si="1522"/>
        <v>BASE_DT,SCEN_ID,PORT_ID,POSI_ID,CF_SEQ</v>
      </c>
      <c r="Y1967" s="6" t="s">
        <v>291</v>
      </c>
      <c r="Z1967" s="37" t="str">
        <f t="shared" si="1523"/>
        <v xml:space="preserve">  DIFF_Y number(4) NULL,</v>
      </c>
      <c r="AA1967" s="37" t="s">
        <v>291</v>
      </c>
      <c r="AB1967" s="5" t="str">
        <f t="shared" si="1524"/>
        <v/>
      </c>
      <c r="AC1967" s="37" t="s">
        <v>291</v>
      </c>
      <c r="AD1967" s="37" t="str">
        <f t="shared" si="1525"/>
        <v>COMMENT ON COLUMN ZSB_LOGS_EVAL.DIFF_Y IS '잔존일1';</v>
      </c>
      <c r="AE1967" s="37" t="s">
        <v>291</v>
      </c>
      <c r="AF1967" s="40" t="str">
        <f t="shared" si="1526"/>
        <v>ALTER TABLE ZSB_LOGS_EVAL ADD DIFF_Y number(4) NULL;</v>
      </c>
      <c r="AG1967" s="6" t="s">
        <v>291</v>
      </c>
      <c r="AI1967" s="114"/>
      <c r="AJ1967" s="66"/>
    </row>
    <row r="1968" spans="2:36" hidden="1">
      <c r="B1968" s="65" t="str">
        <f t="shared" si="1542"/>
        <v>바젤2표준_산출정보</v>
      </c>
      <c r="C1968" s="65" t="str">
        <f t="shared" si="1542"/>
        <v>포지션현재가치산출정보</v>
      </c>
      <c r="D1968" s="65" t="s">
        <v>1901</v>
      </c>
      <c r="E1968" s="65">
        <f t="shared" si="1541"/>
        <v>11</v>
      </c>
      <c r="F1968" s="66"/>
      <c r="G1968" s="66" t="s">
        <v>1156</v>
      </c>
      <c r="H1968" s="42" t="s">
        <v>2012</v>
      </c>
      <c r="I1968" s="66"/>
      <c r="J1968" s="65" t="str">
        <f t="shared" si="1529"/>
        <v>숫자_12,8</v>
      </c>
      <c r="K1968" s="103"/>
      <c r="L1968" s="67"/>
      <c r="M1968" s="65" t="str">
        <f t="shared" si="1539"/>
        <v>ZSB_LOGS_EVAL</v>
      </c>
      <c r="N1968" s="65" t="str">
        <f t="shared" si="1537"/>
        <v>포지션현재가치산출정보</v>
      </c>
      <c r="O1968" s="27">
        <f t="shared" si="1535"/>
        <v>11</v>
      </c>
      <c r="P1968" s="65" t="s">
        <v>1902</v>
      </c>
      <c r="Q1968" s="65" t="str">
        <f t="shared" si="1540"/>
        <v>제로금리</v>
      </c>
      <c r="R1968" s="65" t="str">
        <f t="shared" si="1530"/>
        <v>number(12,8)</v>
      </c>
      <c r="S1968" s="66"/>
      <c r="T1968" s="66"/>
      <c r="U1968" s="68" t="str">
        <f t="shared" si="1531"/>
        <v>12,8</v>
      </c>
      <c r="V1968" s="65"/>
      <c r="W1968" s="5" t="s">
        <v>291</v>
      </c>
      <c r="X1968" s="5" t="str">
        <f t="shared" si="1522"/>
        <v>BASE_DT,SCEN_ID,PORT_ID,POSI_ID,CF_SEQ</v>
      </c>
      <c r="Y1968" s="6" t="s">
        <v>291</v>
      </c>
      <c r="Z1968" s="37" t="str">
        <f t="shared" si="1523"/>
        <v xml:space="preserve">  ZERO_RT number(12,8) NULL,</v>
      </c>
      <c r="AA1968" s="37" t="s">
        <v>291</v>
      </c>
      <c r="AB1968" s="5" t="str">
        <f t="shared" si="1524"/>
        <v/>
      </c>
      <c r="AC1968" s="37" t="s">
        <v>291</v>
      </c>
      <c r="AD1968" s="37" t="str">
        <f t="shared" si="1525"/>
        <v>COMMENT ON COLUMN ZSB_LOGS_EVAL.ZERO_RT IS '제로금리';</v>
      </c>
      <c r="AE1968" s="37" t="s">
        <v>291</v>
      </c>
      <c r="AF1968" s="40" t="str">
        <f t="shared" si="1526"/>
        <v>ALTER TABLE ZSB_LOGS_EVAL ADD ZERO_RT number(12,8) NULL;</v>
      </c>
      <c r="AG1968" s="6" t="s">
        <v>291</v>
      </c>
      <c r="AI1968" s="114"/>
      <c r="AJ1968" s="66"/>
    </row>
    <row r="1969" spans="2:36" hidden="1">
      <c r="B1969" s="65" t="str">
        <f t="shared" si="1542"/>
        <v>바젤2표준_산출정보</v>
      </c>
      <c r="C1969" s="65" t="str">
        <f t="shared" si="1542"/>
        <v>포지션현재가치산출정보</v>
      </c>
      <c r="D1969" s="65" t="s">
        <v>1903</v>
      </c>
      <c r="E1969" s="65">
        <f t="shared" si="1541"/>
        <v>12</v>
      </c>
      <c r="F1969" s="66"/>
      <c r="G1969" s="66" t="s">
        <v>1156</v>
      </c>
      <c r="H1969" s="42" t="s">
        <v>2012</v>
      </c>
      <c r="I1969" s="66"/>
      <c r="J1969" s="65" t="str">
        <f t="shared" si="1529"/>
        <v>숫자_12,8</v>
      </c>
      <c r="K1969" s="103"/>
      <c r="L1969" s="67"/>
      <c r="M1969" s="65" t="str">
        <f t="shared" si="1539"/>
        <v>ZSB_LOGS_EVAL</v>
      </c>
      <c r="N1969" s="65" t="str">
        <f t="shared" si="1537"/>
        <v>포지션현재가치산출정보</v>
      </c>
      <c r="O1969" s="27">
        <f t="shared" si="1535"/>
        <v>12</v>
      </c>
      <c r="P1969" s="65" t="s">
        <v>1904</v>
      </c>
      <c r="Q1969" s="65" t="str">
        <f t="shared" si="1540"/>
        <v>제로금리DF</v>
      </c>
      <c r="R1969" s="65" t="str">
        <f t="shared" si="1530"/>
        <v>number(12,8)</v>
      </c>
      <c r="S1969" s="66"/>
      <c r="T1969" s="66"/>
      <c r="U1969" s="68" t="str">
        <f t="shared" si="1531"/>
        <v>12,8</v>
      </c>
      <c r="V1969" s="65"/>
      <c r="W1969" s="5" t="s">
        <v>291</v>
      </c>
      <c r="X1969" s="5" t="str">
        <f t="shared" ref="X1969:X2027" si="1543">IF(P1969="","",IF(P1968="",P1969,X1968&amp;IF(S1969="Y",","&amp;P1969,"")))</f>
        <v>BASE_DT,SCEN_ID,PORT_ID,POSI_ID,CF_SEQ</v>
      </c>
      <c r="Y1969" s="6" t="s">
        <v>291</v>
      </c>
      <c r="Z1969" s="37" t="str">
        <f t="shared" ref="Z1969:Z2027" si="1544">IF(P1969="", "CREATE TABLE " &amp; M1969 &amp; "(", "  " &amp;P1969 &amp; " " &amp;R1969 &amp; IF(P1969="TMSTAMP", " DEFAULT CURRENT_TIMESTAMP ", "")&amp; IF(S1969="Y"," NOT NULL,", " NULL,") &amp; IF(P1970="", "CONSTRAINT PK_" &amp; M1969 &amp; " PRIMARY KEY ( " &amp; X1969 &amp; ") );", "") )</f>
        <v xml:space="preserve">  ZERO_DF number(12,8) NULL,</v>
      </c>
      <c r="AA1969" s="37" t="s">
        <v>291</v>
      </c>
      <c r="AB1969" s="5" t="str">
        <f t="shared" ref="AB1969:AB2027" si="1545">IF(P1969="","DROP TABLE "&amp;M1969&amp;";","")</f>
        <v/>
      </c>
      <c r="AC1969" s="37" t="s">
        <v>291</v>
      </c>
      <c r="AD1969" s="37" t="str">
        <f t="shared" ref="AD1969:AD2027" si="1546">IF(P1969&lt;&gt;"", "COMMENT ON COLUMN " &amp; M1969 &amp; "." &amp; P1969 &amp; " IS '" &amp; D1969 &amp; IF(K1969&lt;&gt;"", " : " &amp;K1969, "") &amp; "';", IF(N1969&lt;&gt;"","COMMENT ON TABLE " &amp;M1969&amp;" IS '"&amp;N1969&amp;"';",""))</f>
        <v>COMMENT ON COLUMN ZSB_LOGS_EVAL.ZERO_DF IS '제로금리DF';</v>
      </c>
      <c r="AE1969" s="37" t="s">
        <v>291</v>
      </c>
      <c r="AF1969" s="40" t="str">
        <f t="shared" ref="AF1969:AF2028" si="1547">IF( OR(Q1969="", S1969&lt;&gt;""), "", "ALTER TABLE " &amp; M1969 &amp; " ADD " &amp; P1969 &amp; " " &amp; R1969 &amp; " NULL;")</f>
        <v>ALTER TABLE ZSB_LOGS_EVAL ADD ZERO_DF number(12,8) NULL;</v>
      </c>
      <c r="AG1969" s="6" t="s">
        <v>291</v>
      </c>
      <c r="AI1969" s="114"/>
      <c r="AJ1969" s="66"/>
    </row>
    <row r="1970" spans="2:36" hidden="1">
      <c r="B1970" s="65" t="str">
        <f t="shared" si="1542"/>
        <v>바젤2표준_산출정보</v>
      </c>
      <c r="C1970" s="65" t="str">
        <f t="shared" si="1542"/>
        <v>포지션현재가치산출정보</v>
      </c>
      <c r="D1970" s="65" t="s">
        <v>1905</v>
      </c>
      <c r="E1970" s="65">
        <f t="shared" si="1541"/>
        <v>13</v>
      </c>
      <c r="F1970" s="66"/>
      <c r="G1970" s="66" t="s">
        <v>1156</v>
      </c>
      <c r="H1970" s="42" t="s">
        <v>2012</v>
      </c>
      <c r="I1970" s="66"/>
      <c r="J1970" s="65" t="str">
        <f t="shared" si="1529"/>
        <v>숫자_12,8</v>
      </c>
      <c r="K1970" s="103"/>
      <c r="L1970" s="67"/>
      <c r="M1970" s="65" t="str">
        <f t="shared" si="1539"/>
        <v>ZSB_LOGS_EVAL</v>
      </c>
      <c r="N1970" s="65" t="str">
        <f t="shared" si="1537"/>
        <v>포지션현재가치산출정보</v>
      </c>
      <c r="O1970" s="27">
        <f t="shared" si="1535"/>
        <v>13</v>
      </c>
      <c r="P1970" s="65" t="s">
        <v>1906</v>
      </c>
      <c r="Q1970" s="65" t="str">
        <f t="shared" si="1540"/>
        <v>제로금리DF1</v>
      </c>
      <c r="R1970" s="65" t="str">
        <f t="shared" si="1530"/>
        <v>number(12,8)</v>
      </c>
      <c r="S1970" s="66"/>
      <c r="T1970" s="66"/>
      <c r="U1970" s="68" t="str">
        <f t="shared" si="1531"/>
        <v>12,8</v>
      </c>
      <c r="V1970" s="65"/>
      <c r="W1970" s="5" t="s">
        <v>291</v>
      </c>
      <c r="X1970" s="5" t="str">
        <f t="shared" si="1543"/>
        <v>BASE_DT,SCEN_ID,PORT_ID,POSI_ID,CF_SEQ</v>
      </c>
      <c r="Y1970" s="6" t="s">
        <v>291</v>
      </c>
      <c r="Z1970" s="37" t="str">
        <f t="shared" si="1544"/>
        <v xml:space="preserve">  ZERO_DF1 number(12,8) NULL,</v>
      </c>
      <c r="AA1970" s="37" t="s">
        <v>291</v>
      </c>
      <c r="AB1970" s="5" t="str">
        <f t="shared" si="1545"/>
        <v/>
      </c>
      <c r="AC1970" s="37" t="s">
        <v>291</v>
      </c>
      <c r="AD1970" s="37" t="str">
        <f t="shared" si="1546"/>
        <v>COMMENT ON COLUMN ZSB_LOGS_EVAL.ZERO_DF1 IS '제로금리DF1';</v>
      </c>
      <c r="AE1970" s="37" t="s">
        <v>291</v>
      </c>
      <c r="AF1970" s="40" t="str">
        <f t="shared" si="1547"/>
        <v>ALTER TABLE ZSB_LOGS_EVAL ADD ZERO_DF1 number(12,8) NULL;</v>
      </c>
      <c r="AG1970" s="6" t="s">
        <v>291</v>
      </c>
      <c r="AI1970" s="114"/>
      <c r="AJ1970" s="66"/>
    </row>
    <row r="1971" spans="2:36" hidden="1">
      <c r="B1971" s="65" t="str">
        <f t="shared" si="1542"/>
        <v>바젤2표준_산출정보</v>
      </c>
      <c r="C1971" s="65" t="str">
        <f t="shared" si="1542"/>
        <v>포지션현재가치산출정보</v>
      </c>
      <c r="D1971" s="65" t="s">
        <v>1907</v>
      </c>
      <c r="E1971" s="65">
        <f t="shared" si="1541"/>
        <v>14</v>
      </c>
      <c r="F1971" s="66"/>
      <c r="G1971" s="66" t="s">
        <v>1156</v>
      </c>
      <c r="H1971" s="42" t="s">
        <v>2012</v>
      </c>
      <c r="I1971" s="66"/>
      <c r="J1971" s="65" t="str">
        <f t="shared" si="1529"/>
        <v>숫자_12,8</v>
      </c>
      <c r="K1971" s="103"/>
      <c r="L1971" s="67"/>
      <c r="M1971" s="65" t="str">
        <f t="shared" si="1539"/>
        <v>ZSB_LOGS_EVAL</v>
      </c>
      <c r="N1971" s="65" t="str">
        <f t="shared" si="1537"/>
        <v>포지션현재가치산출정보</v>
      </c>
      <c r="O1971" s="27">
        <f t="shared" si="1535"/>
        <v>14</v>
      </c>
      <c r="P1971" s="65" t="s">
        <v>1908</v>
      </c>
      <c r="Q1971" s="65" t="str">
        <f t="shared" si="1540"/>
        <v>고정금리</v>
      </c>
      <c r="R1971" s="65" t="str">
        <f t="shared" si="1530"/>
        <v>number(12,8)</v>
      </c>
      <c r="S1971" s="66"/>
      <c r="T1971" s="66"/>
      <c r="U1971" s="68" t="str">
        <f t="shared" si="1531"/>
        <v>12,8</v>
      </c>
      <c r="V1971" s="65"/>
      <c r="W1971" s="5" t="s">
        <v>291</v>
      </c>
      <c r="X1971" s="5" t="str">
        <f t="shared" si="1543"/>
        <v>BASE_DT,SCEN_ID,PORT_ID,POSI_ID,CF_SEQ</v>
      </c>
      <c r="Y1971" s="6" t="s">
        <v>291</v>
      </c>
      <c r="Z1971" s="37" t="str">
        <f t="shared" si="1544"/>
        <v xml:space="preserve">  COUP_RT number(12,8) NULL,</v>
      </c>
      <c r="AA1971" s="37" t="s">
        <v>291</v>
      </c>
      <c r="AB1971" s="5" t="str">
        <f t="shared" si="1545"/>
        <v/>
      </c>
      <c r="AC1971" s="37" t="s">
        <v>291</v>
      </c>
      <c r="AD1971" s="37" t="str">
        <f t="shared" si="1546"/>
        <v>COMMENT ON COLUMN ZSB_LOGS_EVAL.COUP_RT IS '고정금리';</v>
      </c>
      <c r="AE1971" s="37" t="s">
        <v>291</v>
      </c>
      <c r="AF1971" s="40" t="str">
        <f t="shared" si="1547"/>
        <v>ALTER TABLE ZSB_LOGS_EVAL ADD COUP_RT number(12,8) NULL;</v>
      </c>
      <c r="AG1971" s="6" t="s">
        <v>291</v>
      </c>
      <c r="AI1971" s="114"/>
      <c r="AJ1971" s="66"/>
    </row>
    <row r="1972" spans="2:36" hidden="1">
      <c r="B1972" s="65" t="str">
        <f t="shared" si="1542"/>
        <v>바젤2표준_산출정보</v>
      </c>
      <c r="C1972" s="65" t="str">
        <f t="shared" si="1542"/>
        <v>포지션현재가치산출정보</v>
      </c>
      <c r="D1972" s="65" t="s">
        <v>1909</v>
      </c>
      <c r="E1972" s="65">
        <f t="shared" si="1541"/>
        <v>15</v>
      </c>
      <c r="F1972" s="66"/>
      <c r="G1972" s="66" t="s">
        <v>1156</v>
      </c>
      <c r="H1972" s="42" t="s">
        <v>2012</v>
      </c>
      <c r="I1972" s="66"/>
      <c r="J1972" s="65" t="str">
        <f t="shared" si="1529"/>
        <v>숫자_12,8</v>
      </c>
      <c r="K1972" s="103"/>
      <c r="L1972" s="67"/>
      <c r="M1972" s="65" t="str">
        <f t="shared" si="1539"/>
        <v>ZSB_LOGS_EVAL</v>
      </c>
      <c r="N1972" s="65" t="str">
        <f t="shared" si="1537"/>
        <v>포지션현재가치산출정보</v>
      </c>
      <c r="O1972" s="27">
        <f t="shared" si="1535"/>
        <v>15</v>
      </c>
      <c r="P1972" s="65" t="s">
        <v>1910</v>
      </c>
      <c r="Q1972" s="65" t="str">
        <f t="shared" si="1540"/>
        <v>현금흐름</v>
      </c>
      <c r="R1972" s="65" t="str">
        <f t="shared" si="1530"/>
        <v>number(12,8)</v>
      </c>
      <c r="S1972" s="66"/>
      <c r="T1972" s="66"/>
      <c r="U1972" s="68" t="str">
        <f t="shared" si="1531"/>
        <v>12,8</v>
      </c>
      <c r="V1972" s="65"/>
      <c r="W1972" s="5" t="s">
        <v>291</v>
      </c>
      <c r="X1972" s="5" t="str">
        <f t="shared" si="1543"/>
        <v>BASE_DT,SCEN_ID,PORT_ID,POSI_ID,CF_SEQ</v>
      </c>
      <c r="Y1972" s="6" t="s">
        <v>291</v>
      </c>
      <c r="Z1972" s="37" t="str">
        <f t="shared" si="1544"/>
        <v xml:space="preserve">  CF number(12,8) NULL,</v>
      </c>
      <c r="AA1972" s="37" t="s">
        <v>291</v>
      </c>
      <c r="AB1972" s="5" t="str">
        <f t="shared" si="1545"/>
        <v/>
      </c>
      <c r="AC1972" s="37" t="s">
        <v>291</v>
      </c>
      <c r="AD1972" s="37" t="str">
        <f t="shared" si="1546"/>
        <v>COMMENT ON COLUMN ZSB_LOGS_EVAL.CF IS '현금흐름';</v>
      </c>
      <c r="AE1972" s="37" t="s">
        <v>291</v>
      </c>
      <c r="AF1972" s="40" t="str">
        <f t="shared" si="1547"/>
        <v>ALTER TABLE ZSB_LOGS_EVAL ADD CF number(12,8) NULL;</v>
      </c>
      <c r="AG1972" s="6" t="s">
        <v>291</v>
      </c>
      <c r="AI1972" s="114"/>
      <c r="AJ1972" s="66"/>
    </row>
    <row r="1973" spans="2:36" hidden="1">
      <c r="B1973" s="65" t="str">
        <f t="shared" si="1542"/>
        <v>바젤2표준_산출정보</v>
      </c>
      <c r="C1973" s="65" t="str">
        <f t="shared" si="1542"/>
        <v>포지션현재가치산출정보</v>
      </c>
      <c r="D1973" s="65" t="s">
        <v>1911</v>
      </c>
      <c r="E1973" s="65">
        <f t="shared" si="1541"/>
        <v>16</v>
      </c>
      <c r="F1973" s="66"/>
      <c r="G1973" s="66" t="s">
        <v>1156</v>
      </c>
      <c r="H1973" s="42" t="s">
        <v>2015</v>
      </c>
      <c r="I1973" s="66"/>
      <c r="J1973" s="65" t="str">
        <f t="shared" si="1529"/>
        <v>숫자_20,8</v>
      </c>
      <c r="K1973" s="103"/>
      <c r="L1973" s="67"/>
      <c r="M1973" s="65" t="str">
        <f t="shared" si="1539"/>
        <v>ZSB_LOGS_EVAL</v>
      </c>
      <c r="N1973" s="65" t="str">
        <f t="shared" si="1537"/>
        <v>포지션현재가치산출정보</v>
      </c>
      <c r="O1973" s="27">
        <f t="shared" si="1535"/>
        <v>16</v>
      </c>
      <c r="P1973" s="65" t="s">
        <v>1912</v>
      </c>
      <c r="Q1973" s="65" t="str">
        <f t="shared" si="1540"/>
        <v>현금흐름1</v>
      </c>
      <c r="R1973" s="65" t="str">
        <f t="shared" si="1530"/>
        <v>number(20,8)</v>
      </c>
      <c r="S1973" s="66"/>
      <c r="T1973" s="66"/>
      <c r="U1973" s="68" t="str">
        <f t="shared" si="1531"/>
        <v>20,8</v>
      </c>
      <c r="V1973" s="65"/>
      <c r="W1973" s="5" t="s">
        <v>291</v>
      </c>
      <c r="X1973" s="5" t="str">
        <f t="shared" si="1543"/>
        <v>BASE_DT,SCEN_ID,PORT_ID,POSI_ID,CF_SEQ</v>
      </c>
      <c r="Y1973" s="6" t="s">
        <v>291</v>
      </c>
      <c r="Z1973" s="37" t="str">
        <f t="shared" si="1544"/>
        <v xml:space="preserve">  CF1 number(20,8) NULL,</v>
      </c>
      <c r="AA1973" s="37" t="s">
        <v>291</v>
      </c>
      <c r="AB1973" s="5" t="str">
        <f t="shared" si="1545"/>
        <v/>
      </c>
      <c r="AC1973" s="37" t="s">
        <v>291</v>
      </c>
      <c r="AD1973" s="37" t="str">
        <f t="shared" si="1546"/>
        <v>COMMENT ON COLUMN ZSB_LOGS_EVAL.CF1 IS '현금흐름1';</v>
      </c>
      <c r="AE1973" s="37" t="s">
        <v>291</v>
      </c>
      <c r="AF1973" s="40" t="str">
        <f t="shared" si="1547"/>
        <v>ALTER TABLE ZSB_LOGS_EVAL ADD CF1 number(20,8) NULL;</v>
      </c>
      <c r="AG1973" s="6" t="s">
        <v>291</v>
      </c>
      <c r="AI1973" s="114"/>
      <c r="AJ1973" s="66"/>
    </row>
    <row r="1974" spans="2:36" hidden="1">
      <c r="B1974" s="65" t="str">
        <f t="shared" si="1542"/>
        <v>바젤2표준_산출정보</v>
      </c>
      <c r="C1974" s="65" t="str">
        <f t="shared" si="1542"/>
        <v>포지션현재가치산출정보</v>
      </c>
      <c r="D1974" s="65" t="s">
        <v>1913</v>
      </c>
      <c r="E1974" s="65">
        <f t="shared" si="1541"/>
        <v>17</v>
      </c>
      <c r="F1974" s="66"/>
      <c r="G1974" s="66" t="s">
        <v>1156</v>
      </c>
      <c r="H1974" s="42" t="s">
        <v>2015</v>
      </c>
      <c r="I1974" s="66"/>
      <c r="J1974" s="65" t="str">
        <f t="shared" si="1529"/>
        <v>숫자_20,8</v>
      </c>
      <c r="K1974" s="103"/>
      <c r="L1974" s="67"/>
      <c r="M1974" s="65" t="str">
        <f t="shared" si="1539"/>
        <v>ZSB_LOGS_EVAL</v>
      </c>
      <c r="N1974" s="65" t="str">
        <f t="shared" si="1537"/>
        <v>포지션현재가치산출정보</v>
      </c>
      <c r="O1974" s="27">
        <f t="shared" si="1535"/>
        <v>17</v>
      </c>
      <c r="P1974" s="65" t="s">
        <v>1914</v>
      </c>
      <c r="Q1974" s="65" t="str">
        <f t="shared" si="1540"/>
        <v>현금흐름2</v>
      </c>
      <c r="R1974" s="65" t="str">
        <f t="shared" si="1530"/>
        <v>number(20,8)</v>
      </c>
      <c r="S1974" s="66"/>
      <c r="T1974" s="66"/>
      <c r="U1974" s="68" t="str">
        <f t="shared" si="1531"/>
        <v>20,8</v>
      </c>
      <c r="V1974" s="65"/>
      <c r="W1974" s="5" t="s">
        <v>291</v>
      </c>
      <c r="X1974" s="5" t="str">
        <f t="shared" si="1543"/>
        <v>BASE_DT,SCEN_ID,PORT_ID,POSI_ID,CF_SEQ</v>
      </c>
      <c r="Y1974" s="6" t="s">
        <v>291</v>
      </c>
      <c r="Z1974" s="37" t="str">
        <f t="shared" si="1544"/>
        <v xml:space="preserve">  CF2 number(20,8) NULL,</v>
      </c>
      <c r="AA1974" s="37" t="s">
        <v>291</v>
      </c>
      <c r="AB1974" s="5" t="str">
        <f t="shared" si="1545"/>
        <v/>
      </c>
      <c r="AC1974" s="37" t="s">
        <v>291</v>
      </c>
      <c r="AD1974" s="37" t="str">
        <f t="shared" si="1546"/>
        <v>COMMENT ON COLUMN ZSB_LOGS_EVAL.CF2 IS '현금흐름2';</v>
      </c>
      <c r="AE1974" s="37" t="s">
        <v>291</v>
      </c>
      <c r="AF1974" s="40" t="str">
        <f t="shared" si="1547"/>
        <v>ALTER TABLE ZSB_LOGS_EVAL ADD CF2 number(20,8) NULL;</v>
      </c>
      <c r="AG1974" s="6" t="s">
        <v>291</v>
      </c>
      <c r="AI1974" s="114"/>
      <c r="AJ1974" s="66"/>
    </row>
    <row r="1975" spans="2:36" hidden="1">
      <c r="B1975" s="65" t="str">
        <f t="shared" si="1542"/>
        <v>바젤2표준_산출정보</v>
      </c>
      <c r="C1975" s="65" t="str">
        <f t="shared" si="1542"/>
        <v>포지션현재가치산출정보</v>
      </c>
      <c r="D1975" s="65" t="s">
        <v>1915</v>
      </c>
      <c r="E1975" s="65">
        <f t="shared" si="1541"/>
        <v>18</v>
      </c>
      <c r="F1975" s="66"/>
      <c r="G1975" s="66" t="s">
        <v>1156</v>
      </c>
      <c r="H1975" s="42" t="s">
        <v>2013</v>
      </c>
      <c r="I1975" s="66"/>
      <c r="J1975" s="65" t="str">
        <f t="shared" si="1529"/>
        <v>숫자_19,2</v>
      </c>
      <c r="K1975" s="103"/>
      <c r="L1975" s="67"/>
      <c r="M1975" s="65" t="str">
        <f t="shared" si="1539"/>
        <v>ZSB_LOGS_EVAL</v>
      </c>
      <c r="N1975" s="65" t="str">
        <f t="shared" si="1537"/>
        <v>포지션현재가치산출정보</v>
      </c>
      <c r="O1975" s="27">
        <f t="shared" si="1535"/>
        <v>18</v>
      </c>
      <c r="P1975" s="65" t="s">
        <v>1916</v>
      </c>
      <c r="Q1975" s="65" t="str">
        <f t="shared" si="1540"/>
        <v>산출BPV</v>
      </c>
      <c r="R1975" s="65" t="str">
        <f t="shared" si="1530"/>
        <v>number(19,2)</v>
      </c>
      <c r="S1975" s="66"/>
      <c r="T1975" s="66"/>
      <c r="U1975" s="68" t="str">
        <f t="shared" si="1531"/>
        <v>19,2</v>
      </c>
      <c r="V1975" s="65"/>
      <c r="W1975" s="5" t="s">
        <v>291</v>
      </c>
      <c r="X1975" s="5" t="str">
        <f t="shared" si="1543"/>
        <v>BASE_DT,SCEN_ID,PORT_ID,POSI_ID,CF_SEQ</v>
      </c>
      <c r="Y1975" s="6" t="s">
        <v>291</v>
      </c>
      <c r="Z1975" s="37" t="str">
        <f t="shared" si="1544"/>
        <v xml:space="preserve">  BPV number(19,2) NULL,CONSTRAINT PK_ZSB_LOGS_EVAL PRIMARY KEY ( BASE_DT,SCEN_ID,PORT_ID,POSI_ID,CF_SEQ) );</v>
      </c>
      <c r="AA1975" s="37" t="s">
        <v>291</v>
      </c>
      <c r="AB1975" s="5" t="str">
        <f t="shared" si="1545"/>
        <v/>
      </c>
      <c r="AC1975" s="37" t="s">
        <v>291</v>
      </c>
      <c r="AD1975" s="37" t="str">
        <f t="shared" si="1546"/>
        <v>COMMENT ON COLUMN ZSB_LOGS_EVAL.BPV IS '산출BPV';</v>
      </c>
      <c r="AE1975" s="37" t="s">
        <v>291</v>
      </c>
      <c r="AF1975" s="40" t="str">
        <f t="shared" si="1547"/>
        <v>ALTER TABLE ZSB_LOGS_EVAL ADD BPV number(19,2) NULL;</v>
      </c>
      <c r="AG1975" s="6" t="s">
        <v>291</v>
      </c>
      <c r="AI1975" s="114"/>
      <c r="AJ1975" s="66"/>
    </row>
    <row r="1976" spans="2:36" hidden="1">
      <c r="B1976" s="65" t="s">
        <v>1064</v>
      </c>
      <c r="C1976" s="65" t="s">
        <v>1047</v>
      </c>
      <c r="D1976" s="65" t="str">
        <f>VLOOKUP(C1976,엔티티목록!C:E,3,FALSE)</f>
        <v>상계/분해/현가 전과정 모니터링 기준 정보</v>
      </c>
      <c r="E1976" s="65" t="str">
        <f t="shared" si="1541"/>
        <v/>
      </c>
      <c r="F1976" s="66"/>
      <c r="G1976" s="66"/>
      <c r="H1976" s="42">
        <f>SUMIFS(H:H,C:C,C1976,B:B,B1976, G:G,"&lt;&gt;"&amp;G1976)</f>
        <v>655</v>
      </c>
      <c r="I1976" s="66"/>
      <c r="J1976" s="65" t="str">
        <f t="shared" si="1529"/>
        <v/>
      </c>
      <c r="K1976" s="103"/>
      <c r="L1976" s="67"/>
      <c r="M1976" s="65" t="s">
        <v>5378</v>
      </c>
      <c r="N1976" s="65" t="str">
        <f t="shared" si="1537"/>
        <v>산출과정추적모니터링정보</v>
      </c>
      <c r="O1976" s="27" t="str">
        <f t="shared" si="1535"/>
        <v/>
      </c>
      <c r="P1976" s="65"/>
      <c r="Q1976" s="65"/>
      <c r="R1976" s="65" t="str">
        <f t="shared" si="1530"/>
        <v/>
      </c>
      <c r="S1976" s="66"/>
      <c r="T1976" s="66"/>
      <c r="U1976" s="68">
        <f t="shared" si="1531"/>
        <v>655</v>
      </c>
      <c r="V1976" s="65"/>
      <c r="W1976" s="5" t="s">
        <v>291</v>
      </c>
      <c r="X1976" s="5" t="str">
        <f t="shared" si="1543"/>
        <v/>
      </c>
      <c r="Y1976" s="6" t="s">
        <v>291</v>
      </c>
      <c r="Z1976" s="37" t="str">
        <f t="shared" si="1544"/>
        <v>CREATE TABLE ZSB_LOGS_VIEW(</v>
      </c>
      <c r="AA1976" s="37" t="s">
        <v>291</v>
      </c>
      <c r="AB1976" s="5" t="str">
        <f t="shared" si="1545"/>
        <v>DROP TABLE ZSB_LOGS_VIEW;</v>
      </c>
      <c r="AC1976" s="37" t="s">
        <v>291</v>
      </c>
      <c r="AD1976" s="37" t="str">
        <f t="shared" si="1546"/>
        <v>COMMENT ON TABLE ZSB_LOGS_VIEW IS '산출과정추적모니터링정보';</v>
      </c>
      <c r="AE1976" s="37" t="s">
        <v>291</v>
      </c>
      <c r="AF1976" s="40" t="str">
        <f t="shared" si="1547"/>
        <v/>
      </c>
      <c r="AG1976" s="6" t="s">
        <v>291</v>
      </c>
      <c r="AI1976" s="114"/>
      <c r="AJ1976" s="66"/>
    </row>
    <row r="1977" spans="2:36" hidden="1">
      <c r="B1977" s="65" t="str">
        <f t="shared" si="1542"/>
        <v>바젤2표준_산출정보</v>
      </c>
      <c r="C1977" s="65" t="str">
        <f t="shared" si="1542"/>
        <v>산출과정추적모니터링정보</v>
      </c>
      <c r="D1977" s="65" t="s">
        <v>1169</v>
      </c>
      <c r="E1977" s="65">
        <f t="shared" si="1541"/>
        <v>1</v>
      </c>
      <c r="F1977" s="66" t="s">
        <v>1980</v>
      </c>
      <c r="G1977" s="66" t="s">
        <v>274</v>
      </c>
      <c r="H1977" s="42">
        <v>8</v>
      </c>
      <c r="I1977" s="66"/>
      <c r="J1977" s="65" t="str">
        <f t="shared" si="1529"/>
        <v>문자_8</v>
      </c>
      <c r="K1977" s="103"/>
      <c r="L1977" s="67"/>
      <c r="M1977" s="65" t="str">
        <f>M1976</f>
        <v>ZSB_LOGS_VIEW</v>
      </c>
      <c r="N1977" s="65" t="str">
        <f t="shared" si="1537"/>
        <v>산출과정추적모니터링정보</v>
      </c>
      <c r="O1977" s="27">
        <f t="shared" si="1535"/>
        <v>1</v>
      </c>
      <c r="P1977" s="65" t="s">
        <v>65</v>
      </c>
      <c r="Q1977" s="65" t="str">
        <f t="shared" ref="Q1977:Q2006" si="1548">D1977</f>
        <v>기준일자</v>
      </c>
      <c r="R1977" s="65" t="str">
        <f t="shared" si="1530"/>
        <v>varchar2(8)</v>
      </c>
      <c r="S1977" s="66" t="s">
        <v>1980</v>
      </c>
      <c r="T1977" s="66"/>
      <c r="U1977" s="68">
        <f t="shared" si="1531"/>
        <v>8</v>
      </c>
      <c r="V1977" s="65"/>
      <c r="W1977" s="5" t="s">
        <v>291</v>
      </c>
      <c r="X1977" s="5" t="str">
        <f t="shared" si="1543"/>
        <v>BASE_DT</v>
      </c>
      <c r="Y1977" s="6" t="s">
        <v>291</v>
      </c>
      <c r="Z1977" s="37" t="str">
        <f t="shared" si="1544"/>
        <v xml:space="preserve">  BASE_DT varchar2(8) NOT NULL,</v>
      </c>
      <c r="AA1977" s="37" t="s">
        <v>291</v>
      </c>
      <c r="AB1977" s="5" t="str">
        <f t="shared" si="1545"/>
        <v/>
      </c>
      <c r="AC1977" s="37" t="s">
        <v>291</v>
      </c>
      <c r="AD1977" s="37" t="str">
        <f t="shared" si="1546"/>
        <v>COMMENT ON COLUMN ZSB_LOGS_VIEW.BASE_DT IS '기준일자';</v>
      </c>
      <c r="AE1977" s="37" t="s">
        <v>291</v>
      </c>
      <c r="AF1977" s="40" t="str">
        <f t="shared" si="1547"/>
        <v/>
      </c>
      <c r="AG1977" s="6" t="s">
        <v>291</v>
      </c>
      <c r="AI1977" s="114"/>
      <c r="AJ1977" s="66"/>
    </row>
    <row r="1978" spans="2:36" hidden="1">
      <c r="B1978" s="65" t="str">
        <f t="shared" si="1542"/>
        <v>바젤2표준_산출정보</v>
      </c>
      <c r="C1978" s="65" t="str">
        <f t="shared" si="1542"/>
        <v>산출과정추적모니터링정보</v>
      </c>
      <c r="D1978" s="65" t="s">
        <v>1212</v>
      </c>
      <c r="E1978" s="65">
        <f t="shared" si="1541"/>
        <v>2</v>
      </c>
      <c r="F1978" s="66" t="s">
        <v>1980</v>
      </c>
      <c r="G1978" s="66" t="s">
        <v>274</v>
      </c>
      <c r="H1978" s="42">
        <v>30</v>
      </c>
      <c r="I1978" s="66"/>
      <c r="J1978" s="65" t="str">
        <f t="shared" si="1529"/>
        <v>문자_30</v>
      </c>
      <c r="K1978" s="103"/>
      <c r="L1978" s="67"/>
      <c r="M1978" s="65" t="str">
        <f>M1977</f>
        <v>ZSB_LOGS_VIEW</v>
      </c>
      <c r="N1978" s="65" t="str">
        <f t="shared" si="1537"/>
        <v>산출과정추적모니터링정보</v>
      </c>
      <c r="O1978" s="27">
        <f t="shared" si="1535"/>
        <v>2</v>
      </c>
      <c r="P1978" s="65" t="s">
        <v>106</v>
      </c>
      <c r="Q1978" s="65" t="str">
        <f t="shared" si="1548"/>
        <v>시나리오ID</v>
      </c>
      <c r="R1978" s="65" t="str">
        <f t="shared" si="1530"/>
        <v>varchar2(30)</v>
      </c>
      <c r="S1978" s="66" t="s">
        <v>1980</v>
      </c>
      <c r="T1978" s="66"/>
      <c r="U1978" s="68">
        <f t="shared" si="1531"/>
        <v>30</v>
      </c>
      <c r="V1978" s="65"/>
      <c r="W1978" s="5" t="s">
        <v>291</v>
      </c>
      <c r="X1978" s="5" t="str">
        <f t="shared" si="1543"/>
        <v>BASE_DT,SCEN_ID</v>
      </c>
      <c r="Y1978" s="6" t="s">
        <v>291</v>
      </c>
      <c r="Z1978" s="37" t="str">
        <f t="shared" si="1544"/>
        <v xml:space="preserve">  SCEN_ID varchar2(30) NOT NULL,</v>
      </c>
      <c r="AA1978" s="37" t="s">
        <v>291</v>
      </c>
      <c r="AB1978" s="5" t="str">
        <f t="shared" si="1545"/>
        <v/>
      </c>
      <c r="AC1978" s="37" t="s">
        <v>291</v>
      </c>
      <c r="AD1978" s="37" t="str">
        <f t="shared" si="1546"/>
        <v>COMMENT ON COLUMN ZSB_LOGS_VIEW.SCEN_ID IS '시나리오ID';</v>
      </c>
      <c r="AE1978" s="37" t="s">
        <v>291</v>
      </c>
      <c r="AF1978" s="40" t="str">
        <f t="shared" si="1547"/>
        <v/>
      </c>
      <c r="AG1978" s="6" t="s">
        <v>291</v>
      </c>
      <c r="AI1978" s="114"/>
      <c r="AJ1978" s="66"/>
    </row>
    <row r="1979" spans="2:36" hidden="1">
      <c r="B1979" s="65" t="str">
        <f t="shared" si="1542"/>
        <v>바젤2표준_산출정보</v>
      </c>
      <c r="C1979" s="65" t="str">
        <f t="shared" si="1542"/>
        <v>산출과정추적모니터링정보</v>
      </c>
      <c r="D1979" s="65" t="s">
        <v>1208</v>
      </c>
      <c r="E1979" s="65">
        <f t="shared" si="1541"/>
        <v>3</v>
      </c>
      <c r="F1979" s="66" t="s">
        <v>1980</v>
      </c>
      <c r="G1979" s="66" t="s">
        <v>274</v>
      </c>
      <c r="H1979" s="42" t="s">
        <v>1159</v>
      </c>
      <c r="I1979" s="66"/>
      <c r="J1979" s="65" t="str">
        <f t="shared" si="1529"/>
        <v>문자_100</v>
      </c>
      <c r="K1979" s="103"/>
      <c r="L1979" s="67"/>
      <c r="M1979" s="65" t="str">
        <f>M1978</f>
        <v>ZSB_LOGS_VIEW</v>
      </c>
      <c r="N1979" s="65" t="str">
        <f t="shared" si="1537"/>
        <v>산출과정추적모니터링정보</v>
      </c>
      <c r="O1979" s="27">
        <f t="shared" si="1535"/>
        <v>3</v>
      </c>
      <c r="P1979" s="65" t="s">
        <v>81</v>
      </c>
      <c r="Q1979" s="65" t="str">
        <f t="shared" si="1548"/>
        <v>포트폴리오ID</v>
      </c>
      <c r="R1979" s="65" t="str">
        <f t="shared" si="1530"/>
        <v>varchar2(100)</v>
      </c>
      <c r="S1979" s="66" t="s">
        <v>1980</v>
      </c>
      <c r="T1979" s="66"/>
      <c r="U1979" s="68" t="str">
        <f t="shared" si="1531"/>
        <v>100</v>
      </c>
      <c r="V1979" s="65"/>
      <c r="W1979" s="5" t="s">
        <v>291</v>
      </c>
      <c r="X1979" s="5" t="str">
        <f t="shared" si="1543"/>
        <v>BASE_DT,SCEN_ID,PORT_ID</v>
      </c>
      <c r="Y1979" s="6" t="s">
        <v>291</v>
      </c>
      <c r="Z1979" s="37" t="str">
        <f t="shared" si="1544"/>
        <v xml:space="preserve">  PORT_ID varchar2(100) NOT NULL,</v>
      </c>
      <c r="AA1979" s="37" t="s">
        <v>291</v>
      </c>
      <c r="AB1979" s="5" t="str">
        <f t="shared" si="1545"/>
        <v/>
      </c>
      <c r="AC1979" s="37" t="s">
        <v>291</v>
      </c>
      <c r="AD1979" s="37" t="str">
        <f t="shared" si="1546"/>
        <v>COMMENT ON COLUMN ZSB_LOGS_VIEW.PORT_ID IS '포트폴리오ID';</v>
      </c>
      <c r="AE1979" s="37" t="s">
        <v>291</v>
      </c>
      <c r="AF1979" s="40" t="str">
        <f t="shared" si="1547"/>
        <v/>
      </c>
      <c r="AG1979" s="6" t="s">
        <v>291</v>
      </c>
      <c r="AI1979" s="114"/>
      <c r="AJ1979" s="66"/>
    </row>
    <row r="1980" spans="2:36" hidden="1">
      <c r="B1980" s="65" t="str">
        <f t="shared" si="1542"/>
        <v>바젤2표준_산출정보</v>
      </c>
      <c r="C1980" s="65" t="str">
        <f t="shared" si="1542"/>
        <v>산출과정추적모니터링정보</v>
      </c>
      <c r="D1980" s="65" t="s">
        <v>1917</v>
      </c>
      <c r="E1980" s="65">
        <f t="shared" si="1541"/>
        <v>4</v>
      </c>
      <c r="F1980" s="66" t="s">
        <v>1980</v>
      </c>
      <c r="G1980" s="66" t="s">
        <v>274</v>
      </c>
      <c r="H1980" s="42">
        <v>100</v>
      </c>
      <c r="I1980" s="66"/>
      <c r="J1980" s="65" t="str">
        <f t="shared" si="1529"/>
        <v>문자_100</v>
      </c>
      <c r="K1980" s="103"/>
      <c r="L1980" s="67"/>
      <c r="M1980" s="65" t="str">
        <f>M1979</f>
        <v>ZSB_LOGS_VIEW</v>
      </c>
      <c r="N1980" s="65" t="str">
        <f t="shared" si="1537"/>
        <v>산출과정추적모니터링정보</v>
      </c>
      <c r="O1980" s="27">
        <f t="shared" si="1535"/>
        <v>4</v>
      </c>
      <c r="P1980" s="65" t="s">
        <v>1918</v>
      </c>
      <c r="Q1980" s="65" t="str">
        <f t="shared" si="1548"/>
        <v>추적포지션ID</v>
      </c>
      <c r="R1980" s="65" t="str">
        <f t="shared" si="1530"/>
        <v>varchar2(100)</v>
      </c>
      <c r="S1980" s="66" t="s">
        <v>1980</v>
      </c>
      <c r="T1980" s="66"/>
      <c r="U1980" s="68">
        <f t="shared" si="1531"/>
        <v>100</v>
      </c>
      <c r="V1980" s="65"/>
      <c r="W1980" s="5" t="s">
        <v>291</v>
      </c>
      <c r="X1980" s="5" t="str">
        <f t="shared" si="1543"/>
        <v>BASE_DT,SCEN_ID,PORT_ID,TR_POSI_ID</v>
      </c>
      <c r="Y1980" s="6" t="s">
        <v>291</v>
      </c>
      <c r="Z1980" s="37" t="str">
        <f t="shared" si="1544"/>
        <v xml:space="preserve">  TR_POSI_ID varchar2(100) NOT NULL,</v>
      </c>
      <c r="AA1980" s="37" t="s">
        <v>291</v>
      </c>
      <c r="AB1980" s="5" t="str">
        <f t="shared" si="1545"/>
        <v/>
      </c>
      <c r="AC1980" s="37" t="s">
        <v>291</v>
      </c>
      <c r="AD1980" s="37" t="str">
        <f t="shared" si="1546"/>
        <v>COMMENT ON COLUMN ZSB_LOGS_VIEW.TR_POSI_ID IS '추적포지션ID';</v>
      </c>
      <c r="AE1980" s="37" t="s">
        <v>291</v>
      </c>
      <c r="AF1980" s="40" t="str">
        <f t="shared" si="1547"/>
        <v/>
      </c>
      <c r="AG1980" s="6" t="s">
        <v>291</v>
      </c>
      <c r="AI1980" s="114"/>
      <c r="AJ1980" s="66"/>
    </row>
    <row r="1981" spans="2:36" hidden="1">
      <c r="B1981" s="65" t="str">
        <f t="shared" ref="B1981:C1996" si="1549">B1980</f>
        <v>바젤2표준_산출정보</v>
      </c>
      <c r="C1981" s="65" t="str">
        <f>C1980</f>
        <v>산출과정추적모니터링정보</v>
      </c>
      <c r="D1981" s="65" t="s">
        <v>1153</v>
      </c>
      <c r="E1981" s="65">
        <f t="shared" si="1541"/>
        <v>5</v>
      </c>
      <c r="F1981" s="66"/>
      <c r="G1981" s="66" t="s">
        <v>274</v>
      </c>
      <c r="H1981" s="42">
        <v>20</v>
      </c>
      <c r="I1981" s="66"/>
      <c r="J1981" s="65" t="str">
        <f t="shared" si="1529"/>
        <v>문자_20</v>
      </c>
      <c r="K1981" s="103"/>
      <c r="L1981" s="67"/>
      <c r="M1981" s="65" t="str">
        <f>M1979</f>
        <v>ZSB_LOGS_VIEW</v>
      </c>
      <c r="N1981" s="65" t="str">
        <f t="shared" si="1537"/>
        <v>산출과정추적모니터링정보</v>
      </c>
      <c r="O1981" s="27">
        <f t="shared" si="1535"/>
        <v>5</v>
      </c>
      <c r="P1981" s="65" t="s">
        <v>46</v>
      </c>
      <c r="Q1981" s="65" t="str">
        <f t="shared" si="1548"/>
        <v>최종작업자</v>
      </c>
      <c r="R1981" s="65" t="str">
        <f t="shared" si="1530"/>
        <v>varchar2(20)</v>
      </c>
      <c r="S1981" s="66"/>
      <c r="T1981" s="66"/>
      <c r="U1981" s="68">
        <f t="shared" si="1531"/>
        <v>20</v>
      </c>
      <c r="V1981" s="65"/>
      <c r="W1981" s="5" t="s">
        <v>291</v>
      </c>
      <c r="X1981" s="5" t="str">
        <f t="shared" si="1543"/>
        <v>BASE_DT,SCEN_ID,PORT_ID,TR_POSI_ID</v>
      </c>
      <c r="Y1981" s="6" t="s">
        <v>291</v>
      </c>
      <c r="Z1981" s="37" t="str">
        <f t="shared" si="1544"/>
        <v xml:space="preserve">  LASTID varchar2(20) NULL,</v>
      </c>
      <c r="AA1981" s="37" t="s">
        <v>291</v>
      </c>
      <c r="AB1981" s="5" t="str">
        <f t="shared" si="1545"/>
        <v/>
      </c>
      <c r="AC1981" s="37" t="s">
        <v>291</v>
      </c>
      <c r="AD1981" s="37" t="str">
        <f t="shared" si="1546"/>
        <v>COMMENT ON COLUMN ZSB_LOGS_VIEW.LASTID IS '최종작업자';</v>
      </c>
      <c r="AE1981" s="37" t="s">
        <v>291</v>
      </c>
      <c r="AF1981" s="40" t="str">
        <f t="shared" si="1547"/>
        <v>ALTER TABLE ZSB_LOGS_VIEW ADD LASTID varchar2(20) NULL;</v>
      </c>
      <c r="AG1981" s="6" t="s">
        <v>291</v>
      </c>
      <c r="AI1981" s="114"/>
      <c r="AJ1981" s="66"/>
    </row>
    <row r="1982" spans="2:36" hidden="1">
      <c r="B1982" s="65" t="str">
        <f t="shared" si="1549"/>
        <v>바젤2표준_산출정보</v>
      </c>
      <c r="C1982" s="65" t="str">
        <f t="shared" si="1549"/>
        <v>산출과정추적모니터링정보</v>
      </c>
      <c r="D1982" s="65" t="s">
        <v>286</v>
      </c>
      <c r="E1982" s="65">
        <f t="shared" si="1541"/>
        <v>6</v>
      </c>
      <c r="F1982" s="66"/>
      <c r="G1982" s="66" t="s">
        <v>1154</v>
      </c>
      <c r="H1982" s="42">
        <v>8</v>
      </c>
      <c r="I1982" s="66" t="s">
        <v>36</v>
      </c>
      <c r="J1982" s="65" t="str">
        <f t="shared" si="1529"/>
        <v>날짜</v>
      </c>
      <c r="K1982" s="103"/>
      <c r="L1982" s="67"/>
      <c r="M1982" s="65" t="str">
        <f t="shared" ref="M1982:M2007" si="1550">M1980</f>
        <v>ZSB_LOGS_VIEW</v>
      </c>
      <c r="N1982" s="65" t="str">
        <f t="shared" si="1537"/>
        <v>산출과정추적모니터링정보</v>
      </c>
      <c r="O1982" s="27">
        <f t="shared" si="1535"/>
        <v>6</v>
      </c>
      <c r="P1982" s="65" t="s">
        <v>47</v>
      </c>
      <c r="Q1982" s="65" t="str">
        <f t="shared" si="1548"/>
        <v>최종작업시스템일시</v>
      </c>
      <c r="R1982" s="65" t="str">
        <f t="shared" si="1530"/>
        <v>timestamp</v>
      </c>
      <c r="S1982" s="66"/>
      <c r="T1982" s="66"/>
      <c r="U1982" s="68">
        <f t="shared" si="1531"/>
        <v>8</v>
      </c>
      <c r="V1982" s="65"/>
      <c r="W1982" s="5" t="s">
        <v>291</v>
      </c>
      <c r="X1982" s="5" t="str">
        <f t="shared" si="1543"/>
        <v>BASE_DT,SCEN_ID,PORT_ID,TR_POSI_ID</v>
      </c>
      <c r="Y1982" s="6" t="s">
        <v>291</v>
      </c>
      <c r="Z1982" s="37" t="str">
        <f t="shared" si="1544"/>
        <v xml:space="preserve">  TMSTAMP timestamp DEFAULT CURRENT_TIMESTAMP  NULL,</v>
      </c>
      <c r="AA1982" s="37" t="s">
        <v>291</v>
      </c>
      <c r="AB1982" s="5" t="str">
        <f t="shared" si="1545"/>
        <v/>
      </c>
      <c r="AC1982" s="37" t="s">
        <v>291</v>
      </c>
      <c r="AD1982" s="37" t="str">
        <f t="shared" si="1546"/>
        <v>COMMENT ON COLUMN ZSB_LOGS_VIEW.TMSTAMP IS '최종작업시스템일시';</v>
      </c>
      <c r="AE1982" s="37" t="s">
        <v>291</v>
      </c>
      <c r="AF1982" s="40" t="str">
        <f t="shared" si="1547"/>
        <v>ALTER TABLE ZSB_LOGS_VIEW ADD TMSTAMP timestamp NULL;</v>
      </c>
      <c r="AG1982" s="6" t="s">
        <v>291</v>
      </c>
      <c r="AI1982" s="114"/>
      <c r="AJ1982" s="66"/>
    </row>
    <row r="1983" spans="2:36" s="37" customFormat="1" hidden="1">
      <c r="B1983" s="65" t="str">
        <f t="shared" si="1549"/>
        <v>바젤2표준_산출정보</v>
      </c>
      <c r="C1983" s="65" t="str">
        <f t="shared" si="1549"/>
        <v>산출과정추적모니터링정보</v>
      </c>
      <c r="D1983" s="65" t="s">
        <v>1919</v>
      </c>
      <c r="E1983" s="65">
        <f t="shared" si="1541"/>
        <v>7</v>
      </c>
      <c r="F1983" s="66"/>
      <c r="G1983" s="66" t="s">
        <v>274</v>
      </c>
      <c r="H1983" s="42">
        <v>10</v>
      </c>
      <c r="I1983" s="66"/>
      <c r="J1983" s="65" t="str">
        <f t="shared" si="1529"/>
        <v>문자_10</v>
      </c>
      <c r="K1983" s="103"/>
      <c r="L1983" s="67"/>
      <c r="M1983" s="65" t="str">
        <f t="shared" si="1550"/>
        <v>ZSB_LOGS_VIEW</v>
      </c>
      <c r="N1983" s="65" t="str">
        <f t="shared" si="1537"/>
        <v>산출과정추적모니터링정보</v>
      </c>
      <c r="O1983" s="27">
        <f t="shared" si="1535"/>
        <v>7</v>
      </c>
      <c r="P1983" s="65" t="s">
        <v>1920</v>
      </c>
      <c r="Q1983" s="65" t="str">
        <f t="shared" si="1548"/>
        <v>원천자료분류ID</v>
      </c>
      <c r="R1983" s="65" t="str">
        <f t="shared" si="1530"/>
        <v>varchar2(10)</v>
      </c>
      <c r="S1983" s="66"/>
      <c r="T1983" s="66"/>
      <c r="U1983" s="68">
        <f t="shared" si="1531"/>
        <v>10</v>
      </c>
      <c r="V1983" s="65"/>
      <c r="W1983" s="5" t="s">
        <v>291</v>
      </c>
      <c r="X1983" s="5" t="str">
        <f t="shared" si="1543"/>
        <v>BASE_DT,SCEN_ID,PORT_ID,TR_POSI_ID</v>
      </c>
      <c r="Y1983" s="6" t="s">
        <v>291</v>
      </c>
      <c r="Z1983" s="37" t="str">
        <f t="shared" si="1544"/>
        <v xml:space="preserve">  SD_DATA varchar2(10) NULL,</v>
      </c>
      <c r="AA1983" s="37" t="s">
        <v>291</v>
      </c>
      <c r="AB1983" s="5" t="str">
        <f t="shared" si="1545"/>
        <v/>
      </c>
      <c r="AC1983" s="37" t="s">
        <v>291</v>
      </c>
      <c r="AD1983" s="37" t="str">
        <f t="shared" si="1546"/>
        <v>COMMENT ON COLUMN ZSB_LOGS_VIEW.SD_DATA IS '원천자료분류ID';</v>
      </c>
      <c r="AE1983" s="37" t="s">
        <v>291</v>
      </c>
      <c r="AF1983" s="40" t="str">
        <f t="shared" si="1547"/>
        <v>ALTER TABLE ZSB_LOGS_VIEW ADD SD_DATA varchar2(10) NULL;</v>
      </c>
      <c r="AG1983" s="6" t="s">
        <v>291</v>
      </c>
      <c r="AI1983" s="114"/>
      <c r="AJ1983" s="66"/>
    </row>
    <row r="1984" spans="2:36" s="37" customFormat="1" hidden="1">
      <c r="B1984" s="65" t="str">
        <f t="shared" si="1549"/>
        <v>바젤2표준_산출정보</v>
      </c>
      <c r="C1984" s="65" t="str">
        <f t="shared" si="1549"/>
        <v>산출과정추적모니터링정보</v>
      </c>
      <c r="D1984" s="65" t="s">
        <v>1921</v>
      </c>
      <c r="E1984" s="65">
        <f t="shared" si="1541"/>
        <v>8</v>
      </c>
      <c r="F1984" s="66"/>
      <c r="G1984" s="66" t="s">
        <v>274</v>
      </c>
      <c r="H1984" s="42">
        <v>100</v>
      </c>
      <c r="I1984" s="66"/>
      <c r="J1984" s="65" t="str">
        <f t="shared" si="1529"/>
        <v>문자_100</v>
      </c>
      <c r="K1984" s="103"/>
      <c r="L1984" s="67"/>
      <c r="M1984" s="65" t="str">
        <f t="shared" si="1550"/>
        <v>ZSB_LOGS_VIEW</v>
      </c>
      <c r="N1984" s="65" t="str">
        <f t="shared" si="1537"/>
        <v>산출과정추적모니터링정보</v>
      </c>
      <c r="O1984" s="27">
        <f t="shared" si="1535"/>
        <v>8</v>
      </c>
      <c r="P1984" s="65" t="s">
        <v>1710</v>
      </c>
      <c r="Q1984" s="65" t="str">
        <f t="shared" si="1548"/>
        <v>위험분석자료ID</v>
      </c>
      <c r="R1984" s="65" t="str">
        <f t="shared" si="1530"/>
        <v>varchar2(100)</v>
      </c>
      <c r="S1984" s="66"/>
      <c r="T1984" s="66"/>
      <c r="U1984" s="68">
        <f t="shared" si="1531"/>
        <v>100</v>
      </c>
      <c r="V1984" s="65"/>
      <c r="W1984" s="5" t="s">
        <v>291</v>
      </c>
      <c r="X1984" s="5" t="str">
        <f t="shared" si="1543"/>
        <v>BASE_DT,SCEN_ID,PORT_ID,TR_POSI_ID</v>
      </c>
      <c r="Y1984" s="6" t="s">
        <v>291</v>
      </c>
      <c r="Z1984" s="37" t="str">
        <f t="shared" si="1544"/>
        <v xml:space="preserve">  AD_DATA varchar2(100) NULL,</v>
      </c>
      <c r="AA1984" s="37" t="s">
        <v>291</v>
      </c>
      <c r="AB1984" s="5" t="str">
        <f t="shared" si="1545"/>
        <v/>
      </c>
      <c r="AC1984" s="37" t="s">
        <v>291</v>
      </c>
      <c r="AD1984" s="37" t="str">
        <f t="shared" si="1546"/>
        <v>COMMENT ON COLUMN ZSB_LOGS_VIEW.AD_DATA IS '위험분석자료ID';</v>
      </c>
      <c r="AE1984" s="37" t="s">
        <v>291</v>
      </c>
      <c r="AF1984" s="40" t="str">
        <f t="shared" si="1547"/>
        <v>ALTER TABLE ZSB_LOGS_VIEW ADD AD_DATA varchar2(100) NULL;</v>
      </c>
      <c r="AG1984" s="6" t="s">
        <v>291</v>
      </c>
      <c r="AI1984" s="114"/>
      <c r="AJ1984" s="66"/>
    </row>
    <row r="1985" spans="2:36" s="37" customFormat="1" hidden="1">
      <c r="B1985" s="65" t="str">
        <f t="shared" si="1549"/>
        <v>바젤2표준_산출정보</v>
      </c>
      <c r="C1985" s="65" t="str">
        <f t="shared" si="1549"/>
        <v>산출과정추적모니터링정보</v>
      </c>
      <c r="D1985" s="65" t="s">
        <v>1773</v>
      </c>
      <c r="E1985" s="65">
        <f t="shared" si="1541"/>
        <v>9</v>
      </c>
      <c r="F1985" s="66"/>
      <c r="G1985" s="66" t="s">
        <v>274</v>
      </c>
      <c r="H1985" s="42">
        <v>60</v>
      </c>
      <c r="I1985" s="66"/>
      <c r="J1985" s="65" t="str">
        <f t="shared" si="1529"/>
        <v>문자_60</v>
      </c>
      <c r="K1985" s="103"/>
      <c r="L1985" s="67"/>
      <c r="M1985" s="65" t="str">
        <f t="shared" si="1550"/>
        <v>ZSB_LOGS_VIEW</v>
      </c>
      <c r="N1985" s="65" t="str">
        <f t="shared" si="1537"/>
        <v>산출과정추적모니터링정보</v>
      </c>
      <c r="O1985" s="27">
        <f t="shared" si="1535"/>
        <v>9</v>
      </c>
      <c r="P1985" s="65" t="s">
        <v>1922</v>
      </c>
      <c r="Q1985" s="65" t="str">
        <f t="shared" si="1548"/>
        <v>최초포지션ID</v>
      </c>
      <c r="R1985" s="65" t="str">
        <f t="shared" si="1530"/>
        <v>varchar2(60)</v>
      </c>
      <c r="S1985" s="66"/>
      <c r="T1985" s="66"/>
      <c r="U1985" s="68">
        <f t="shared" si="1531"/>
        <v>60</v>
      </c>
      <c r="V1985" s="65"/>
      <c r="W1985" s="5" t="s">
        <v>291</v>
      </c>
      <c r="X1985" s="5" t="str">
        <f t="shared" si="1543"/>
        <v>BASE_DT,SCEN_ID,PORT_ID,TR_POSI_ID</v>
      </c>
      <c r="Y1985" s="6" t="s">
        <v>291</v>
      </c>
      <c r="Z1985" s="37" t="str">
        <f t="shared" si="1544"/>
        <v xml:space="preserve">  BS_POSI_ID varchar2(60) NULL,</v>
      </c>
      <c r="AA1985" s="37" t="s">
        <v>291</v>
      </c>
      <c r="AB1985" s="5" t="str">
        <f t="shared" si="1545"/>
        <v/>
      </c>
      <c r="AC1985" s="37" t="s">
        <v>291</v>
      </c>
      <c r="AD1985" s="37" t="str">
        <f t="shared" si="1546"/>
        <v>COMMENT ON COLUMN ZSB_LOGS_VIEW.BS_POSI_ID IS '최초포지션ID';</v>
      </c>
      <c r="AE1985" s="37" t="s">
        <v>291</v>
      </c>
      <c r="AF1985" s="40" t="str">
        <f t="shared" si="1547"/>
        <v>ALTER TABLE ZSB_LOGS_VIEW ADD BS_POSI_ID varchar2(60) NULL;</v>
      </c>
      <c r="AG1985" s="6" t="s">
        <v>291</v>
      </c>
      <c r="AI1985" s="114"/>
      <c r="AJ1985" s="66"/>
    </row>
    <row r="1986" spans="2:36" s="37" customFormat="1" hidden="1">
      <c r="B1986" s="65" t="str">
        <f t="shared" si="1549"/>
        <v>바젤2표준_산출정보</v>
      </c>
      <c r="C1986" s="65" t="str">
        <f t="shared" si="1549"/>
        <v>산출과정추적모니터링정보</v>
      </c>
      <c r="D1986" s="65" t="s">
        <v>1923</v>
      </c>
      <c r="E1986" s="65">
        <f t="shared" si="1541"/>
        <v>10</v>
      </c>
      <c r="F1986" s="66"/>
      <c r="G1986" s="66" t="s">
        <v>274</v>
      </c>
      <c r="H1986" s="42">
        <v>1</v>
      </c>
      <c r="I1986" s="66"/>
      <c r="J1986" s="65" t="str">
        <f t="shared" si="1529"/>
        <v>문자_1</v>
      </c>
      <c r="K1986" s="103" t="s">
        <v>1924</v>
      </c>
      <c r="L1986" s="67"/>
      <c r="M1986" s="65" t="str">
        <f t="shared" si="1550"/>
        <v>ZSB_LOGS_VIEW</v>
      </c>
      <c r="N1986" s="65" t="str">
        <f t="shared" si="1537"/>
        <v>산출과정추적모니터링정보</v>
      </c>
      <c r="O1986" s="27">
        <f t="shared" si="1535"/>
        <v>10</v>
      </c>
      <c r="P1986" s="65" t="s">
        <v>1925</v>
      </c>
      <c r="Q1986" s="65" t="str">
        <f t="shared" si="1548"/>
        <v>최초매매구분</v>
      </c>
      <c r="R1986" s="65" t="str">
        <f t="shared" si="1530"/>
        <v>varchar2(1)</v>
      </c>
      <c r="S1986" s="66"/>
      <c r="T1986" s="66"/>
      <c r="U1986" s="68">
        <f t="shared" si="1531"/>
        <v>1</v>
      </c>
      <c r="V1986" s="65"/>
      <c r="W1986" s="5" t="s">
        <v>291</v>
      </c>
      <c r="X1986" s="5" t="str">
        <f t="shared" si="1543"/>
        <v>BASE_DT,SCEN_ID,PORT_ID,TR_POSI_ID</v>
      </c>
      <c r="Y1986" s="6" t="s">
        <v>291</v>
      </c>
      <c r="Z1986" s="37" t="str">
        <f t="shared" si="1544"/>
        <v xml:space="preserve">  BS_TR_GB varchar2(1) NULL,</v>
      </c>
      <c r="AA1986" s="37" t="s">
        <v>291</v>
      </c>
      <c r="AB1986" s="5" t="str">
        <f t="shared" si="1545"/>
        <v/>
      </c>
      <c r="AC1986" s="37" t="s">
        <v>291</v>
      </c>
      <c r="AD1986" s="37" t="str">
        <f t="shared" si="1546"/>
        <v>COMMENT ON COLUMN ZSB_LOGS_VIEW.BS_TR_GB IS '최초매매구분 : L/S';</v>
      </c>
      <c r="AE1986" s="37" t="s">
        <v>291</v>
      </c>
      <c r="AF1986" s="40" t="str">
        <f t="shared" si="1547"/>
        <v>ALTER TABLE ZSB_LOGS_VIEW ADD BS_TR_GB varchar2(1) NULL;</v>
      </c>
      <c r="AG1986" s="6" t="s">
        <v>291</v>
      </c>
      <c r="AI1986" s="114"/>
      <c r="AJ1986" s="66"/>
    </row>
    <row r="1987" spans="2:36" s="37" customFormat="1" hidden="1">
      <c r="B1987" s="65" t="str">
        <f t="shared" si="1549"/>
        <v>바젤2표준_산출정보</v>
      </c>
      <c r="C1987" s="65" t="str">
        <f t="shared" si="1549"/>
        <v>산출과정추적모니터링정보</v>
      </c>
      <c r="D1987" s="65" t="s">
        <v>1926</v>
      </c>
      <c r="E1987" s="65">
        <f t="shared" si="1541"/>
        <v>11</v>
      </c>
      <c r="F1987" s="66"/>
      <c r="G1987" s="66" t="s">
        <v>274</v>
      </c>
      <c r="H1987" s="42">
        <v>6</v>
      </c>
      <c r="I1987" s="66"/>
      <c r="J1987" s="65" t="str">
        <f t="shared" ref="J1987:J2027" si="1551">IF(G1987="", "", G1987&amp;IF(G1987="날짜", "", "_"&amp;H1987))</f>
        <v>문자_6</v>
      </c>
      <c r="K1987" s="103"/>
      <c r="L1987" s="67"/>
      <c r="M1987" s="65" t="str">
        <f t="shared" si="1550"/>
        <v>ZSB_LOGS_VIEW</v>
      </c>
      <c r="N1987" s="65" t="str">
        <f t="shared" si="1537"/>
        <v>산출과정추적모니터링정보</v>
      </c>
      <c r="O1987" s="27">
        <f t="shared" si="1535"/>
        <v>11</v>
      </c>
      <c r="P1987" s="65" t="s">
        <v>1927</v>
      </c>
      <c r="Q1987" s="65" t="str">
        <f>D1987</f>
        <v>최초위험분류</v>
      </c>
      <c r="R1987" s="65" t="str">
        <f t="shared" ref="R1987:R2027" si="1552">IF(G1987="문자", "varchar2(" &amp; H1987 &amp; ")", IF(G1987="숫자", "number(" &amp; SUBSTITUTE(H1987, ".", ",") &amp;")", IF(G1987="날짜", "timestamp", "")))</f>
        <v>varchar2(6)</v>
      </c>
      <c r="S1987" s="66"/>
      <c r="T1987" s="66"/>
      <c r="U1987" s="68">
        <f t="shared" si="1531"/>
        <v>6</v>
      </c>
      <c r="V1987" s="65"/>
      <c r="W1987" s="5" t="s">
        <v>291</v>
      </c>
      <c r="X1987" s="5" t="str">
        <f t="shared" si="1543"/>
        <v>BASE_DT,SCEN_ID,PORT_ID,TR_POSI_ID</v>
      </c>
      <c r="Y1987" s="6" t="s">
        <v>291</v>
      </c>
      <c r="Z1987" s="37" t="str">
        <f t="shared" si="1544"/>
        <v xml:space="preserve">  BS_SD_R3 varchar2(6) NULL,</v>
      </c>
      <c r="AA1987" s="37" t="s">
        <v>291</v>
      </c>
      <c r="AB1987" s="5" t="str">
        <f t="shared" si="1545"/>
        <v/>
      </c>
      <c r="AC1987" s="37" t="s">
        <v>291</v>
      </c>
      <c r="AD1987" s="37" t="str">
        <f t="shared" si="1546"/>
        <v>COMMENT ON COLUMN ZSB_LOGS_VIEW.BS_SD_R3 IS '최초위험분류';</v>
      </c>
      <c r="AE1987" s="37" t="s">
        <v>291</v>
      </c>
      <c r="AF1987" s="40" t="str">
        <f t="shared" si="1547"/>
        <v>ALTER TABLE ZSB_LOGS_VIEW ADD BS_SD_R3 varchar2(6) NULL;</v>
      </c>
      <c r="AG1987" s="6" t="s">
        <v>291</v>
      </c>
      <c r="AI1987" s="114"/>
      <c r="AJ1987" s="66"/>
    </row>
    <row r="1988" spans="2:36" s="37" customFormat="1" hidden="1">
      <c r="B1988" s="65" t="str">
        <f t="shared" si="1549"/>
        <v>바젤2표준_산출정보</v>
      </c>
      <c r="C1988" s="65" t="str">
        <f t="shared" si="1549"/>
        <v>산출과정추적모니터링정보</v>
      </c>
      <c r="D1988" s="65" t="s">
        <v>1928</v>
      </c>
      <c r="E1988" s="65">
        <f t="shared" si="1541"/>
        <v>12</v>
      </c>
      <c r="F1988" s="66"/>
      <c r="G1988" s="66" t="s">
        <v>1156</v>
      </c>
      <c r="H1988" s="42" t="s">
        <v>2013</v>
      </c>
      <c r="I1988" s="66"/>
      <c r="J1988" s="65" t="str">
        <f t="shared" si="1551"/>
        <v>숫자_19,2</v>
      </c>
      <c r="K1988" s="103"/>
      <c r="L1988" s="67"/>
      <c r="M1988" s="65" t="str">
        <f t="shared" si="1550"/>
        <v>ZSB_LOGS_VIEW</v>
      </c>
      <c r="N1988" s="65" t="str">
        <f t="shared" si="1537"/>
        <v>산출과정추적모니터링정보</v>
      </c>
      <c r="O1988" s="27">
        <f t="shared" si="1535"/>
        <v>12</v>
      </c>
      <c r="P1988" s="65" t="s">
        <v>1929</v>
      </c>
      <c r="Q1988" s="65" t="str">
        <f t="shared" si="1548"/>
        <v>최초금액</v>
      </c>
      <c r="R1988" s="65" t="str">
        <f t="shared" si="1552"/>
        <v>number(19,2)</v>
      </c>
      <c r="S1988" s="66"/>
      <c r="T1988" s="66"/>
      <c r="U1988" s="68" t="str">
        <f t="shared" si="1531"/>
        <v>19,2</v>
      </c>
      <c r="V1988" s="65"/>
      <c r="W1988" s="5" t="s">
        <v>291</v>
      </c>
      <c r="X1988" s="5" t="str">
        <f t="shared" si="1543"/>
        <v>BASE_DT,SCEN_ID,PORT_ID,TR_POSI_ID</v>
      </c>
      <c r="Y1988" s="6" t="s">
        <v>291</v>
      </c>
      <c r="Z1988" s="37" t="str">
        <f t="shared" si="1544"/>
        <v xml:space="preserve">  BS_SPOT_AMT number(19,2) NULL,</v>
      </c>
      <c r="AA1988" s="37" t="s">
        <v>291</v>
      </c>
      <c r="AB1988" s="5" t="str">
        <f t="shared" si="1545"/>
        <v/>
      </c>
      <c r="AC1988" s="37" t="s">
        <v>291</v>
      </c>
      <c r="AD1988" s="37" t="str">
        <f t="shared" si="1546"/>
        <v>COMMENT ON COLUMN ZSB_LOGS_VIEW.BS_SPOT_AMT IS '최초금액';</v>
      </c>
      <c r="AE1988" s="37" t="s">
        <v>291</v>
      </c>
      <c r="AF1988" s="40" t="str">
        <f t="shared" si="1547"/>
        <v>ALTER TABLE ZSB_LOGS_VIEW ADD BS_SPOT_AMT number(19,2) NULL;</v>
      </c>
      <c r="AG1988" s="6" t="s">
        <v>291</v>
      </c>
      <c r="AI1988" s="114"/>
      <c r="AJ1988" s="66"/>
    </row>
    <row r="1989" spans="2:36" s="37" customFormat="1" hidden="1">
      <c r="B1989" s="65" t="str">
        <f t="shared" si="1549"/>
        <v>바젤2표준_산출정보</v>
      </c>
      <c r="C1989" s="65" t="str">
        <f t="shared" si="1549"/>
        <v>산출과정추적모니터링정보</v>
      </c>
      <c r="D1989" s="65" t="s">
        <v>1930</v>
      </c>
      <c r="E1989" s="65">
        <f t="shared" si="1541"/>
        <v>13</v>
      </c>
      <c r="F1989" s="66"/>
      <c r="G1989" s="66" t="s">
        <v>1156</v>
      </c>
      <c r="H1989" s="42" t="s">
        <v>2013</v>
      </c>
      <c r="I1989" s="66"/>
      <c r="J1989" s="65" t="str">
        <f t="shared" si="1551"/>
        <v>숫자_19,2</v>
      </c>
      <c r="K1989" s="103"/>
      <c r="L1989" s="67"/>
      <c r="M1989" s="65" t="str">
        <f t="shared" si="1550"/>
        <v>ZSB_LOGS_VIEW</v>
      </c>
      <c r="N1989" s="65" t="str">
        <f t="shared" si="1537"/>
        <v>산출과정추적모니터링정보</v>
      </c>
      <c r="O1989" s="27">
        <f t="shared" si="1535"/>
        <v>13</v>
      </c>
      <c r="P1989" s="65" t="s">
        <v>1931</v>
      </c>
      <c r="Q1989" s="65" t="str">
        <f t="shared" si="1548"/>
        <v>최초원화금액</v>
      </c>
      <c r="R1989" s="65" t="str">
        <f t="shared" si="1552"/>
        <v>number(19,2)</v>
      </c>
      <c r="S1989" s="66"/>
      <c r="T1989" s="66"/>
      <c r="U1989" s="68" t="str">
        <f t="shared" si="1531"/>
        <v>19,2</v>
      </c>
      <c r="V1989" s="65"/>
      <c r="W1989" s="5" t="s">
        <v>291</v>
      </c>
      <c r="X1989" s="5" t="str">
        <f t="shared" si="1543"/>
        <v>BASE_DT,SCEN_ID,PORT_ID,TR_POSI_ID</v>
      </c>
      <c r="Y1989" s="6" t="s">
        <v>291</v>
      </c>
      <c r="Z1989" s="37" t="str">
        <f t="shared" si="1544"/>
        <v xml:space="preserve">  BS_SPOT_KAMT number(19,2) NULL,</v>
      </c>
      <c r="AA1989" s="37" t="s">
        <v>291</v>
      </c>
      <c r="AB1989" s="5" t="str">
        <f t="shared" si="1545"/>
        <v/>
      </c>
      <c r="AC1989" s="37" t="s">
        <v>291</v>
      </c>
      <c r="AD1989" s="37" t="str">
        <f t="shared" si="1546"/>
        <v>COMMENT ON COLUMN ZSB_LOGS_VIEW.BS_SPOT_KAMT IS '최초원화금액';</v>
      </c>
      <c r="AE1989" s="37" t="s">
        <v>291</v>
      </c>
      <c r="AF1989" s="40" t="str">
        <f t="shared" si="1547"/>
        <v>ALTER TABLE ZSB_LOGS_VIEW ADD BS_SPOT_KAMT number(19,2) NULL;</v>
      </c>
      <c r="AG1989" s="6" t="s">
        <v>291</v>
      </c>
      <c r="AI1989" s="114"/>
      <c r="AJ1989" s="66"/>
    </row>
    <row r="1990" spans="2:36" hidden="1">
      <c r="B1990" s="65" t="str">
        <f t="shared" si="1549"/>
        <v>바젤2표준_산출정보</v>
      </c>
      <c r="C1990" s="65" t="str">
        <f t="shared" si="1549"/>
        <v>산출과정추적모니터링정보</v>
      </c>
      <c r="D1990" s="65" t="s">
        <v>1932</v>
      </c>
      <c r="E1990" s="65">
        <f t="shared" si="1541"/>
        <v>14</v>
      </c>
      <c r="F1990" s="66"/>
      <c r="G1990" s="66" t="s">
        <v>274</v>
      </c>
      <c r="H1990" s="42">
        <v>60</v>
      </c>
      <c r="I1990" s="66"/>
      <c r="J1990" s="65" t="str">
        <f t="shared" si="1551"/>
        <v>문자_60</v>
      </c>
      <c r="K1990" s="103"/>
      <c r="L1990" s="67"/>
      <c r="M1990" s="65" t="str">
        <f t="shared" si="1550"/>
        <v>ZSB_LOGS_VIEW</v>
      </c>
      <c r="N1990" s="65" t="str">
        <f t="shared" si="1537"/>
        <v>산출과정추적모니터링정보</v>
      </c>
      <c r="O1990" s="27">
        <f t="shared" si="1535"/>
        <v>14</v>
      </c>
      <c r="P1990" s="65" t="s">
        <v>1933</v>
      </c>
      <c r="Q1990" s="65" t="str">
        <f t="shared" si="1548"/>
        <v>1차상계포지션ID</v>
      </c>
      <c r="R1990" s="65" t="str">
        <f t="shared" si="1552"/>
        <v>varchar2(60)</v>
      </c>
      <c r="S1990" s="66"/>
      <c r="T1990" s="66"/>
      <c r="U1990" s="68">
        <f t="shared" ref="U1990:U2027" si="1553">IF(Q1990="", SUMIFS(U:U,M:M,M1990,Q:Q,"&lt;&gt;"&amp;Q1990), IF(OR(R1990="float",R1990="datetime"),8,H1990))</f>
        <v>60</v>
      </c>
      <c r="V1990" s="65"/>
      <c r="W1990" s="5" t="s">
        <v>291</v>
      </c>
      <c r="X1990" s="5" t="str">
        <f t="shared" si="1543"/>
        <v>BASE_DT,SCEN_ID,PORT_ID,TR_POSI_ID</v>
      </c>
      <c r="Y1990" s="6" t="s">
        <v>291</v>
      </c>
      <c r="Z1990" s="37" t="str">
        <f t="shared" si="1544"/>
        <v xml:space="preserve">  O1_POSI_ID varchar2(60) NULL,</v>
      </c>
      <c r="AA1990" s="37" t="s">
        <v>291</v>
      </c>
      <c r="AB1990" s="5" t="str">
        <f t="shared" si="1545"/>
        <v/>
      </c>
      <c r="AC1990" s="37" t="s">
        <v>291</v>
      </c>
      <c r="AD1990" s="37" t="str">
        <f t="shared" si="1546"/>
        <v>COMMENT ON COLUMN ZSB_LOGS_VIEW.O1_POSI_ID IS '1차상계포지션ID';</v>
      </c>
      <c r="AE1990" s="37" t="s">
        <v>291</v>
      </c>
      <c r="AF1990" s="40" t="str">
        <f t="shared" si="1547"/>
        <v>ALTER TABLE ZSB_LOGS_VIEW ADD O1_POSI_ID varchar2(60) NULL;</v>
      </c>
      <c r="AG1990" s="6" t="s">
        <v>291</v>
      </c>
      <c r="AI1990" s="114"/>
      <c r="AJ1990" s="66"/>
    </row>
    <row r="1991" spans="2:36" hidden="1">
      <c r="B1991" s="65" t="str">
        <f t="shared" si="1549"/>
        <v>바젤2표준_산출정보</v>
      </c>
      <c r="C1991" s="65" t="str">
        <f t="shared" si="1549"/>
        <v>산출과정추적모니터링정보</v>
      </c>
      <c r="D1991" s="65" t="s">
        <v>1934</v>
      </c>
      <c r="E1991" s="65">
        <f t="shared" si="1541"/>
        <v>15</v>
      </c>
      <c r="F1991" s="66"/>
      <c r="G1991" s="66" t="s">
        <v>1156</v>
      </c>
      <c r="H1991" s="42" t="s">
        <v>2013</v>
      </c>
      <c r="I1991" s="66"/>
      <c r="J1991" s="65" t="str">
        <f t="shared" si="1551"/>
        <v>숫자_19,2</v>
      </c>
      <c r="K1991" s="103"/>
      <c r="L1991" s="67"/>
      <c r="M1991" s="65" t="str">
        <f t="shared" si="1550"/>
        <v>ZSB_LOGS_VIEW</v>
      </c>
      <c r="N1991" s="65" t="str">
        <f t="shared" si="1537"/>
        <v>산출과정추적모니터링정보</v>
      </c>
      <c r="O1991" s="27">
        <f t="shared" si="1535"/>
        <v>15</v>
      </c>
      <c r="P1991" s="65" t="s">
        <v>1935</v>
      </c>
      <c r="Q1991" s="65" t="str">
        <f t="shared" si="1548"/>
        <v>1차상계후금액</v>
      </c>
      <c r="R1991" s="65" t="str">
        <f t="shared" si="1552"/>
        <v>number(19,2)</v>
      </c>
      <c r="S1991" s="66"/>
      <c r="T1991" s="66"/>
      <c r="U1991" s="68" t="str">
        <f t="shared" si="1553"/>
        <v>19,2</v>
      </c>
      <c r="V1991" s="65"/>
      <c r="W1991" s="5" t="s">
        <v>291</v>
      </c>
      <c r="X1991" s="5" t="str">
        <f t="shared" si="1543"/>
        <v>BASE_DT,SCEN_ID,PORT_ID,TR_POSI_ID</v>
      </c>
      <c r="Y1991" s="6" t="s">
        <v>291</v>
      </c>
      <c r="Z1991" s="37" t="str">
        <f t="shared" si="1544"/>
        <v xml:space="preserve">  O1_SPOT_AMT number(19,2) NULL,</v>
      </c>
      <c r="AA1991" s="37" t="s">
        <v>291</v>
      </c>
      <c r="AB1991" s="5" t="str">
        <f t="shared" si="1545"/>
        <v/>
      </c>
      <c r="AC1991" s="37" t="s">
        <v>291</v>
      </c>
      <c r="AD1991" s="37" t="str">
        <f t="shared" si="1546"/>
        <v>COMMENT ON COLUMN ZSB_LOGS_VIEW.O1_SPOT_AMT IS '1차상계후금액';</v>
      </c>
      <c r="AE1991" s="37" t="s">
        <v>291</v>
      </c>
      <c r="AF1991" s="40" t="str">
        <f t="shared" si="1547"/>
        <v>ALTER TABLE ZSB_LOGS_VIEW ADD O1_SPOT_AMT number(19,2) NULL;</v>
      </c>
      <c r="AG1991" s="6" t="s">
        <v>291</v>
      </c>
      <c r="AI1991" s="114"/>
      <c r="AJ1991" s="66"/>
    </row>
    <row r="1992" spans="2:36" hidden="1">
      <c r="B1992" s="65" t="str">
        <f t="shared" si="1549"/>
        <v>바젤2표준_산출정보</v>
      </c>
      <c r="C1992" s="65" t="str">
        <f t="shared" si="1549"/>
        <v>산출과정추적모니터링정보</v>
      </c>
      <c r="D1992" s="65" t="s">
        <v>1891</v>
      </c>
      <c r="E1992" s="65">
        <f t="shared" si="1541"/>
        <v>16</v>
      </c>
      <c r="F1992" s="66"/>
      <c r="G1992" s="66" t="s">
        <v>274</v>
      </c>
      <c r="H1992" s="42">
        <v>60</v>
      </c>
      <c r="I1992" s="66"/>
      <c r="J1992" s="65" t="str">
        <f t="shared" si="1551"/>
        <v>문자_60</v>
      </c>
      <c r="K1992" s="103"/>
      <c r="L1992" s="67"/>
      <c r="M1992" s="65" t="str">
        <f t="shared" si="1550"/>
        <v>ZSB_LOGS_VIEW</v>
      </c>
      <c r="N1992" s="65" t="str">
        <f t="shared" si="1537"/>
        <v>산출과정추적모니터링정보</v>
      </c>
      <c r="O1992" s="27">
        <f t="shared" si="1535"/>
        <v>16</v>
      </c>
      <c r="P1992" s="65" t="s">
        <v>1936</v>
      </c>
      <c r="Q1992" s="65" t="str">
        <f t="shared" si="1548"/>
        <v>분해포지션ID</v>
      </c>
      <c r="R1992" s="65" t="str">
        <f t="shared" si="1552"/>
        <v>varchar2(60)</v>
      </c>
      <c r="S1992" s="66"/>
      <c r="T1992" s="66"/>
      <c r="U1992" s="68">
        <f t="shared" si="1553"/>
        <v>60</v>
      </c>
      <c r="V1992" s="65"/>
      <c r="W1992" s="5" t="s">
        <v>291</v>
      </c>
      <c r="X1992" s="5" t="str">
        <f t="shared" si="1543"/>
        <v>BASE_DT,SCEN_ID,PORT_ID,TR_POSI_ID</v>
      </c>
      <c r="Y1992" s="6" t="s">
        <v>291</v>
      </c>
      <c r="Z1992" s="37" t="str">
        <f t="shared" si="1544"/>
        <v xml:space="preserve">  SP_POSI_ID varchar2(60) NULL,</v>
      </c>
      <c r="AA1992" s="37" t="s">
        <v>291</v>
      </c>
      <c r="AB1992" s="5" t="str">
        <f t="shared" si="1545"/>
        <v/>
      </c>
      <c r="AC1992" s="37" t="s">
        <v>291</v>
      </c>
      <c r="AD1992" s="37" t="str">
        <f t="shared" si="1546"/>
        <v>COMMENT ON COLUMN ZSB_LOGS_VIEW.SP_POSI_ID IS '분해포지션ID';</v>
      </c>
      <c r="AE1992" s="37" t="s">
        <v>291</v>
      </c>
      <c r="AF1992" s="40" t="str">
        <f t="shared" si="1547"/>
        <v>ALTER TABLE ZSB_LOGS_VIEW ADD SP_POSI_ID varchar2(60) NULL;</v>
      </c>
      <c r="AG1992" s="6" t="s">
        <v>291</v>
      </c>
      <c r="AI1992" s="114"/>
      <c r="AJ1992" s="66"/>
    </row>
    <row r="1993" spans="2:36" hidden="1">
      <c r="B1993" s="65" t="str">
        <f t="shared" si="1549"/>
        <v>바젤2표준_산출정보</v>
      </c>
      <c r="C1993" s="65" t="str">
        <f t="shared" si="1549"/>
        <v>산출과정추적모니터링정보</v>
      </c>
      <c r="D1993" s="65" t="s">
        <v>1937</v>
      </c>
      <c r="E1993" s="65">
        <f t="shared" si="1541"/>
        <v>17</v>
      </c>
      <c r="F1993" s="66"/>
      <c r="G1993" s="66" t="s">
        <v>274</v>
      </c>
      <c r="H1993" s="42">
        <v>1</v>
      </c>
      <c r="I1993" s="66"/>
      <c r="J1993" s="65" t="str">
        <f t="shared" si="1551"/>
        <v>문자_1</v>
      </c>
      <c r="K1993" s="103" t="s">
        <v>1924</v>
      </c>
      <c r="L1993" s="67"/>
      <c r="M1993" s="65" t="str">
        <f t="shared" si="1550"/>
        <v>ZSB_LOGS_VIEW</v>
      </c>
      <c r="N1993" s="65" t="str">
        <f t="shared" si="1537"/>
        <v>산출과정추적모니터링정보</v>
      </c>
      <c r="O1993" s="27">
        <f t="shared" si="1535"/>
        <v>17</v>
      </c>
      <c r="P1993" s="65" t="s">
        <v>1938</v>
      </c>
      <c r="Q1993" s="65" t="str">
        <f t="shared" si="1548"/>
        <v>분해후매매구분</v>
      </c>
      <c r="R1993" s="65" t="str">
        <f t="shared" si="1552"/>
        <v>varchar2(1)</v>
      </c>
      <c r="S1993" s="66"/>
      <c r="T1993" s="66"/>
      <c r="U1993" s="68">
        <f t="shared" si="1553"/>
        <v>1</v>
      </c>
      <c r="V1993" s="65"/>
      <c r="W1993" s="5" t="s">
        <v>291</v>
      </c>
      <c r="X1993" s="5" t="str">
        <f t="shared" si="1543"/>
        <v>BASE_DT,SCEN_ID,PORT_ID,TR_POSI_ID</v>
      </c>
      <c r="Y1993" s="6" t="s">
        <v>291</v>
      </c>
      <c r="Z1993" s="37" t="str">
        <f t="shared" si="1544"/>
        <v xml:space="preserve">  SP_TR_GB varchar2(1) NULL,</v>
      </c>
      <c r="AA1993" s="37" t="s">
        <v>291</v>
      </c>
      <c r="AB1993" s="5" t="str">
        <f t="shared" si="1545"/>
        <v/>
      </c>
      <c r="AC1993" s="37" t="s">
        <v>291</v>
      </c>
      <c r="AD1993" s="37" t="str">
        <f t="shared" si="1546"/>
        <v>COMMENT ON COLUMN ZSB_LOGS_VIEW.SP_TR_GB IS '분해후매매구분 : L/S';</v>
      </c>
      <c r="AE1993" s="37" t="s">
        <v>291</v>
      </c>
      <c r="AF1993" s="40" t="str">
        <f t="shared" si="1547"/>
        <v>ALTER TABLE ZSB_LOGS_VIEW ADD SP_TR_GB varchar2(1) NULL;</v>
      </c>
      <c r="AG1993" s="6" t="s">
        <v>291</v>
      </c>
      <c r="AI1993" s="114"/>
      <c r="AJ1993" s="66"/>
    </row>
    <row r="1994" spans="2:36" hidden="1">
      <c r="B1994" s="65" t="str">
        <f t="shared" si="1549"/>
        <v>바젤2표준_산출정보</v>
      </c>
      <c r="C1994" s="65" t="str">
        <f t="shared" si="1549"/>
        <v>산출과정추적모니터링정보</v>
      </c>
      <c r="D1994" s="65" t="s">
        <v>1939</v>
      </c>
      <c r="E1994" s="65">
        <f t="shared" si="1541"/>
        <v>18</v>
      </c>
      <c r="F1994" s="66"/>
      <c r="G1994" s="66" t="s">
        <v>1156</v>
      </c>
      <c r="H1994" s="42" t="s">
        <v>2013</v>
      </c>
      <c r="I1994" s="66"/>
      <c r="J1994" s="65" t="str">
        <f t="shared" si="1551"/>
        <v>숫자_19,2</v>
      </c>
      <c r="K1994" s="103"/>
      <c r="L1994" s="67"/>
      <c r="M1994" s="65" t="str">
        <f t="shared" si="1550"/>
        <v>ZSB_LOGS_VIEW</v>
      </c>
      <c r="N1994" s="65" t="str">
        <f t="shared" si="1537"/>
        <v>산출과정추적모니터링정보</v>
      </c>
      <c r="O1994" s="27">
        <f t="shared" si="1535"/>
        <v>18</v>
      </c>
      <c r="P1994" s="65" t="s">
        <v>1940</v>
      </c>
      <c r="Q1994" s="65" t="str">
        <f t="shared" si="1548"/>
        <v>분해후금액</v>
      </c>
      <c r="R1994" s="65" t="str">
        <f t="shared" si="1552"/>
        <v>number(19,2)</v>
      </c>
      <c r="S1994" s="66"/>
      <c r="T1994" s="66"/>
      <c r="U1994" s="68" t="str">
        <f t="shared" si="1553"/>
        <v>19,2</v>
      </c>
      <c r="V1994" s="65"/>
      <c r="W1994" s="5" t="s">
        <v>291</v>
      </c>
      <c r="X1994" s="5" t="str">
        <f t="shared" si="1543"/>
        <v>BASE_DT,SCEN_ID,PORT_ID,TR_POSI_ID</v>
      </c>
      <c r="Y1994" s="6" t="s">
        <v>291</v>
      </c>
      <c r="Z1994" s="37" t="str">
        <f t="shared" si="1544"/>
        <v xml:space="preserve">  SP_SPOT_AMT number(19,2) NULL,</v>
      </c>
      <c r="AA1994" s="37" t="s">
        <v>291</v>
      </c>
      <c r="AB1994" s="5" t="str">
        <f t="shared" si="1545"/>
        <v/>
      </c>
      <c r="AC1994" s="37" t="s">
        <v>291</v>
      </c>
      <c r="AD1994" s="37" t="str">
        <f t="shared" si="1546"/>
        <v>COMMENT ON COLUMN ZSB_LOGS_VIEW.SP_SPOT_AMT IS '분해후금액';</v>
      </c>
      <c r="AE1994" s="37" t="s">
        <v>291</v>
      </c>
      <c r="AF1994" s="40" t="str">
        <f t="shared" si="1547"/>
        <v>ALTER TABLE ZSB_LOGS_VIEW ADD SP_SPOT_AMT number(19,2) NULL;</v>
      </c>
      <c r="AG1994" s="6" t="s">
        <v>291</v>
      </c>
      <c r="AI1994" s="114"/>
      <c r="AJ1994" s="66"/>
    </row>
    <row r="1995" spans="2:36" ht="25.5" hidden="1">
      <c r="B1995" s="65" t="str">
        <f t="shared" si="1549"/>
        <v>바젤2표준_산출정보</v>
      </c>
      <c r="C1995" s="65" t="str">
        <f t="shared" si="1549"/>
        <v>산출과정추적모니터링정보</v>
      </c>
      <c r="D1995" s="65" t="s">
        <v>1941</v>
      </c>
      <c r="E1995" s="65">
        <f t="shared" si="1541"/>
        <v>19</v>
      </c>
      <c r="F1995" s="66"/>
      <c r="G1995" s="66" t="s">
        <v>12</v>
      </c>
      <c r="H1995" s="42">
        <v>4</v>
      </c>
      <c r="I1995" s="66"/>
      <c r="J1995" s="65" t="str">
        <f t="shared" si="1551"/>
        <v>문자_4</v>
      </c>
      <c r="K1995" s="103" t="s">
        <v>1942</v>
      </c>
      <c r="L1995" s="67"/>
      <c r="M1995" s="65" t="str">
        <f t="shared" si="1550"/>
        <v>ZSB_LOGS_VIEW</v>
      </c>
      <c r="N1995" s="65" t="str">
        <f t="shared" si="1537"/>
        <v>산출과정추적모니터링정보</v>
      </c>
      <c r="O1995" s="27">
        <f t="shared" si="1535"/>
        <v>19</v>
      </c>
      <c r="P1995" s="65" t="s">
        <v>1943</v>
      </c>
      <c r="Q1995" s="65" t="str">
        <f t="shared" si="1548"/>
        <v>현가구분</v>
      </c>
      <c r="R1995" s="65" t="str">
        <f t="shared" si="1552"/>
        <v>varchar2(4)</v>
      </c>
      <c r="S1995" s="66"/>
      <c r="T1995" s="66"/>
      <c r="U1995" s="68">
        <f t="shared" si="1553"/>
        <v>4</v>
      </c>
      <c r="V1995" s="65"/>
      <c r="W1995" s="5" t="s">
        <v>291</v>
      </c>
      <c r="X1995" s="5" t="str">
        <f t="shared" si="1543"/>
        <v>BASE_DT,SCEN_ID,PORT_ID,TR_POSI_ID</v>
      </c>
      <c r="Y1995" s="6" t="s">
        <v>291</v>
      </c>
      <c r="Z1995" s="37" t="str">
        <f t="shared" si="1544"/>
        <v xml:space="preserve">  PV_GB varchar2(4) NULL,</v>
      </c>
      <c r="AA1995" s="37" t="s">
        <v>291</v>
      </c>
      <c r="AB1995" s="5" t="str">
        <f t="shared" si="1545"/>
        <v/>
      </c>
      <c r="AC1995" s="37" t="s">
        <v>291</v>
      </c>
      <c r="AD1995" s="37" t="str">
        <f t="shared" si="1546"/>
        <v>COMMENT ON COLUMN ZSB_LOGS_VIEW.PV_GB IS '현가구분 : PVAL/EVAL/MOVE';</v>
      </c>
      <c r="AE1995" s="37" t="s">
        <v>291</v>
      </c>
      <c r="AF1995" s="40" t="str">
        <f t="shared" si="1547"/>
        <v>ALTER TABLE ZSB_LOGS_VIEW ADD PV_GB varchar2(4) NULL;</v>
      </c>
      <c r="AG1995" s="6" t="s">
        <v>291</v>
      </c>
      <c r="AI1995" s="114"/>
      <c r="AJ1995" s="66"/>
    </row>
    <row r="1996" spans="2:36" hidden="1">
      <c r="B1996" s="65" t="str">
        <f t="shared" si="1549"/>
        <v>바젤2표준_산출정보</v>
      </c>
      <c r="C1996" s="65" t="str">
        <f t="shared" si="1549"/>
        <v>산출과정추적모니터링정보</v>
      </c>
      <c r="D1996" s="65" t="s">
        <v>1944</v>
      </c>
      <c r="E1996" s="65">
        <f t="shared" si="1541"/>
        <v>20</v>
      </c>
      <c r="F1996" s="66"/>
      <c r="G1996" s="66" t="s">
        <v>1156</v>
      </c>
      <c r="H1996" s="42" t="s">
        <v>2013</v>
      </c>
      <c r="I1996" s="66"/>
      <c r="J1996" s="65" t="str">
        <f t="shared" si="1551"/>
        <v>숫자_19,2</v>
      </c>
      <c r="K1996" s="103"/>
      <c r="L1996" s="67"/>
      <c r="M1996" s="65" t="str">
        <f t="shared" si="1550"/>
        <v>ZSB_LOGS_VIEW</v>
      </c>
      <c r="N1996" s="65" t="str">
        <f t="shared" si="1537"/>
        <v>산출과정추적모니터링정보</v>
      </c>
      <c r="O1996" s="27">
        <f t="shared" si="1535"/>
        <v>20</v>
      </c>
      <c r="P1996" s="65" t="s">
        <v>1945</v>
      </c>
      <c r="Q1996" s="65" t="str">
        <f t="shared" si="1548"/>
        <v>현가후금액</v>
      </c>
      <c r="R1996" s="65" t="str">
        <f t="shared" si="1552"/>
        <v>number(19,2)</v>
      </c>
      <c r="S1996" s="66"/>
      <c r="T1996" s="66"/>
      <c r="U1996" s="68" t="str">
        <f t="shared" si="1553"/>
        <v>19,2</v>
      </c>
      <c r="V1996" s="65"/>
      <c r="W1996" s="5" t="s">
        <v>291</v>
      </c>
      <c r="X1996" s="5" t="str">
        <f t="shared" si="1543"/>
        <v>BASE_DT,SCEN_ID,PORT_ID,TR_POSI_ID</v>
      </c>
      <c r="Y1996" s="6" t="s">
        <v>291</v>
      </c>
      <c r="Z1996" s="37" t="str">
        <f t="shared" si="1544"/>
        <v xml:space="preserve">  PV_SPOT_AMT number(19,2) NULL,</v>
      </c>
      <c r="AA1996" s="37" t="s">
        <v>291</v>
      </c>
      <c r="AB1996" s="5" t="str">
        <f t="shared" si="1545"/>
        <v/>
      </c>
      <c r="AC1996" s="37" t="s">
        <v>291</v>
      </c>
      <c r="AD1996" s="37" t="str">
        <f t="shared" si="1546"/>
        <v>COMMENT ON COLUMN ZSB_LOGS_VIEW.PV_SPOT_AMT IS '현가후금액';</v>
      </c>
      <c r="AE1996" s="37" t="s">
        <v>291</v>
      </c>
      <c r="AF1996" s="40" t="str">
        <f t="shared" si="1547"/>
        <v>ALTER TABLE ZSB_LOGS_VIEW ADD PV_SPOT_AMT number(19,2) NULL;</v>
      </c>
      <c r="AG1996" s="6" t="s">
        <v>291</v>
      </c>
      <c r="AI1996" s="114"/>
      <c r="AJ1996" s="66"/>
    </row>
    <row r="1997" spans="2:36" hidden="1">
      <c r="B1997" s="65" t="str">
        <f t="shared" ref="B1997:C2007" si="1554">B1996</f>
        <v>바젤2표준_산출정보</v>
      </c>
      <c r="C1997" s="65" t="str">
        <f t="shared" si="1554"/>
        <v>산출과정추적모니터링정보</v>
      </c>
      <c r="D1997" s="65" t="s">
        <v>1946</v>
      </c>
      <c r="E1997" s="65">
        <f t="shared" si="1541"/>
        <v>21</v>
      </c>
      <c r="F1997" s="66"/>
      <c r="G1997" s="66" t="s">
        <v>274</v>
      </c>
      <c r="H1997" s="42">
        <v>60</v>
      </c>
      <c r="I1997" s="66"/>
      <c r="J1997" s="65" t="str">
        <f t="shared" si="1551"/>
        <v>문자_60</v>
      </c>
      <c r="K1997" s="103"/>
      <c r="L1997" s="67"/>
      <c r="M1997" s="65" t="str">
        <f t="shared" si="1550"/>
        <v>ZSB_LOGS_VIEW</v>
      </c>
      <c r="N1997" s="65" t="str">
        <f t="shared" si="1537"/>
        <v>산출과정추적모니터링정보</v>
      </c>
      <c r="O1997" s="27">
        <f t="shared" si="1535"/>
        <v>21</v>
      </c>
      <c r="P1997" s="65" t="s">
        <v>1947</v>
      </c>
      <c r="Q1997" s="65" t="str">
        <f t="shared" si="1548"/>
        <v>2차상계포지션ID</v>
      </c>
      <c r="R1997" s="65" t="str">
        <f t="shared" si="1552"/>
        <v>varchar2(60)</v>
      </c>
      <c r="S1997" s="66"/>
      <c r="T1997" s="66"/>
      <c r="U1997" s="68">
        <f t="shared" si="1553"/>
        <v>60</v>
      </c>
      <c r="V1997" s="65"/>
      <c r="W1997" s="5" t="s">
        <v>291</v>
      </c>
      <c r="X1997" s="5" t="str">
        <f t="shared" si="1543"/>
        <v>BASE_DT,SCEN_ID,PORT_ID,TR_POSI_ID</v>
      </c>
      <c r="Y1997" s="6" t="s">
        <v>291</v>
      </c>
      <c r="Z1997" s="37" t="str">
        <f t="shared" si="1544"/>
        <v xml:space="preserve">  O2_POSI_ID varchar2(60) NULL,</v>
      </c>
      <c r="AA1997" s="37" t="s">
        <v>291</v>
      </c>
      <c r="AB1997" s="5" t="str">
        <f t="shared" si="1545"/>
        <v/>
      </c>
      <c r="AC1997" s="37" t="s">
        <v>291</v>
      </c>
      <c r="AD1997" s="37" t="str">
        <f t="shared" si="1546"/>
        <v>COMMENT ON COLUMN ZSB_LOGS_VIEW.O2_POSI_ID IS '2차상계포지션ID';</v>
      </c>
      <c r="AE1997" s="37" t="s">
        <v>291</v>
      </c>
      <c r="AF1997" s="40" t="str">
        <f t="shared" si="1547"/>
        <v>ALTER TABLE ZSB_LOGS_VIEW ADD O2_POSI_ID varchar2(60) NULL;</v>
      </c>
      <c r="AG1997" s="6" t="s">
        <v>291</v>
      </c>
      <c r="AI1997" s="114"/>
      <c r="AJ1997" s="66"/>
    </row>
    <row r="1998" spans="2:36" hidden="1">
      <c r="B1998" s="65" t="str">
        <f t="shared" si="1554"/>
        <v>바젤2표준_산출정보</v>
      </c>
      <c r="C1998" s="65" t="str">
        <f t="shared" si="1554"/>
        <v>산출과정추적모니터링정보</v>
      </c>
      <c r="D1998" s="65" t="s">
        <v>1948</v>
      </c>
      <c r="E1998" s="65">
        <f t="shared" si="1541"/>
        <v>22</v>
      </c>
      <c r="F1998" s="66"/>
      <c r="G1998" s="66" t="s">
        <v>1156</v>
      </c>
      <c r="H1998" s="42" t="s">
        <v>2013</v>
      </c>
      <c r="I1998" s="66"/>
      <c r="J1998" s="65" t="str">
        <f t="shared" si="1551"/>
        <v>숫자_19,2</v>
      </c>
      <c r="K1998" s="103"/>
      <c r="L1998" s="67"/>
      <c r="M1998" s="65" t="str">
        <f t="shared" si="1550"/>
        <v>ZSB_LOGS_VIEW</v>
      </c>
      <c r="N1998" s="65" t="str">
        <f t="shared" si="1537"/>
        <v>산출과정추적모니터링정보</v>
      </c>
      <c r="O1998" s="27">
        <f t="shared" si="1535"/>
        <v>22</v>
      </c>
      <c r="P1998" s="65" t="s">
        <v>1949</v>
      </c>
      <c r="Q1998" s="65" t="str">
        <f t="shared" si="1548"/>
        <v>2차상계후금액</v>
      </c>
      <c r="R1998" s="65" t="str">
        <f t="shared" si="1552"/>
        <v>number(19,2)</v>
      </c>
      <c r="S1998" s="66"/>
      <c r="T1998" s="66"/>
      <c r="U1998" s="68" t="str">
        <f t="shared" si="1553"/>
        <v>19,2</v>
      </c>
      <c r="V1998" s="65"/>
      <c r="W1998" s="5" t="s">
        <v>291</v>
      </c>
      <c r="X1998" s="5" t="str">
        <f t="shared" si="1543"/>
        <v>BASE_DT,SCEN_ID,PORT_ID,TR_POSI_ID</v>
      </c>
      <c r="Y1998" s="6" t="s">
        <v>291</v>
      </c>
      <c r="Z1998" s="37" t="str">
        <f t="shared" si="1544"/>
        <v xml:space="preserve">  O2_SPOT_AMT number(19,2) NULL,</v>
      </c>
      <c r="AA1998" s="37" t="s">
        <v>291</v>
      </c>
      <c r="AB1998" s="5" t="str">
        <f t="shared" si="1545"/>
        <v/>
      </c>
      <c r="AC1998" s="37" t="s">
        <v>291</v>
      </c>
      <c r="AD1998" s="37" t="str">
        <f t="shared" si="1546"/>
        <v>COMMENT ON COLUMN ZSB_LOGS_VIEW.O2_SPOT_AMT IS '2차상계후금액';</v>
      </c>
      <c r="AE1998" s="37" t="s">
        <v>291</v>
      </c>
      <c r="AF1998" s="40" t="str">
        <f t="shared" si="1547"/>
        <v>ALTER TABLE ZSB_LOGS_VIEW ADD O2_SPOT_AMT number(19,2) NULL;</v>
      </c>
      <c r="AG1998" s="6" t="s">
        <v>291</v>
      </c>
      <c r="AI1998" s="114"/>
      <c r="AJ1998" s="66"/>
    </row>
    <row r="1999" spans="2:36" hidden="1">
      <c r="B1999" s="65" t="str">
        <f t="shared" si="1554"/>
        <v>바젤2표준_산출정보</v>
      </c>
      <c r="C1999" s="65" t="str">
        <f>C1997</f>
        <v>산출과정추적모니터링정보</v>
      </c>
      <c r="D1999" s="65" t="s">
        <v>1950</v>
      </c>
      <c r="E1999" s="65">
        <f t="shared" si="1541"/>
        <v>23</v>
      </c>
      <c r="F1999" s="66"/>
      <c r="G1999" s="66" t="s">
        <v>274</v>
      </c>
      <c r="H1999" s="42">
        <v>60</v>
      </c>
      <c r="I1999" s="66"/>
      <c r="J1999" s="65" t="str">
        <f t="shared" si="1551"/>
        <v>문자_60</v>
      </c>
      <c r="K1999" s="103"/>
      <c r="L1999" s="67"/>
      <c r="M1999" s="65" t="str">
        <f t="shared" si="1550"/>
        <v>ZSB_LOGS_VIEW</v>
      </c>
      <c r="N1999" s="65" t="str">
        <f t="shared" si="1537"/>
        <v>산출과정추적모니터링정보</v>
      </c>
      <c r="O1999" s="27">
        <f t="shared" si="1535"/>
        <v>23</v>
      </c>
      <c r="P1999" s="65" t="s">
        <v>1951</v>
      </c>
      <c r="Q1999" s="65" t="str">
        <f t="shared" si="1548"/>
        <v>최종포지션ID</v>
      </c>
      <c r="R1999" s="65" t="str">
        <f t="shared" si="1552"/>
        <v>varchar2(60)</v>
      </c>
      <c r="S1999" s="66"/>
      <c r="T1999" s="66"/>
      <c r="U1999" s="68">
        <f t="shared" si="1553"/>
        <v>60</v>
      </c>
      <c r="V1999" s="65"/>
      <c r="W1999" s="5" t="s">
        <v>291</v>
      </c>
      <c r="X1999" s="5" t="str">
        <f t="shared" si="1543"/>
        <v>BASE_DT,SCEN_ID,PORT_ID,TR_POSI_ID</v>
      </c>
      <c r="Y1999" s="6" t="s">
        <v>291</v>
      </c>
      <c r="Z1999" s="37" t="str">
        <f t="shared" si="1544"/>
        <v xml:space="preserve">  RS_POSI_ID varchar2(60) NULL,</v>
      </c>
      <c r="AA1999" s="37" t="s">
        <v>291</v>
      </c>
      <c r="AB1999" s="5" t="str">
        <f t="shared" si="1545"/>
        <v/>
      </c>
      <c r="AC1999" s="37" t="s">
        <v>291</v>
      </c>
      <c r="AD1999" s="37" t="str">
        <f t="shared" si="1546"/>
        <v>COMMENT ON COLUMN ZSB_LOGS_VIEW.RS_POSI_ID IS '최종포지션ID';</v>
      </c>
      <c r="AE1999" s="37" t="s">
        <v>291</v>
      </c>
      <c r="AF1999" s="40" t="str">
        <f t="shared" si="1547"/>
        <v>ALTER TABLE ZSB_LOGS_VIEW ADD RS_POSI_ID varchar2(60) NULL;</v>
      </c>
      <c r="AG1999" s="6" t="s">
        <v>291</v>
      </c>
      <c r="AI1999" s="114"/>
      <c r="AJ1999" s="66"/>
    </row>
    <row r="2000" spans="2:36" hidden="1">
      <c r="B2000" s="65" t="str">
        <f t="shared" si="1554"/>
        <v>바젤2표준_산출정보</v>
      </c>
      <c r="C2000" s="65" t="str">
        <f>C1998</f>
        <v>산출과정추적모니터링정보</v>
      </c>
      <c r="D2000" s="65" t="s">
        <v>1952</v>
      </c>
      <c r="E2000" s="65">
        <f t="shared" si="1541"/>
        <v>24</v>
      </c>
      <c r="F2000" s="66"/>
      <c r="G2000" s="66" t="s">
        <v>274</v>
      </c>
      <c r="H2000" s="42">
        <v>1</v>
      </c>
      <c r="I2000" s="66"/>
      <c r="J2000" s="65" t="str">
        <f t="shared" si="1551"/>
        <v>문자_1</v>
      </c>
      <c r="K2000" s="103" t="s">
        <v>1924</v>
      </c>
      <c r="L2000" s="67"/>
      <c r="M2000" s="65" t="str">
        <f t="shared" si="1550"/>
        <v>ZSB_LOGS_VIEW</v>
      </c>
      <c r="N2000" s="65" t="str">
        <f t="shared" si="1537"/>
        <v>산출과정추적모니터링정보</v>
      </c>
      <c r="O2000" s="27">
        <f t="shared" si="1535"/>
        <v>24</v>
      </c>
      <c r="P2000" s="65" t="s">
        <v>1953</v>
      </c>
      <c r="Q2000" s="65" t="str">
        <f t="shared" si="1548"/>
        <v>최종매매구분</v>
      </c>
      <c r="R2000" s="65" t="str">
        <f t="shared" si="1552"/>
        <v>varchar2(1)</v>
      </c>
      <c r="S2000" s="66"/>
      <c r="T2000" s="66"/>
      <c r="U2000" s="68">
        <f t="shared" si="1553"/>
        <v>1</v>
      </c>
      <c r="V2000" s="65"/>
      <c r="W2000" s="5" t="s">
        <v>291</v>
      </c>
      <c r="X2000" s="5" t="str">
        <f t="shared" si="1543"/>
        <v>BASE_DT,SCEN_ID,PORT_ID,TR_POSI_ID</v>
      </c>
      <c r="Y2000" s="6" t="s">
        <v>291</v>
      </c>
      <c r="Z2000" s="37" t="str">
        <f t="shared" si="1544"/>
        <v xml:space="preserve">  RS_TR_GB varchar2(1) NULL,</v>
      </c>
      <c r="AA2000" s="37" t="s">
        <v>291</v>
      </c>
      <c r="AB2000" s="5" t="str">
        <f t="shared" si="1545"/>
        <v/>
      </c>
      <c r="AC2000" s="37" t="s">
        <v>291</v>
      </c>
      <c r="AD2000" s="37" t="str">
        <f t="shared" si="1546"/>
        <v>COMMENT ON COLUMN ZSB_LOGS_VIEW.RS_TR_GB IS '최종매매구분 : L/S';</v>
      </c>
      <c r="AE2000" s="37" t="s">
        <v>291</v>
      </c>
      <c r="AF2000" s="40" t="str">
        <f t="shared" si="1547"/>
        <v>ALTER TABLE ZSB_LOGS_VIEW ADD RS_TR_GB varchar2(1) NULL;</v>
      </c>
      <c r="AG2000" s="6" t="s">
        <v>291</v>
      </c>
      <c r="AI2000" s="114"/>
      <c r="AJ2000" s="66"/>
    </row>
    <row r="2001" spans="2:36" hidden="1">
      <c r="B2001" s="65" t="str">
        <f t="shared" si="1554"/>
        <v>바젤2표준_산출정보</v>
      </c>
      <c r="C2001" s="65" t="str">
        <f>C1999</f>
        <v>산출과정추적모니터링정보</v>
      </c>
      <c r="D2001" s="65" t="s">
        <v>1954</v>
      </c>
      <c r="E2001" s="65">
        <f t="shared" si="1541"/>
        <v>25</v>
      </c>
      <c r="F2001" s="66"/>
      <c r="G2001" s="66" t="s">
        <v>12</v>
      </c>
      <c r="H2001" s="42">
        <v>6</v>
      </c>
      <c r="I2001" s="66"/>
      <c r="J2001" s="65" t="str">
        <f t="shared" si="1551"/>
        <v>문자_6</v>
      </c>
      <c r="K2001" s="103"/>
      <c r="L2001" s="67"/>
      <c r="M2001" s="65" t="str">
        <f t="shared" si="1550"/>
        <v>ZSB_LOGS_VIEW</v>
      </c>
      <c r="N2001" s="65" t="str">
        <f t="shared" si="1537"/>
        <v>산출과정추적모니터링정보</v>
      </c>
      <c r="O2001" s="27">
        <f t="shared" si="1535"/>
        <v>25</v>
      </c>
      <c r="P2001" s="65" t="s">
        <v>1955</v>
      </c>
      <c r="Q2001" s="65" t="str">
        <f t="shared" si="1548"/>
        <v>최종위험분류</v>
      </c>
      <c r="R2001" s="65" t="str">
        <f t="shared" si="1552"/>
        <v>varchar2(6)</v>
      </c>
      <c r="S2001" s="66"/>
      <c r="T2001" s="66"/>
      <c r="U2001" s="68">
        <f t="shared" si="1553"/>
        <v>6</v>
      </c>
      <c r="V2001" s="65"/>
      <c r="W2001" s="5" t="s">
        <v>291</v>
      </c>
      <c r="X2001" s="5" t="str">
        <f t="shared" si="1543"/>
        <v>BASE_DT,SCEN_ID,PORT_ID,TR_POSI_ID</v>
      </c>
      <c r="Y2001" s="6" t="s">
        <v>291</v>
      </c>
      <c r="Z2001" s="37" t="str">
        <f t="shared" si="1544"/>
        <v xml:space="preserve">  RS_SD_R3 varchar2(6) NULL,</v>
      </c>
      <c r="AA2001" s="37" t="s">
        <v>291</v>
      </c>
      <c r="AB2001" s="5" t="str">
        <f t="shared" si="1545"/>
        <v/>
      </c>
      <c r="AC2001" s="37" t="s">
        <v>291</v>
      </c>
      <c r="AD2001" s="37" t="str">
        <f t="shared" si="1546"/>
        <v>COMMENT ON COLUMN ZSB_LOGS_VIEW.RS_SD_R3 IS '최종위험분류';</v>
      </c>
      <c r="AE2001" s="37" t="s">
        <v>291</v>
      </c>
      <c r="AF2001" s="40" t="str">
        <f t="shared" si="1547"/>
        <v>ALTER TABLE ZSB_LOGS_VIEW ADD RS_SD_R3 varchar2(6) NULL;</v>
      </c>
      <c r="AG2001" s="6" t="s">
        <v>291</v>
      </c>
      <c r="AI2001" s="114"/>
      <c r="AJ2001" s="66"/>
    </row>
    <row r="2002" spans="2:36" hidden="1">
      <c r="B2002" s="65" t="str">
        <f t="shared" si="1554"/>
        <v>바젤2표준_산출정보</v>
      </c>
      <c r="C2002" s="65" t="str">
        <f>C1998</f>
        <v>산출과정추적모니터링정보</v>
      </c>
      <c r="D2002" s="65" t="s">
        <v>1956</v>
      </c>
      <c r="E2002" s="65">
        <f t="shared" si="1541"/>
        <v>26</v>
      </c>
      <c r="F2002" s="66"/>
      <c r="G2002" s="66" t="s">
        <v>1156</v>
      </c>
      <c r="H2002" s="42" t="s">
        <v>2013</v>
      </c>
      <c r="I2002" s="66"/>
      <c r="J2002" s="65" t="str">
        <f t="shared" si="1551"/>
        <v>숫자_19,2</v>
      </c>
      <c r="K2002" s="103"/>
      <c r="L2002" s="67"/>
      <c r="M2002" s="65" t="str">
        <f t="shared" si="1550"/>
        <v>ZSB_LOGS_VIEW</v>
      </c>
      <c r="N2002" s="65" t="str">
        <f>C2002</f>
        <v>산출과정추적모니터링정보</v>
      </c>
      <c r="O2002" s="27">
        <f t="shared" ref="O2002:O2027" si="1555">IF(P2002="","", IF(P2001="",1,O2001+1))</f>
        <v>26</v>
      </c>
      <c r="P2002" s="65" t="s">
        <v>1957</v>
      </c>
      <c r="Q2002" s="65" t="str">
        <f>D2002</f>
        <v>최종금액</v>
      </c>
      <c r="R2002" s="65" t="str">
        <f t="shared" si="1552"/>
        <v>number(19,2)</v>
      </c>
      <c r="S2002" s="66"/>
      <c r="T2002" s="66"/>
      <c r="U2002" s="68" t="str">
        <f t="shared" si="1553"/>
        <v>19,2</v>
      </c>
      <c r="V2002" s="65"/>
      <c r="W2002" s="5" t="s">
        <v>291</v>
      </c>
      <c r="X2002" s="5" t="str">
        <f t="shared" si="1543"/>
        <v>BASE_DT,SCEN_ID,PORT_ID,TR_POSI_ID</v>
      </c>
      <c r="Y2002" s="6" t="s">
        <v>291</v>
      </c>
      <c r="Z2002" s="37" t="str">
        <f t="shared" si="1544"/>
        <v xml:space="preserve">  RS_SPOT_AMT number(19,2) NULL,</v>
      </c>
      <c r="AA2002" s="37" t="s">
        <v>291</v>
      </c>
      <c r="AB2002" s="5" t="str">
        <f t="shared" si="1545"/>
        <v/>
      </c>
      <c r="AC2002" s="37" t="s">
        <v>291</v>
      </c>
      <c r="AD2002" s="37" t="str">
        <f t="shared" si="1546"/>
        <v>COMMENT ON COLUMN ZSB_LOGS_VIEW.RS_SPOT_AMT IS '최종금액';</v>
      </c>
      <c r="AE2002" s="37" t="s">
        <v>291</v>
      </c>
      <c r="AF2002" s="40" t="str">
        <f t="shared" si="1547"/>
        <v>ALTER TABLE ZSB_LOGS_VIEW ADD RS_SPOT_AMT number(19,2) NULL;</v>
      </c>
      <c r="AG2002" s="6" t="s">
        <v>291</v>
      </c>
      <c r="AI2002" s="114"/>
      <c r="AJ2002" s="66"/>
    </row>
    <row r="2003" spans="2:36" hidden="1">
      <c r="B2003" s="65" t="str">
        <f t="shared" si="1554"/>
        <v>바젤2표준_산출정보</v>
      </c>
      <c r="C2003" s="65" t="str">
        <f>C1999</f>
        <v>산출과정추적모니터링정보</v>
      </c>
      <c r="D2003" s="65" t="s">
        <v>1958</v>
      </c>
      <c r="E2003" s="65">
        <f t="shared" si="1541"/>
        <v>27</v>
      </c>
      <c r="F2003" s="66"/>
      <c r="G2003" s="66" t="s">
        <v>1156</v>
      </c>
      <c r="H2003" s="42" t="s">
        <v>2013</v>
      </c>
      <c r="I2003" s="66"/>
      <c r="J2003" s="65" t="str">
        <f t="shared" si="1551"/>
        <v>숫자_19,2</v>
      </c>
      <c r="K2003" s="103"/>
      <c r="L2003" s="67"/>
      <c r="M2003" s="65" t="str">
        <f t="shared" si="1550"/>
        <v>ZSB_LOGS_VIEW</v>
      </c>
      <c r="N2003" s="65" t="str">
        <f>C2003</f>
        <v>산출과정추적모니터링정보</v>
      </c>
      <c r="O2003" s="27">
        <f t="shared" si="1555"/>
        <v>27</v>
      </c>
      <c r="P2003" s="65" t="s">
        <v>1959</v>
      </c>
      <c r="Q2003" s="65" t="str">
        <f>D2003</f>
        <v>최종원화금액</v>
      </c>
      <c r="R2003" s="65" t="str">
        <f t="shared" si="1552"/>
        <v>number(19,2)</v>
      </c>
      <c r="S2003" s="66"/>
      <c r="T2003" s="66"/>
      <c r="U2003" s="68" t="str">
        <f t="shared" si="1553"/>
        <v>19,2</v>
      </c>
      <c r="V2003" s="65"/>
      <c r="W2003" s="5" t="s">
        <v>291</v>
      </c>
      <c r="X2003" s="5" t="str">
        <f t="shared" si="1543"/>
        <v>BASE_DT,SCEN_ID,PORT_ID,TR_POSI_ID</v>
      </c>
      <c r="Y2003" s="6" t="s">
        <v>291</v>
      </c>
      <c r="Z2003" s="37" t="str">
        <f t="shared" si="1544"/>
        <v xml:space="preserve">  RS_SPOT_KAMT number(19,2) NULL,</v>
      </c>
      <c r="AA2003" s="37" t="s">
        <v>291</v>
      </c>
      <c r="AB2003" s="5" t="str">
        <f t="shared" si="1545"/>
        <v/>
      </c>
      <c r="AC2003" s="37" t="s">
        <v>291</v>
      </c>
      <c r="AD2003" s="37" t="str">
        <f t="shared" si="1546"/>
        <v>COMMENT ON COLUMN ZSB_LOGS_VIEW.RS_SPOT_KAMT IS '최종원화금액';</v>
      </c>
      <c r="AE2003" s="37" t="s">
        <v>291</v>
      </c>
      <c r="AF2003" s="40" t="str">
        <f t="shared" si="1547"/>
        <v>ALTER TABLE ZSB_LOGS_VIEW ADD RS_SPOT_KAMT number(19,2) NULL;</v>
      </c>
      <c r="AG2003" s="6" t="s">
        <v>291</v>
      </c>
      <c r="AI2003" s="114"/>
      <c r="AJ2003" s="66"/>
    </row>
    <row r="2004" spans="2:36" hidden="1">
      <c r="B2004" s="65" t="str">
        <f t="shared" si="1554"/>
        <v>바젤2표준_산출정보</v>
      </c>
      <c r="C2004" s="65" t="str">
        <f>C2000</f>
        <v>산출과정추적모니터링정보</v>
      </c>
      <c r="D2004" s="65" t="s">
        <v>1960</v>
      </c>
      <c r="E2004" s="65">
        <f t="shared" si="1541"/>
        <v>28</v>
      </c>
      <c r="F2004" s="66"/>
      <c r="G2004" s="66" t="s">
        <v>1156</v>
      </c>
      <c r="H2004" s="42" t="s">
        <v>2013</v>
      </c>
      <c r="I2004" s="66"/>
      <c r="J2004" s="65" t="str">
        <f t="shared" si="1551"/>
        <v>숫자_19,2</v>
      </c>
      <c r="K2004" s="103"/>
      <c r="L2004" s="67"/>
      <c r="M2004" s="65" t="str">
        <f t="shared" si="1550"/>
        <v>ZSB_LOGS_VIEW</v>
      </c>
      <c r="N2004" s="65" t="str">
        <f t="shared" si="1537"/>
        <v>산출과정추적모니터링정보</v>
      </c>
      <c r="O2004" s="27">
        <f t="shared" si="1555"/>
        <v>28</v>
      </c>
      <c r="P2004" s="65" t="s">
        <v>1961</v>
      </c>
      <c r="Q2004" s="65" t="str">
        <f t="shared" si="1548"/>
        <v>최종위험액</v>
      </c>
      <c r="R2004" s="65" t="str">
        <f t="shared" si="1552"/>
        <v>number(19,2)</v>
      </c>
      <c r="S2004" s="66"/>
      <c r="T2004" s="66"/>
      <c r="U2004" s="68" t="str">
        <f t="shared" si="1553"/>
        <v>19,2</v>
      </c>
      <c r="V2004" s="65"/>
      <c r="W2004" s="5" t="s">
        <v>291</v>
      </c>
      <c r="X2004" s="5" t="str">
        <f t="shared" si="1543"/>
        <v>BASE_DT,SCEN_ID,PORT_ID,TR_POSI_ID</v>
      </c>
      <c r="Y2004" s="6" t="s">
        <v>291</v>
      </c>
      <c r="Z2004" s="37" t="str">
        <f t="shared" si="1544"/>
        <v xml:space="preserve">  RS_RAMT number(19,2) NULL,</v>
      </c>
      <c r="AA2004" s="37" t="s">
        <v>291</v>
      </c>
      <c r="AB2004" s="5" t="str">
        <f t="shared" si="1545"/>
        <v/>
      </c>
      <c r="AC2004" s="37" t="s">
        <v>291</v>
      </c>
      <c r="AD2004" s="37" t="str">
        <f t="shared" si="1546"/>
        <v>COMMENT ON COLUMN ZSB_LOGS_VIEW.RS_RAMT IS '최종위험액';</v>
      </c>
      <c r="AE2004" s="37" t="s">
        <v>291</v>
      </c>
      <c r="AF2004" s="40" t="str">
        <f t="shared" si="1547"/>
        <v>ALTER TABLE ZSB_LOGS_VIEW ADD RS_RAMT number(19,2) NULL;</v>
      </c>
      <c r="AG2004" s="6" t="s">
        <v>291</v>
      </c>
      <c r="AI2004" s="114"/>
      <c r="AJ2004" s="66"/>
    </row>
    <row r="2005" spans="2:36" hidden="1">
      <c r="B2005" s="65" t="str">
        <f t="shared" si="1554"/>
        <v>바젤2표준_산출정보</v>
      </c>
      <c r="C2005" s="65" t="str">
        <f>C2001</f>
        <v>산출과정추적모니터링정보</v>
      </c>
      <c r="D2005" s="65" t="s">
        <v>1962</v>
      </c>
      <c r="E2005" s="65">
        <f t="shared" si="1541"/>
        <v>29</v>
      </c>
      <c r="F2005" s="66"/>
      <c r="G2005" s="66" t="s">
        <v>1156</v>
      </c>
      <c r="H2005" s="42" t="s">
        <v>2013</v>
      </c>
      <c r="I2005" s="66"/>
      <c r="J2005" s="65" t="str">
        <f t="shared" si="1551"/>
        <v>숫자_19,2</v>
      </c>
      <c r="K2005" s="103"/>
      <c r="L2005" s="67"/>
      <c r="M2005" s="65" t="str">
        <f t="shared" si="1550"/>
        <v>ZSB_LOGS_VIEW</v>
      </c>
      <c r="N2005" s="65" t="str">
        <f t="shared" si="1537"/>
        <v>산출과정추적모니터링정보</v>
      </c>
      <c r="O2005" s="27">
        <f t="shared" si="1555"/>
        <v>29</v>
      </c>
      <c r="P2005" s="65" t="s">
        <v>1963</v>
      </c>
      <c r="Q2005" s="65" t="str">
        <f t="shared" si="1548"/>
        <v>일반위험액</v>
      </c>
      <c r="R2005" s="65" t="str">
        <f t="shared" si="1552"/>
        <v>number(19,2)</v>
      </c>
      <c r="S2005" s="66"/>
      <c r="T2005" s="66"/>
      <c r="U2005" s="68" t="str">
        <f t="shared" si="1553"/>
        <v>19,2</v>
      </c>
      <c r="V2005" s="65"/>
      <c r="W2005" s="5" t="s">
        <v>291</v>
      </c>
      <c r="X2005" s="5" t="str">
        <f t="shared" si="1543"/>
        <v>BASE_DT,SCEN_ID,PORT_ID,TR_POSI_ID</v>
      </c>
      <c r="Y2005" s="6" t="s">
        <v>291</v>
      </c>
      <c r="Z2005" s="37" t="str">
        <f t="shared" si="1544"/>
        <v xml:space="preserve">  RS_AMT_GE number(19,2) NULL,</v>
      </c>
      <c r="AA2005" s="37" t="s">
        <v>291</v>
      </c>
      <c r="AB2005" s="5" t="str">
        <f t="shared" si="1545"/>
        <v/>
      </c>
      <c r="AC2005" s="37" t="s">
        <v>291</v>
      </c>
      <c r="AD2005" s="37" t="str">
        <f t="shared" si="1546"/>
        <v>COMMENT ON COLUMN ZSB_LOGS_VIEW.RS_AMT_GE IS '일반위험액';</v>
      </c>
      <c r="AE2005" s="37" t="s">
        <v>291</v>
      </c>
      <c r="AF2005" s="40" t="str">
        <f t="shared" si="1547"/>
        <v>ALTER TABLE ZSB_LOGS_VIEW ADD RS_AMT_GE number(19,2) NULL;</v>
      </c>
      <c r="AG2005" s="6" t="s">
        <v>291</v>
      </c>
      <c r="AI2005" s="114"/>
      <c r="AJ2005" s="66"/>
    </row>
    <row r="2006" spans="2:36" hidden="1">
      <c r="B2006" s="65" t="str">
        <f t="shared" si="1554"/>
        <v>바젤2표준_산출정보</v>
      </c>
      <c r="C2006" s="65" t="str">
        <f t="shared" si="1554"/>
        <v>산출과정추적모니터링정보</v>
      </c>
      <c r="D2006" s="65" t="s">
        <v>1964</v>
      </c>
      <c r="E2006" s="65">
        <f t="shared" si="1541"/>
        <v>30</v>
      </c>
      <c r="F2006" s="66"/>
      <c r="G2006" s="66" t="s">
        <v>1156</v>
      </c>
      <c r="H2006" s="42" t="s">
        <v>2013</v>
      </c>
      <c r="I2006" s="66"/>
      <c r="J2006" s="65" t="str">
        <f t="shared" si="1551"/>
        <v>숫자_19,2</v>
      </c>
      <c r="K2006" s="103"/>
      <c r="L2006" s="67"/>
      <c r="M2006" s="65" t="str">
        <f t="shared" si="1550"/>
        <v>ZSB_LOGS_VIEW</v>
      </c>
      <c r="N2006" s="65" t="str">
        <f t="shared" si="1537"/>
        <v>산출과정추적모니터링정보</v>
      </c>
      <c r="O2006" s="27">
        <f t="shared" si="1555"/>
        <v>30</v>
      </c>
      <c r="P2006" s="65" t="s">
        <v>1965</v>
      </c>
      <c r="Q2006" s="65" t="str">
        <f t="shared" si="1548"/>
        <v>개별위험액</v>
      </c>
      <c r="R2006" s="65" t="str">
        <f t="shared" si="1552"/>
        <v>number(19,2)</v>
      </c>
      <c r="S2006" s="66"/>
      <c r="T2006" s="66"/>
      <c r="U2006" s="68" t="str">
        <f t="shared" si="1553"/>
        <v>19,2</v>
      </c>
      <c r="V2006" s="65"/>
      <c r="W2006" s="5" t="s">
        <v>291</v>
      </c>
      <c r="X2006" s="5" t="str">
        <f t="shared" si="1543"/>
        <v>BASE_DT,SCEN_ID,PORT_ID,TR_POSI_ID</v>
      </c>
      <c r="Y2006" s="6" t="s">
        <v>291</v>
      </c>
      <c r="Z2006" s="37" t="str">
        <f t="shared" si="1544"/>
        <v xml:space="preserve">  RS_AMT_MA number(19,2) NULL,</v>
      </c>
      <c r="AA2006" s="37" t="s">
        <v>291</v>
      </c>
      <c r="AB2006" s="5" t="str">
        <f t="shared" si="1545"/>
        <v/>
      </c>
      <c r="AC2006" s="37" t="s">
        <v>291</v>
      </c>
      <c r="AD2006" s="37" t="str">
        <f t="shared" si="1546"/>
        <v>COMMENT ON COLUMN ZSB_LOGS_VIEW.RS_AMT_MA IS '개별위험액';</v>
      </c>
      <c r="AE2006" s="37" t="s">
        <v>291</v>
      </c>
      <c r="AF2006" s="40" t="str">
        <f t="shared" si="1547"/>
        <v>ALTER TABLE ZSB_LOGS_VIEW ADD RS_AMT_MA number(19,2) NULL;</v>
      </c>
      <c r="AG2006" s="6" t="s">
        <v>291</v>
      </c>
      <c r="AI2006" s="114"/>
      <c r="AJ2006" s="66"/>
    </row>
    <row r="2007" spans="2:36" s="37" customFormat="1" hidden="1">
      <c r="B2007" s="65" t="str">
        <f t="shared" si="1554"/>
        <v>바젤2표준_산출정보</v>
      </c>
      <c r="C2007" s="65" t="str">
        <f>C2005</f>
        <v>산출과정추적모니터링정보</v>
      </c>
      <c r="D2007" s="65" t="s">
        <v>1966</v>
      </c>
      <c r="E2007" s="65">
        <f t="shared" si="1541"/>
        <v>31</v>
      </c>
      <c r="F2007" s="66"/>
      <c r="G2007" s="66" t="s">
        <v>274</v>
      </c>
      <c r="H2007" s="42">
        <v>60</v>
      </c>
      <c r="I2007" s="66"/>
      <c r="J2007" s="65" t="str">
        <f t="shared" si="1551"/>
        <v>문자_60</v>
      </c>
      <c r="K2007" s="103"/>
      <c r="L2007" s="67"/>
      <c r="M2007" s="65" t="str">
        <f t="shared" si="1550"/>
        <v>ZSB_LOGS_VIEW</v>
      </c>
      <c r="N2007" s="65" t="str">
        <f>C2007</f>
        <v>산출과정추적모니터링정보</v>
      </c>
      <c r="O2007" s="27">
        <f t="shared" si="1555"/>
        <v>31</v>
      </c>
      <c r="P2007" s="65" t="s">
        <v>1967</v>
      </c>
      <c r="Q2007" s="65" t="s">
        <v>1966</v>
      </c>
      <c r="R2007" s="65" t="str">
        <f t="shared" si="1552"/>
        <v>varchar2(60)</v>
      </c>
      <c r="S2007" s="66"/>
      <c r="T2007" s="66"/>
      <c r="U2007" s="68">
        <f t="shared" si="1553"/>
        <v>60</v>
      </c>
      <c r="V2007" s="65"/>
      <c r="W2007" s="5" t="s">
        <v>291</v>
      </c>
      <c r="X2007" s="5" t="str">
        <f t="shared" si="1543"/>
        <v>BASE_DT,SCEN_ID,PORT_ID,TR_POSI_ID</v>
      </c>
      <c r="Y2007" s="6" t="s">
        <v>291</v>
      </c>
      <c r="Z2007" s="37" t="str">
        <f t="shared" si="1544"/>
        <v xml:space="preserve">  TS_POSI_ID varchar2(60) NULL,CONSTRAINT PK_ZSB_LOGS_VIEW PRIMARY KEY ( BASE_DT,SCEN_ID,PORT_ID,TR_POSI_ID) );</v>
      </c>
      <c r="AA2007" s="37" t="s">
        <v>291</v>
      </c>
      <c r="AB2007" s="5" t="str">
        <f t="shared" si="1545"/>
        <v/>
      </c>
      <c r="AC2007" s="37" t="s">
        <v>291</v>
      </c>
      <c r="AD2007" s="37" t="str">
        <f t="shared" si="1546"/>
        <v>COMMENT ON COLUMN ZSB_LOGS_VIEW.TS_POSI_ID IS '중간관리포지션ID';</v>
      </c>
      <c r="AE2007" s="37" t="s">
        <v>291</v>
      </c>
      <c r="AF2007" s="40" t="str">
        <f t="shared" si="1547"/>
        <v>ALTER TABLE ZSB_LOGS_VIEW ADD TS_POSI_ID varchar2(60) NULL;</v>
      </c>
      <c r="AG2007" s="6" t="s">
        <v>291</v>
      </c>
      <c r="AI2007" s="114"/>
      <c r="AJ2007" s="66"/>
    </row>
    <row r="2008" spans="2:36" hidden="1">
      <c r="B2008" s="65" t="s">
        <v>1064</v>
      </c>
      <c r="C2008" s="65" t="s">
        <v>1049</v>
      </c>
      <c r="D2008" s="65" t="str">
        <f>VLOOKUP(C2008,엔티티목록!C:E,3,FALSE)</f>
        <v>산출로그정보</v>
      </c>
      <c r="E2008" s="65" t="str">
        <f t="shared" si="1541"/>
        <v/>
      </c>
      <c r="F2008" s="66"/>
      <c r="G2008" s="66"/>
      <c r="H2008" s="42">
        <f>SUMIFS(H:H,C:C,C2008,B:B,B2008, G:G,"&lt;&gt;"&amp;G2008)</f>
        <v>468</v>
      </c>
      <c r="I2008" s="66"/>
      <c r="J2008" s="65" t="str">
        <f t="shared" si="1551"/>
        <v/>
      </c>
      <c r="K2008" s="103"/>
      <c r="L2008" s="67"/>
      <c r="M2008" s="65" t="s">
        <v>5365</v>
      </c>
      <c r="N2008" s="65" t="str">
        <f t="shared" ref="N2008:N2027" si="1556">C2008</f>
        <v>산출작업로그정보</v>
      </c>
      <c r="O2008" s="27" t="str">
        <f t="shared" si="1555"/>
        <v/>
      </c>
      <c r="P2008" s="65"/>
      <c r="Q2008" s="65"/>
      <c r="R2008" s="65" t="str">
        <f t="shared" si="1552"/>
        <v/>
      </c>
      <c r="S2008" s="66"/>
      <c r="T2008" s="66"/>
      <c r="U2008" s="68">
        <f t="shared" si="1553"/>
        <v>468</v>
      </c>
      <c r="V2008" s="65"/>
      <c r="W2008" s="5" t="s">
        <v>291</v>
      </c>
      <c r="X2008" s="5" t="str">
        <f t="shared" si="1543"/>
        <v/>
      </c>
      <c r="Y2008" s="6" t="s">
        <v>291</v>
      </c>
      <c r="Z2008" s="37" t="str">
        <f t="shared" si="1544"/>
        <v>CREATE TABLE ZSB_LOGS_PROC(</v>
      </c>
      <c r="AA2008" s="37" t="s">
        <v>291</v>
      </c>
      <c r="AB2008" s="5" t="str">
        <f t="shared" si="1545"/>
        <v>DROP TABLE ZSB_LOGS_PROC;</v>
      </c>
      <c r="AC2008" s="37" t="s">
        <v>291</v>
      </c>
      <c r="AD2008" s="37" t="str">
        <f t="shared" si="1546"/>
        <v>COMMENT ON TABLE ZSB_LOGS_PROC IS '산출작업로그정보';</v>
      </c>
      <c r="AE2008" s="37" t="s">
        <v>291</v>
      </c>
      <c r="AF2008" s="40" t="str">
        <f t="shared" si="1547"/>
        <v/>
      </c>
      <c r="AG2008" s="6" t="s">
        <v>291</v>
      </c>
      <c r="AI2008" s="114"/>
      <c r="AJ2008" s="66"/>
    </row>
    <row r="2009" spans="2:36" hidden="1">
      <c r="B2009" s="65" t="str">
        <f t="shared" ref="B2009:C2021" si="1557">B2008</f>
        <v>바젤2표준_산출정보</v>
      </c>
      <c r="C2009" s="65" t="str">
        <f t="shared" si="1557"/>
        <v>산출작업로그정보</v>
      </c>
      <c r="D2009" s="65" t="s">
        <v>1430</v>
      </c>
      <c r="E2009" s="65">
        <f t="shared" si="1541"/>
        <v>1</v>
      </c>
      <c r="F2009" s="66" t="s">
        <v>1980</v>
      </c>
      <c r="G2009" s="66" t="s">
        <v>274</v>
      </c>
      <c r="H2009" s="42">
        <v>30</v>
      </c>
      <c r="I2009" s="66"/>
      <c r="J2009" s="65" t="str">
        <f t="shared" si="1551"/>
        <v>문자_30</v>
      </c>
      <c r="K2009" s="103"/>
      <c r="L2009" s="67"/>
      <c r="M2009" s="65" t="str">
        <f t="shared" ref="M2009:M2021" si="1558">M2008</f>
        <v>ZSB_LOGS_PROC</v>
      </c>
      <c r="N2009" s="65" t="str">
        <f t="shared" si="1556"/>
        <v>산출작업로그정보</v>
      </c>
      <c r="O2009" s="27">
        <f t="shared" si="1555"/>
        <v>1</v>
      </c>
      <c r="P2009" s="65" t="s">
        <v>1431</v>
      </c>
      <c r="Q2009" s="65" t="str">
        <f t="shared" ref="Q2009:Q2019" si="1559">D2009</f>
        <v>LOG작업ID</v>
      </c>
      <c r="R2009" s="65" t="str">
        <f t="shared" si="1552"/>
        <v>varchar2(30)</v>
      </c>
      <c r="S2009" s="66" t="s">
        <v>1980</v>
      </c>
      <c r="T2009" s="66"/>
      <c r="U2009" s="68">
        <f t="shared" si="1553"/>
        <v>30</v>
      </c>
      <c r="V2009" s="65"/>
      <c r="W2009" s="5" t="s">
        <v>291</v>
      </c>
      <c r="X2009" s="5" t="str">
        <f t="shared" si="1543"/>
        <v>LOG_DTM</v>
      </c>
      <c r="Y2009" s="6" t="s">
        <v>291</v>
      </c>
      <c r="Z2009" s="37" t="str">
        <f t="shared" si="1544"/>
        <v xml:space="preserve">  LOG_DTM varchar2(30) NOT NULL,</v>
      </c>
      <c r="AA2009" s="37" t="s">
        <v>291</v>
      </c>
      <c r="AB2009" s="5" t="str">
        <f t="shared" si="1545"/>
        <v/>
      </c>
      <c r="AC2009" s="37" t="s">
        <v>291</v>
      </c>
      <c r="AD2009" s="37" t="str">
        <f t="shared" si="1546"/>
        <v>COMMENT ON COLUMN ZSB_LOGS_PROC.LOG_DTM IS 'LOG작업ID';</v>
      </c>
      <c r="AE2009" s="37" t="s">
        <v>291</v>
      </c>
      <c r="AF2009" s="40" t="str">
        <f t="shared" si="1547"/>
        <v/>
      </c>
      <c r="AG2009" s="6" t="s">
        <v>291</v>
      </c>
      <c r="AI2009" s="114"/>
      <c r="AJ2009" s="66"/>
    </row>
    <row r="2010" spans="2:36" hidden="1">
      <c r="B2010" s="65" t="str">
        <f t="shared" si="1557"/>
        <v>바젤2표준_산출정보</v>
      </c>
      <c r="C2010" s="65" t="str">
        <f t="shared" si="1557"/>
        <v>산출작업로그정보</v>
      </c>
      <c r="D2010" s="65" t="s">
        <v>1432</v>
      </c>
      <c r="E2010" s="65">
        <f t="shared" si="1541"/>
        <v>2</v>
      </c>
      <c r="F2010" s="66" t="s">
        <v>1980</v>
      </c>
      <c r="G2010" s="66" t="s">
        <v>274</v>
      </c>
      <c r="H2010" s="42">
        <v>100</v>
      </c>
      <c r="I2010" s="66"/>
      <c r="J2010" s="65" t="str">
        <f t="shared" si="1551"/>
        <v>문자_100</v>
      </c>
      <c r="K2010" s="103"/>
      <c r="L2010" s="67"/>
      <c r="M2010" s="65" t="str">
        <f t="shared" si="1558"/>
        <v>ZSB_LOGS_PROC</v>
      </c>
      <c r="N2010" s="65" t="str">
        <f t="shared" si="1556"/>
        <v>산출작업로그정보</v>
      </c>
      <c r="O2010" s="27">
        <f t="shared" si="1555"/>
        <v>2</v>
      </c>
      <c r="P2010" s="65" t="s">
        <v>1433</v>
      </c>
      <c r="Q2010" s="65" t="str">
        <f t="shared" si="1559"/>
        <v>수행작업ID</v>
      </c>
      <c r="R2010" s="65" t="str">
        <f t="shared" si="1552"/>
        <v>varchar2(100)</v>
      </c>
      <c r="S2010" s="66" t="s">
        <v>1980</v>
      </c>
      <c r="T2010" s="66"/>
      <c r="U2010" s="68">
        <f t="shared" si="1553"/>
        <v>100</v>
      </c>
      <c r="V2010" s="65"/>
      <c r="W2010" s="5" t="s">
        <v>291</v>
      </c>
      <c r="X2010" s="5" t="str">
        <f t="shared" si="1543"/>
        <v>LOG_DTM,LOG_ID</v>
      </c>
      <c r="Y2010" s="6" t="s">
        <v>291</v>
      </c>
      <c r="Z2010" s="37" t="str">
        <f t="shared" si="1544"/>
        <v xml:space="preserve">  LOG_ID varchar2(100) NOT NULL,</v>
      </c>
      <c r="AA2010" s="37" t="s">
        <v>291</v>
      </c>
      <c r="AB2010" s="5" t="str">
        <f t="shared" si="1545"/>
        <v/>
      </c>
      <c r="AC2010" s="37" t="s">
        <v>291</v>
      </c>
      <c r="AD2010" s="37" t="str">
        <f t="shared" si="1546"/>
        <v>COMMENT ON COLUMN ZSB_LOGS_PROC.LOG_ID IS '수행작업ID';</v>
      </c>
      <c r="AE2010" s="37" t="s">
        <v>291</v>
      </c>
      <c r="AF2010" s="40" t="str">
        <f t="shared" si="1547"/>
        <v/>
      </c>
      <c r="AG2010" s="6" t="s">
        <v>291</v>
      </c>
      <c r="AI2010" s="114"/>
      <c r="AJ2010" s="66"/>
    </row>
    <row r="2011" spans="2:36" hidden="1">
      <c r="B2011" s="65" t="str">
        <f t="shared" si="1557"/>
        <v>바젤2표준_산출정보</v>
      </c>
      <c r="C2011" s="65" t="str">
        <f t="shared" si="1557"/>
        <v>산출작업로그정보</v>
      </c>
      <c r="D2011" s="65" t="s">
        <v>1434</v>
      </c>
      <c r="E2011" s="65">
        <f t="shared" si="1541"/>
        <v>3</v>
      </c>
      <c r="F2011" s="66"/>
      <c r="G2011" s="66" t="s">
        <v>1154</v>
      </c>
      <c r="H2011" s="42">
        <v>8</v>
      </c>
      <c r="I2011" s="66"/>
      <c r="J2011" s="65" t="str">
        <f t="shared" si="1551"/>
        <v>날짜</v>
      </c>
      <c r="K2011" s="103"/>
      <c r="L2011" s="67"/>
      <c r="M2011" s="65" t="str">
        <f t="shared" si="1558"/>
        <v>ZSB_LOGS_PROC</v>
      </c>
      <c r="N2011" s="65" t="str">
        <f t="shared" si="1556"/>
        <v>산출작업로그정보</v>
      </c>
      <c r="O2011" s="27">
        <f t="shared" si="1555"/>
        <v>3</v>
      </c>
      <c r="P2011" s="65" t="s">
        <v>1435</v>
      </c>
      <c r="Q2011" s="65" t="str">
        <f t="shared" si="1559"/>
        <v>시작일시</v>
      </c>
      <c r="R2011" s="65" t="str">
        <f t="shared" si="1552"/>
        <v>timestamp</v>
      </c>
      <c r="S2011" s="66" t="s">
        <v>1980</v>
      </c>
      <c r="T2011" s="66"/>
      <c r="U2011" s="68">
        <f t="shared" si="1553"/>
        <v>8</v>
      </c>
      <c r="V2011" s="65"/>
      <c r="W2011" s="5" t="s">
        <v>291</v>
      </c>
      <c r="X2011" s="5" t="str">
        <f t="shared" si="1543"/>
        <v>LOG_DTM,LOG_ID,LOG_STM</v>
      </c>
      <c r="Y2011" s="6" t="s">
        <v>291</v>
      </c>
      <c r="Z2011" s="37" t="str">
        <f t="shared" si="1544"/>
        <v xml:space="preserve">  LOG_STM timestamp NOT NULL,</v>
      </c>
      <c r="AA2011" s="37" t="s">
        <v>291</v>
      </c>
      <c r="AB2011" s="5" t="str">
        <f t="shared" si="1545"/>
        <v/>
      </c>
      <c r="AC2011" s="37" t="s">
        <v>291</v>
      </c>
      <c r="AD2011" s="37" t="str">
        <f t="shared" si="1546"/>
        <v>COMMENT ON COLUMN ZSB_LOGS_PROC.LOG_STM IS '시작일시';</v>
      </c>
      <c r="AE2011" s="37" t="s">
        <v>291</v>
      </c>
      <c r="AF2011" s="40" t="str">
        <f t="shared" si="1547"/>
        <v/>
      </c>
      <c r="AG2011" s="6" t="s">
        <v>291</v>
      </c>
      <c r="AI2011" s="114"/>
      <c r="AJ2011" s="66"/>
    </row>
    <row r="2012" spans="2:36" hidden="1">
      <c r="B2012" s="65" t="str">
        <f t="shared" si="1557"/>
        <v>바젤2표준_산출정보</v>
      </c>
      <c r="C2012" s="65" t="str">
        <f t="shared" si="1557"/>
        <v>산출작업로그정보</v>
      </c>
      <c r="D2012" s="65" t="s">
        <v>1153</v>
      </c>
      <c r="E2012" s="65">
        <f t="shared" si="1541"/>
        <v>4</v>
      </c>
      <c r="F2012" s="66"/>
      <c r="G2012" s="66" t="s">
        <v>274</v>
      </c>
      <c r="H2012" s="42">
        <v>20</v>
      </c>
      <c r="I2012" s="66"/>
      <c r="J2012" s="65" t="str">
        <f t="shared" si="1551"/>
        <v>문자_20</v>
      </c>
      <c r="K2012" s="103"/>
      <c r="L2012" s="67"/>
      <c r="M2012" s="65" t="str">
        <f t="shared" si="1558"/>
        <v>ZSB_LOGS_PROC</v>
      </c>
      <c r="N2012" s="65" t="str">
        <f t="shared" si="1556"/>
        <v>산출작업로그정보</v>
      </c>
      <c r="O2012" s="27">
        <f t="shared" si="1555"/>
        <v>4</v>
      </c>
      <c r="P2012" s="65" t="s">
        <v>1973</v>
      </c>
      <c r="Q2012" s="65" t="str">
        <f t="shared" si="1559"/>
        <v>최종작업자</v>
      </c>
      <c r="R2012" s="65" t="str">
        <f t="shared" si="1552"/>
        <v>varchar2(20)</v>
      </c>
      <c r="S2012" s="66"/>
      <c r="T2012" s="66"/>
      <c r="U2012" s="68">
        <f t="shared" si="1553"/>
        <v>20</v>
      </c>
      <c r="V2012" s="65"/>
      <c r="W2012" s="5" t="s">
        <v>291</v>
      </c>
      <c r="X2012" s="5" t="str">
        <f t="shared" si="1543"/>
        <v>LOG_DTM,LOG_ID,LOG_STM</v>
      </c>
      <c r="Y2012" s="6" t="s">
        <v>291</v>
      </c>
      <c r="Z2012" s="37" t="str">
        <f t="shared" si="1544"/>
        <v xml:space="preserve">  LASTID varchar2(20) NULL,</v>
      </c>
      <c r="AA2012" s="37" t="s">
        <v>291</v>
      </c>
      <c r="AB2012" s="5" t="str">
        <f t="shared" si="1545"/>
        <v/>
      </c>
      <c r="AC2012" s="37" t="s">
        <v>291</v>
      </c>
      <c r="AD2012" s="37" t="str">
        <f t="shared" si="1546"/>
        <v>COMMENT ON COLUMN ZSB_LOGS_PROC.LASTID IS '최종작업자';</v>
      </c>
      <c r="AE2012" s="37" t="s">
        <v>291</v>
      </c>
      <c r="AF2012" s="40" t="str">
        <f t="shared" si="1547"/>
        <v>ALTER TABLE ZSB_LOGS_PROC ADD LASTID varchar2(20) NULL;</v>
      </c>
      <c r="AG2012" s="6" t="s">
        <v>291</v>
      </c>
      <c r="AI2012" s="114"/>
      <c r="AJ2012" s="66"/>
    </row>
    <row r="2013" spans="2:36" hidden="1">
      <c r="B2013" s="65" t="str">
        <f t="shared" si="1557"/>
        <v>바젤2표준_산출정보</v>
      </c>
      <c r="C2013" s="65" t="str">
        <f t="shared" si="1557"/>
        <v>산출작업로그정보</v>
      </c>
      <c r="D2013" s="65" t="s">
        <v>1974</v>
      </c>
      <c r="E2013" s="65">
        <f t="shared" si="1541"/>
        <v>5</v>
      </c>
      <c r="F2013" s="66"/>
      <c r="G2013" s="66" t="s">
        <v>1154</v>
      </c>
      <c r="H2013" s="42">
        <v>8</v>
      </c>
      <c r="I2013" s="66" t="s">
        <v>36</v>
      </c>
      <c r="J2013" s="65" t="str">
        <f t="shared" si="1551"/>
        <v>날짜</v>
      </c>
      <c r="K2013" s="103"/>
      <c r="L2013" s="67"/>
      <c r="M2013" s="65" t="str">
        <f t="shared" si="1558"/>
        <v>ZSB_LOGS_PROC</v>
      </c>
      <c r="N2013" s="65" t="str">
        <f t="shared" si="1556"/>
        <v>산출작업로그정보</v>
      </c>
      <c r="O2013" s="27">
        <f t="shared" si="1555"/>
        <v>5</v>
      </c>
      <c r="P2013" s="65" t="s">
        <v>1975</v>
      </c>
      <c r="Q2013" s="65" t="str">
        <f t="shared" si="1559"/>
        <v>최종작업시스템일시</v>
      </c>
      <c r="R2013" s="65" t="str">
        <f t="shared" si="1552"/>
        <v>timestamp</v>
      </c>
      <c r="S2013" s="66"/>
      <c r="T2013" s="66"/>
      <c r="U2013" s="68">
        <f t="shared" si="1553"/>
        <v>8</v>
      </c>
      <c r="V2013" s="65"/>
      <c r="W2013" s="5" t="s">
        <v>291</v>
      </c>
      <c r="X2013" s="5" t="str">
        <f t="shared" si="1543"/>
        <v>LOG_DTM,LOG_ID,LOG_STM</v>
      </c>
      <c r="Y2013" s="6" t="s">
        <v>291</v>
      </c>
      <c r="Z2013" s="37" t="str">
        <f t="shared" si="1544"/>
        <v xml:space="preserve">  TMSTAMP timestamp DEFAULT CURRENT_TIMESTAMP  NULL,</v>
      </c>
      <c r="AA2013" s="37" t="s">
        <v>291</v>
      </c>
      <c r="AB2013" s="5" t="str">
        <f t="shared" si="1545"/>
        <v/>
      </c>
      <c r="AC2013" s="37" t="s">
        <v>291</v>
      </c>
      <c r="AD2013" s="37" t="str">
        <f t="shared" si="1546"/>
        <v>COMMENT ON COLUMN ZSB_LOGS_PROC.TMSTAMP IS '최종작업시스템일시';</v>
      </c>
      <c r="AE2013" s="37" t="s">
        <v>291</v>
      </c>
      <c r="AF2013" s="40" t="str">
        <f t="shared" si="1547"/>
        <v>ALTER TABLE ZSB_LOGS_PROC ADD TMSTAMP timestamp NULL;</v>
      </c>
      <c r="AG2013" s="6" t="s">
        <v>291</v>
      </c>
      <c r="AI2013" s="114"/>
      <c r="AJ2013" s="66"/>
    </row>
    <row r="2014" spans="2:36" hidden="1">
      <c r="B2014" s="65" t="str">
        <f t="shared" si="1557"/>
        <v>바젤2표준_산출정보</v>
      </c>
      <c r="C2014" s="65" t="str">
        <f t="shared" si="1557"/>
        <v>산출작업로그정보</v>
      </c>
      <c r="D2014" s="65" t="s">
        <v>1436</v>
      </c>
      <c r="E2014" s="65">
        <f t="shared" si="1541"/>
        <v>6</v>
      </c>
      <c r="F2014" s="66"/>
      <c r="G2014" s="66" t="s">
        <v>1154</v>
      </c>
      <c r="H2014" s="42">
        <v>8</v>
      </c>
      <c r="I2014" s="66"/>
      <c r="J2014" s="65" t="str">
        <f t="shared" si="1551"/>
        <v>날짜</v>
      </c>
      <c r="K2014" s="103"/>
      <c r="L2014" s="67"/>
      <c r="M2014" s="65" t="str">
        <f t="shared" si="1558"/>
        <v>ZSB_LOGS_PROC</v>
      </c>
      <c r="N2014" s="65" t="str">
        <f t="shared" si="1556"/>
        <v>산출작업로그정보</v>
      </c>
      <c r="O2014" s="27">
        <f t="shared" si="1555"/>
        <v>6</v>
      </c>
      <c r="P2014" s="65" t="s">
        <v>1437</v>
      </c>
      <c r="Q2014" s="65" t="str">
        <f t="shared" si="1559"/>
        <v>종료일시</v>
      </c>
      <c r="R2014" s="65" t="str">
        <f t="shared" si="1552"/>
        <v>timestamp</v>
      </c>
      <c r="S2014" s="66"/>
      <c r="T2014" s="66"/>
      <c r="U2014" s="68">
        <f t="shared" si="1553"/>
        <v>8</v>
      </c>
      <c r="V2014" s="65"/>
      <c r="W2014" s="5" t="s">
        <v>291</v>
      </c>
      <c r="X2014" s="5" t="str">
        <f t="shared" si="1543"/>
        <v>LOG_DTM,LOG_ID,LOG_STM</v>
      </c>
      <c r="Y2014" s="6" t="s">
        <v>291</v>
      </c>
      <c r="Z2014" s="37" t="str">
        <f t="shared" si="1544"/>
        <v xml:space="preserve">  LOG_ETM timestamp NULL,</v>
      </c>
      <c r="AA2014" s="37" t="s">
        <v>291</v>
      </c>
      <c r="AB2014" s="5" t="str">
        <f t="shared" si="1545"/>
        <v/>
      </c>
      <c r="AC2014" s="37" t="s">
        <v>291</v>
      </c>
      <c r="AD2014" s="37" t="str">
        <f t="shared" si="1546"/>
        <v>COMMENT ON COLUMN ZSB_LOGS_PROC.LOG_ETM IS '종료일시';</v>
      </c>
      <c r="AE2014" s="37" t="s">
        <v>291</v>
      </c>
      <c r="AF2014" s="40" t="str">
        <f t="shared" si="1547"/>
        <v>ALTER TABLE ZSB_LOGS_PROC ADD LOG_ETM timestamp NULL;</v>
      </c>
      <c r="AG2014" s="6" t="s">
        <v>291</v>
      </c>
      <c r="AI2014" s="114"/>
      <c r="AJ2014" s="66"/>
    </row>
    <row r="2015" spans="2:36" hidden="1">
      <c r="B2015" s="65" t="str">
        <f t="shared" si="1557"/>
        <v>바젤2표준_산출정보</v>
      </c>
      <c r="C2015" s="65" t="str">
        <f t="shared" si="1557"/>
        <v>산출작업로그정보</v>
      </c>
      <c r="D2015" s="65" t="s">
        <v>1438</v>
      </c>
      <c r="E2015" s="65">
        <f t="shared" si="1541"/>
        <v>7</v>
      </c>
      <c r="F2015" s="66"/>
      <c r="G2015" s="66" t="s">
        <v>12</v>
      </c>
      <c r="H2015" s="42">
        <v>10</v>
      </c>
      <c r="I2015" s="66"/>
      <c r="J2015" s="65" t="str">
        <f t="shared" si="1551"/>
        <v>문자_10</v>
      </c>
      <c r="K2015" s="103"/>
      <c r="L2015" s="67"/>
      <c r="M2015" s="65" t="str">
        <f t="shared" si="1558"/>
        <v>ZSB_LOGS_PROC</v>
      </c>
      <c r="N2015" s="65" t="str">
        <f t="shared" si="1556"/>
        <v>산출작업로그정보</v>
      </c>
      <c r="O2015" s="27">
        <f t="shared" si="1555"/>
        <v>7</v>
      </c>
      <c r="P2015" s="65" t="s">
        <v>1439</v>
      </c>
      <c r="Q2015" s="65" t="str">
        <f t="shared" si="1559"/>
        <v>수행구분</v>
      </c>
      <c r="R2015" s="65" t="str">
        <f t="shared" si="1552"/>
        <v>varchar2(10)</v>
      </c>
      <c r="S2015" s="66"/>
      <c r="T2015" s="66"/>
      <c r="U2015" s="68">
        <f t="shared" si="1553"/>
        <v>10</v>
      </c>
      <c r="V2015" s="65"/>
      <c r="W2015" s="5" t="s">
        <v>291</v>
      </c>
      <c r="X2015" s="5" t="str">
        <f t="shared" si="1543"/>
        <v>LOG_DTM,LOG_ID,LOG_STM</v>
      </c>
      <c r="Y2015" s="6" t="s">
        <v>291</v>
      </c>
      <c r="Z2015" s="37" t="str">
        <f t="shared" si="1544"/>
        <v xml:space="preserve">  RUN_FG varchar2(10) NULL,</v>
      </c>
      <c r="AA2015" s="37" t="s">
        <v>291</v>
      </c>
      <c r="AB2015" s="5" t="str">
        <f t="shared" si="1545"/>
        <v/>
      </c>
      <c r="AC2015" s="37" t="s">
        <v>291</v>
      </c>
      <c r="AD2015" s="37" t="str">
        <f t="shared" si="1546"/>
        <v>COMMENT ON COLUMN ZSB_LOGS_PROC.RUN_FG IS '수행구분';</v>
      </c>
      <c r="AE2015" s="37" t="s">
        <v>291</v>
      </c>
      <c r="AF2015" s="40" t="str">
        <f t="shared" si="1547"/>
        <v>ALTER TABLE ZSB_LOGS_PROC ADD RUN_FG varchar2(10) NULL;</v>
      </c>
      <c r="AG2015" s="6" t="s">
        <v>291</v>
      </c>
      <c r="AI2015" s="114"/>
      <c r="AJ2015" s="66"/>
    </row>
    <row r="2016" spans="2:36" hidden="1">
      <c r="B2016" s="65" t="str">
        <f t="shared" si="1557"/>
        <v>바젤2표준_산출정보</v>
      </c>
      <c r="C2016" s="65" t="str">
        <f t="shared" si="1557"/>
        <v>산출작업로그정보</v>
      </c>
      <c r="D2016" s="65" t="s">
        <v>1440</v>
      </c>
      <c r="E2016" s="65">
        <f t="shared" si="1541"/>
        <v>8</v>
      </c>
      <c r="F2016" s="66"/>
      <c r="G2016" s="66" t="s">
        <v>12</v>
      </c>
      <c r="H2016" s="42">
        <v>256</v>
      </c>
      <c r="I2016" s="66"/>
      <c r="J2016" s="65" t="str">
        <f t="shared" si="1551"/>
        <v>문자_256</v>
      </c>
      <c r="K2016" s="103"/>
      <c r="L2016" s="67"/>
      <c r="M2016" s="65" t="str">
        <f t="shared" si="1558"/>
        <v>ZSB_LOGS_PROC</v>
      </c>
      <c r="N2016" s="65" t="str">
        <f t="shared" si="1556"/>
        <v>산출작업로그정보</v>
      </c>
      <c r="O2016" s="27">
        <f t="shared" si="1555"/>
        <v>8</v>
      </c>
      <c r="P2016" s="65" t="s">
        <v>1441</v>
      </c>
      <c r="Q2016" s="65" t="str">
        <f t="shared" si="1559"/>
        <v>수행내역</v>
      </c>
      <c r="R2016" s="65" t="str">
        <f t="shared" si="1552"/>
        <v>varchar2(256)</v>
      </c>
      <c r="S2016" s="66"/>
      <c r="T2016" s="66"/>
      <c r="U2016" s="68">
        <f t="shared" si="1553"/>
        <v>256</v>
      </c>
      <c r="V2016" s="65"/>
      <c r="W2016" s="5" t="s">
        <v>291</v>
      </c>
      <c r="X2016" s="5" t="str">
        <f t="shared" si="1543"/>
        <v>LOG_DTM,LOG_ID,LOG_STM</v>
      </c>
      <c r="Y2016" s="6" t="s">
        <v>291</v>
      </c>
      <c r="Z2016" s="37" t="str">
        <f t="shared" si="1544"/>
        <v xml:space="preserve">  LOG_DESC varchar2(256) NULL,</v>
      </c>
      <c r="AA2016" s="37" t="s">
        <v>291</v>
      </c>
      <c r="AB2016" s="5" t="str">
        <f t="shared" si="1545"/>
        <v/>
      </c>
      <c r="AC2016" s="37" t="s">
        <v>291</v>
      </c>
      <c r="AD2016" s="37" t="str">
        <f t="shared" si="1546"/>
        <v>COMMENT ON COLUMN ZSB_LOGS_PROC.LOG_DESC IS '수행내역';</v>
      </c>
      <c r="AE2016" s="37" t="s">
        <v>291</v>
      </c>
      <c r="AF2016" s="40" t="str">
        <f t="shared" si="1547"/>
        <v>ALTER TABLE ZSB_LOGS_PROC ADD LOG_DESC varchar2(256) NULL;</v>
      </c>
      <c r="AG2016" s="6" t="s">
        <v>291</v>
      </c>
      <c r="AI2016" s="114"/>
      <c r="AJ2016" s="66"/>
    </row>
    <row r="2017" spans="2:36" hidden="1">
      <c r="B2017" s="65" t="str">
        <f t="shared" si="1557"/>
        <v>바젤2표준_산출정보</v>
      </c>
      <c r="C2017" s="65" t="str">
        <f t="shared" si="1557"/>
        <v>산출작업로그정보</v>
      </c>
      <c r="D2017" s="65" t="s">
        <v>1169</v>
      </c>
      <c r="E2017" s="65">
        <f t="shared" si="1541"/>
        <v>9</v>
      </c>
      <c r="F2017" s="66"/>
      <c r="G2017" s="66" t="s">
        <v>12</v>
      </c>
      <c r="H2017" s="42">
        <v>8</v>
      </c>
      <c r="I2017" s="66"/>
      <c r="J2017" s="65" t="str">
        <f t="shared" si="1551"/>
        <v>문자_8</v>
      </c>
      <c r="K2017" s="103"/>
      <c r="L2017" s="67"/>
      <c r="M2017" s="65" t="str">
        <f t="shared" si="1558"/>
        <v>ZSB_LOGS_PROC</v>
      </c>
      <c r="N2017" s="65" t="str">
        <f t="shared" si="1556"/>
        <v>산출작업로그정보</v>
      </c>
      <c r="O2017" s="27">
        <f t="shared" si="1555"/>
        <v>9</v>
      </c>
      <c r="P2017" s="65" t="s">
        <v>1442</v>
      </c>
      <c r="Q2017" s="65" t="str">
        <f t="shared" si="1559"/>
        <v>기준일자</v>
      </c>
      <c r="R2017" s="65" t="str">
        <f t="shared" si="1552"/>
        <v>varchar2(8)</v>
      </c>
      <c r="S2017" s="66"/>
      <c r="T2017" s="66"/>
      <c r="U2017" s="68">
        <f t="shared" si="1553"/>
        <v>8</v>
      </c>
      <c r="V2017" s="65"/>
      <c r="W2017" s="5" t="s">
        <v>291</v>
      </c>
      <c r="X2017" s="5" t="str">
        <f t="shared" si="1543"/>
        <v>LOG_DTM,LOG_ID,LOG_STM</v>
      </c>
      <c r="Y2017" s="6" t="s">
        <v>291</v>
      </c>
      <c r="Z2017" s="37" t="str">
        <f t="shared" si="1544"/>
        <v xml:space="preserve">  BASE_DT varchar2(8) NULL,</v>
      </c>
      <c r="AA2017" s="37" t="s">
        <v>291</v>
      </c>
      <c r="AB2017" s="5" t="str">
        <f t="shared" si="1545"/>
        <v/>
      </c>
      <c r="AC2017" s="37" t="s">
        <v>291</v>
      </c>
      <c r="AD2017" s="37" t="str">
        <f t="shared" si="1546"/>
        <v>COMMENT ON COLUMN ZSB_LOGS_PROC.BASE_DT IS '기준일자';</v>
      </c>
      <c r="AE2017" s="37" t="s">
        <v>291</v>
      </c>
      <c r="AF2017" s="40" t="str">
        <f t="shared" si="1547"/>
        <v>ALTER TABLE ZSB_LOGS_PROC ADD BASE_DT varchar2(8) NULL;</v>
      </c>
      <c r="AG2017" s="6" t="s">
        <v>291</v>
      </c>
      <c r="AI2017" s="114"/>
      <c r="AJ2017" s="66"/>
    </row>
    <row r="2018" spans="2:36" hidden="1">
      <c r="B2018" s="65" t="str">
        <f t="shared" si="1557"/>
        <v>바젤2표준_산출정보</v>
      </c>
      <c r="C2018" s="65" t="str">
        <f t="shared" si="1557"/>
        <v>산출작업로그정보</v>
      </c>
      <c r="D2018" s="65" t="s">
        <v>1443</v>
      </c>
      <c r="E2018" s="65">
        <f t="shared" si="1541"/>
        <v>10</v>
      </c>
      <c r="F2018" s="66"/>
      <c r="G2018" s="66" t="s">
        <v>1156</v>
      </c>
      <c r="H2018" s="42">
        <v>10</v>
      </c>
      <c r="I2018" s="66"/>
      <c r="J2018" s="65" t="str">
        <f t="shared" si="1551"/>
        <v>숫자_10</v>
      </c>
      <c r="K2018" s="103"/>
      <c r="L2018" s="67"/>
      <c r="M2018" s="65" t="str">
        <f t="shared" si="1558"/>
        <v>ZSB_LOGS_PROC</v>
      </c>
      <c r="N2018" s="65" t="str">
        <f t="shared" si="1556"/>
        <v>산출작업로그정보</v>
      </c>
      <c r="O2018" s="27">
        <f t="shared" si="1555"/>
        <v>10</v>
      </c>
      <c r="P2018" s="65" t="s">
        <v>1444</v>
      </c>
      <c r="Q2018" s="65" t="str">
        <f t="shared" si="1559"/>
        <v>소요시간</v>
      </c>
      <c r="R2018" s="65" t="str">
        <f t="shared" si="1552"/>
        <v>number(10)</v>
      </c>
      <c r="S2018" s="66"/>
      <c r="T2018" s="66"/>
      <c r="U2018" s="68">
        <f t="shared" si="1553"/>
        <v>10</v>
      </c>
      <c r="V2018" s="65"/>
      <c r="W2018" s="5" t="s">
        <v>291</v>
      </c>
      <c r="X2018" s="5" t="str">
        <f t="shared" si="1543"/>
        <v>LOG_DTM,LOG_ID,LOG_STM</v>
      </c>
      <c r="Y2018" s="6" t="s">
        <v>291</v>
      </c>
      <c r="Z2018" s="37" t="str">
        <f t="shared" si="1544"/>
        <v xml:space="preserve">  RUN_SEC number(10) NULL,</v>
      </c>
      <c r="AA2018" s="37" t="s">
        <v>291</v>
      </c>
      <c r="AB2018" s="5" t="str">
        <f t="shared" si="1545"/>
        <v/>
      </c>
      <c r="AC2018" s="37" t="s">
        <v>291</v>
      </c>
      <c r="AD2018" s="37" t="str">
        <f t="shared" si="1546"/>
        <v>COMMENT ON COLUMN ZSB_LOGS_PROC.RUN_SEC IS '소요시간';</v>
      </c>
      <c r="AE2018" s="37" t="s">
        <v>291</v>
      </c>
      <c r="AF2018" s="40" t="str">
        <f t="shared" si="1547"/>
        <v>ALTER TABLE ZSB_LOGS_PROC ADD RUN_SEC number(10) NULL;</v>
      </c>
      <c r="AG2018" s="6" t="s">
        <v>291</v>
      </c>
      <c r="AI2018" s="114"/>
      <c r="AJ2018" s="66"/>
    </row>
    <row r="2019" spans="2:36" hidden="1">
      <c r="B2019" s="65" t="str">
        <f t="shared" si="1557"/>
        <v>바젤2표준_산출정보</v>
      </c>
      <c r="C2019" s="65" t="str">
        <f t="shared" si="1557"/>
        <v>산출작업로그정보</v>
      </c>
      <c r="D2019" s="65" t="s">
        <v>1445</v>
      </c>
      <c r="E2019" s="65">
        <f t="shared" si="1541"/>
        <v>11</v>
      </c>
      <c r="F2019" s="66"/>
      <c r="G2019" s="66" t="s">
        <v>1156</v>
      </c>
      <c r="H2019" s="42">
        <v>10</v>
      </c>
      <c r="I2019" s="66"/>
      <c r="J2019" s="65" t="str">
        <f t="shared" si="1551"/>
        <v>숫자_10</v>
      </c>
      <c r="K2019" s="103"/>
      <c r="L2019" s="67"/>
      <c r="M2019" s="65" t="str">
        <f t="shared" si="1558"/>
        <v>ZSB_LOGS_PROC</v>
      </c>
      <c r="N2019" s="65" t="str">
        <f t="shared" si="1556"/>
        <v>산출작업로그정보</v>
      </c>
      <c r="O2019" s="27">
        <f t="shared" si="1555"/>
        <v>11</v>
      </c>
      <c r="P2019" s="65" t="s">
        <v>1446</v>
      </c>
      <c r="Q2019" s="65" t="str">
        <f t="shared" si="1559"/>
        <v>처리건수</v>
      </c>
      <c r="R2019" s="65" t="str">
        <f t="shared" si="1552"/>
        <v>number(10)</v>
      </c>
      <c r="S2019" s="66"/>
      <c r="T2019" s="66"/>
      <c r="U2019" s="68">
        <f t="shared" si="1553"/>
        <v>10</v>
      </c>
      <c r="V2019" s="65"/>
      <c r="W2019" s="5" t="s">
        <v>291</v>
      </c>
      <c r="X2019" s="5" t="str">
        <f t="shared" si="1543"/>
        <v>LOG_DTM,LOG_ID,LOG_STM</v>
      </c>
      <c r="Y2019" s="6" t="s">
        <v>291</v>
      </c>
      <c r="Z2019" s="37" t="str">
        <f t="shared" si="1544"/>
        <v xml:space="preserve">  RUN_ROW number(10) NULL,CONSTRAINT PK_ZSB_LOGS_PROC PRIMARY KEY ( LOG_DTM,LOG_ID,LOG_STM) );</v>
      </c>
      <c r="AA2019" s="37" t="s">
        <v>291</v>
      </c>
      <c r="AB2019" s="5" t="str">
        <f t="shared" si="1545"/>
        <v/>
      </c>
      <c r="AC2019" s="37" t="s">
        <v>291</v>
      </c>
      <c r="AD2019" s="37" t="str">
        <f t="shared" si="1546"/>
        <v>COMMENT ON COLUMN ZSB_LOGS_PROC.RUN_ROW IS '처리건수';</v>
      </c>
      <c r="AE2019" s="37" t="s">
        <v>291</v>
      </c>
      <c r="AF2019" s="40" t="str">
        <f t="shared" si="1547"/>
        <v>ALTER TABLE ZSB_LOGS_PROC ADD RUN_ROW number(10) NULL;</v>
      </c>
      <c r="AG2019" s="6" t="s">
        <v>291</v>
      </c>
      <c r="AI2019" s="114"/>
      <c r="AJ2019" s="66"/>
    </row>
    <row r="2020" spans="2:36" hidden="1">
      <c r="B2020" s="65" t="str">
        <f>B2016</f>
        <v>바젤2표준_산출정보</v>
      </c>
      <c r="C2020" s="65" t="s">
        <v>1968</v>
      </c>
      <c r="D2020" s="65" t="e">
        <f>VLOOKUP(C2020,엔티티목록!C:E,3,FALSE)</f>
        <v>#N/A</v>
      </c>
      <c r="E2020" s="65" t="str">
        <f t="shared" si="1541"/>
        <v/>
      </c>
      <c r="F2020" s="66"/>
      <c r="G2020" s="66"/>
      <c r="H2020" s="42">
        <f>SUMIFS(H:H,C:C,C2020,B:B,B2020, G:G,"&lt;&gt;"&amp;G2020)</f>
        <v>296</v>
      </c>
      <c r="I2020" s="66"/>
      <c r="J2020" s="65" t="str">
        <f t="shared" si="1551"/>
        <v/>
      </c>
      <c r="K2020" s="103"/>
      <c r="L2020" s="67"/>
      <c r="M2020" s="65" t="s">
        <v>5381</v>
      </c>
      <c r="N2020" s="65" t="str">
        <f t="shared" si="1556"/>
        <v>데이터점검로그정보</v>
      </c>
      <c r="O2020" s="27" t="str">
        <f t="shared" si="1555"/>
        <v/>
      </c>
      <c r="P2020" s="65"/>
      <c r="Q2020" s="65"/>
      <c r="R2020" s="65" t="str">
        <f t="shared" si="1552"/>
        <v/>
      </c>
      <c r="S2020" s="66"/>
      <c r="T2020" s="66"/>
      <c r="U2020" s="68">
        <f t="shared" si="1553"/>
        <v>296</v>
      </c>
      <c r="V2020" s="65"/>
      <c r="W2020" s="5" t="s">
        <v>291</v>
      </c>
      <c r="X2020" s="5" t="str">
        <f t="shared" si="1543"/>
        <v/>
      </c>
      <c r="Y2020" s="6" t="s">
        <v>291</v>
      </c>
      <c r="Z2020" s="37" t="str">
        <f t="shared" si="1544"/>
        <v>CREATE TABLE ZSB_LOGS_DCHK(</v>
      </c>
      <c r="AA2020" s="37" t="s">
        <v>291</v>
      </c>
      <c r="AB2020" s="5" t="str">
        <f t="shared" si="1545"/>
        <v>DROP TABLE ZSB_LOGS_DCHK;</v>
      </c>
      <c r="AC2020" s="37" t="s">
        <v>291</v>
      </c>
      <c r="AD2020" s="37" t="str">
        <f t="shared" si="1546"/>
        <v>COMMENT ON TABLE ZSB_LOGS_DCHK IS '데이터점검로그정보';</v>
      </c>
      <c r="AE2020" s="37" t="s">
        <v>291</v>
      </c>
      <c r="AF2020" s="40" t="str">
        <f t="shared" si="1547"/>
        <v/>
      </c>
      <c r="AG2020" s="6" t="s">
        <v>291</v>
      </c>
      <c r="AI2020" s="114"/>
      <c r="AJ2020" s="66"/>
    </row>
    <row r="2021" spans="2:36" hidden="1">
      <c r="B2021" s="65" t="str">
        <f t="shared" si="1557"/>
        <v>바젤2표준_산출정보</v>
      </c>
      <c r="C2021" s="65" t="str">
        <f t="shared" si="1557"/>
        <v>데이터점검로그정보</v>
      </c>
      <c r="D2021" s="65" t="s">
        <v>1169</v>
      </c>
      <c r="E2021" s="65">
        <f t="shared" si="1541"/>
        <v>1</v>
      </c>
      <c r="F2021" s="66"/>
      <c r="G2021" s="66" t="s">
        <v>12</v>
      </c>
      <c r="H2021" s="42">
        <v>8</v>
      </c>
      <c r="I2021" s="66"/>
      <c r="J2021" s="65" t="str">
        <f t="shared" si="1551"/>
        <v>문자_8</v>
      </c>
      <c r="K2021" s="103"/>
      <c r="L2021" s="67"/>
      <c r="M2021" s="65" t="str">
        <f t="shared" si="1558"/>
        <v>ZSB_LOGS_DCHK</v>
      </c>
      <c r="N2021" s="65" t="str">
        <f t="shared" si="1556"/>
        <v>데이터점검로그정보</v>
      </c>
      <c r="O2021" s="27">
        <f t="shared" si="1555"/>
        <v>1</v>
      </c>
      <c r="P2021" s="65" t="s">
        <v>1442</v>
      </c>
      <c r="Q2021" s="65" t="str">
        <f t="shared" ref="Q2021:Q2027" si="1560">D2021</f>
        <v>기준일자</v>
      </c>
      <c r="R2021" s="65" t="str">
        <f t="shared" si="1552"/>
        <v>varchar2(8)</v>
      </c>
      <c r="S2021" s="66" t="s">
        <v>1980</v>
      </c>
      <c r="T2021" s="66"/>
      <c r="U2021" s="68">
        <f t="shared" si="1553"/>
        <v>8</v>
      </c>
      <c r="V2021" s="65"/>
      <c r="W2021" s="5" t="s">
        <v>291</v>
      </c>
      <c r="X2021" s="5" t="str">
        <f t="shared" si="1543"/>
        <v>BASE_DT</v>
      </c>
      <c r="Y2021" s="6" t="s">
        <v>291</v>
      </c>
      <c r="Z2021" s="37" t="str">
        <f t="shared" si="1544"/>
        <v xml:space="preserve">  BASE_DT varchar2(8) NOT NULL,</v>
      </c>
      <c r="AA2021" s="37" t="s">
        <v>291</v>
      </c>
      <c r="AB2021" s="5" t="str">
        <f t="shared" si="1545"/>
        <v/>
      </c>
      <c r="AC2021" s="37" t="s">
        <v>291</v>
      </c>
      <c r="AD2021" s="37" t="str">
        <f t="shared" si="1546"/>
        <v>COMMENT ON COLUMN ZSB_LOGS_DCHK.BASE_DT IS '기준일자';</v>
      </c>
      <c r="AE2021" s="37" t="s">
        <v>291</v>
      </c>
      <c r="AF2021" s="40" t="str">
        <f t="shared" si="1547"/>
        <v/>
      </c>
      <c r="AG2021" s="6" t="s">
        <v>291</v>
      </c>
      <c r="AI2021" s="114"/>
      <c r="AJ2021" s="66"/>
    </row>
    <row r="2022" spans="2:36" hidden="1">
      <c r="B2022" s="65" t="str">
        <f>B2017</f>
        <v>바젤2표준_산출정보</v>
      </c>
      <c r="C2022" s="65" t="str">
        <f>C2020</f>
        <v>데이터점검로그정보</v>
      </c>
      <c r="D2022" s="65" t="s">
        <v>1516</v>
      </c>
      <c r="E2022" s="65">
        <f t="shared" si="1541"/>
        <v>2</v>
      </c>
      <c r="F2022" s="66" t="s">
        <v>1980</v>
      </c>
      <c r="G2022" s="66" t="s">
        <v>274</v>
      </c>
      <c r="H2022" s="42">
        <v>10</v>
      </c>
      <c r="I2022" s="66"/>
      <c r="J2022" s="65" t="str">
        <f t="shared" si="1551"/>
        <v>문자_10</v>
      </c>
      <c r="K2022" s="103" t="s">
        <v>1969</v>
      </c>
      <c r="L2022" s="67"/>
      <c r="M2022" s="65" t="str">
        <f>M2020</f>
        <v>ZSB_LOGS_DCHK</v>
      </c>
      <c r="N2022" s="65" t="str">
        <f t="shared" si="1556"/>
        <v>데이터점검로그정보</v>
      </c>
      <c r="O2022" s="27">
        <f t="shared" si="1555"/>
        <v>2</v>
      </c>
      <c r="P2022" s="65" t="s">
        <v>1517</v>
      </c>
      <c r="Q2022" s="65" t="str">
        <f t="shared" si="1560"/>
        <v>데이터점검ID</v>
      </c>
      <c r="R2022" s="65" t="str">
        <f t="shared" si="1552"/>
        <v>varchar2(10)</v>
      </c>
      <c r="S2022" s="66" t="s">
        <v>1980</v>
      </c>
      <c r="T2022" s="66"/>
      <c r="U2022" s="68">
        <f t="shared" si="1553"/>
        <v>10</v>
      </c>
      <c r="V2022" s="65"/>
      <c r="W2022" s="5" t="s">
        <v>291</v>
      </c>
      <c r="X2022" s="5" t="str">
        <f t="shared" si="1543"/>
        <v>BASE_DT,DCHK_ID</v>
      </c>
      <c r="Y2022" s="6" t="s">
        <v>291</v>
      </c>
      <c r="Z2022" s="37" t="str">
        <f t="shared" si="1544"/>
        <v xml:space="preserve">  DCHK_ID varchar2(10) NOT NULL,</v>
      </c>
      <c r="AA2022" s="37" t="s">
        <v>291</v>
      </c>
      <c r="AB2022" s="5" t="str">
        <f t="shared" si="1545"/>
        <v/>
      </c>
      <c r="AC2022" s="37" t="s">
        <v>291</v>
      </c>
      <c r="AD2022" s="37" t="str">
        <f t="shared" si="1546"/>
        <v>COMMENT ON COLUMN ZSB_LOGS_DCHK.DCHK_ID IS '데이터점검ID : EQ_D01 등';</v>
      </c>
      <c r="AE2022" s="37" t="s">
        <v>291</v>
      </c>
      <c r="AF2022" s="40" t="str">
        <f t="shared" si="1547"/>
        <v/>
      </c>
      <c r="AG2022" s="6" t="s">
        <v>291</v>
      </c>
      <c r="AI2022" s="114"/>
      <c r="AJ2022" s="66"/>
    </row>
    <row r="2023" spans="2:36" ht="25.5" hidden="1">
      <c r="B2023" s="65" t="str">
        <f>B2018</f>
        <v>바젤2표준_산출정보</v>
      </c>
      <c r="C2023" s="65" t="str">
        <f>C2022</f>
        <v>데이터점검로그정보</v>
      </c>
      <c r="D2023" s="65" t="s">
        <v>1970</v>
      </c>
      <c r="E2023" s="65">
        <f t="shared" si="1541"/>
        <v>3</v>
      </c>
      <c r="F2023" s="66"/>
      <c r="G2023" s="66" t="s">
        <v>274</v>
      </c>
      <c r="H2023" s="42">
        <v>50</v>
      </c>
      <c r="I2023" s="66"/>
      <c r="J2023" s="65" t="str">
        <f t="shared" si="1551"/>
        <v>문자_50</v>
      </c>
      <c r="K2023" s="103" t="s">
        <v>1971</v>
      </c>
      <c r="L2023" s="67"/>
      <c r="M2023" s="65" t="str">
        <f>M2022</f>
        <v>ZSB_LOGS_DCHK</v>
      </c>
      <c r="N2023" s="65" t="str">
        <f t="shared" si="1556"/>
        <v>데이터점검로그정보</v>
      </c>
      <c r="O2023" s="27">
        <f t="shared" si="1555"/>
        <v>3</v>
      </c>
      <c r="P2023" s="65" t="s">
        <v>1972</v>
      </c>
      <c r="Q2023" s="65" t="str">
        <f t="shared" si="1560"/>
        <v>점검컬럼KEY값</v>
      </c>
      <c r="R2023" s="65" t="str">
        <f t="shared" si="1552"/>
        <v>varchar2(50)</v>
      </c>
      <c r="S2023" s="66" t="s">
        <v>1980</v>
      </c>
      <c r="T2023" s="66"/>
      <c r="U2023" s="68">
        <f t="shared" si="1553"/>
        <v>50</v>
      </c>
      <c r="V2023" s="65"/>
      <c r="W2023" s="5" t="s">
        <v>291</v>
      </c>
      <c r="X2023" s="5" t="str">
        <f t="shared" si="1543"/>
        <v>BASE_DT,DCHK_ID,DCHK_RKEY</v>
      </c>
      <c r="Y2023" s="6" t="s">
        <v>291</v>
      </c>
      <c r="Z2023" s="37" t="str">
        <f t="shared" si="1544"/>
        <v xml:space="preserve">  DCHK_RKEY varchar2(50) NOT NULL,</v>
      </c>
      <c r="AA2023" s="37" t="s">
        <v>291</v>
      </c>
      <c r="AB2023" s="5" t="str">
        <f t="shared" si="1545"/>
        <v/>
      </c>
      <c r="AC2023" s="37" t="s">
        <v>291</v>
      </c>
      <c r="AD2023" s="37" t="str">
        <f t="shared" si="1546"/>
        <v>COMMENT ON COLUMN ZSB_LOGS_DCHK.DCHK_RKEY IS '점검컬럼KEY값 : DCHK_RCOL에 해당하는 값';</v>
      </c>
      <c r="AE2023" s="37" t="s">
        <v>291</v>
      </c>
      <c r="AF2023" s="40" t="str">
        <f t="shared" si="1547"/>
        <v/>
      </c>
      <c r="AG2023" s="6" t="s">
        <v>291</v>
      </c>
      <c r="AI2023" s="114"/>
      <c r="AJ2023" s="66"/>
    </row>
    <row r="2024" spans="2:36" hidden="1">
      <c r="B2024" s="65" t="str">
        <f>B2018</f>
        <v>바젤2표준_산출정보</v>
      </c>
      <c r="C2024" s="65" t="str">
        <f>C2022</f>
        <v>데이터점검로그정보</v>
      </c>
      <c r="D2024" s="65" t="s">
        <v>1153</v>
      </c>
      <c r="E2024" s="65">
        <f t="shared" si="1541"/>
        <v>4</v>
      </c>
      <c r="F2024" s="66"/>
      <c r="G2024" s="66" t="s">
        <v>274</v>
      </c>
      <c r="H2024" s="42">
        <v>20</v>
      </c>
      <c r="I2024" s="66"/>
      <c r="J2024" s="65" t="str">
        <f t="shared" si="1551"/>
        <v>문자_20</v>
      </c>
      <c r="K2024" s="103"/>
      <c r="L2024" s="67"/>
      <c r="M2024" s="65" t="str">
        <f>M2022</f>
        <v>ZSB_LOGS_DCHK</v>
      </c>
      <c r="N2024" s="65" t="str">
        <f t="shared" si="1556"/>
        <v>데이터점검로그정보</v>
      </c>
      <c r="O2024" s="27">
        <f t="shared" si="1555"/>
        <v>4</v>
      </c>
      <c r="P2024" s="65" t="s">
        <v>1973</v>
      </c>
      <c r="Q2024" s="65" t="str">
        <f t="shared" si="1560"/>
        <v>최종작업자</v>
      </c>
      <c r="R2024" s="65" t="str">
        <f t="shared" si="1552"/>
        <v>varchar2(20)</v>
      </c>
      <c r="S2024" s="66"/>
      <c r="T2024" s="66"/>
      <c r="U2024" s="68">
        <f t="shared" si="1553"/>
        <v>20</v>
      </c>
      <c r="V2024" s="65"/>
      <c r="W2024" s="5" t="s">
        <v>291</v>
      </c>
      <c r="X2024" s="5" t="str">
        <f t="shared" si="1543"/>
        <v>BASE_DT,DCHK_ID,DCHK_RKEY</v>
      </c>
      <c r="Y2024" s="6" t="s">
        <v>291</v>
      </c>
      <c r="Z2024" s="37" t="str">
        <f t="shared" si="1544"/>
        <v xml:space="preserve">  LASTID varchar2(20) NULL,</v>
      </c>
      <c r="AA2024" s="37" t="s">
        <v>291</v>
      </c>
      <c r="AB2024" s="5" t="str">
        <f t="shared" si="1545"/>
        <v/>
      </c>
      <c r="AC2024" s="37" t="s">
        <v>291</v>
      </c>
      <c r="AD2024" s="37" t="str">
        <f t="shared" si="1546"/>
        <v>COMMENT ON COLUMN ZSB_LOGS_DCHK.LASTID IS '최종작업자';</v>
      </c>
      <c r="AE2024" s="37" t="s">
        <v>291</v>
      </c>
      <c r="AF2024" s="40" t="str">
        <f t="shared" si="1547"/>
        <v>ALTER TABLE ZSB_LOGS_DCHK ADD LASTID varchar2(20) NULL;</v>
      </c>
      <c r="AG2024" s="6" t="s">
        <v>291</v>
      </c>
      <c r="AI2024" s="114"/>
      <c r="AJ2024" s="66"/>
    </row>
    <row r="2025" spans="2:36" hidden="1">
      <c r="B2025" s="65" t="str">
        <f>B2019</f>
        <v>바젤2표준_산출정보</v>
      </c>
      <c r="C2025" s="65" t="str">
        <f>C2024</f>
        <v>데이터점검로그정보</v>
      </c>
      <c r="D2025" s="65" t="s">
        <v>1974</v>
      </c>
      <c r="E2025" s="65">
        <f t="shared" ref="E2025:E2027" si="1561">IF(G2025="","",IF(G2024="",1,E2024+1))</f>
        <v>5</v>
      </c>
      <c r="F2025" s="66"/>
      <c r="G2025" s="66" t="s">
        <v>1154</v>
      </c>
      <c r="H2025" s="42">
        <v>8</v>
      </c>
      <c r="I2025" s="66" t="s">
        <v>36</v>
      </c>
      <c r="J2025" s="65" t="str">
        <f t="shared" si="1551"/>
        <v>날짜</v>
      </c>
      <c r="K2025" s="103"/>
      <c r="L2025" s="67"/>
      <c r="M2025" s="65" t="str">
        <f>M2024</f>
        <v>ZSB_LOGS_DCHK</v>
      </c>
      <c r="N2025" s="65" t="str">
        <f t="shared" si="1556"/>
        <v>데이터점검로그정보</v>
      </c>
      <c r="O2025" s="27">
        <f t="shared" si="1555"/>
        <v>5</v>
      </c>
      <c r="P2025" s="65" t="s">
        <v>1975</v>
      </c>
      <c r="Q2025" s="65" t="str">
        <f t="shared" si="1560"/>
        <v>최종작업시스템일시</v>
      </c>
      <c r="R2025" s="65" t="str">
        <f t="shared" si="1552"/>
        <v>timestamp</v>
      </c>
      <c r="S2025" s="66"/>
      <c r="T2025" s="66"/>
      <c r="U2025" s="68">
        <f t="shared" si="1553"/>
        <v>8</v>
      </c>
      <c r="V2025" s="65"/>
      <c r="W2025" s="5" t="s">
        <v>291</v>
      </c>
      <c r="X2025" s="5" t="str">
        <f t="shared" si="1543"/>
        <v>BASE_DT,DCHK_ID,DCHK_RKEY</v>
      </c>
      <c r="Y2025" s="6" t="s">
        <v>291</v>
      </c>
      <c r="Z2025" s="37" t="str">
        <f t="shared" si="1544"/>
        <v xml:space="preserve">  TMSTAMP timestamp DEFAULT CURRENT_TIMESTAMP  NULL,</v>
      </c>
      <c r="AA2025" s="37" t="s">
        <v>291</v>
      </c>
      <c r="AB2025" s="5" t="str">
        <f t="shared" si="1545"/>
        <v/>
      </c>
      <c r="AC2025" s="37" t="s">
        <v>291</v>
      </c>
      <c r="AD2025" s="37" t="str">
        <f t="shared" si="1546"/>
        <v>COMMENT ON COLUMN ZSB_LOGS_DCHK.TMSTAMP IS '최종작업시스템일시';</v>
      </c>
      <c r="AE2025" s="37" t="s">
        <v>291</v>
      </c>
      <c r="AF2025" s="40" t="str">
        <f t="shared" si="1547"/>
        <v>ALTER TABLE ZSB_LOGS_DCHK ADD TMSTAMP timestamp NULL;</v>
      </c>
      <c r="AG2025" s="6" t="s">
        <v>291</v>
      </c>
      <c r="AI2025" s="114"/>
      <c r="AJ2025" s="66"/>
    </row>
    <row r="2026" spans="2:36" ht="25.5" hidden="1">
      <c r="B2026" s="65" t="str">
        <f>B2020</f>
        <v>바젤2표준_산출정보</v>
      </c>
      <c r="C2026" s="65" t="str">
        <f>C2025</f>
        <v>데이터점검로그정보</v>
      </c>
      <c r="D2026" s="65" t="s">
        <v>1976</v>
      </c>
      <c r="E2026" s="65">
        <f t="shared" si="1561"/>
        <v>6</v>
      </c>
      <c r="F2026" s="66"/>
      <c r="G2026" s="66" t="s">
        <v>274</v>
      </c>
      <c r="H2026" s="42">
        <v>100</v>
      </c>
      <c r="I2026" s="66"/>
      <c r="J2026" s="65" t="str">
        <f t="shared" si="1551"/>
        <v>문자_100</v>
      </c>
      <c r="K2026" s="103" t="s">
        <v>1977</v>
      </c>
      <c r="L2026" s="67"/>
      <c r="M2026" s="65" t="str">
        <f>M2025</f>
        <v>ZSB_LOGS_DCHK</v>
      </c>
      <c r="N2026" s="65" t="str">
        <f t="shared" si="1556"/>
        <v>데이터점검로그정보</v>
      </c>
      <c r="O2026" s="27">
        <f t="shared" si="1555"/>
        <v>6</v>
      </c>
      <c r="P2026" s="65" t="s">
        <v>1536</v>
      </c>
      <c r="Q2026" s="65" t="str">
        <f t="shared" si="1560"/>
        <v>점검컬럼값</v>
      </c>
      <c r="R2026" s="65" t="str">
        <f t="shared" si="1552"/>
        <v>varchar2(100)</v>
      </c>
      <c r="S2026" s="66"/>
      <c r="T2026" s="66"/>
      <c r="U2026" s="68">
        <f t="shared" si="1553"/>
        <v>100</v>
      </c>
      <c r="V2026" s="65"/>
      <c r="W2026" s="5" t="s">
        <v>291</v>
      </c>
      <c r="X2026" s="5" t="str">
        <f t="shared" si="1543"/>
        <v>BASE_DT,DCHK_ID,DCHK_RKEY</v>
      </c>
      <c r="Y2026" s="6" t="s">
        <v>291</v>
      </c>
      <c r="Z2026" s="37" t="str">
        <f t="shared" si="1544"/>
        <v xml:space="preserve">  DCHK_COL varchar2(100) NULL,</v>
      </c>
      <c r="AA2026" s="37" t="s">
        <v>291</v>
      </c>
      <c r="AB2026" s="5" t="str">
        <f t="shared" si="1545"/>
        <v/>
      </c>
      <c r="AC2026" s="37" t="s">
        <v>291</v>
      </c>
      <c r="AD2026" s="37" t="str">
        <f t="shared" si="1546"/>
        <v>COMMENT ON COLUMN ZSB_LOGS_DCHK.DCHK_COL IS '점검컬럼값 : 점검한 컬럼에 수록된 값';</v>
      </c>
      <c r="AE2026" s="37" t="s">
        <v>291</v>
      </c>
      <c r="AF2026" s="40" t="str">
        <f t="shared" si="1547"/>
        <v>ALTER TABLE ZSB_LOGS_DCHK ADD DCHK_COL varchar2(100) NULL;</v>
      </c>
      <c r="AG2026" s="6" t="s">
        <v>291</v>
      </c>
      <c r="AI2026" s="114"/>
      <c r="AJ2026" s="66"/>
    </row>
    <row r="2027" spans="2:36" ht="25.5" hidden="1">
      <c r="B2027" s="65" t="str">
        <f>B2022</f>
        <v>바젤2표준_산출정보</v>
      </c>
      <c r="C2027" s="65" t="str">
        <f>C2026</f>
        <v>데이터점검로그정보</v>
      </c>
      <c r="D2027" s="65" t="s">
        <v>1978</v>
      </c>
      <c r="E2027" s="65">
        <f t="shared" si="1561"/>
        <v>7</v>
      </c>
      <c r="F2027" s="66"/>
      <c r="G2027" s="66" t="s">
        <v>274</v>
      </c>
      <c r="H2027" s="42">
        <v>100</v>
      </c>
      <c r="I2027" s="66"/>
      <c r="J2027" s="65" t="str">
        <f t="shared" si="1551"/>
        <v>문자_100</v>
      </c>
      <c r="K2027" s="103" t="s">
        <v>5380</v>
      </c>
      <c r="L2027" s="67"/>
      <c r="M2027" s="65" t="str">
        <f>M2026</f>
        <v>ZSB_LOGS_DCHK</v>
      </c>
      <c r="N2027" s="65" t="str">
        <f t="shared" si="1556"/>
        <v>데이터점검로그정보</v>
      </c>
      <c r="O2027" s="27">
        <f t="shared" si="1555"/>
        <v>7</v>
      </c>
      <c r="P2027" s="65" t="s">
        <v>1979</v>
      </c>
      <c r="Q2027" s="65" t="str">
        <f t="shared" si="1560"/>
        <v>기타정보</v>
      </c>
      <c r="R2027" s="65" t="str">
        <f t="shared" si="1552"/>
        <v>varchar2(100)</v>
      </c>
      <c r="S2027" s="66"/>
      <c r="T2027" s="66"/>
      <c r="U2027" s="68">
        <f t="shared" si="1553"/>
        <v>100</v>
      </c>
      <c r="V2027" s="65"/>
      <c r="W2027" s="5" t="s">
        <v>291</v>
      </c>
      <c r="X2027" s="5" t="str">
        <f t="shared" si="1543"/>
        <v>BASE_DT,DCHK_ID,DCHK_RKEY</v>
      </c>
      <c r="Y2027" s="6" t="s">
        <v>291</v>
      </c>
      <c r="Z2027" s="37" t="str">
        <f t="shared" si="1544"/>
        <v xml:space="preserve">  DCHK_INFO varchar2(100) NULL,CONSTRAINT PK_ZSB_LOGS_DCHK PRIMARY KEY ( BASE_DT,DCHK_ID,DCHK_RKEY) );</v>
      </c>
      <c r="AA2027" s="37" t="s">
        <v>291</v>
      </c>
      <c r="AB2027" s="5" t="str">
        <f t="shared" si="1545"/>
        <v/>
      </c>
      <c r="AC2027" s="37" t="s">
        <v>291</v>
      </c>
      <c r="AD2027" s="37" t="str">
        <f t="shared" si="1546"/>
        <v>COMMENT ON COLUMN ZSB_LOGS_DCHK.DCHK_INFO IS '기타정보 : ZSB_BASE_POSI 등';</v>
      </c>
      <c r="AE2027" s="37" t="s">
        <v>291</v>
      </c>
      <c r="AF2027" s="40" t="str">
        <f t="shared" si="1547"/>
        <v>ALTER TABLE ZSB_LOGS_DCHK ADD DCHK_INFO varchar2(100) NULL;</v>
      </c>
      <c r="AG2027" s="6" t="s">
        <v>291</v>
      </c>
      <c r="AI2027" s="114"/>
      <c r="AJ2027" s="66"/>
    </row>
    <row r="2028" spans="2:36">
      <c r="AF2028" s="40" t="str">
        <f t="shared" si="1547"/>
        <v/>
      </c>
    </row>
  </sheetData>
  <autoFilter ref="A5:AG2027" xr:uid="{871ABB5A-AC70-4E5A-A9A5-C5702D5514C1}">
    <filterColumn colId="12">
      <filters>
        <filter val="ZRP_BASE_INST"/>
      </filters>
    </filterColumn>
  </autoFilter>
  <mergeCells count="5">
    <mergeCell ref="B2:K2"/>
    <mergeCell ref="F3:H3"/>
    <mergeCell ref="M2:V2"/>
    <mergeCell ref="R3:S3"/>
    <mergeCell ref="C3:D3"/>
  </mergeCells>
  <phoneticPr fontId="1" type="noConversion"/>
  <conditionalFormatting sqref="B441">
    <cfRule type="expression" dxfId="770" priority="5192">
      <formula>#REF!&lt;&gt;$C396</formula>
    </cfRule>
  </conditionalFormatting>
  <conditionalFormatting sqref="B442">
    <cfRule type="expression" dxfId="769" priority="5158">
      <formula>#REF!&lt;&gt;$C431</formula>
    </cfRule>
  </conditionalFormatting>
  <conditionalFormatting sqref="B7:C7 F289:W307 B289:D308 O309 O311 O313 O315 O317 D319 F319:L319 N319:O319 P319:W320 F320:N320 O321 O444 O446:O745 B692:C692 B693:D693 D694:D702 F694:L702 N694:N702 P694:W702 B694:C715 P703:P712 D704:D712 F704:L712 N704:N712 P704:W712 B736:D745 F736:N745 P736:W745 G745:H748 Q745:Q748 B745:C749 M745:O749 U745:U749 J746:J748 R746:R748 B750:D812 F750:N812 P750:W812 B812:C815 B831:D833 F831:N833 P831:W833 AI831:AJ833 F840:N840 B840:D841 P840:W841 AI840:AJ841 F841:L841 N841 M841:M848 G849:H849 AI872:AI876 B875:D876 F875:N876 P875:W876 AJ875:AJ876 B877:C882 AI881:AI887 B969:D1030 F969:N1030 P969:W1030 AI969:AJ1030 M1028:M1043 B1031:C1045 B1032:D1040 F1032:N1040 P1032:W1040 AI1032:AJ1040 P1041:P1050 B1042:D1562 F1042:N1562 P1042:W1562 AI1042:AJ1562 B1561:C1563 D1674:D1692 F1674:K1692 AI1686:AI1692 B1691:C1692 M1691:M1692 AI1694:AJ1705 B1694:D1756 F1694:N1756 P1694:W1756 AI1707:AJ1714 AI1716:AJ1756 M1756:M1850 B1757:C1850 P1758:P1789 B1758:D1820 F1758:N1820 Q1758:W1820 AI1758:AJ1820 P1820 B1822:D1824 F1822:L1824 N1822:N1824 P1822:W1824 AI1822:AJ1824 B1826:D1826 F1826:N1826 P1826:W1826 AI1826:AJ1826 B1828:D1829 F1828:N1829 P1828:W1829 AI1828:AJ1829 B1832:D1832 F1832:N1832 P1832:W1832 AI1832:AJ1832 B1837:D1839 F1837:N1839 P1837:W1839 AI1837:AJ1839 B1842:D1843 F1842:N1843 P1842:W1843 AI1842:AJ1843 AI1845:AJ1882 B1845:D2027 F1845:N2027 P1845:W2027 AI1884:AJ2027 AO627:AP628 AR627:AS628 AU627:AV628 AX627:AY628 AO630:AP630 AR630:AS630 AU630:AV630 AX630:AY630 B441:B442 B443:C444 D623:D628 P627:P628 S627:W628 D630 P630 S630:W630 R638:V638 V639:V643 AO662:AP663 AR662:AS663 AU662:AV663 AX662:AY663 B320:D320 X329:Z603 B569:D569 F569:N569 P569:W569 B575:D577 F575:N577 P575:W577 B578:C582 M578:N582 B579:D579 F579:N579 P579:W579 J580:J582 Q580:R582 U580:U582 B584:D586 F584:N586 P584:W586 Z584:Z610 B587:C603 M587:N603 B588:D588 F588:N588 P588:W588 J589:J603 Q589:R603 U589:U603 B592:D593 F592:N593 P592:W593 B595:D603 F595:N603 P595:W603 AI595:AJ603 B606:C606 G606:H606 J606 M606:N606 R606 U606 X606 B608:D610 F608:N610 P608:W610 X608:Z611 X612:Y617 Z612:Z686 M613:M643 X618:X642 X620:Y637 F627:L628 N627:N628 AI627:AJ628 AL627:AM628 F630:L630 N630 AI630:AJ630 AL630:AM630 Q634:Q637 W634:W637 AI634:AJ637 AL634:AM637 B634:C643 N638 Q639:Q641 W639:W641 AI639:AJ641 AL639:AM641 X639:Y643 B645:C645 M645 Q645 X645:Y645 N646 R646 W647 AI647:AJ647 AL647:AM647 B647:C648 M647:M648 X647:Y648 Q647:Q649 D648 F648:L648 P648 V648 T648:T649 B649:D649 F649:M649 V649:Y649 AI649:AJ649 AL649:AM649 B651:C651 M651 Q651 X651:Y651 W653 AI653:AJ653 AL653:AM653 B653:C654 M653:M654 Q653:Q654 X653:Y654 D656:D657 F656:L657 P656:Q657 T656:T657 W656:W657 AI656:AJ657 AL656:AM657 B656:C659 G656:G659 M656:M659 V656:V659 X656:Y659 AI656:AI659 H657:H659 J657:J659 J662:J663 AI662:AJ663 AL662:AM663 Q662:Q668 B662:C673 X662:Y673 M662:M686 X662:X686 X675:Y686 N680:N684 U680:U684 R680:R685 B686:C686 Q686 W686 AI686:AJ686 AL686:AM686 X687:Z745 AI704:AJ712 AI736:AJ745 Z738:Z749 X745:X749 AI750:AJ812 O750:O2027 X750:Z2027">
    <cfRule type="expression" dxfId="768" priority="1603">
      <formula>$C7&lt;&gt;$C6</formula>
    </cfRule>
  </conditionalFormatting>
  <conditionalFormatting sqref="B57:C57">
    <cfRule type="expression" dxfId="767" priority="1067">
      <formula>$C57&lt;&gt;$C56</formula>
    </cfRule>
  </conditionalFormatting>
  <conditionalFormatting sqref="B61:C61 M61 D123 F123:L123 P123:W123 B207:D207 M207 B231:D231 F231:W231 B265:D265 F265:W265 M266:M268 D316 F316:N316 P316:W316 B747:D747 F747:Z747 B836:D836 F836:N836 P836:W836 B844:D844 F844:L844 N844 P844:W844 AI844:AJ844 B847:D847 F847:L848 N847:N848 P847:W848 AI847:AJ848 D848 B848:C851 M849:M851 D879 F879:L879 N879 P879:W879 AI879:AJ879 R620 R629:R630 T645:W645 U620 AI316:AJ316 F421 J421 L421 N421 Q421:W421 F425 J425 L425 N425 Q425:W425 N431:N432 F434 J434 L434 N434:O434 Q434:W434 AI434:AJ434 AL434:AM434 AO434:AP434 AR434:AS434 AU434:AV434 AX434:AY434 B605:D605 F605:N605 P605:Z605 AI605:AJ605 J607 M607:N607 X607 Z607 M608:M609 D619 F619:L619 N619 P619 R619:W619 AI619:AJ619 AL619:AM619 D633:D634 F633:L634 N633:N634 P633:P634 R633:V634 U642:U643 D645 F645:L645 P645 AI645:AJ645 AL645:AM645 P649 B652:C652 M652 Q652 W652:Y652 AI652:AJ652 AL652:AM652 N658 R658:S658 D659 F659:L659 P659:Q659 T659 V659:W659 AI659:AJ659 AL659:AM659 U661:U662 U669:U670 AI747:AJ747">
    <cfRule type="expression" dxfId="766" priority="1711">
      <formula>$C61&lt;&gt;$C58</formula>
    </cfRule>
  </conditionalFormatting>
  <conditionalFormatting sqref="B67:C68 B74:D74 F74:W74 D130 F130:L130 P130:W130 D132 F132:L132 Q132:W132 B250:C250 M250 B254:C254 M254 N437 F439 J439 L439 N439:O439 Q439:W439 AI439:AJ439 AL439:AM439 AO439:AP439 AR439:AS439 AU439:AV439 AX439:AY439 M508 R650:S650 N660 R660:S660 N650">
    <cfRule type="expression" dxfId="765" priority="1715">
      <formula>$C67&lt;&gt;$C59</formula>
    </cfRule>
  </conditionalFormatting>
  <conditionalFormatting sqref="B80:C80">
    <cfRule type="expression" dxfId="764" priority="1386">
      <formula>$C80&lt;&gt;$C79</formula>
    </cfRule>
  </conditionalFormatting>
  <conditionalFormatting sqref="B87:C98">
    <cfRule type="expression" dxfId="763" priority="1228">
      <formula>$C87&lt;&gt;$C86</formula>
    </cfRule>
  </conditionalFormatting>
  <conditionalFormatting sqref="B128:C128">
    <cfRule type="expression" dxfId="762" priority="1373">
      <formula>$C128&lt;&gt;$C127</formula>
    </cfRule>
  </conditionalFormatting>
  <conditionalFormatting sqref="B139:C139 M139:N139">
    <cfRule type="expression" dxfId="761" priority="1333">
      <formula>$C139&lt;&gt;$C137</formula>
    </cfRule>
  </conditionalFormatting>
  <conditionalFormatting sqref="B153:C153 M153:N153">
    <cfRule type="expression" dxfId="760" priority="1330">
      <formula>$C153&lt;&gt;$C151</formula>
    </cfRule>
  </conditionalFormatting>
  <conditionalFormatting sqref="B325:C381">
    <cfRule type="expression" dxfId="759" priority="189">
      <formula>$C325&lt;&gt;$C324</formula>
    </cfRule>
  </conditionalFormatting>
  <conditionalFormatting sqref="B382:C382 F382 J382 L382 N382 Q382:W382 AI382:AJ382 AL382:AM382 AO382:AP382 AR382:AS382 AU382:AV382 AX382:AY382">
    <cfRule type="expression" dxfId="758" priority="5195">
      <formula>$C382&lt;&gt;$C430</formula>
    </cfRule>
  </conditionalFormatting>
  <conditionalFormatting sqref="B431:C431 B436:C436 B574:D574 F574:N574 P574:W574">
    <cfRule type="expression" dxfId="757" priority="1407">
      <formula>$C431&lt;&gt;$C391</formula>
    </cfRule>
  </conditionalFormatting>
  <conditionalFormatting sqref="B431:C431 F431 J431 L431 N431 Q431:W431 AI431:AJ431 AL431:AM431 AO431:AP431 AR431:AS431 AU431:AV431 AX431:AY431">
    <cfRule type="expression" dxfId="756" priority="5489">
      <formula>$C431&lt;&gt;$C396</formula>
    </cfRule>
  </conditionalFormatting>
  <conditionalFormatting sqref="B447:C450">
    <cfRule type="expression" dxfId="755" priority="255">
      <formula>$C447&lt;&gt;$C445</formula>
    </cfRule>
  </conditionalFormatting>
  <conditionalFormatting sqref="B450:C464">
    <cfRule type="expression" dxfId="754" priority="1082">
      <formula>$C450&lt;&gt;$C449</formula>
    </cfRule>
  </conditionalFormatting>
  <conditionalFormatting sqref="B455:C460">
    <cfRule type="expression" dxfId="753" priority="1076">
      <formula>$C455&lt;&gt;$C453</formula>
    </cfRule>
  </conditionalFormatting>
  <conditionalFormatting sqref="B462:C464">
    <cfRule type="expression" dxfId="752" priority="1100">
      <formula>$C462&lt;&gt;$C460</formula>
    </cfRule>
  </conditionalFormatting>
  <conditionalFormatting sqref="B476:C489">
    <cfRule type="expression" dxfId="751" priority="1079">
      <formula>$C476&lt;&gt;$C475</formula>
    </cfRule>
  </conditionalFormatting>
  <conditionalFormatting sqref="B502:C512">
    <cfRule type="expression" dxfId="750" priority="508">
      <formula>$C502&lt;&gt;$C501</formula>
    </cfRule>
  </conditionalFormatting>
  <conditionalFormatting sqref="B578:C578 M578 G581:H581 M581 W648 AI648:AJ648 AL648:AM648">
    <cfRule type="expression" dxfId="749" priority="1408">
      <formula>$C578&lt;&gt;#REF!</formula>
    </cfRule>
  </conditionalFormatting>
  <conditionalFormatting sqref="B618:C618 Q618 W618:Y618 AI618:AJ618 AL618:AM618">
    <cfRule type="expression" dxfId="748" priority="6110">
      <formula>$C618&lt;&gt;$C673</formula>
    </cfRule>
  </conditionalFormatting>
  <conditionalFormatting sqref="B635:C635">
    <cfRule type="expression" dxfId="747" priority="329">
      <formula>$C635&lt;&gt;#REF!</formula>
    </cfRule>
  </conditionalFormatting>
  <conditionalFormatting sqref="B674:C674 Q674 W674:Y674 AI674:AJ674 AL674:AM674">
    <cfRule type="expression" dxfId="746" priority="6177">
      <formula>$C674&lt;&gt;$C618</formula>
    </cfRule>
  </conditionalFormatting>
  <conditionalFormatting sqref="B675:C684 B681:B685 C681:C686">
    <cfRule type="expression" dxfId="745" priority="201">
      <formula>$C675&lt;&gt;$C674</formula>
    </cfRule>
  </conditionalFormatting>
  <conditionalFormatting sqref="B689:C691">
    <cfRule type="expression" dxfId="744" priority="244">
      <formula>$C689&lt;&gt;$C688</formula>
    </cfRule>
  </conditionalFormatting>
  <conditionalFormatting sqref="B727:C727 M727">
    <cfRule type="expression" dxfId="743" priority="512">
      <formula>$C727&lt;&gt;$C725</formula>
    </cfRule>
  </conditionalFormatting>
  <conditionalFormatting sqref="B733:C733 M733">
    <cfRule type="expression" dxfId="742" priority="514">
      <formula>$C733&lt;&gt;$C725</formula>
    </cfRule>
  </conditionalFormatting>
  <conditionalFormatting sqref="B824:C827">
    <cfRule type="expression" dxfId="741" priority="216">
      <formula>$C824&lt;&gt;#REF!</formula>
    </cfRule>
  </conditionalFormatting>
  <conditionalFormatting sqref="B883:C888">
    <cfRule type="expression" dxfId="740" priority="502">
      <formula>$C883&lt;&gt;$C884</formula>
    </cfRule>
  </conditionalFormatting>
  <conditionalFormatting sqref="B895:C904 M895:N904">
    <cfRule type="expression" dxfId="739" priority="1459">
      <formula>$C895&lt;&gt;$C894</formula>
    </cfRule>
  </conditionalFormatting>
  <conditionalFormatting sqref="B920:C920">
    <cfRule type="expression" dxfId="738" priority="1471">
      <formula>$C920&lt;&gt;$C918</formula>
    </cfRule>
  </conditionalFormatting>
  <conditionalFormatting sqref="B923:C933">
    <cfRule type="expression" dxfId="737" priority="228">
      <formula>$C923&lt;&gt;$C922</formula>
    </cfRule>
  </conditionalFormatting>
  <conditionalFormatting sqref="B947:C947">
    <cfRule type="expression" dxfId="736" priority="532">
      <formula>$C947&lt;&gt;$C945</formula>
    </cfRule>
  </conditionalFormatting>
  <conditionalFormatting sqref="B1603:C1693">
    <cfRule type="expression" dxfId="735" priority="442">
      <formula>$C1603&lt;&gt;$C1602</formula>
    </cfRule>
  </conditionalFormatting>
  <conditionalFormatting sqref="B1825:C1825">
    <cfRule type="expression" dxfId="734" priority="429">
      <formula>$C1825&lt;&gt;$C1824</formula>
    </cfRule>
  </conditionalFormatting>
  <conditionalFormatting sqref="B8:D22 F21:W22 B25:D32 F25:W32 F45:L46 N45:W46 D45:D47 F47:W47 B60:D60 F60:W60 B62:D63 F62:W63 B65:D66 F65:W66 B77:D79 F77:W79 B85:D86 F85:W86 B115:C127 M115:O127 B129:C136 M129:O136 B152:D152 F152:W152 B155:D165 F155:W165 B167:D167 F167:W167 D497:D498 F497:L498 N497:N498 F500:L501 N500:N501 F346:F349 L346:L349 Q346:W349 F351:F358 L351:L358 Q351:W358 F369 L369 Q369:W369 P497:W498 B500:D501 P500:W501 D511 F511:L511 N511 P511:W511 B514:D519 F514:N526 P514:W526 B540:C540">
    <cfRule type="expression" dxfId="733" priority="1505">
      <formula>$C8&lt;&gt;$C7</formula>
    </cfRule>
  </conditionalFormatting>
  <conditionalFormatting sqref="B33:D34 F33:W34">
    <cfRule type="expression" dxfId="732" priority="1517">
      <formula>$C33&lt;&gt;$C31</formula>
    </cfRule>
  </conditionalFormatting>
  <conditionalFormatting sqref="B37:D37 F37:W37 F43:J43 L43 N43:O43 Q43:W43 B57:D57 F57:W57 B108:D108 F108:W108 M150 B267:C267 M267 AL331:AM331 AO331:AP331 AR331:AS331 AU331:AV331 AX331:AY331 B451:D451 F451:N451 P451:W451 B452:C452 M452 B460:D461 F460:N461 P460:W461 M460:M464 B464:C464 B480:D480 F480:N480 P480:W480 AI37:AJ37 AI295:AJ295 F331 J331 L331 N331 Q331:W331 AI331:AJ331 F359 J359 L359 N359 Q359:W359 F370 J370 L370 N370 Q370:W370 F423 J423 L423 N423 Q423:W423">
    <cfRule type="expression" dxfId="731" priority="2222">
      <formula>$C37&lt;&gt;#REF!</formula>
    </cfRule>
  </conditionalFormatting>
  <conditionalFormatting sqref="B49:D49 F49:W49 B140:D140 F140:W140 B1041:D1041 F1041:N1041 P1041:W1041 AI1041:AJ1041 D1043 D1045 D1047 D1049 D631:D632 P631:P632 S631:W632 F680:L683 J681:J684 AI49:AJ49 N440 N631:N632 AL631:AM632 D680:D683 P680:P683 S680:T683 V680:V683">
    <cfRule type="expression" dxfId="730" priority="2119">
      <formula>$C49&lt;&gt;$C38</formula>
    </cfRule>
  </conditionalFormatting>
  <conditionalFormatting sqref="B59:D59 F59:W59 S672:T672 V672">
    <cfRule type="expression" dxfId="729" priority="2210">
      <formula>$C59&lt;&gt;$C66</formula>
    </cfRule>
  </conditionalFormatting>
  <conditionalFormatting sqref="B61:D61 F61:W61 B64:D64 F64:W64 B67:D69 F67:W69 B75:D76 F75:W76 B80:D80 F80:W80 B128:C128 M128:O128 B150:D151 F150:W151 B150:C153 M151:N153 B487:C489 M487:M489 B489:D489 F489:N489 P489:W489 F502:L502 N502 F350 J350 L350 Q350:W350 F368 J368 L368 N368 Q368:W368 F376 J376 L376 Q376:W376 F503:N509 D512 F512:L512 P512:W512">
    <cfRule type="expression" dxfId="728" priority="2008">
      <formula>$C61&lt;&gt;#REF!</formula>
    </cfRule>
  </conditionalFormatting>
  <conditionalFormatting sqref="B81:D82 F81:W82">
    <cfRule type="expression" dxfId="727" priority="1344">
      <formula>$C81&lt;&gt;$C80</formula>
    </cfRule>
  </conditionalFormatting>
  <conditionalFormatting sqref="B84:D84 F84:W84 B948 B541:D541 F541:N541 P541:W541 D679 F679:L679 P679">
    <cfRule type="expression" dxfId="726" priority="1837">
      <formula>$C84&lt;&gt;$C70</formula>
    </cfRule>
  </conditionalFormatting>
  <conditionalFormatting sqref="B87:D87 F87:W87 D122 F122:L122 P122:W122 B897:D897 F897:N897 B959:D959 F959:N959 P959:W959 F345 J345 L345 Q345:W345 B564:D564 F564:N564 P564:W564">
    <cfRule type="expression" dxfId="725" priority="1673">
      <formula>$C87&lt;&gt;$C85</formula>
    </cfRule>
  </conditionalFormatting>
  <conditionalFormatting sqref="B96:D97 F96:W97">
    <cfRule type="expression" dxfId="724" priority="1341">
      <formula>$C96&lt;&gt;$C95</formula>
    </cfRule>
  </conditionalFormatting>
  <conditionalFormatting sqref="B99:D99 F99:W99">
    <cfRule type="expression" dxfId="723" priority="2549">
      <formula>$C99&lt;&gt;$C150</formula>
    </cfRule>
  </conditionalFormatting>
  <conditionalFormatting sqref="B111:D111 F111:W111 B397:C397 J397 N397 Q397:R397 U397">
    <cfRule type="expression" dxfId="722" priority="2228">
      <formula>$C111&lt;&gt;$C95</formula>
    </cfRule>
  </conditionalFormatting>
  <conditionalFormatting sqref="B137:D138 F137:W138">
    <cfRule type="expression" dxfId="721" priority="1335">
      <formula>$C137&lt;&gt;$C136</formula>
    </cfRule>
  </conditionalFormatting>
  <conditionalFormatting sqref="B166:D166 F166:W166">
    <cfRule type="expression" dxfId="720" priority="1329">
      <formula>$C166&lt;&gt;#REF!</formula>
    </cfRule>
  </conditionalFormatting>
  <conditionalFormatting sqref="B169:D169 F169:W169 AI169:AJ169">
    <cfRule type="expression" dxfId="719" priority="5451">
      <formula>$C169&lt;&gt;$C512</formula>
    </cfRule>
  </conditionalFormatting>
  <conditionalFormatting sqref="B213:D213 F213:W213 K214 S646:S647 U646:U647 N647 R647 P649">
    <cfRule type="expression" dxfId="718" priority="2217">
      <formula>$C213&lt;&gt;$C217</formula>
    </cfRule>
  </conditionalFormatting>
  <conditionalFormatting sqref="B228:D228 F228:W228 N851 R851:W851 B604:C604 G604:H604 J604 M604:N604 R604 U604 X604 Z604">
    <cfRule type="expression" dxfId="717" priority="2115">
      <formula>$C228&lt;&gt;$C230</formula>
    </cfRule>
  </conditionalFormatting>
  <conditionalFormatting sqref="B245:D245 F245:W245">
    <cfRule type="expression" dxfId="716" priority="1209">
      <formula>$C245&lt;&gt;$C243</formula>
    </cfRule>
  </conditionalFormatting>
  <conditionalFormatting sqref="B263:D264 F263:W264">
    <cfRule type="expression" dxfId="715" priority="1210">
      <formula>$C263&lt;&gt;$C260</formula>
    </cfRule>
  </conditionalFormatting>
  <conditionalFormatting sqref="B275:D275 F275:W275 D499 F499:L499 N499 P499:W499 AI499:AJ499 P648">
    <cfRule type="expression" dxfId="714" priority="2220">
      <formula>$C275&lt;&gt;$C278</formula>
    </cfRule>
  </conditionalFormatting>
  <conditionalFormatting sqref="B320:D381 B397:E430 D431:D442 AI563:AJ649 AL611:AM649 M644:M651 X644:Y686 D646:L649 P646:P649 T646:W649 Q646:Q651 B646:C673 M655:N686 G322:H381 G397:I430 F324:F381 I326:I381 E434:W443 E431:N433 J326:L430 M322:W378 O379:W433 AI6:AJ540 X25:Z611 E38:E2027 AO350:AP443 AL372:AM443 AU375:AV398 AR375:AS399 AX375:AY401 M379:N430 B382:I396 F397:F412 AR403:AS443 AU403:AV443 AX406:AY443 E413:F430 B431:C440 O493:W603 B500:D612 F503:N612 O585:O2027 P604:W614 X612:Y642 Z612:Z686 M613:N615 B613:C631 D614:D619 F614:L642 Q615:W618 P615:P621 N616:N620 M616:M642 R619:V619 Q619:Q631 W619:W631 N626:N642 B632:D642 S633:V641 P633:R642 W633:W642 U641:U645 S642 B643:N643 P643:S643 W643:Y643 B644:D645 F644:L645 P644:R645 W644:W645 N644:N649 S644:S651 R646:R649 U650:U651 D652:N654 P652:W686 AL652:AM686 AI652:AJ825 D655:L660 D661:D673 F661:L684 B674:D686 X687:Z2027">
    <cfRule type="expression" dxfId="713" priority="150">
      <formula>$S6="Y"</formula>
    </cfRule>
  </conditionalFormatting>
  <conditionalFormatting sqref="B321:D321 M322:M381 M431:M443">
    <cfRule type="expression" dxfId="712" priority="187">
      <formula>$C321&lt;&gt;$C5</formula>
    </cfRule>
  </conditionalFormatting>
  <conditionalFormatting sqref="B322:D322 D325:D330">
    <cfRule type="expression" dxfId="711" priority="133">
      <formula>$C322&lt;&gt;$C321</formula>
    </cfRule>
  </conditionalFormatting>
  <conditionalFormatting sqref="B323:D324">
    <cfRule type="expression" dxfId="710" priority="132">
      <formula>$C323&lt;&gt;$C321</formula>
    </cfRule>
  </conditionalFormatting>
  <conditionalFormatting sqref="B331:D331 B360:D360 B371:D371 D424 D430">
    <cfRule type="expression" dxfId="709" priority="155">
      <formula>$C331&lt;&gt;#REF!</formula>
    </cfRule>
  </conditionalFormatting>
  <conditionalFormatting sqref="B444:D444">
    <cfRule type="expression" dxfId="708" priority="175">
      <formula>$C444&lt;&gt;#REF!</formula>
    </cfRule>
  </conditionalFormatting>
  <conditionalFormatting sqref="B452:D452 F452:N452 P452:W452">
    <cfRule type="expression" dxfId="707" priority="1084">
      <formula>$C452&lt;&gt;#REF!</formula>
    </cfRule>
  </conditionalFormatting>
  <conditionalFormatting sqref="B454:D454 F454:N454 P454:W454">
    <cfRule type="expression" dxfId="706" priority="1083">
      <formula>$C454&lt;&gt;$C452</formula>
    </cfRule>
  </conditionalFormatting>
  <conditionalFormatting sqref="B459:D459 F459:N459 P459:W459 B463:C463">
    <cfRule type="expression" dxfId="705" priority="1109">
      <formula>$C459&lt;&gt;#REF!</formula>
    </cfRule>
  </conditionalFormatting>
  <conditionalFormatting sqref="B462:D464 F462:N464 P462:W464">
    <cfRule type="expression" dxfId="704" priority="1105">
      <formula>$C462&lt;&gt;#REF!</formula>
    </cfRule>
  </conditionalFormatting>
  <conditionalFormatting sqref="B478:D478 F478:N478 P478:W478">
    <cfRule type="expression" dxfId="703" priority="1092">
      <formula>$C478&lt;&gt;#REF!</formula>
    </cfRule>
  </conditionalFormatting>
  <conditionalFormatting sqref="B487:D487 F487:N487 P487:W487">
    <cfRule type="expression" dxfId="702" priority="1139">
      <formula>$C487&lt;&gt;#REF!</formula>
    </cfRule>
  </conditionalFormatting>
  <conditionalFormatting sqref="B488:D488 F488:N488 P488:W488">
    <cfRule type="expression" dxfId="701" priority="1142">
      <formula>$C488&lt;&gt;$C487</formula>
    </cfRule>
  </conditionalFormatting>
  <conditionalFormatting sqref="B490:D490 F490:N490 P490:W490 AI490:AJ490">
    <cfRule type="expression" dxfId="700" priority="5454">
      <formula>$C490&lt;&gt;$C152</formula>
    </cfRule>
  </conditionalFormatting>
  <conditionalFormatting sqref="B513:D513 F513:N513 P513:W513 AI513:AJ513">
    <cfRule type="expression" dxfId="699" priority="5458">
      <formula>$C513&lt;&gt;$C311</formula>
    </cfRule>
  </conditionalFormatting>
  <conditionalFormatting sqref="B559:D559 F559:N559 P559:W559">
    <cfRule type="expression" dxfId="698" priority="1437">
      <formula>$C559&lt;&gt;$C545</formula>
    </cfRule>
  </conditionalFormatting>
  <conditionalFormatting sqref="B563:D563 F563:N563 P563:W563 S670:T671 V670:V671">
    <cfRule type="expression" dxfId="697" priority="1948">
      <formula>$C563&lt;&gt;$C571</formula>
    </cfRule>
  </conditionalFormatting>
  <conditionalFormatting sqref="B568:D568 F568:N568 P568:W568 B570:D570 F570:N570 P570:W570 B590:D591 F590:N591 P590:W591">
    <cfRule type="expression" dxfId="696" priority="1869">
      <formula>$C568&lt;&gt;#REF!</formula>
    </cfRule>
  </conditionalFormatting>
  <conditionalFormatting sqref="B572:D573 F572:N573 P572:W573">
    <cfRule type="expression" dxfId="695" priority="1419">
      <formula>$C572&lt;&gt;$C569</formula>
    </cfRule>
  </conditionalFormatting>
  <conditionalFormatting sqref="B578:D578 F578:N578 P578:W578 G580:H580">
    <cfRule type="expression" dxfId="694" priority="1401">
      <formula>$C578&lt;&gt;$C575</formula>
    </cfRule>
  </conditionalFormatting>
  <conditionalFormatting sqref="B581:D582 F581:N582 P581:W582">
    <cfRule type="expression" dxfId="693" priority="1403">
      <formula>$C581&lt;&gt;#REF!</formula>
    </cfRule>
  </conditionalFormatting>
  <conditionalFormatting sqref="B607:D607 F607:N607 P607:W607 AI607:AJ607">
    <cfRule type="expression" dxfId="692" priority="6266">
      <formula>$C607&lt;&gt;$C588</formula>
    </cfRule>
  </conditionalFormatting>
  <conditionalFormatting sqref="B611:D611 F611:N611 P611:W611 AI611:AJ611 AL611:AM611">
    <cfRule type="expression" dxfId="691" priority="6253">
      <formula>$C611&lt;&gt;$C303</formula>
    </cfRule>
  </conditionalFormatting>
  <conditionalFormatting sqref="B622:D622">
    <cfRule type="expression" dxfId="690" priority="330">
      <formula>$C622&lt;&gt;#REF!</formula>
    </cfRule>
  </conditionalFormatting>
  <conditionalFormatting sqref="B687:D687 F687:N687 P687:W687 AI687:AJ687">
    <cfRule type="expression" dxfId="689" priority="6270">
      <formula>$C687&lt;&gt;$C345</formula>
    </cfRule>
  </conditionalFormatting>
  <conditionalFormatting sqref="B716:D716 F716:N716 P716:V716">
    <cfRule type="expression" dxfId="688" priority="6183">
      <formula>$C716&lt;&gt;$C373</formula>
    </cfRule>
  </conditionalFormatting>
  <conditionalFormatting sqref="B735:D735 F735:N735 P735:W735 B909:D909 F909:N909 P909:W909 F440 J440 L440 N440:O440 Q440:W440 AI440:AJ440 AL440:AM440 AO440:AP440 AR440:AS440 AU440:AV440 AX440:AY440 AI735:AJ735 N651 R651">
    <cfRule type="expression" dxfId="687" priority="1483">
      <formula>$C440&lt;&gt;$C431</formula>
    </cfRule>
  </conditionalFormatting>
  <conditionalFormatting sqref="B813:D815 F813:N815 P813:W815 B823:D823 F823:L823 N823 P823:W823 AI878:AJ878 B1693:D1693 F1693:N1693 Q1693:W1693 AI1693:AJ1693 B1757:D1757 F1757:N1757 P1757:W1757 AI1757:AJ1757 B1821:D1821 F1821:N1821 P1821:W1821 AI1821:AJ1821 B1825:D1825 F1825:N1825 P1825:W1825 AI1825:AJ1825 B1827:D1827 F1827:N1827 P1827:W1827 AI1827:AJ1827 B1830:D1831 F1830:N1831 P1830:W1831 AI1830:AJ1831 B1833:D1836 F1833:N1836 P1833:W1836 AI1833:AJ1836 B1840:D1841 F1840:N1841 P1840:W1841 AI1840:AJ1841 B1844:D1844 F1844:N1844 P1844:W1844 AI1844:AJ1844 AI813:AJ815 AI823:AJ823">
    <cfRule type="expression" dxfId="686" priority="3741">
      <formula>$C813&lt;&gt;#REF!</formula>
    </cfRule>
  </conditionalFormatting>
  <conditionalFormatting sqref="B830:D830 F830:N830 P830:W830 AI830:AJ830 B889:D889 F889:N889 P889:W889 AJ889 I685:L685 F685:G685 G678:H679 D685 P685 S685:T685 V685">
    <cfRule type="expression" dxfId="685" priority="1930">
      <formula>$C678&lt;&gt;$C663</formula>
    </cfRule>
  </conditionalFormatting>
  <conditionalFormatting sqref="B834:D835 F834:N835 P834:W835">
    <cfRule type="expression" dxfId="684" priority="1064">
      <formula>$C834&lt;&gt;$C831</formula>
    </cfRule>
  </conditionalFormatting>
  <conditionalFormatting sqref="B852:D856 P852:W856 AI854:AJ856 F856:L856 N856">
    <cfRule type="expression" dxfId="683" priority="237">
      <formula>$C852&lt;&gt;$C851</formula>
    </cfRule>
  </conditionalFormatting>
  <conditionalFormatting sqref="B868:D868 F868:N868 P868:W868">
    <cfRule type="expression" dxfId="682" priority="1451">
      <formula>$C868&lt;&gt;$C866</formula>
    </cfRule>
  </conditionalFormatting>
  <conditionalFormatting sqref="B910:D919 F910:N919 P910:W919">
    <cfRule type="expression" dxfId="681" priority="1477">
      <formula>$C910&lt;&gt;$C909</formula>
    </cfRule>
  </conditionalFormatting>
  <conditionalFormatting sqref="B948:D948 F948:N948 P948:W948 AJ948">
    <cfRule type="expression" dxfId="680" priority="3844">
      <formula>$C948&lt;&gt;$C764</formula>
    </cfRule>
  </conditionalFormatting>
  <conditionalFormatting sqref="B949:D949 F949:N949 P949:W949 B953:D958 F953:N958 P953:W958 R955:U967 B957:C967 P959:P962 M959:N967 B960:D965 F960:N965 P960:W965 Q963:Q967 B967:D967 F967:N967 P967:W967 B560:D562 F560:N562 P560:W562 B565:D567 F565:N567 P565:W567 B567:C571 M567:M571 B571:D571 F571:N571 P571:W571">
    <cfRule type="expression" dxfId="679" priority="1587">
      <formula>$C560&lt;&gt;$C559</formula>
    </cfRule>
  </conditionalFormatting>
  <conditionalFormatting sqref="B950:D950 F950:N950 P950:W950">
    <cfRule type="expression" dxfId="678" priority="1417">
      <formula>$C950&lt;&gt;$C948</formula>
    </cfRule>
  </conditionalFormatting>
  <conditionalFormatting sqref="B951:D951 F951:N951 P951:W951">
    <cfRule type="expression" dxfId="677" priority="1416">
      <formula>$C951&lt;&gt;$C948</formula>
    </cfRule>
  </conditionalFormatting>
  <conditionalFormatting sqref="B952:D952 F952:N952 P952:W952 B587:D587 F587:N587 P587:W587 G589:H589">
    <cfRule type="expression" dxfId="676" priority="1575">
      <formula>$C587&lt;&gt;$C584</formula>
    </cfRule>
  </conditionalFormatting>
  <conditionalFormatting sqref="B966:D966 F966:N966 P966:W966 M593 M596 M599">
    <cfRule type="expression" dxfId="675" priority="1579">
      <formula>$C593&lt;&gt;$C589</formula>
    </cfRule>
  </conditionalFormatting>
  <conditionalFormatting sqref="B968:D968 F968:N968 P968:W968 AI968:AJ968">
    <cfRule type="expression" dxfId="674" priority="3847">
      <formula>$C968&lt;&gt;$C779</formula>
    </cfRule>
  </conditionalFormatting>
  <conditionalFormatting sqref="B1031:D1031 F1031:N1031 P1031:W1031 AI1031:AJ1031">
    <cfRule type="expression" dxfId="673" priority="605">
      <formula>$C1031&lt;&gt;$C1020</formula>
    </cfRule>
  </conditionalFormatting>
  <conditionalFormatting sqref="B1563:D1563 F1563:N1563 P1563:W1563 AI1563:AJ1563">
    <cfRule type="expression" dxfId="672" priority="3371">
      <formula>$C1563&lt;&gt;#REF!</formula>
    </cfRule>
  </conditionalFormatting>
  <conditionalFormatting sqref="B1883:D1883 F1883:N1883 P1883:W1883 AI1883:AJ1883">
    <cfRule type="expression" dxfId="671" priority="3373">
      <formula>$C1883&lt;&gt;#REF!</formula>
    </cfRule>
  </conditionalFormatting>
  <conditionalFormatting sqref="B6:Y6 O7:O20 F8:N20 P8:W20 B88:D95 F88:W95 B100:D104 F100:W104 B112:D114 F112:W114 D115 F115:L115 P115:W115 D118:D121 F118:L121 P118:W121 F864:N867 P864:W867 M866:N869 B867:C870 B869:D873 F869:F873 I869:N873 P869:W873 B898:D902 F898:N902 P898:W902 B904:D908 F904:F908 I904:N908 P904:W908 B921:D922 F921:N922 P921:W922 D925:D926 F925:L926 P925:W926 D929:D930 F929:L930 P929:W930 D520:D526 B520:C527 B528:D539 F528:N539 P528:W539 B542:D558 F542:N558 P542:W558">
    <cfRule type="expression" dxfId="670" priority="1621">
      <formula>$C6&lt;&gt;$C5</formula>
    </cfRule>
  </conditionalFormatting>
  <conditionalFormatting sqref="C441:C442">
    <cfRule type="expression" dxfId="669" priority="5161">
      <formula>$S440="Y"</formula>
    </cfRule>
    <cfRule type="expression" dxfId="668" priority="5524">
      <formula>$C441&lt;&gt;$C395</formula>
    </cfRule>
  </conditionalFormatting>
  <conditionalFormatting sqref="C854">
    <cfRule type="expression" dxfId="667" priority="547">
      <formula>$C854&lt;&gt;$C853</formula>
    </cfRule>
  </conditionalFormatting>
  <conditionalFormatting sqref="D23 F23:L23 O23:W23">
    <cfRule type="expression" dxfId="666" priority="1350">
      <formula>$C23&lt;&gt;#REF!</formula>
    </cfRule>
  </conditionalFormatting>
  <conditionalFormatting sqref="D39 F39:W39">
    <cfRule type="expression" dxfId="665" priority="672">
      <formula>$C39&lt;&gt;$C37</formula>
    </cfRule>
  </conditionalFormatting>
  <conditionalFormatting sqref="D44 F44:L44 N44:W44 D128 F128:L128 P128:W128 G129 D247:D249 F247:L249 N247:W249 B252:C252 M252 B839:D839 F839:N839 P839:W839 AI44:AJ44 N435 F437 J437 L437 N437:O437 Q437:W437 AI437:AJ437 AL437:AM437 AO437:AP437 AR437:AS437 AU437:AV437 AX437:AY437 B594:D594 F594:N594 P594:W594 M605 M610 U650:U651 S651:T651 D654 F654:L654 P654 T654 V654 B660:D660 F660:M660 P660:Q660 T660 V660:Y660 AI660:AJ660 AL660:AM660 Q661 G670:H671 G675:H677 N686 R686 U686 D651 F651:L651 P651 V651:W651 AI651:AJ651 AL651:AM651">
    <cfRule type="expression" dxfId="664" priority="1927">
      <formula>$C44&lt;&gt;$C38</formula>
    </cfRule>
  </conditionalFormatting>
  <conditionalFormatting sqref="D48 F48:L48 O48:W48">
    <cfRule type="expression" dxfId="663" priority="1348">
      <formula>$C48&lt;&gt;#REF!</formula>
    </cfRule>
  </conditionalFormatting>
  <conditionalFormatting sqref="D70 B167:C168 M167:N168 D168 F168:L168 O168:W168 D171:D172 F171:W172 D177 F177:W177 B179:D179 F179:W179 D180 F180:L180 N180:W180 M180:M182 N181 D182 F182:L182 N182:W182 D185 F185:W185 D187 F187:W187 D190 F190:L190 N190:W190 B193:D193 F193:W193 D194 F194:L194 N194:W194 N195 B199:D199 F199:W199 B206:D207 F206:W207 B207:C208 M207:M208 N208 B212:D212 F212:W212 B215:D215 F215:W215 B218:D219 F218:W219 B219:C220 M219:M220 N220 B224:D224 F224:W224 B240:D240 F240:W240 D254 F254:L254 N254:W254 D256 F256:W256 D267 F267:L267 N267:W267 B267:C268 M267:M268 N268 B272:D272 F272:W272 B285:D286 F285:W286 B286:C287 M286:M287 N287">
    <cfRule type="expression" dxfId="662" priority="1315">
      <formula>$C70&lt;&gt;#REF!</formula>
    </cfRule>
  </conditionalFormatting>
  <conditionalFormatting sqref="D73 F73:L73 O73:W73">
    <cfRule type="expression" dxfId="661" priority="1346">
      <formula>$C73&lt;&gt;#REF!</formula>
    </cfRule>
  </conditionalFormatting>
  <conditionalFormatting sqref="D83 F83:L83 O83:W83">
    <cfRule type="expression" dxfId="660" priority="1343">
      <formula>$C83&lt;&gt;#REF!</formula>
    </cfRule>
  </conditionalFormatting>
  <conditionalFormatting sqref="D98 F98:L98 O98:W98">
    <cfRule type="expression" dxfId="659" priority="1340">
      <formula>$C98&lt;&gt;#REF!</formula>
    </cfRule>
  </conditionalFormatting>
  <conditionalFormatting sqref="D110 F110:L110 O110:W110">
    <cfRule type="expression" dxfId="658" priority="1337">
      <formula>$C110&lt;&gt;#REF!</formula>
    </cfRule>
  </conditionalFormatting>
  <conditionalFormatting sqref="D116:D117 F116:L117 P116:W117">
    <cfRule type="expression" dxfId="657" priority="1563">
      <formula>$C116&lt;&gt;$C114</formula>
    </cfRule>
  </conditionalFormatting>
  <conditionalFormatting sqref="D124:D125 F124:L125 P124:W125 B748:D748 F748:Z748 N433 F435 J435 L435 N435:O435 Q435:W435 AI435:AJ435 AL435:AM435 AO435:AP435 AR435:AS435 AU435:AV435 AX435:AY435 D652:D653 F652:L653 N652:N653 P652:P653 R652:V653 D669 F669:L669 P669 S669:T669 V669 D674 F674:L674 P674 AI748:AJ748">
    <cfRule type="expression" dxfId="656" priority="1573">
      <formula>$C124&lt;&gt;$C120</formula>
    </cfRule>
  </conditionalFormatting>
  <conditionalFormatting sqref="D126 F126:L126 P126:W126 B266:D266 F266:W266 F843:L843 N843 P843:W843 AI843:AJ843 AI845:AJ846 F846:L846 N846 P846:W846">
    <cfRule type="expression" dxfId="655" priority="1707">
      <formula>$C126&lt;&gt;$C121</formula>
    </cfRule>
  </conditionalFormatting>
  <conditionalFormatting sqref="D129 F129:L129 P129:W129 B251:C251 M251 B253:C253 M253 D318 F318:L318 N318 P318:W318 B457:D457 F457:N457 P457:W457 N436 M509 M606 U660 G662:H662">
    <cfRule type="expression" dxfId="654" priority="1567">
      <formula>$C129&lt;&gt;$C122</formula>
    </cfRule>
  </conditionalFormatting>
  <conditionalFormatting sqref="D131 F131:L131 P131:W131 P132 D251:D252 F251:L252 N251:W252 B874:D874 F874:N874 P874:W874 N438 G674:H674 J678 S678:T678 V678">
    <cfRule type="expression" dxfId="653" priority="1561">
      <formula>$C131&lt;&gt;$C122</formula>
    </cfRule>
  </conditionalFormatting>
  <conditionalFormatting sqref="D133 F133:L133 P133:W133 G134 D135 F135:L135 P135:W135 G136 D713 F713:L713 N713 P713:W713 AL713:AM713 F686:L686 D686 P686 S686:T686 V686 AI713:AJ713">
    <cfRule type="expression" dxfId="652" priority="1939">
      <formula>$C133&lt;&gt;$C112</formula>
    </cfRule>
  </conditionalFormatting>
  <conditionalFormatting sqref="D134 F134:L134 P134:W134 G136">
    <cfRule type="expression" dxfId="651" priority="1535">
      <formula>$C134&lt;&gt;$C111</formula>
    </cfRule>
  </conditionalFormatting>
  <conditionalFormatting sqref="D136 D714 F714:L714 N714 P714:W714 AI714:AJ714">
    <cfRule type="expression" dxfId="650" priority="1685">
      <formula>$C136&lt;&gt;$C114</formula>
    </cfRule>
  </conditionalFormatting>
  <conditionalFormatting sqref="D139 F139:L139 O139:W139">
    <cfRule type="expression" dxfId="649" priority="1334">
      <formula>$C139&lt;&gt;#REF!</formula>
    </cfRule>
  </conditionalFormatting>
  <conditionalFormatting sqref="D153 F153:L153 O153:W153">
    <cfRule type="expression" dxfId="648" priority="1331">
      <formula>$C153&lt;&gt;#REF!</formula>
    </cfRule>
  </conditionalFormatting>
  <conditionalFormatting sqref="D250 F250:L250 N250:W250 D253 F253:L253 N253:W253 N439">
    <cfRule type="expression" dxfId="647" priority="2580">
      <formula>$C250&lt;&gt;$C240</formula>
    </cfRule>
  </conditionalFormatting>
  <conditionalFormatting sqref="D332:D344 D361:D368 D372:D376 D399 D402 D404:D405 D413:D414 D417:D419 D421 D423 D427 D432:D440">
    <cfRule type="expression" dxfId="646" priority="149">
      <formula>$C332&lt;&gt;$C331</formula>
    </cfRule>
  </conditionalFormatting>
  <conditionalFormatting sqref="D345">
    <cfRule type="expression" dxfId="645" priority="152">
      <formula>$C345&lt;&gt;$C343</formula>
    </cfRule>
  </conditionalFormatting>
  <conditionalFormatting sqref="D346:D349 D370 D442">
    <cfRule type="expression" dxfId="644" priority="151">
      <formula>$C346&lt;&gt;$C345</formula>
    </cfRule>
  </conditionalFormatting>
  <conditionalFormatting sqref="D350 B369:D369 D377">
    <cfRule type="expression" dxfId="643" priority="154">
      <formula>$C350&lt;&gt;#REF!</formula>
    </cfRule>
  </conditionalFormatting>
  <conditionalFormatting sqref="D351:D352 D354:D359">
    <cfRule type="expression" dxfId="642" priority="131">
      <formula>$C351&lt;&gt;$C350</formula>
    </cfRule>
  </conditionalFormatting>
  <conditionalFormatting sqref="D353 D428">
    <cfRule type="expression" dxfId="641" priority="148">
      <formula>$C353&lt;&gt;$C351</formula>
    </cfRule>
  </conditionalFormatting>
  <conditionalFormatting sqref="D397:D398">
    <cfRule type="expression" dxfId="640" priority="146">
      <formula>$C397&lt;&gt;#REF!</formula>
    </cfRule>
  </conditionalFormatting>
  <conditionalFormatting sqref="D400">
    <cfRule type="expression" dxfId="639" priority="144">
      <formula>$C400&lt;&gt;#REF!</formula>
    </cfRule>
  </conditionalFormatting>
  <conditionalFormatting sqref="D401 B646:D646 F646:M646 P646:Q646 T646 V646:Y646 AI646:AJ646 AL646:AM646 B655:C655 M655 X655">
    <cfRule type="expression" dxfId="638" priority="145">
      <formula>$C401&lt;&gt;$C406</formula>
    </cfRule>
  </conditionalFormatting>
  <conditionalFormatting sqref="D403 D407">
    <cfRule type="expression" dxfId="637" priority="142">
      <formula>$C403&lt;&gt;$C401</formula>
    </cfRule>
  </conditionalFormatting>
  <conditionalFormatting sqref="D406">
    <cfRule type="expression" dxfId="636" priority="143">
      <formula>$C406&lt;&gt;$C400</formula>
    </cfRule>
  </conditionalFormatting>
  <conditionalFormatting sqref="D408">
    <cfRule type="expression" dxfId="635" priority="141">
      <formula>$C408&lt;&gt;#REF!</formula>
    </cfRule>
  </conditionalFormatting>
  <conditionalFormatting sqref="D409:D410">
    <cfRule type="expression" dxfId="634" priority="138">
      <formula>$C409&lt;&gt;$C407</formula>
    </cfRule>
  </conditionalFormatting>
  <conditionalFormatting sqref="D411">
    <cfRule type="expression" dxfId="633" priority="140">
      <formula>$C411&lt;&gt;#REF!</formula>
    </cfRule>
  </conditionalFormatting>
  <conditionalFormatting sqref="D412 G412:I412 K412 P412">
    <cfRule type="expression" dxfId="632" priority="5485">
      <formula>$C412&lt;&gt;$C442</formula>
    </cfRule>
  </conditionalFormatting>
  <conditionalFormatting sqref="D415">
    <cfRule type="expression" dxfId="631" priority="139">
      <formula>$C415&lt;&gt;$C412</formula>
    </cfRule>
  </conditionalFormatting>
  <conditionalFormatting sqref="D416">
    <cfRule type="expression" dxfId="630" priority="137">
      <formula>$C416&lt;&gt;#REF!</formula>
    </cfRule>
  </conditionalFormatting>
  <conditionalFormatting sqref="D420">
    <cfRule type="expression" dxfId="629" priority="135">
      <formula>$C420&lt;&gt;$C417</formula>
    </cfRule>
  </conditionalFormatting>
  <conditionalFormatting sqref="D422 D426">
    <cfRule type="expression" dxfId="628" priority="153">
      <formula>$C422&lt;&gt;$C419</formula>
    </cfRule>
  </conditionalFormatting>
  <conditionalFormatting sqref="D425">
    <cfRule type="expression" dxfId="627" priority="136">
      <formula>$C425&lt;&gt;$C423</formula>
    </cfRule>
  </conditionalFormatting>
  <conditionalFormatting sqref="D429">
    <cfRule type="expression" dxfId="626" priority="134">
      <formula>$C429&lt;&gt;#REF!</formula>
    </cfRule>
  </conditionalFormatting>
  <conditionalFormatting sqref="D441">
    <cfRule type="expression" dxfId="625" priority="147">
      <formula>$C441&lt;&gt;#REF!</formula>
    </cfRule>
  </conditionalFormatting>
  <conditionalFormatting sqref="D443">
    <cfRule type="expression" dxfId="624" priority="128">
      <formula>$C443&lt;&gt;#REF!</formula>
    </cfRule>
    <cfRule type="expression" dxfId="623" priority="129">
      <formula>$S443="Y"</formula>
    </cfRule>
  </conditionalFormatting>
  <conditionalFormatting sqref="D496 F496:L496 N496 B903:D903 F903:N903">
    <cfRule type="expression" dxfId="622" priority="1443">
      <formula>$C496&lt;&gt;$C494</formula>
    </cfRule>
  </conditionalFormatting>
  <conditionalFormatting sqref="D502:D510 P502:W510 F510:L510 M510:N512">
    <cfRule type="expression" dxfId="621" priority="1303">
      <formula>$C502&lt;&gt;#REF!</formula>
    </cfRule>
  </conditionalFormatting>
  <conditionalFormatting sqref="D613:D614 F613:L614 N613:N614 P613:W614 AI613:AJ614 AL613:AM614 AO613:AP613 AR613:AS613 AU613:AV613 AX613:AY613">
    <cfRule type="expression" dxfId="620" priority="251">
      <formula>$C613&lt;&gt;$C611</formula>
    </cfRule>
  </conditionalFormatting>
  <conditionalFormatting sqref="D615 F615:L615 N615 P615 R615:W615">
    <cfRule type="expression" dxfId="619" priority="281">
      <formula>$C615&lt;&gt;$C614</formula>
    </cfRule>
  </conditionalFormatting>
  <conditionalFormatting sqref="D616 F616:L616 N616 P616 R616:W616">
    <cfRule type="expression" dxfId="618" priority="303">
      <formula>$C616&lt;&gt;#REF!</formula>
    </cfRule>
  </conditionalFormatting>
  <conditionalFormatting sqref="D618 F618:L618 P618">
    <cfRule type="expression" dxfId="617" priority="6247">
      <formula>$C618&lt;&gt;$C670</formula>
    </cfRule>
  </conditionalFormatting>
  <conditionalFormatting sqref="D620:D621">
    <cfRule type="expression" dxfId="616" priority="312">
      <formula>$C620&lt;&gt;$C619</formula>
    </cfRule>
  </conditionalFormatting>
  <conditionalFormatting sqref="D634:D635 F635:L635 P635 S635:V635">
    <cfRule type="expression" dxfId="615" priority="315">
      <formula>$C634&lt;&gt;#REF!</formula>
    </cfRule>
  </conditionalFormatting>
  <conditionalFormatting sqref="D672:D673 F672:L673 P672:P673">
    <cfRule type="expression" dxfId="614" priority="277">
      <formula>$C672&lt;&gt;$C670</formula>
    </cfRule>
  </conditionalFormatting>
  <conditionalFormatting sqref="D675 F675:L675 N675 P675 R675 U675">
    <cfRule type="expression" dxfId="613" priority="6126">
      <formula>$C675&lt;&gt;$C618</formula>
    </cfRule>
  </conditionalFormatting>
  <conditionalFormatting sqref="D691 F691:L691 N691 P691:W691">
    <cfRule type="expression" dxfId="612" priority="623">
      <formula>$C691&lt;&gt;$C690</formula>
    </cfRule>
  </conditionalFormatting>
  <conditionalFormatting sqref="D692 F692:L692 N692 P692:W692">
    <cfRule type="expression" dxfId="611" priority="640">
      <formula>$C692&lt;&gt;#REF!</formula>
    </cfRule>
  </conditionalFormatting>
  <conditionalFormatting sqref="D715 F715:L715 N715 P715:W715 AL715:AM715 AI715:AJ716">
    <cfRule type="expression" dxfId="610" priority="3434">
      <formula>$C715&lt;&gt;#REF!</formula>
    </cfRule>
  </conditionalFormatting>
  <conditionalFormatting sqref="D727:D734 F727:N734 P727:W734">
    <cfRule type="expression" dxfId="609" priority="516">
      <formula>$C727&lt;&gt;#REF!</formula>
    </cfRule>
  </conditionalFormatting>
  <conditionalFormatting sqref="D826 F826:L826 N826 P826:W826 AI826:AJ826">
    <cfRule type="expression" dxfId="608" priority="220">
      <formula>$C826&lt;&gt;#REF!</formula>
    </cfRule>
  </conditionalFormatting>
  <conditionalFormatting sqref="D826:D827 F826:L828 N826:N828 P826:W828 AI826:AJ828 B828:D828">
    <cfRule type="expression" dxfId="607" priority="224">
      <formula>$S826="Y"</formula>
    </cfRule>
  </conditionalFormatting>
  <conditionalFormatting sqref="D827 F827:L828 N827:N828 P827:W828 AI827:AJ828 B828:D828">
    <cfRule type="expression" dxfId="606" priority="225">
      <formula>$C827&lt;&gt;$C826</formula>
    </cfRule>
  </conditionalFormatting>
  <conditionalFormatting sqref="D849:D850 F849:L850 N849:N850 P849:W850 AI849:AJ850 AL849:AM850 G850:H851">
    <cfRule type="expression" dxfId="605" priority="3563">
      <formula>$C849&lt;&gt;#REF!</formula>
    </cfRule>
  </conditionalFormatting>
  <conditionalFormatting sqref="D877 F877:L877 N877 P877:W877 AI877:AJ877">
    <cfRule type="expression" dxfId="604" priority="235">
      <formula>$C877&lt;&gt;$C876</formula>
    </cfRule>
  </conditionalFormatting>
  <conditionalFormatting sqref="D878 F878:L878 N878 P878:W878 B589:D589 F589:N589 P589:W589">
    <cfRule type="expression" dxfId="603" priority="1926">
      <formula>$C589&lt;&gt;$C590</formula>
    </cfRule>
  </conditionalFormatting>
  <conditionalFormatting sqref="D888 F888:L888 P888:W888">
    <cfRule type="expression" dxfId="602" priority="528">
      <formula>$C888&lt;&gt;#REF!</formula>
    </cfRule>
  </conditionalFormatting>
  <conditionalFormatting sqref="D896 F896:L896 P896:W897">
    <cfRule type="expression" dxfId="601" priority="1457">
      <formula>$C896&lt;&gt;$C894</formula>
    </cfRule>
  </conditionalFormatting>
  <conditionalFormatting sqref="D927:D928 F927:L928 P927:W928">
    <cfRule type="expression" dxfId="600" priority="1461">
      <formula>$C927&lt;&gt;$C925</formula>
    </cfRule>
  </conditionalFormatting>
  <conditionalFormatting sqref="D930:D933 F930:L933 N931:N933 P931:W933 AI931:AJ933">
    <cfRule type="expression" dxfId="599" priority="214">
      <formula>$S930="Y"</formula>
    </cfRule>
  </conditionalFormatting>
  <conditionalFormatting sqref="D931 F931:L931 N931 P931:W931 AI931:AJ931">
    <cfRule type="expression" dxfId="598" priority="210">
      <formula>$C931&lt;&gt;#REF!</formula>
    </cfRule>
  </conditionalFormatting>
  <conditionalFormatting sqref="D932:D933 F932:L933 N932:N933 P932:W933 AI932:AJ933">
    <cfRule type="expression" dxfId="597" priority="215">
      <formula>$C932&lt;&gt;$C931</formula>
    </cfRule>
  </conditionalFormatting>
  <conditionalFormatting sqref="D1603:D1643 F1603:K1643 D1646:D1656 F1646:K1656 D1658 F1658:K1658 D1660:D1661 F1660:K1661 D1664:D1670 F1664:K1670">
    <cfRule type="expression" dxfId="596" priority="447">
      <formula>$C1603&lt;&gt;$C1602</formula>
    </cfRule>
  </conditionalFormatting>
  <conditionalFormatting sqref="D1644:D1645 F1644:K1645 D1657 F1657:K1657 D1659 F1659:K1659 D1662:D1663 F1662:K1663 D1673 F1673:K1673">
    <cfRule type="expression" dxfId="595" priority="448">
      <formula>$C1644&lt;&gt;#REF!</formula>
    </cfRule>
  </conditionalFormatting>
  <conditionalFormatting sqref="D1671:D1672 F1671:K1672">
    <cfRule type="expression" dxfId="594" priority="445">
      <formula>$C1671&lt;&gt;$C1669</formula>
    </cfRule>
  </conditionalFormatting>
  <conditionalFormatting sqref="D1790:D1791 F1790:K1791 D1803 F1803:K1803 D1805 F1805:K1805 D1808:D1809 F1808:K1809 D1819 F1819:K1819">
    <cfRule type="expression" dxfId="593" priority="427">
      <formula>$C1790&lt;&gt;#REF!</formula>
    </cfRule>
  </conditionalFormatting>
  <conditionalFormatting sqref="D1792:D1802 F1792:K1802 D1804 F1804:K1804 D1806:D1807 F1806:K1807 D1810:D1816 F1810:K1816">
    <cfRule type="expression" dxfId="592" priority="426">
      <formula>$C1792&lt;&gt;$C1791</formula>
    </cfRule>
  </conditionalFormatting>
  <conditionalFormatting sqref="D1817:D1818 F1817:K1818">
    <cfRule type="expression" dxfId="591" priority="425">
      <formula>$C1817&lt;&gt;$C1815</formula>
    </cfRule>
  </conditionalFormatting>
  <conditionalFormatting sqref="D1824 F1824:K1824">
    <cfRule type="expression" dxfId="590" priority="428">
      <formula>$C1824&lt;&gt;#REF!</formula>
    </cfRule>
  </conditionalFormatting>
  <conditionalFormatting sqref="D650:J650 D651:L651 P650:P651 T650:T651 V650:W651 AI650:AJ651 AL650:AM651 N650:N651 R650:R651 L650">
    <cfRule type="expression" dxfId="589" priority="4180">
      <formula>$V650="Y"</formula>
    </cfRule>
  </conditionalFormatting>
  <conditionalFormatting sqref="D7:L7 N7 P7:W7 D127 F127:L127 P127:W127 D920 F920:L920 P920:W920 D924 F924:L924 P924:W924 D934 F934:L934 P934:W934 D947 F947:L947 P947:W947 D527 F527:L527 N527 P527:W527 D540 F540 H540:L540 P540:W540">
    <cfRule type="expression" dxfId="588" priority="1643">
      <formula>$C7&lt;&gt;#REF!</formula>
    </cfRule>
  </conditionalFormatting>
  <conditionalFormatting sqref="D444:N444">
    <cfRule type="expression" dxfId="587" priority="179">
      <formula>$S444="Y"</formula>
    </cfRule>
  </conditionalFormatting>
  <conditionalFormatting sqref="E6">
    <cfRule type="expression" dxfId="586" priority="1063">
      <formula>$C6&lt;&gt;#REF!</formula>
    </cfRule>
  </conditionalFormatting>
  <conditionalFormatting sqref="E8:E2027 B587:C587 M587 G590:H590 M590">
    <cfRule type="expression" dxfId="585" priority="1969">
      <formula>$C8&lt;&gt;#REF!</formula>
    </cfRule>
  </conditionalFormatting>
  <conditionalFormatting sqref="E441 N441">
    <cfRule type="expression" dxfId="584" priority="5103">
      <formula>$C442&lt;&gt;#REF!</formula>
    </cfRule>
  </conditionalFormatting>
  <conditionalFormatting sqref="E442 N442">
    <cfRule type="expression" dxfId="583" priority="5104">
      <formula>#REF!&lt;&gt;#REF!</formula>
    </cfRule>
  </conditionalFormatting>
  <conditionalFormatting sqref="F399 J399 L399 N399 Q399:W399">
    <cfRule type="expression" dxfId="582" priority="1121">
      <formula>$C399&lt;&gt;#REF!</formula>
    </cfRule>
  </conditionalFormatting>
  <conditionalFormatting sqref="F400 J400 L400 N400 Q400:W400 S674:T674 V674">
    <cfRule type="expression" dxfId="581" priority="1122">
      <formula>$C400&lt;&gt;$C405</formula>
    </cfRule>
  </conditionalFormatting>
  <conditionalFormatting sqref="F402 J402 L402 N402 Q402:W402 F406 J406 L406 N406 Q406:W406">
    <cfRule type="expression" dxfId="580" priority="1118">
      <formula>$C402&lt;&gt;$C400</formula>
    </cfRule>
  </conditionalFormatting>
  <conditionalFormatting sqref="F405 J405 L405 N405 Q405:W405">
    <cfRule type="expression" dxfId="579" priority="1120">
      <formula>$C405&lt;&gt;$C399</formula>
    </cfRule>
  </conditionalFormatting>
  <conditionalFormatting sqref="F407 J407 L407 N407 Q407:W407">
    <cfRule type="expression" dxfId="578" priority="1117">
      <formula>$C407&lt;&gt;#REF!</formula>
    </cfRule>
  </conditionalFormatting>
  <conditionalFormatting sqref="F408:F409 J408:J409 L408:L409 N408:N409 Q408:W409">
    <cfRule type="expression" dxfId="577" priority="1111">
      <formula>$C408&lt;&gt;$C406</formula>
    </cfRule>
  </conditionalFormatting>
  <conditionalFormatting sqref="F410 J410 L410 N410 Q410:W410">
    <cfRule type="expression" dxfId="576" priority="1114">
      <formula>$C410&lt;&gt;#REF!</formula>
    </cfRule>
  </conditionalFormatting>
  <conditionalFormatting sqref="F411 J411 L411 N411 Q411:W411 AI411:AJ411 AL411:AM411 AO411:AP411 AR411:AS411 AU411:AV411 AX411:AY411">
    <cfRule type="expression" dxfId="575" priority="5501">
      <formula>$C411&lt;&gt;$C431</formula>
    </cfRule>
  </conditionalFormatting>
  <conditionalFormatting sqref="F414 J414 L414 N414 Q414:W414 D881 F881:L881 N881 P881:W881 AJ881 B888:C888">
    <cfRule type="expression" dxfId="574" priority="521">
      <formula>$C414&lt;&gt;$C411</formula>
    </cfRule>
  </conditionalFormatting>
  <conditionalFormatting sqref="F415 J415 L415 N415 Q415:W415">
    <cfRule type="expression" dxfId="573" priority="1098">
      <formula>$C415&lt;&gt;#REF!</formula>
    </cfRule>
  </conditionalFormatting>
  <conditionalFormatting sqref="F419 J419 L419 N419 Q419:W419">
    <cfRule type="expression" dxfId="572" priority="1087">
      <formula>$C419&lt;&gt;$C416</formula>
    </cfRule>
  </conditionalFormatting>
  <conditionalFormatting sqref="F424 J424 L424 N424 Q424:W424">
    <cfRule type="expression" dxfId="571" priority="1089">
      <formula>$C424&lt;&gt;$C422</formula>
    </cfRule>
  </conditionalFormatting>
  <conditionalFormatting sqref="F428:F429 J428:J429 L428:L429 N428:N429 Q428:W429">
    <cfRule type="expression" dxfId="570" priority="1077">
      <formula>$C428&lt;&gt;#REF!</formula>
    </cfRule>
  </conditionalFormatting>
  <conditionalFormatting sqref="F430 J430 L430 N430 Q430:W430 AI430:AJ430 AL430:AM430 AO430:AP430 AR430:AS430 AU430:AV430 AX430:AY430">
    <cfRule type="expression" dxfId="569" priority="157">
      <formula>$C430&lt;&gt;$C380</formula>
    </cfRule>
  </conditionalFormatting>
  <conditionalFormatting sqref="F436 J436 L436 N436:O436 Q436:W436 AI436:AJ436 AL436:AM436 AO436:AP436 AR436:AS436 AU436:AV436 AX436:AY436 N642:N643 R642:S643 B650:D650 L650:M650 P650:Q650 V650:Y650 P652:P653 N654 R654:S654 D666:D668 F666:F668 I666:L668 P666:P668 S666:T668 V666:V668 B685:C685 Q685 W685 AI685:AJ685 AL685:AM685 F749:Z749 AI749:AJ749 F650:J650 T650 AI650:AJ650 AL650:AM650 B728:C732 M728:M732 B749:D749">
    <cfRule type="expression" dxfId="568" priority="510">
      <formula>$C436&lt;&gt;$C431</formula>
    </cfRule>
  </conditionalFormatting>
  <conditionalFormatting sqref="F438 J438 L438 N438:O438 Q438:W438 AI438:AJ438 AL438:AM438 AO438:AP438 AR438:AS438 AU438:AV438 AX438:AY438 G669:H669 G672:H672 B734:C735">
    <cfRule type="expression" dxfId="567" priority="509">
      <formula>$C438&lt;&gt;$C431</formula>
    </cfRule>
  </conditionalFormatting>
  <conditionalFormatting sqref="F441 J441 L441 N441:O441 Q441:W441 AI441:AJ441 AL441:AM441 AO441:AP441 AR441:AS441 AU441:AV441 AX441:AY441">
    <cfRule type="expression" dxfId="566" priority="5127">
      <formula>$C442&lt;&gt;$C431</formula>
    </cfRule>
  </conditionalFormatting>
  <conditionalFormatting sqref="F442 J442 L442 N442:O442 Q442:W442 AI442:AJ442 AL442:AM442 AO442:AP442 AR442:AS442 AU442:AV442 AX442:AY442">
    <cfRule type="expression" dxfId="565" priority="5126">
      <formula>#REF!&lt;&gt;$C432</formula>
    </cfRule>
  </conditionalFormatting>
  <conditionalFormatting sqref="F332:I344 G361:I368 G372:I376 G399:I399 G402:I402 G404:I405 G413:I414 G417:I419 G421:I421 G423:I423 G427:I427 G432:I435 G437:I440">
    <cfRule type="expression" dxfId="564" priority="85">
      <formula>$C332&lt;&gt;$C331</formula>
    </cfRule>
  </conditionalFormatting>
  <conditionalFormatting sqref="F70:L70 O70:W70 D635:D636 D678 F678:L678 P678">
    <cfRule type="expression" dxfId="563" priority="2211">
      <formula>$C70&lt;&gt;$C57</formula>
    </cfRule>
  </conditionalFormatting>
  <conditionalFormatting sqref="F136:L136 P136:W136 F684:L684 O443 D633 D684 P684 S684:T684 V684">
    <cfRule type="expression" dxfId="562" priority="2065">
      <formula>$C136&lt;&gt;$C124</formula>
    </cfRule>
  </conditionalFormatting>
  <conditionalFormatting sqref="F322:L322 F325:H330">
    <cfRule type="expression" dxfId="561" priority="100">
      <formula>$C322&lt;&gt;$C321</formula>
    </cfRule>
  </conditionalFormatting>
  <conditionalFormatting sqref="F323:L324">
    <cfRule type="expression" dxfId="560" priority="98">
      <formula>$C323&lt;&gt;$C321</formula>
    </cfRule>
  </conditionalFormatting>
  <conditionalFormatting sqref="F443:L443">
    <cfRule type="expression" dxfId="559" priority="40">
      <formula>$C443&lt;&gt;#REF!</formula>
    </cfRule>
  </conditionalFormatting>
  <conditionalFormatting sqref="F622:L622 S622:W622 N622 P622">
    <cfRule type="expression" dxfId="558" priority="275">
      <formula>$C622&lt;&gt;#REF!</formula>
    </cfRule>
  </conditionalFormatting>
  <conditionalFormatting sqref="F623:L625 S623:W625 N623:N625 P623:P625">
    <cfRule type="expression" dxfId="557" priority="282">
      <formula>$C623&lt;&gt;$C622</formula>
    </cfRule>
  </conditionalFormatting>
  <conditionalFormatting sqref="F626:L626 N626 S626:W626 D647 F647:L647 P647 T647 V647 P626">
    <cfRule type="expression" dxfId="556" priority="308">
      <formula>$C626&lt;&gt;#REF!</formula>
    </cfRule>
  </conditionalFormatting>
  <conditionalFormatting sqref="F631:L632">
    <cfRule type="expression" dxfId="555" priority="326">
      <formula>$C631&lt;&gt;$C620</formula>
    </cfRule>
  </conditionalFormatting>
  <conditionalFormatting sqref="F685:L686">
    <cfRule type="expression" dxfId="554" priority="270">
      <formula>$S685="Y"</formula>
    </cfRule>
  </conditionalFormatting>
  <conditionalFormatting sqref="F693:L693 N693 P693:W693">
    <cfRule type="expression" dxfId="553" priority="594">
      <formula>$C693&lt;&gt;$C692</formula>
    </cfRule>
  </conditionalFormatting>
  <conditionalFormatting sqref="F842:L842 N842 P842:W842 AI842:AJ842">
    <cfRule type="expression" dxfId="552" priority="544">
      <formula>$C842&lt;&gt;$C837</formula>
    </cfRule>
  </conditionalFormatting>
  <conditionalFormatting sqref="F845:L845 N845 P845:W845">
    <cfRule type="expression" dxfId="551" priority="573">
      <formula>$C845&lt;&gt;$C840</formula>
    </cfRule>
  </conditionalFormatting>
  <conditionalFormatting sqref="F321:N321 P321:W321 AL321:AM321 AO321:AP321 AR321:AS321 AU321:AV321 AX321:AY321 AI321:AJ321">
    <cfRule type="expression" dxfId="550" priority="3283">
      <formula>$C321&lt;&gt;$C5</formula>
    </cfRule>
  </conditionalFormatting>
  <conditionalFormatting sqref="F894:N895 P894:W895">
    <cfRule type="expression" dxfId="549" priority="1481">
      <formula>$C894&lt;&gt;$C893</formula>
    </cfRule>
  </conditionalFormatting>
  <conditionalFormatting sqref="G122:G123">
    <cfRule type="expression" dxfId="548" priority="1374">
      <formula>$C122&lt;&gt;$C121</formula>
    </cfRule>
  </conditionalFormatting>
  <conditionalFormatting sqref="G345:G349">
    <cfRule type="expression" dxfId="547" priority="121">
      <formula>$C345&lt;&gt;$C344</formula>
    </cfRule>
  </conditionalFormatting>
  <conditionalFormatting sqref="G409:G410">
    <cfRule type="expression" dxfId="546" priority="107">
      <formula>$C409&lt;&gt;#REF!</formula>
    </cfRule>
  </conditionalFormatting>
  <conditionalFormatting sqref="G540">
    <cfRule type="expression" dxfId="545" priority="1501">
      <formula>$C540&lt;&gt;$C539</formula>
    </cfRule>
  </conditionalFormatting>
  <conditionalFormatting sqref="G568">
    <cfRule type="expression" dxfId="544" priority="1436">
      <formula>$C568&lt;&gt;$C567</formula>
    </cfRule>
  </conditionalFormatting>
  <conditionalFormatting sqref="G570">
    <cfRule type="expression" dxfId="543" priority="1435">
      <formula>$C570&lt;&gt;$C569</formula>
    </cfRule>
  </conditionalFormatting>
  <conditionalFormatting sqref="G573">
    <cfRule type="expression" dxfId="542" priority="1418">
      <formula>$C573&lt;&gt;$C572</formula>
    </cfRule>
  </conditionalFormatting>
  <conditionalFormatting sqref="G581:H581">
    <cfRule type="expression" dxfId="541" priority="1400">
      <formula>$C581&lt;&gt;$C582</formula>
    </cfRule>
  </conditionalFormatting>
  <conditionalFormatting sqref="G590:H590">
    <cfRule type="expression" dxfId="540" priority="1429">
      <formula>$C590&lt;&gt;$C591</formula>
    </cfRule>
  </conditionalFormatting>
  <conditionalFormatting sqref="G618:H618">
    <cfRule type="expression" dxfId="539" priority="6205">
      <formula>$C618&lt;&gt;$C665</formula>
    </cfRule>
  </conditionalFormatting>
  <conditionalFormatting sqref="G633:H633">
    <cfRule type="expression" dxfId="538" priority="328">
      <formula>$C633&lt;&gt;#REF!</formula>
    </cfRule>
  </conditionalFormatting>
  <conditionalFormatting sqref="G666:H668 B460:C460 J849:J851">
    <cfRule type="expression" dxfId="537" priority="1081">
      <formula>$C460&lt;&gt;#REF!</formula>
    </cfRule>
  </conditionalFormatting>
  <conditionalFormatting sqref="G673:H673">
    <cfRule type="expression" dxfId="536" priority="289">
      <formula>$C673&lt;&gt;$C669</formula>
    </cfRule>
  </conditionalFormatting>
  <conditionalFormatting sqref="G693:H693">
    <cfRule type="expression" dxfId="535" priority="592">
      <formula>$C693&lt;&gt;$C688</formula>
    </cfRule>
  </conditionalFormatting>
  <conditionalFormatting sqref="G869:H873">
    <cfRule type="expression" dxfId="534" priority="1449">
      <formula>$C869&lt;&gt;$C867</formula>
    </cfRule>
  </conditionalFormatting>
  <conditionalFormatting sqref="G904:H908">
    <cfRule type="expression" dxfId="533" priority="1441">
      <formula>$C904&lt;&gt;$C902</formula>
    </cfRule>
  </conditionalFormatting>
  <conditionalFormatting sqref="G331:I331 G360:I360 G371:I371 G424:I424">
    <cfRule type="expression" dxfId="532" priority="92">
      <formula>$C331&lt;&gt;#REF!</formula>
    </cfRule>
  </conditionalFormatting>
  <conditionalFormatting sqref="G345:I345">
    <cfRule type="expression" dxfId="531" priority="89">
      <formula>$C345&lt;&gt;$C343</formula>
    </cfRule>
  </conditionalFormatting>
  <conditionalFormatting sqref="G350:I350 G369:I369 G377:I377">
    <cfRule type="expression" dxfId="530" priority="91">
      <formula>$C350&lt;&gt;#REF!</formula>
    </cfRule>
  </conditionalFormatting>
  <conditionalFormatting sqref="G351:I352 G354:I359">
    <cfRule type="expression" dxfId="529" priority="67">
      <formula>$C351&lt;&gt;$C350</formula>
    </cfRule>
  </conditionalFormatting>
  <conditionalFormatting sqref="G353:I353 G428:I428">
    <cfRule type="expression" dxfId="528" priority="84">
      <formula>$C353&lt;&gt;$C351</formula>
    </cfRule>
  </conditionalFormatting>
  <conditionalFormatting sqref="G397:I398">
    <cfRule type="expression" dxfId="527" priority="82">
      <formula>$C397&lt;&gt;#REF!</formula>
    </cfRule>
  </conditionalFormatting>
  <conditionalFormatting sqref="G400:I400">
    <cfRule type="expression" dxfId="526" priority="80">
      <formula>$C400&lt;&gt;#REF!</formula>
    </cfRule>
  </conditionalFormatting>
  <conditionalFormatting sqref="G401:I401">
    <cfRule type="expression" dxfId="525" priority="81">
      <formula>$C401&lt;&gt;$C406</formula>
    </cfRule>
  </conditionalFormatting>
  <conditionalFormatting sqref="G403:I403 G407:I407">
    <cfRule type="expression" dxfId="524" priority="78">
      <formula>$C403&lt;&gt;$C401</formula>
    </cfRule>
  </conditionalFormatting>
  <conditionalFormatting sqref="G406:I406">
    <cfRule type="expression" dxfId="523" priority="79">
      <formula>$C406&lt;&gt;$C400</formula>
    </cfRule>
  </conditionalFormatting>
  <conditionalFormatting sqref="G408:I408">
    <cfRule type="expression" dxfId="522" priority="77">
      <formula>$C408&lt;&gt;#REF!</formula>
    </cfRule>
  </conditionalFormatting>
  <conditionalFormatting sqref="G409:I410">
    <cfRule type="expression" dxfId="521" priority="75">
      <formula>$C409&lt;&gt;$C407</formula>
    </cfRule>
  </conditionalFormatting>
  <conditionalFormatting sqref="G411:I411">
    <cfRule type="expression" dxfId="520" priority="76">
      <formula>$C411&lt;&gt;#REF!</formula>
    </cfRule>
  </conditionalFormatting>
  <conditionalFormatting sqref="G415:I415">
    <cfRule type="expression" dxfId="519" priority="68">
      <formula>$C415&lt;&gt;$C412</formula>
    </cfRule>
  </conditionalFormatting>
  <conditionalFormatting sqref="G416:I416">
    <cfRule type="expression" dxfId="518" priority="74">
      <formula>$C416&lt;&gt;#REF!</formula>
    </cfRule>
  </conditionalFormatting>
  <conditionalFormatting sqref="G420:I420">
    <cfRule type="expression" dxfId="517" priority="72">
      <formula>$C420&lt;&gt;$C417</formula>
    </cfRule>
  </conditionalFormatting>
  <conditionalFormatting sqref="G422:I422 G426:I426">
    <cfRule type="expression" dxfId="516" priority="90">
      <formula>$C422&lt;&gt;$C419</formula>
    </cfRule>
  </conditionalFormatting>
  <conditionalFormatting sqref="G425:I425">
    <cfRule type="expression" dxfId="515" priority="73">
      <formula>$C425&lt;&gt;$C423</formula>
    </cfRule>
  </conditionalFormatting>
  <conditionalFormatting sqref="G429:I430">
    <cfRule type="expression" dxfId="514" priority="71">
      <formula>$C429&lt;&gt;#REF!</formula>
    </cfRule>
  </conditionalFormatting>
  <conditionalFormatting sqref="G441:I441">
    <cfRule type="expression" dxfId="513" priority="83">
      <formula>$C441&lt;&gt;#REF!</formula>
    </cfRule>
  </conditionalFormatting>
  <conditionalFormatting sqref="H33">
    <cfRule type="expression" dxfId="512" priority="1253">
      <formula>$C33&lt;&gt;$C32</formula>
    </cfRule>
  </conditionalFormatting>
  <conditionalFormatting sqref="H378:H396 F381 J381 L381 N381 Q381:W381 AI381:AJ381 AL381:AM381 AO381:AP381 AR381:AS381 AU381:AV381 AX381:AY381 F396:F397 J396:J397 L396:L397 N396:N397 Q396:W397 AI396:AJ397 AL396:AM397 AO396:AP397 AR396:AS397 AU396:AV397 AX396:AY397 H431:H440 N431:N440 J618 J670:J677 B488:C488 M488:N488">
    <cfRule type="expression" dxfId="511" priority="1140">
      <formula>$C378&lt;&gt;#REF!</formula>
    </cfRule>
  </conditionalFormatting>
  <conditionalFormatting sqref="H685">
    <cfRule type="expression" dxfId="510" priority="269">
      <formula>$C685&lt;&gt;#REF!</formula>
    </cfRule>
  </conditionalFormatting>
  <conditionalFormatting sqref="H1016 H1053 H1149 H1180 H1238 H1268 H1299 H1327 H1358 H1389 H1447 H1477 H1508 H1751 H1853 H1885 H1917 H1929 H1946 H1959 H1978">
    <cfRule type="expression" dxfId="509" priority="517">
      <formula>$C1016&lt;&gt;$C1015</formula>
    </cfRule>
  </conditionalFormatting>
  <conditionalFormatting sqref="H346:I349 G370:I370 G442:I442">
    <cfRule type="expression" dxfId="508" priority="88">
      <formula>$C346&lt;&gt;$C345</formula>
    </cfRule>
  </conditionalFormatting>
  <conditionalFormatting sqref="I326:I330">
    <cfRule type="expression" dxfId="507" priority="69">
      <formula>$C326&lt;&gt;$C325</formula>
    </cfRule>
  </conditionalFormatting>
  <conditionalFormatting sqref="I431 K431 D431:D440 G431:H440 P431:P440 I436 K436 B583:D583 F583:N583 P583:W583">
    <cfRule type="expression" dxfId="506" priority="1988">
      <formula>$C431&lt;&gt;$C406</formula>
    </cfRule>
  </conditionalFormatting>
  <conditionalFormatting sqref="J664 S664:T664 V664">
    <cfRule type="expression" dxfId="505" priority="284">
      <formula>$C664&lt;&gt;$C662</formula>
    </cfRule>
  </conditionalFormatting>
  <conditionalFormatting sqref="J685">
    <cfRule type="expression" dxfId="504" priority="6206">
      <formula>$C685&lt;&gt;$C618</formula>
    </cfRule>
  </conditionalFormatting>
  <conditionalFormatting sqref="K331 K360 K371 K424">
    <cfRule type="expression" dxfId="503" priority="63">
      <formula>$C331&lt;&gt;#REF!</formula>
    </cfRule>
  </conditionalFormatting>
  <conditionalFormatting sqref="K345">
    <cfRule type="expression" dxfId="502" priority="60">
      <formula>$C345&lt;&gt;$C343</formula>
    </cfRule>
  </conditionalFormatting>
  <conditionalFormatting sqref="K346:K349 K370 K442">
    <cfRule type="expression" dxfId="501" priority="59">
      <formula>$C346&lt;&gt;$C345</formula>
    </cfRule>
  </conditionalFormatting>
  <conditionalFormatting sqref="K350 K369 K377">
    <cfRule type="expression" dxfId="500" priority="62">
      <formula>$C350&lt;&gt;#REF!</formula>
    </cfRule>
  </conditionalFormatting>
  <conditionalFormatting sqref="K351:K352 K354:K359">
    <cfRule type="expression" dxfId="499" priority="37">
      <formula>$C351&lt;&gt;$C350</formula>
    </cfRule>
  </conditionalFormatting>
  <conditionalFormatting sqref="K353 K428">
    <cfRule type="expression" dxfId="498" priority="55">
      <formula>$C353&lt;&gt;$C351</formula>
    </cfRule>
  </conditionalFormatting>
  <conditionalFormatting sqref="K397:K398">
    <cfRule type="expression" dxfId="497" priority="53">
      <formula>$C397&lt;&gt;#REF!</formula>
    </cfRule>
  </conditionalFormatting>
  <conditionalFormatting sqref="K400">
    <cfRule type="expression" dxfId="496" priority="51">
      <formula>$C400&lt;&gt;#REF!</formula>
    </cfRule>
  </conditionalFormatting>
  <conditionalFormatting sqref="K401">
    <cfRule type="expression" dxfId="495" priority="52">
      <formula>$C401&lt;&gt;$C406</formula>
    </cfRule>
  </conditionalFormatting>
  <conditionalFormatting sqref="K403 K407">
    <cfRule type="expression" dxfId="494" priority="48">
      <formula>$C403&lt;&gt;$C401</formula>
    </cfRule>
  </conditionalFormatting>
  <conditionalFormatting sqref="K406">
    <cfRule type="expression" dxfId="493" priority="50">
      <formula>$C406&lt;&gt;$C400</formula>
    </cfRule>
  </conditionalFormatting>
  <conditionalFormatting sqref="K407">
    <cfRule type="expression" dxfId="492" priority="49">
      <formula>$C407&lt;&gt;$C404</formula>
    </cfRule>
  </conditionalFormatting>
  <conditionalFormatting sqref="K408">
    <cfRule type="expression" dxfId="491" priority="47">
      <formula>$C408&lt;&gt;#REF!</formula>
    </cfRule>
  </conditionalFormatting>
  <conditionalFormatting sqref="K409:K410">
    <cfRule type="expression" dxfId="490" priority="45">
      <formula>$C409&lt;&gt;$C407</formula>
    </cfRule>
  </conditionalFormatting>
  <conditionalFormatting sqref="K411">
    <cfRule type="expression" dxfId="489" priority="46">
      <formula>$C411&lt;&gt;#REF!</formula>
    </cfRule>
  </conditionalFormatting>
  <conditionalFormatting sqref="K415">
    <cfRule type="expression" dxfId="488" priority="38">
      <formula>$C415&lt;&gt;$C412</formula>
    </cfRule>
  </conditionalFormatting>
  <conditionalFormatting sqref="K416">
    <cfRule type="expression" dxfId="487" priority="44">
      <formula>$C416&lt;&gt;#REF!</formula>
    </cfRule>
  </conditionalFormatting>
  <conditionalFormatting sqref="K420">
    <cfRule type="expression" dxfId="486" priority="42">
      <formula>$C420&lt;&gt;$C417</formula>
    </cfRule>
  </conditionalFormatting>
  <conditionalFormatting sqref="K422 K426">
    <cfRule type="expression" dxfId="485" priority="61">
      <formula>$C422&lt;&gt;$C419</formula>
    </cfRule>
  </conditionalFormatting>
  <conditionalFormatting sqref="K425">
    <cfRule type="expression" dxfId="484" priority="43">
      <formula>$C425&lt;&gt;$C423</formula>
    </cfRule>
  </conditionalFormatting>
  <conditionalFormatting sqref="K429:K430">
    <cfRule type="expression" dxfId="483" priority="41">
      <formula>$C429&lt;&gt;#REF!</formula>
    </cfRule>
  </conditionalFormatting>
  <conditionalFormatting sqref="K441">
    <cfRule type="expression" dxfId="482" priority="54">
      <formula>$C441&lt;&gt;#REF!</formula>
    </cfRule>
  </conditionalFormatting>
  <conditionalFormatting sqref="K650">
    <cfRule type="expression" dxfId="481" priority="3">
      <formula>$S650="Y"</formula>
    </cfRule>
    <cfRule type="expression" dxfId="480" priority="4">
      <formula>$C650&lt;&gt;$C648</formula>
    </cfRule>
  </conditionalFormatting>
  <conditionalFormatting sqref="K748">
    <cfRule type="expression" dxfId="479" priority="2">
      <formula>$C748&lt;&gt;$C745</formula>
    </cfRule>
  </conditionalFormatting>
  <conditionalFormatting sqref="K326:L330">
    <cfRule type="expression" dxfId="478" priority="39">
      <formula>$C326&lt;&gt;$C325</formula>
    </cfRule>
  </conditionalFormatting>
  <conditionalFormatting sqref="K332:L344 K361:K368 K372:K376 K399 K402 K404:K405 K413:K414 K417:K419 K421 K423 K427 K432:K435 K437:K440">
    <cfRule type="expression" dxfId="477" priority="56">
      <formula>$C332&lt;&gt;$C331</formula>
    </cfRule>
  </conditionalFormatting>
  <conditionalFormatting sqref="M7">
    <cfRule type="expression" dxfId="476" priority="1601">
      <formula>$C7&lt;&gt;$C6</formula>
    </cfRule>
  </conditionalFormatting>
  <conditionalFormatting sqref="M40:M46">
    <cfRule type="expression" dxfId="475" priority="409">
      <formula>$C40&lt;&gt;$C38</formula>
    </cfRule>
  </conditionalFormatting>
  <conditionalFormatting sqref="M57">
    <cfRule type="expression" dxfId="474" priority="1066">
      <formula>$C57&lt;&gt;$C56</formula>
    </cfRule>
  </conditionalFormatting>
  <conditionalFormatting sqref="M87:M98">
    <cfRule type="expression" dxfId="473" priority="1227">
      <formula>$C87&lt;&gt;$C86</formula>
    </cfRule>
  </conditionalFormatting>
  <conditionalFormatting sqref="M108:M110">
    <cfRule type="expression" dxfId="472" priority="1225">
      <formula>$C108&lt;&gt;$C104</formula>
    </cfRule>
  </conditionalFormatting>
  <conditionalFormatting sqref="M267">
    <cfRule type="expression" dxfId="471" priority="1211">
      <formula>$C267&lt;&gt;$C262</formula>
    </cfRule>
  </conditionalFormatting>
  <conditionalFormatting sqref="M326">
    <cfRule type="expression" dxfId="470" priority="5">
      <formula>$C326&lt;&gt;$C325</formula>
    </cfRule>
  </conditionalFormatting>
  <conditionalFormatting sqref="M382:M396">
    <cfRule type="expression" dxfId="469" priority="5450">
      <formula>$C382&lt;&gt;$C100</formula>
    </cfRule>
  </conditionalFormatting>
  <conditionalFormatting sqref="M397:M430">
    <cfRule type="expression" dxfId="468" priority="5190">
      <formula>$C397&lt;&gt;$C66</formula>
    </cfRule>
  </conditionalFormatting>
  <conditionalFormatting sqref="M453:M464">
    <cfRule type="expression" dxfId="467" priority="1104">
      <formula>$C453&lt;&gt;$C452</formula>
    </cfRule>
  </conditionalFormatting>
  <conditionalFormatting sqref="M456:M464">
    <cfRule type="expression" dxfId="466" priority="1075">
      <formula>$C456&lt;&gt;$C454</formula>
    </cfRule>
  </conditionalFormatting>
  <conditionalFormatting sqref="M460">
    <cfRule type="expression" dxfId="465" priority="1080">
      <formula>$C460&lt;&gt;#REF!</formula>
    </cfRule>
  </conditionalFormatting>
  <conditionalFormatting sqref="M463:M464">
    <cfRule type="expression" dxfId="464" priority="1106">
      <formula>$C463&lt;&gt;#REF!</formula>
    </cfRule>
  </conditionalFormatting>
  <conditionalFormatting sqref="M503:M507 M318 B843:C846">
    <cfRule type="expression" dxfId="463" priority="541">
      <formula>$C318&lt;&gt;$C313</formula>
    </cfRule>
  </conditionalFormatting>
  <conditionalFormatting sqref="M527">
    <cfRule type="expression" dxfId="462" priority="1511">
      <formula>$C527&lt;&gt;$C526</formula>
    </cfRule>
  </conditionalFormatting>
  <conditionalFormatting sqref="M602:M603 B606:D606 F606:N606 P606:Z606 AI606:AJ606 M607 U644 N659 R659:S659 B24:D24 F24:W24 B105:D107 F105:W107 B107:C110 B154:D154 F154:W154 D246 F246:L246 N246:W246 B247:C249 M247:M249 B266:C266 M266 B279:D279 F279:W279 B487:C487 M487 B829:D829 F829:N829 P829:W829 AI829:AJ829 B837:D837 F837:N837 P837:W837 B934:C934 M934:N934 D963">
    <cfRule type="expression" dxfId="461" priority="1415">
      <formula>$C24&lt;&gt;$C20</formula>
    </cfRule>
  </conditionalFormatting>
  <conditionalFormatting sqref="M604:M606 B607:C607 M607:N607 X607:Z607 B845:D846">
    <cfRule type="expression" dxfId="460" priority="572">
      <formula>$C604&lt;&gt;$C599</formula>
    </cfRule>
  </conditionalFormatting>
  <conditionalFormatting sqref="M689:M715">
    <cfRule type="expression" dxfId="459" priority="243">
      <formula>$C689&lt;&gt;$C688</formula>
    </cfRule>
  </conditionalFormatting>
  <conditionalFormatting sqref="M734">
    <cfRule type="expression" dxfId="458" priority="513">
      <formula>$C734&lt;&gt;$C727</formula>
    </cfRule>
  </conditionalFormatting>
  <conditionalFormatting sqref="M813:M815">
    <cfRule type="expression" dxfId="457" priority="503">
      <formula>$C813&lt;&gt;$C812</formula>
    </cfRule>
  </conditionalFormatting>
  <conditionalFormatting sqref="M877:M886">
    <cfRule type="expression" dxfId="456" priority="226">
      <formula>$C877&lt;&gt;$C876</formula>
    </cfRule>
  </conditionalFormatting>
  <conditionalFormatting sqref="M923:M927">
    <cfRule type="expression" dxfId="455" priority="227">
      <formula>$C923&lt;&gt;$C922</formula>
    </cfRule>
  </conditionalFormatting>
  <conditionalFormatting sqref="M1563">
    <cfRule type="expression" dxfId="454" priority="423">
      <formula>$C1563&lt;&gt;$C1562</formula>
    </cfRule>
  </conditionalFormatting>
  <conditionalFormatting sqref="M1693">
    <cfRule type="expression" dxfId="453" priority="424">
      <formula>$C1693&lt;&gt;$C1692</formula>
    </cfRule>
  </conditionalFormatting>
  <conditionalFormatting sqref="M75:N80">
    <cfRule type="expression" dxfId="452" priority="1383">
      <formula>$C75&lt;&gt;$C74</formula>
    </cfRule>
  </conditionalFormatting>
  <conditionalFormatting sqref="M128:N128">
    <cfRule type="expression" dxfId="451" priority="1372">
      <formula>$C128&lt;&gt;$C127</formula>
    </cfRule>
  </conditionalFormatting>
  <conditionalFormatting sqref="M484:N484">
    <cfRule type="expression" dxfId="450" priority="1073">
      <formula>$C484&lt;&gt;$C481</formula>
    </cfRule>
  </conditionalFormatting>
  <conditionalFormatting sqref="M485:N486">
    <cfRule type="expression" dxfId="449" priority="1072">
      <formula>$C485&lt;&gt;$C483</formula>
    </cfRule>
  </conditionalFormatting>
  <conditionalFormatting sqref="M540:N540">
    <cfRule type="expression" dxfId="448" priority="1503">
      <formula>$C540&lt;&gt;$C539</formula>
    </cfRule>
  </conditionalFormatting>
  <conditionalFormatting sqref="M888:N888">
    <cfRule type="expression" dxfId="447" priority="520">
      <formula>$C888&lt;&gt;$C885</formula>
    </cfRule>
  </conditionalFormatting>
  <conditionalFormatting sqref="M920:N920">
    <cfRule type="expression" dxfId="446" priority="1473">
      <formula>$C920&lt;&gt;$C918</formula>
    </cfRule>
  </conditionalFormatting>
  <conditionalFormatting sqref="M947:N947">
    <cfRule type="expression" dxfId="445" priority="531">
      <formula>$C947&lt;&gt;$C945</formula>
    </cfRule>
  </conditionalFormatting>
  <conditionalFormatting sqref="N40:N43">
    <cfRule type="expression" dxfId="444" priority="413">
      <formula>$C40&lt;&gt;$C35</formula>
    </cfRule>
  </conditionalFormatting>
  <conditionalFormatting sqref="N323:N324 AI323:AJ324 AL323:AM324 AO323:AP324 AR323:AS324 AU323:AV324 AX323:AY324">
    <cfRule type="expression" dxfId="443" priority="258">
      <formula>$C323&lt;&gt;$C321</formula>
    </cfRule>
  </conditionalFormatting>
  <conditionalFormatting sqref="N396">
    <cfRule type="expression" dxfId="442" priority="5367">
      <formula>$C396&lt;&gt;$C427</formula>
    </cfRule>
  </conditionalFormatting>
  <conditionalFormatting sqref="N428:N429">
    <cfRule type="expression" dxfId="441" priority="1078">
      <formula>$C428&lt;&gt;$C425</formula>
    </cfRule>
  </conditionalFormatting>
  <conditionalFormatting sqref="N434 B842:D843">
    <cfRule type="expression" dxfId="440" priority="542">
      <formula>$C434&lt;&gt;$C429</formula>
    </cfRule>
  </conditionalFormatting>
  <conditionalFormatting sqref="N441">
    <cfRule type="expression" dxfId="439" priority="5520">
      <formula>$C442&lt;&gt;$C429</formula>
    </cfRule>
  </conditionalFormatting>
  <conditionalFormatting sqref="N442">
    <cfRule type="expression" dxfId="438" priority="5155">
      <formula>#REF!&lt;&gt;$C430</formula>
    </cfRule>
  </conditionalFormatting>
  <conditionalFormatting sqref="N443">
    <cfRule type="expression" dxfId="437" priority="5525">
      <formula>$C443&lt;&gt;#REF!</formula>
    </cfRule>
    <cfRule type="expression" dxfId="436" priority="5526">
      <formula>$C443&lt;&gt;$C396</formula>
    </cfRule>
    <cfRule type="expression" dxfId="435" priority="5527">
      <formula>$C443&lt;&gt;$C429</formula>
    </cfRule>
  </conditionalFormatting>
  <conditionalFormatting sqref="N618 R618 U618">
    <cfRule type="expression" dxfId="434" priority="6207">
      <formula>$C618&lt;&gt;$C672</formula>
    </cfRule>
  </conditionalFormatting>
  <conditionalFormatting sqref="N879:N888">
    <cfRule type="expression" dxfId="433" priority="501">
      <formula>$C879&lt;&gt;$C880</formula>
    </cfRule>
  </conditionalFormatting>
  <conditionalFormatting sqref="N322:W322 P325:W330 P402">
    <cfRule type="expression" dxfId="432" priority="10">
      <formula>$C322&lt;&gt;$C321</formula>
    </cfRule>
  </conditionalFormatting>
  <conditionalFormatting sqref="P41">
    <cfRule type="expression" dxfId="431" priority="410">
      <formula>$C41&lt;&gt;$C40</formula>
    </cfRule>
    <cfRule type="expression" dxfId="430" priority="411">
      <formula>$S41="Y"</formula>
    </cfRule>
  </conditionalFormatting>
  <conditionalFormatting sqref="P331 P360 P371 P424">
    <cfRule type="expression" dxfId="429" priority="33">
      <formula>$C331&lt;&gt;#REF!</formula>
    </cfRule>
  </conditionalFormatting>
  <conditionalFormatting sqref="P345">
    <cfRule type="expression" dxfId="428" priority="30">
      <formula>$C345&lt;&gt;$C343</formula>
    </cfRule>
  </conditionalFormatting>
  <conditionalFormatting sqref="P346:P349 P370 P442">
    <cfRule type="expression" dxfId="427" priority="29">
      <formula>$C346&lt;&gt;$C345</formula>
    </cfRule>
  </conditionalFormatting>
  <conditionalFormatting sqref="P350 P369 P377">
    <cfRule type="expression" dxfId="426" priority="32">
      <formula>$C350&lt;&gt;#REF!</formula>
    </cfRule>
  </conditionalFormatting>
  <conditionalFormatting sqref="P351:P352 P354:P359">
    <cfRule type="expression" dxfId="425" priority="7">
      <formula>$C351&lt;&gt;$C350</formula>
    </cfRule>
  </conditionalFormatting>
  <conditionalFormatting sqref="P353 P428">
    <cfRule type="expression" dxfId="424" priority="25">
      <formula>$C353&lt;&gt;$C351</formula>
    </cfRule>
  </conditionalFormatting>
  <conditionalFormatting sqref="P397:P398">
    <cfRule type="expression" dxfId="423" priority="23">
      <formula>$C397&lt;&gt;#REF!</formula>
    </cfRule>
  </conditionalFormatting>
  <conditionalFormatting sqref="P400">
    <cfRule type="expression" dxfId="422" priority="21">
      <formula>$C400&lt;&gt;#REF!</formula>
    </cfRule>
  </conditionalFormatting>
  <conditionalFormatting sqref="P401">
    <cfRule type="expression" dxfId="421" priority="22">
      <formula>$C401&lt;&gt;$C406</formula>
    </cfRule>
  </conditionalFormatting>
  <conditionalFormatting sqref="P403 P407">
    <cfRule type="expression" dxfId="420" priority="19">
      <formula>$C403&lt;&gt;$C401</formula>
    </cfRule>
  </conditionalFormatting>
  <conditionalFormatting sqref="P406">
    <cfRule type="expression" dxfId="419" priority="20">
      <formula>$C406&lt;&gt;$C400</formula>
    </cfRule>
  </conditionalFormatting>
  <conditionalFormatting sqref="P408">
    <cfRule type="expression" dxfId="418" priority="18">
      <formula>$C408&lt;&gt;#REF!</formula>
    </cfRule>
  </conditionalFormatting>
  <conditionalFormatting sqref="P409:P410">
    <cfRule type="expression" dxfId="417" priority="16">
      <formula>$C409&lt;&gt;$C407</formula>
    </cfRule>
  </conditionalFormatting>
  <conditionalFormatting sqref="P411">
    <cfRule type="expression" dxfId="416" priority="17">
      <formula>$C411&lt;&gt;#REF!</formula>
    </cfRule>
  </conditionalFormatting>
  <conditionalFormatting sqref="P415">
    <cfRule type="expression" dxfId="415" priority="9">
      <formula>$C415&lt;&gt;$C412</formula>
    </cfRule>
  </conditionalFormatting>
  <conditionalFormatting sqref="P416">
    <cfRule type="expression" dxfId="414" priority="15">
      <formula>$C416&lt;&gt;#REF!</formula>
    </cfRule>
  </conditionalFormatting>
  <conditionalFormatting sqref="P420">
    <cfRule type="expression" dxfId="413" priority="13">
      <formula>$C420&lt;&gt;$C417</formula>
    </cfRule>
  </conditionalFormatting>
  <conditionalFormatting sqref="P422 P426">
    <cfRule type="expression" dxfId="412" priority="31">
      <formula>$C422&lt;&gt;$C419</formula>
    </cfRule>
  </conditionalFormatting>
  <conditionalFormatting sqref="P425">
    <cfRule type="expression" dxfId="411" priority="14">
      <formula>$C425&lt;&gt;$C423</formula>
    </cfRule>
  </conditionalFormatting>
  <conditionalFormatting sqref="P429:P430">
    <cfRule type="expression" dxfId="410" priority="12">
      <formula>$C429&lt;&gt;#REF!</formula>
    </cfRule>
  </conditionalFormatting>
  <conditionalFormatting sqref="P441">
    <cfRule type="expression" dxfId="409" priority="24">
      <formula>$C441&lt;&gt;#REF!</formula>
    </cfRule>
  </conditionalFormatting>
  <conditionalFormatting sqref="P958">
    <cfRule type="expression" dxfId="408" priority="1414">
      <formula>$C958&lt;&gt;$C956</formula>
    </cfRule>
  </conditionalFormatting>
  <conditionalFormatting sqref="P1603:P1643 P1646:P1656 P1658 P1660:P1661 P1664:P1670 P1674:P1693">
    <cfRule type="expression" dxfId="407" priority="440">
      <formula>$C1603&lt;&gt;$C1602</formula>
    </cfRule>
  </conditionalFormatting>
  <conditionalFormatting sqref="P1603:P1693">
    <cfRule type="expression" dxfId="406" priority="439">
      <formula>$S1603="Y"</formula>
    </cfRule>
  </conditionalFormatting>
  <conditionalFormatting sqref="P1644:P1645 P1657 P1659 P1662:P1663 P1673">
    <cfRule type="expression" dxfId="405" priority="441">
      <formula>$C1644&lt;&gt;#REF!</formula>
    </cfRule>
  </conditionalFormatting>
  <conditionalFormatting sqref="P1671:P1672">
    <cfRule type="expression" dxfId="404" priority="438">
      <formula>$C1671&lt;&gt;$C1669</formula>
    </cfRule>
  </conditionalFormatting>
  <conditionalFormatting sqref="P1790:P1791 P1803 P1805 P1808:P1809 P1819">
    <cfRule type="expression" dxfId="403" priority="437">
      <formula>$C1790&lt;&gt;#REF!</formula>
    </cfRule>
  </conditionalFormatting>
  <conditionalFormatting sqref="P1792:P1802 P1804 P1806:P1807 P1810:P1816">
    <cfRule type="expression" dxfId="402" priority="436">
      <formula>$C1792&lt;&gt;$C1791</formula>
    </cfRule>
  </conditionalFormatting>
  <conditionalFormatting sqref="P1817:P1818">
    <cfRule type="expression" dxfId="401" priority="434">
      <formula>$C1817&lt;&gt;$C1815</formula>
    </cfRule>
  </conditionalFormatting>
  <conditionalFormatting sqref="P323:W324">
    <cfRule type="expression" dxfId="400" priority="8">
      <formula>$C323&lt;&gt;$C321</formula>
    </cfRule>
  </conditionalFormatting>
  <conditionalFormatting sqref="P332:W344 P361:P368 P372:P376 P399 P404:P405 P413:P414 P417:P419 P421 P423 P427 P432:P435 P437:P440">
    <cfRule type="expression" dxfId="399" priority="26">
      <formula>$C332&lt;&gt;$C331</formula>
    </cfRule>
  </conditionalFormatting>
  <conditionalFormatting sqref="P443:W443">
    <cfRule type="expression" dxfId="398" priority="11">
      <formula>$C443&lt;&gt;#REF!</formula>
    </cfRule>
  </conditionalFormatting>
  <conditionalFormatting sqref="P444:W444 F444:N444 AI444:AJ444">
    <cfRule type="expression" dxfId="397" priority="5512">
      <formula>$C444&lt;&gt;$C108</formula>
    </cfRule>
  </conditionalFormatting>
  <conditionalFormatting sqref="P492:W493 AI492:AJ493 AL492:AM492 AO492:AP492 AR492:AS492 AU492:AV492 AX492:AY492 D492:D493 F492:L493 N492:N493">
    <cfRule type="expression" dxfId="396" priority="254">
      <formula>$C492&lt;&gt;$C490</formula>
    </cfRule>
  </conditionalFormatting>
  <conditionalFormatting sqref="P495:W496 D495 F495:L495 N495">
    <cfRule type="expression" dxfId="395" priority="1362">
      <formula>$C495&lt;&gt;$C493</formula>
    </cfRule>
  </conditionalFormatting>
  <conditionalFormatting sqref="P890:W891 C891:D891 F891:L891 N891 AI891:AJ891">
    <cfRule type="expression" dxfId="394" priority="233">
      <formula>$C890&lt;&gt;$C889</formula>
    </cfRule>
  </conditionalFormatting>
  <conditionalFormatting sqref="P892:W892">
    <cfRule type="expression" dxfId="393" priority="675">
      <formula>$C892&lt;&gt;$C890</formula>
    </cfRule>
  </conditionalFormatting>
  <conditionalFormatting sqref="P903:W903">
    <cfRule type="expression" dxfId="392" priority="674">
      <formula>$C903&lt;&gt;$C901</formula>
    </cfRule>
  </conditionalFormatting>
  <conditionalFormatting sqref="P934:W1602 B934:D2027 F934:N2027 B6:Z24 F47:W307 B48:D308 B447:D491 F447:N491 B829:D929 F829:N929 P829:W930 AI829:AJ930 B25:W38 B39:C47 N44:W46 AL321:AM346 AO321:AP346 AR321:AS346 AU321:AV346 AX321:AY346 O444:W491 D493:D499 F493:L502 N493:N502 P687:W825 B689:N821 AL849:AM852 AI934:AJ2027 AU350:AV370 AX350:AY370 M308:W308 F308:L311 D309:D311 M309:N313 B309:C319 O309:W321 D312:L313 D314:N317 F318:N321 I322:L325 B445:N446 B492:C499 M492:M502 B687:D688 F687:N688 F822:N822 B822:D823 F823:L825 N823:N825 M823:M828 D824:D825 B824:C827 N930 M930:M933 Q1603:W1693 D39:W39 AL713:AM715 P1694:W2027 E40:J42 L40:L43 N40:O43 Q40:W43 M40:M46 AL446:AM446 AO446:AP446 AR446:AS446 AU446:AV446 AX446:AY446 D492:L492 N492:W492 AL492:AM492 AO492:AP492 AR492:AS492 AU492:AV492 AX492:AY492 D613:L613 AO613:AP613 AR613:AS613 AU613:AV613 AX613:AY613 AL689:AM689 AO689:AP689 AR689:AS689 AU689:AV689 AX689:AY689 AL718:AM718 AO718:AP718 AR718:AS718 AU718:AV718 AX718:AY718 B930:C933 F322 E323:F323 F43:J43 F44:L46 D44:D47 D318:D319">
    <cfRule type="expression" dxfId="391" priority="1438">
      <formula>$S6="Y"</formula>
    </cfRule>
  </conditionalFormatting>
  <conditionalFormatting sqref="P935:W937 AI935:AJ937 D937 F937:L937 N937">
    <cfRule type="expression" dxfId="390" priority="229">
      <formula>$C935&lt;&gt;$C934</formula>
    </cfRule>
  </conditionalFormatting>
  <conditionalFormatting sqref="R621:R628 R631:R632 B619:C619 Q619 X619:Y619 B633:C633 Q633 W633 AI633:AJ633 AL633:AM633 N671:N673 R671:R673 U671:U673 D676:D677 F676:L677 P676:P677 N676:N679 R676:R679 U676:U679 B48:C48 M48:N48">
    <cfRule type="expression" dxfId="389" priority="1347">
      <formula>$C48&lt;&gt;$C46</formula>
    </cfRule>
  </conditionalFormatting>
  <conditionalFormatting sqref="R640:V641 N635:N637 R635:R637 D640:D641 F640:L641 N640:N641 P640:P641 N648:N649 R648:S649 U648:U649 R657:S657 F746:Z746 AI746:AJ746 B98:C98 M98:N98 B746:D746">
    <cfRule type="expression" dxfId="388" priority="1339">
      <formula>$C98&lt;&gt;$C96</formula>
    </cfRule>
  </conditionalFormatting>
  <conditionalFormatting sqref="S618:T618 V618">
    <cfRule type="expression" dxfId="387" priority="6210">
      <formula>$C618&lt;&gt;$C679</formula>
    </cfRule>
  </conditionalFormatting>
  <conditionalFormatting sqref="S676:T676 V676">
    <cfRule type="expression" dxfId="386" priority="4393">
      <formula>$C676&lt;&gt;$C686</formula>
    </cfRule>
  </conditionalFormatting>
  <conditionalFormatting sqref="S677:T677 V677">
    <cfRule type="expression" dxfId="385" priority="307">
      <formula>$C677&lt;&gt;$C686</formula>
    </cfRule>
  </conditionalFormatting>
  <conditionalFormatting sqref="S620:V620">
    <cfRule type="expression" dxfId="384" priority="287">
      <formula>$S620="Y"</formula>
    </cfRule>
  </conditionalFormatting>
  <conditionalFormatting sqref="S620:V621 F620:L621 N620:N621 P620:P621 F670:L671 P670:P671 J679 S679:T679 V679">
    <cfRule type="expression" dxfId="383" priority="291">
      <formula>$C620&lt;&gt;$C619</formula>
    </cfRule>
  </conditionalFormatting>
  <conditionalFormatting sqref="S636:V637 D636:D638 F636:L638 P636:P638 D670:D671">
    <cfRule type="expression" dxfId="382" priority="313">
      <formula>$C636&lt;&gt;$C635</formula>
    </cfRule>
  </conditionalFormatting>
  <conditionalFormatting sqref="T644 V644:Y644 B604:D604 F604:N604 P604:Z604 AI604:AJ604 B605:C605 G605:H605 J605 M605:N605 R605 U605 X605 Z605 B644:D644 F644:M644 P644:Q644 AI644:AJ644 AL644:AM644 U654 N657:N659 R657:R659 U657:U659 B661:C661 M661 X661:Y661 U663:U668 B110:C110 M110:N110">
    <cfRule type="expression" dxfId="381" priority="1336">
      <formula>$C110&lt;&gt;$C108</formula>
    </cfRule>
  </conditionalFormatting>
  <conditionalFormatting sqref="V638:V645 D620:D631 P621:P631 S621:V631 N621:N625 P632:W632 B443:C444 B441:B442 R620:R631 T642:T645 AO661:AP668 AR661:AS668 AU661:AV668 AX661:AY668 J681:J685">
    <cfRule type="expression" dxfId="380" priority="317">
      <formula>$S441="Y"</formula>
    </cfRule>
  </conditionalFormatting>
  <conditionalFormatting sqref="V641:V643">
    <cfRule type="expression" dxfId="379" priority="316">
      <formula>$C641&lt;&gt;$C639</formula>
    </cfRule>
  </conditionalFormatting>
  <conditionalFormatting sqref="V643">
    <cfRule type="expression" dxfId="378" priority="1">
      <formula>$C643&lt;&gt;$C641</formula>
    </cfRule>
  </conditionalFormatting>
  <conditionalFormatting sqref="V638:Y638 R639:V639 T642:T643 V642:W643 Q638 AI638:AJ638 AL638:AM638 D639 F639:L639 N639 P639 D642:D643 F642:L643 P642:Q643 AI642:AJ643 AL642:AM643 N644:N645 R644:S645 D655 F655:L655 P655:Q655 T655 V655:Y655 AI655:AJ655 AL655:AM655 N655:N656 R655:S656 U655:U656 G661:H661">
    <cfRule type="expression" dxfId="377" priority="5746">
      <formula>$C638&lt;&gt;#REF!</formula>
    </cfRule>
  </conditionalFormatting>
  <conditionalFormatting sqref="W620">
    <cfRule type="expression" dxfId="376" priority="481">
      <formula>$C620&lt;&gt;$C619</formula>
    </cfRule>
  </conditionalFormatting>
  <conditionalFormatting sqref="W621 AI621:AJ621 AL621:AM621">
    <cfRule type="expression" dxfId="375" priority="452">
      <formula>$C621&lt;&gt;$C619</formula>
    </cfRule>
  </conditionalFormatting>
  <conditionalFormatting sqref="W654 AI654:AJ654 AL654:AM654 B73:C73 M73:N73">
    <cfRule type="expression" dxfId="374" priority="1345">
      <formula>$C73&lt;&gt;$C71</formula>
    </cfRule>
  </conditionalFormatting>
  <conditionalFormatting sqref="W716">
    <cfRule type="expression" dxfId="373" priority="4134">
      <formula>$C716&lt;&gt;#REF!</formula>
    </cfRule>
  </conditionalFormatting>
  <conditionalFormatting sqref="X7:Y328 AI312:AJ313 AI315:AJ315 AI317:AJ317 AI322:AJ322 AI325:AJ330 N401:O401 Q401:W401 AI445:AJ445 AI448:AJ450 AI491:AJ491 P494:W494 AI494:AJ494 B612:D612 F612:N612 P612:W612 AI612:AJ612 AL612:AM612 AL615:AM615 AI688:AJ688 AI717:AJ717 AI720:AJ726 AI820:AJ822 AI824:AJ825 B37:C37 F308:W308 B309:D310 F309:N313 P309:W313 O310 D311:D313 B311:C319 O312 O314 D315 F315:N315 P315:W315 O316 H316:H317 D317 F317:N317 P317:W317 O318 M319 O320 AL322:AM322 AO322:AP322 AR322:AS322 AU322:AV322 AX322:AY322 I325:L325 AL325:AM330 AO325:AP330 AR325:AS330 AU325:AV330 AX325:AY330 B445:D445 F445:W445 B448:D450 F448:N450 P448:W450 B491:D491 F491:N491 P491:W491 B492:C499 M492:M502 D494 F494:L494 N494 B688:D688 F688:N688 P688:W688 B717:D717 F717:N717 P717:W717 B718:C724 M718:M724 D720:D724 F720:L724 N720:N724 P720:W726 B725:D726 F725:N726 B816:D817 F816:N817 B818:C821 M818:M821 D820:D821 F820:L821 N820:N821 P820:W822 B822:D822 F822:N822 B823:C827 M823:M828 D824:D825 F824:L825 N824:N825 P824:W825 F852:N855 B856:C860 M856:M861 AI858:AJ860 F858:L861 N858:N861 P858:W863 B858:D867 F862:N863 D882 F882:L886 N882:N886 P882:W887 AJ882:AJ887 B883:D887 F887:N887 AI889:AI890 B890:D890 F890:N890 AJ890 M891:M893 B891:C894 F893:L893 N893 P893:W893 C893:D894 AJ893:AJ895 AI893:AI899 B895:D895 M925:N929 N930 M930:M933 B935:D936 F935:N936 B937:C942 M937:M942 D939:D940 F939:L940 N939:N940 P939:W940 AI939:AJ940 D942 F942:L942 N942 AI942:AJ944 P942:W946 B943:D946 F943:N946 AJ945:AJ946 B1564:D1602 F1564:N1602 P1564:W1602 AI1564:AJ1692 L1603:N1692 Q1603:W1692">
    <cfRule type="expression" dxfId="372" priority="673">
      <formula>$C7&lt;&gt;$C6</formula>
    </cfRule>
  </conditionalFormatting>
  <conditionalFormatting sqref="Z6:Z443 Q323:R381 O323:O433 X323:X443 N325:N381 J326:J381 U327:U381 D378:D396 G378:I396 K378:K396 P378:P396 F383:F395 L383:L395 Q383:W395 AI383:AJ395 AL383:AM395 AO383:AP395 AR383:AS395 AU383:AV395 AX383:AY395 B383:C396 J383:J396 N383:N396 Q383:R396 U383:U396 B398:C430 J398:J430 N398:N430 Q398:R430 U398:U430 F432 L432 Q432:W432 AI432:AJ432 AL432:AM432 AO432:AP432 AR432:AS432 AU432:AV432 AX432:AY432 N432:N433 B432:C440 J432:J443 Q432:R443 U432:U443 N434:O443 B613:C617 Q615:Q617 D617 F617:L617 N617 P617 R617:W617 AI617:AJ617 AL617:AM617 B618 C618:C619 B620:C628 Q620:Q628 B630:C632 Q630:Q632 S662:T663 V662:W663 Q670:Q673 W670:W673 AI670:AJ673 AL670:AM673 N674 R674 U674 W675:W678 AI675:AJ678 AL675:AM678 Q675:Q679 B446:B450">
    <cfRule type="expression" dxfId="371" priority="256">
      <formula>$C6&lt;&gt;$C5</formula>
    </cfRule>
  </conditionalFormatting>
  <conditionalFormatting sqref="AI33">
    <cfRule type="expression" dxfId="370" priority="934">
      <formula>$C33&lt;&gt;$C32</formula>
    </cfRule>
  </conditionalFormatting>
  <conditionalFormatting sqref="AI541:AI562">
    <cfRule type="expression" dxfId="369" priority="1007">
      <formula>$S541="Y"</formula>
    </cfRule>
  </conditionalFormatting>
  <conditionalFormatting sqref="AI945:AI954">
    <cfRule type="expression" dxfId="368" priority="518">
      <formula>$C945&lt;&gt;$C944</formula>
    </cfRule>
  </conditionalFormatting>
  <conditionalFormatting sqref="AI7:AJ7 AI127:AJ127 AI527:AJ527 AI540:AJ540 AI853:AJ853 AI920:AJ920 AI924:AJ924 AI934:AJ934 AJ947">
    <cfRule type="expression" dxfId="367" priority="1029">
      <formula>$C7&lt;&gt;#REF!</formula>
    </cfRule>
  </conditionalFormatting>
  <conditionalFormatting sqref="AI8:AJ22 AI45:AJ47 AI60:AJ60 AI62:AJ63 AI65:AJ66 AI77:AJ79 AI85:AJ86 AI152:AJ152 AI155:AJ165 AI167:AJ167 AI346:AJ349 AI351:AJ358 AI369:AJ369 AI497:AJ498 AI500:AJ501 AI511:AJ511 AI514:AJ526">
    <cfRule type="expression" dxfId="366" priority="1017">
      <formula>$C8&lt;&gt;$C7</formula>
    </cfRule>
  </conditionalFormatting>
  <conditionalFormatting sqref="AI23:AJ23">
    <cfRule type="expression" dxfId="365" priority="993">
      <formula>$C23&lt;&gt;#REF!</formula>
    </cfRule>
  </conditionalFormatting>
  <conditionalFormatting sqref="AI24:AJ24 AI105:AJ107 AI154:AJ154 AI246:AJ246 AI279:AJ279 AI837:AJ837 AI963:AJ963">
    <cfRule type="expression" dxfId="364" priority="1000">
      <formula>$C24&lt;&gt;$C20</formula>
    </cfRule>
  </conditionalFormatting>
  <conditionalFormatting sqref="AI25:AJ33">
    <cfRule type="expression" dxfId="363" priority="935">
      <formula>$C25&lt;&gt;$C24</formula>
    </cfRule>
  </conditionalFormatting>
  <conditionalFormatting sqref="AI34:AJ34">
    <cfRule type="expression" dxfId="362" priority="947">
      <formula>$C34&lt;&gt;$C32</formula>
    </cfRule>
  </conditionalFormatting>
  <conditionalFormatting sqref="AI35:AJ36 AI38:AJ38 AI332:AJ344 F360:F367 L360:L367 Q360:W367 F371:F375 L371:L375 Q371:W375 F377:F380 L377:L380 Q377:W380 F398 L398 Q398:W398 F401 L401 F403:F404 L403:L404 Q403:W404 F412:F413 L412:L413 Q412:W413 F416:F418 L416:L418 Q416:W418 F420 L420 Q420:W420 F422 L422 Q422:W422 F426 L426 Q426:W426 M510:M512 B35:D36 F35:W36 M37:M38 B38:D38 F38:W38 B39:C48 N44:N46 M47:N48 B50:D56 F50:W56 B58:D58 F58:W58 B59:C70 M59:M70 M70:N70 B71:D72 F71:W72 B72:C73 M72:M73 B75:C76 B109:D109 F109:W109 B141:D149 F141:W149 B150:C153 M150:M153 B166:C168 M166:M168 B170:D170 F170:W170 M171:M174 B171:C182 D173:D175 F173:W175 M177:M182 D178 F178:W178 D181 F181:L181 N181:W181 B183:D184 F183:W184 M185 B185:C196 D186 F186:W186 M187 D188:D189 F188:W189 M190:M196 D191:D192 F191:L192 N191:W192 D195 F195:L195 N195:W195 B197:D198 F197:W198 B199:C199 M199 B200:D205 F200:W205 B206:C207 F208:W208 M208:N209 B208:D211 F210:W211 B212:C221 M212:M221 B214:D214 F214:W214 B216:D217 F216:W217 B220:D220 F220:W220 B222:D223 F222:W223 B224:C262 M224:M269 B225:D227 F225:W227 B230:D230 F230:W230 B232:D232 F232:W232 B234:D239 F234:W239 B241:D242 F241:W242 D244 F244:L244 N244:W244 D255 F255:L255 N255:W255 D257 F257:W262 B258:D262 B267:C269 D268 F268:W268 B270:D271 F270:W271 B272:C288 M272:M288 B273:D274 F273:W274 B277:D278 F277:W278 B280:D284 F280:W284 D287 F287:W287 AL332:AM344 AO332:AP344 AR332:AS344 AU332:AV344 AX332:AY344 M450:N453 B453:D453 F453:N453 P453:W453 B455:D456 F455:N456 P455:W456 B458:D458 F458:N458 P458:W458 B465:D477 F465:N477 P465:W477 M475:M483 M476:N487 B479:D479 F479:N479 P479:W479 B481:D486 F481:N486 P481:W486 M488:M489">
    <cfRule type="expression" dxfId="361" priority="1387">
      <formula>$C35&lt;&gt;$C34</formula>
    </cfRule>
  </conditionalFormatting>
  <conditionalFormatting sqref="AI39:AJ39">
    <cfRule type="expression" dxfId="360" priority="670">
      <formula>$C39&lt;&gt;$C37</formula>
    </cfRule>
  </conditionalFormatting>
  <conditionalFormatting sqref="AI40:AJ43 F40:J42 L40:L42 N40:O42 Q40:W42">
    <cfRule type="expression" dxfId="359" priority="414">
      <formula>$C40&lt;&gt;#REF!</formula>
    </cfRule>
  </conditionalFormatting>
  <conditionalFormatting sqref="AI48:AJ48">
    <cfRule type="expression" dxfId="358" priority="991">
      <formula>$C48&lt;&gt;#REF!</formula>
    </cfRule>
  </conditionalFormatting>
  <conditionalFormatting sqref="AI50:AJ56 AI58:AJ58 AI71:AJ72 AI109:AJ109 AI141:AJ149 AI170:AJ170 AI173:AJ175 AI178:AJ178 AI181:AJ181 AI183:AJ184 AI186:AJ186 AI188:AJ189 AI191:AJ192 AI195:AJ195 AI197:AJ198 AI200:AJ205 AI208:AJ211 AI214:AJ214 AI216:AJ217 AI220:AJ220 AI222:AJ223 AI225:AJ227 AI230:AJ230 AI232:AJ232 AI234:AJ239 AI241:AJ242 AI244:AJ244 AI255:AJ255 AI257:AJ262 AI268:AJ268 AI270:AJ271 AI273:AJ274 AI277:AJ278 AI280:AJ284 AI287:AJ287 AI289:AJ290 AI293:AJ293 AI297:AJ298 AI302:AJ302 AI304:AJ310 AI319:AJ319 AI360:AJ367 AI371:AJ375 AI377:AJ380 AI398:AJ398 AI401:AJ401 AI403:AJ404 AI412:AJ413 AI416:AJ418 AI420:AJ420 AI422:AJ422 AI426:AJ426 AI453:AJ453 AI455:AJ456 AI458:AJ458 AI465:AJ477 AI479:AJ479 AI481:AJ486">
    <cfRule type="expression" dxfId="357" priority="995">
      <formula>$C50&lt;&gt;$C49</formula>
    </cfRule>
  </conditionalFormatting>
  <conditionalFormatting sqref="AI57:AJ57 AI108:AJ108 AI359:AJ359 AI370:AJ370 AI423:AJ423 AI480:AJ480">
    <cfRule type="expression" dxfId="356" priority="1050">
      <formula>$C57&lt;&gt;#REF!</formula>
    </cfRule>
  </conditionalFormatting>
  <conditionalFormatting sqref="AI59:AJ59">
    <cfRule type="expression" dxfId="355" priority="1047">
      <formula>$C59&lt;&gt;$C66</formula>
    </cfRule>
  </conditionalFormatting>
  <conditionalFormatting sqref="AI61:AJ61 AI64:AJ64 AI75:AJ76 AI80:AJ80 AI150:AJ151 AI350:AJ350 AI368:AJ368 AI376:AJ376 AI489:AJ489 AI512:AJ512">
    <cfRule type="expression" dxfId="354" priority="1044">
      <formula>$C61&lt;&gt;#REF!</formula>
    </cfRule>
  </conditionalFormatting>
  <conditionalFormatting sqref="AI67:AJ70 AI168:AJ168 AI171:AJ172 AI177:AJ177 AI179:AJ180 AI182:AJ182 AI185:AJ185 AI187:AJ187 AI190:AJ190 AI193:AJ194 AI199:AJ199 AI206:AJ207 AI212:AJ212 AI215:AJ215 AI218:AJ219 AI224:AJ224 AI240:AJ240 AI254:AJ254 AI256:AJ256 AI267:AJ267 AI272:AJ272 AI285:AJ286 AI291:AJ292 AI300:AJ301 AI311:AJ311 AI318:AJ318">
    <cfRule type="expression" dxfId="353" priority="978">
      <formula>$C67&lt;&gt;#REF!</formula>
    </cfRule>
  </conditionalFormatting>
  <conditionalFormatting sqref="AI73:AJ73">
    <cfRule type="expression" dxfId="352" priority="990">
      <formula>$C73&lt;&gt;#REF!</formula>
    </cfRule>
  </conditionalFormatting>
  <conditionalFormatting sqref="AI74:AJ74 AI130:AJ130 AI132:AJ132">
    <cfRule type="expression" dxfId="351" priority="1034">
      <formula>$C74&lt;&gt;$C66</formula>
    </cfRule>
  </conditionalFormatting>
  <conditionalFormatting sqref="AI81:AJ82">
    <cfRule type="expression" dxfId="350" priority="939">
      <formula>$C81&lt;&gt;$C80</formula>
    </cfRule>
  </conditionalFormatting>
  <conditionalFormatting sqref="AI83:AJ83">
    <cfRule type="expression" dxfId="349" priority="988">
      <formula>$C83&lt;&gt;#REF!</formula>
    </cfRule>
  </conditionalFormatting>
  <conditionalFormatting sqref="AI87:AJ87 AI122:AJ122 AI345:AJ345 AI564:AJ564 AI959:AJ959">
    <cfRule type="expression" dxfId="348" priority="1030">
      <formula>$C87&lt;&gt;$C85</formula>
    </cfRule>
  </conditionalFormatting>
  <conditionalFormatting sqref="AI88:AJ97">
    <cfRule type="expression" dxfId="347" priority="938">
      <formula>$C88&lt;&gt;$C87</formula>
    </cfRule>
  </conditionalFormatting>
  <conditionalFormatting sqref="AI98:AJ98">
    <cfRule type="expression" dxfId="346" priority="986">
      <formula>$C98&lt;&gt;#REF!</formula>
    </cfRule>
  </conditionalFormatting>
  <conditionalFormatting sqref="AI99:AJ99">
    <cfRule type="expression" dxfId="345" priority="1052">
      <formula>$C99&lt;&gt;$C150</formula>
    </cfRule>
  </conditionalFormatting>
  <conditionalFormatting sqref="AI110:AJ110">
    <cfRule type="expression" dxfId="344" priority="985">
      <formula>$C110&lt;&gt;#REF!</formula>
    </cfRule>
  </conditionalFormatting>
  <conditionalFormatting sqref="AI111:AJ111">
    <cfRule type="expression" dxfId="343" priority="1051">
      <formula>$C111&lt;&gt;$C95</formula>
    </cfRule>
  </conditionalFormatting>
  <conditionalFormatting sqref="AI116:AJ117">
    <cfRule type="expression" dxfId="342" priority="948">
      <formula>$C116&lt;&gt;$C114</formula>
    </cfRule>
  </conditionalFormatting>
  <conditionalFormatting sqref="AI123:AJ123 AI207:AJ207 AI231:AJ231 AI421:AJ421 AI425:AJ425">
    <cfRule type="expression" dxfId="341" priority="1033">
      <formula>$C123&lt;&gt;$C120</formula>
    </cfRule>
  </conditionalFormatting>
  <conditionalFormatting sqref="AI124:AJ125">
    <cfRule type="expression" dxfId="340" priority="949">
      <formula>$C124&lt;&gt;$C120</formula>
    </cfRule>
  </conditionalFormatting>
  <conditionalFormatting sqref="AI126:AJ126 AI266:AJ266">
    <cfRule type="expression" dxfId="339" priority="1032">
      <formula>$C126&lt;&gt;$C121</formula>
    </cfRule>
  </conditionalFormatting>
  <conditionalFormatting sqref="AI128:AJ128 AI247:AJ249 AI594:AJ594 AI839:AJ839">
    <cfRule type="expression" dxfId="338" priority="1038">
      <formula>$C128&lt;&gt;$C122</formula>
    </cfRule>
  </conditionalFormatting>
  <conditionalFormatting sqref="AI129:AJ129 AI457:AJ457">
    <cfRule type="expression" dxfId="337" priority="1022">
      <formula>$C129&lt;&gt;$C122</formula>
    </cfRule>
  </conditionalFormatting>
  <conditionalFormatting sqref="AI131:AJ131 AI251:AJ252 AJ874">
    <cfRule type="expression" dxfId="336" priority="1020">
      <formula>$C131&lt;&gt;$C122</formula>
    </cfRule>
  </conditionalFormatting>
  <conditionalFormatting sqref="AI133:AJ133 AI135:AJ135">
    <cfRule type="expression" dxfId="335" priority="1040">
      <formula>$C133&lt;&gt;$C112</formula>
    </cfRule>
  </conditionalFormatting>
  <conditionalFormatting sqref="AI134:AJ134">
    <cfRule type="expression" dxfId="334" priority="1019">
      <formula>$C134&lt;&gt;$C111</formula>
    </cfRule>
  </conditionalFormatting>
  <conditionalFormatting sqref="AI136:AJ136">
    <cfRule type="expression" dxfId="333" priority="1031">
      <formula>$C136&lt;&gt;$C114</formula>
    </cfRule>
  </conditionalFormatting>
  <conditionalFormatting sqref="AI137:AJ138">
    <cfRule type="expression" dxfId="332" priority="937">
      <formula>$C137&lt;&gt;$C136</formula>
    </cfRule>
  </conditionalFormatting>
  <conditionalFormatting sqref="AI139:AJ139">
    <cfRule type="expression" dxfId="331" priority="983">
      <formula>$C139&lt;&gt;#REF!</formula>
    </cfRule>
  </conditionalFormatting>
  <conditionalFormatting sqref="AI140:AJ140">
    <cfRule type="expression" dxfId="330" priority="1046">
      <formula>$C140&lt;&gt;$C129</formula>
    </cfRule>
  </conditionalFormatting>
  <conditionalFormatting sqref="AI153:AJ153">
    <cfRule type="expression" dxfId="329" priority="982">
      <formula>$C153&lt;&gt;#REF!</formula>
    </cfRule>
  </conditionalFormatting>
  <conditionalFormatting sqref="AI166:AJ166">
    <cfRule type="expression" dxfId="328" priority="981">
      <formula>$C166&lt;&gt;#REF!</formula>
    </cfRule>
  </conditionalFormatting>
  <conditionalFormatting sqref="AI176:AJ176 AI196:AJ196 AI209:AJ209 AI221:AJ221 AI229:AJ229 AI233:AJ233 AI243:AJ243 AI269:AJ269 AI276:AJ276 AI288:AJ288 AI303:AJ303 AI320:AJ320 AI427:AJ427 AI838:AJ838">
    <cfRule type="expression" dxfId="327" priority="992">
      <formula>$C176&lt;&gt;$C174</formula>
    </cfRule>
  </conditionalFormatting>
  <conditionalFormatting sqref="AI213:AJ213">
    <cfRule type="expression" dxfId="326" priority="1048">
      <formula>$C213&lt;&gt;$C217</formula>
    </cfRule>
  </conditionalFormatting>
  <conditionalFormatting sqref="AI228:AJ228">
    <cfRule type="expression" dxfId="325" priority="1045">
      <formula>$C228&lt;&gt;$C230</formula>
    </cfRule>
  </conditionalFormatting>
  <conditionalFormatting sqref="AI245:AJ245">
    <cfRule type="expression" dxfId="324" priority="973">
      <formula>$C245&lt;&gt;$C243</formula>
    </cfRule>
  </conditionalFormatting>
  <conditionalFormatting sqref="AI250:AJ250 AI253:AJ253">
    <cfRule type="expression" dxfId="323" priority="1053">
      <formula>$C250&lt;&gt;$C240</formula>
    </cfRule>
  </conditionalFormatting>
  <conditionalFormatting sqref="AI263:AJ265">
    <cfRule type="expression" dxfId="322" priority="974">
      <formula>$C263&lt;&gt;$C260</formula>
    </cfRule>
  </conditionalFormatting>
  <conditionalFormatting sqref="AI275:AJ275">
    <cfRule type="expression" dxfId="321" priority="1049">
      <formula>$C275&lt;&gt;$C278</formula>
    </cfRule>
  </conditionalFormatting>
  <conditionalFormatting sqref="AI294:AJ294 B580:D580 F580:N580 P580:W580">
    <cfRule type="expression" dxfId="320" priority="1404">
      <formula>$C294&lt;&gt;$C295</formula>
    </cfRule>
  </conditionalFormatting>
  <conditionalFormatting sqref="AI296:AJ296 F427 J427 L427 N427 Q427:W427 N719:W719 AI819:AJ819 B23:C23 M23:N23 B168:C168 M168:N168 D176 F176:W176 D196 F196:L196 N196:W196 B206:C206 M206 B209:D209 F209:W209 B221:D221 F221:W221 B229:D229 F229:W229 B233:D233 F233:W233 D243 F243:L243 N243:W243 B246:C255 M246:M268 B269:D269 F269:W269 B276:D276 F276:W276 B288:D288 F288:W288 D819 F819:L819 N819 P819:W819 B838:D838 F838:N838 P838:W838 D851 F851:L851 N851 P851:Q851 AI851:AJ852 AL851:AM852 B857:D857 F857:L857 N857 P857:W857 AI857:AJ857 D880 F880:L880 N880 P880:W880 AI880:AJ880 AI888 C892:D892 F892:L892 N892 AI892:AJ892 B924:C924 M924:N924 D938 F938:L938 N938 P938:W938 AI938:AJ938 D941 F941:L941 N941 P941:W941 AI941:AJ941">
    <cfRule type="expression" dxfId="319" priority="1349">
      <formula>$C23&lt;&gt;$C21</formula>
    </cfRule>
  </conditionalFormatting>
  <conditionalFormatting sqref="AI299:AJ299">
    <cfRule type="expression" dxfId="318" priority="975">
      <formula>$C299&lt;&gt;$C297</formula>
    </cfRule>
  </conditionalFormatting>
  <conditionalFormatting sqref="AI314:AJ314 D314 F314:N314 P314:W314">
    <cfRule type="expression" dxfId="317" priority="538">
      <formula>$C314&lt;&gt;$C311</formula>
    </cfRule>
  </conditionalFormatting>
  <conditionalFormatting sqref="AI399:AJ399">
    <cfRule type="expression" dxfId="316" priority="968">
      <formula>$C399&lt;&gt;#REF!</formula>
    </cfRule>
  </conditionalFormatting>
  <conditionalFormatting sqref="AI400:AJ400">
    <cfRule type="expression" dxfId="315" priority="969">
      <formula>$C400&lt;&gt;$C405</formula>
    </cfRule>
  </conditionalFormatting>
  <conditionalFormatting sqref="AI402:AJ402 AI406:AJ406">
    <cfRule type="expression" dxfId="314" priority="966">
      <formula>$C402&lt;&gt;$C400</formula>
    </cfRule>
  </conditionalFormatting>
  <conditionalFormatting sqref="AI405:AJ405">
    <cfRule type="expression" dxfId="313" priority="967">
      <formula>$C405&lt;&gt;$C399</formula>
    </cfRule>
  </conditionalFormatting>
  <conditionalFormatting sqref="AI407:AJ407">
    <cfRule type="expression" dxfId="312" priority="965">
      <formula>$C407&lt;&gt;#REF!</formula>
    </cfRule>
  </conditionalFormatting>
  <conditionalFormatting sqref="AI408:AJ409">
    <cfRule type="expression" dxfId="311" priority="962">
      <formula>$C408&lt;&gt;$C406</formula>
    </cfRule>
  </conditionalFormatting>
  <conditionalFormatting sqref="AI410:AJ410">
    <cfRule type="expression" dxfId="310" priority="964">
      <formula>$C410&lt;&gt;#REF!</formula>
    </cfRule>
  </conditionalFormatting>
  <conditionalFormatting sqref="AI414:AJ414">
    <cfRule type="expression" dxfId="309" priority="963">
      <formula>$C414&lt;&gt;$C411</formula>
    </cfRule>
  </conditionalFormatting>
  <conditionalFormatting sqref="AI415:AJ415">
    <cfRule type="expression" dxfId="308" priority="958">
      <formula>$C415&lt;&gt;#REF!</formula>
    </cfRule>
  </conditionalFormatting>
  <conditionalFormatting sqref="AI419:AJ419">
    <cfRule type="expression" dxfId="307" priority="955">
      <formula>$C419&lt;&gt;$C416</formula>
    </cfRule>
  </conditionalFormatting>
  <conditionalFormatting sqref="AI424:AJ424">
    <cfRule type="expression" dxfId="306" priority="956">
      <formula>$C424&lt;&gt;$C422</formula>
    </cfRule>
  </conditionalFormatting>
  <conditionalFormatting sqref="AI428:AJ429">
    <cfRule type="expression" dxfId="305" priority="952">
      <formula>$C428&lt;&gt;#REF!</formula>
    </cfRule>
  </conditionalFormatting>
  <conditionalFormatting sqref="AI443:AJ443">
    <cfRule type="expression" dxfId="304" priority="979">
      <formula>$C443&lt;&gt;#REF!</formula>
    </cfRule>
  </conditionalFormatting>
  <conditionalFormatting sqref="AI446:AJ447 AL446:AM446 AO446:AP446 AR446:AS446 AU446:AV446 AX446:AY446 B446:D447 F446:N447 P446:W447">
    <cfRule type="expression" dxfId="303" priority="257">
      <formula>$C446&lt;&gt;$C444</formula>
    </cfRule>
  </conditionalFormatting>
  <conditionalFormatting sqref="AI451:AJ452">
    <cfRule type="expression" dxfId="302" priority="954">
      <formula>$C451&lt;&gt;#REF!</formula>
    </cfRule>
  </conditionalFormatting>
  <conditionalFormatting sqref="AI454:AJ454">
    <cfRule type="expression" dxfId="301" priority="953">
      <formula>$C454&lt;&gt;$C452</formula>
    </cfRule>
  </conditionalFormatting>
  <conditionalFormatting sqref="AI459:AJ464">
    <cfRule type="expression" dxfId="300" priority="959">
      <formula>$C459&lt;&gt;#REF!</formula>
    </cfRule>
  </conditionalFormatting>
  <conditionalFormatting sqref="AI478:AJ478">
    <cfRule type="expression" dxfId="299" priority="957">
      <formula>$C478&lt;&gt;#REF!</formula>
    </cfRule>
  </conditionalFormatting>
  <conditionalFormatting sqref="AI487:AJ487">
    <cfRule type="expression" dxfId="298" priority="971">
      <formula>$C487&lt;&gt;#REF!</formula>
    </cfRule>
  </conditionalFormatting>
  <conditionalFormatting sqref="AI488:AJ488">
    <cfRule type="expression" dxfId="297" priority="972">
      <formula>$C488&lt;&gt;$C487</formula>
    </cfRule>
  </conditionalFormatting>
  <conditionalFormatting sqref="AI495:AJ496">
    <cfRule type="expression" dxfId="296" priority="994">
      <formula>$C495&lt;&gt;$C493</formula>
    </cfRule>
  </conditionalFormatting>
  <conditionalFormatting sqref="AI502:AJ510">
    <cfRule type="expression" dxfId="295" priority="977">
      <formula>$C502&lt;&gt;#REF!</formula>
    </cfRule>
  </conditionalFormatting>
  <conditionalFormatting sqref="AI541:AJ541 AI84:AJ84">
    <cfRule type="expression" dxfId="294" priority="1035">
      <formula>$C84&lt;&gt;$C70</formula>
    </cfRule>
  </conditionalFormatting>
  <conditionalFormatting sqref="AI542:AJ558 AI6:AJ6 AI100:AJ104 AI112:AJ115 AI118:AJ121 AI528:AJ539 AI863:AJ867 AI869:AJ871 AJ872:AJ873 AJ898:AJ899 AI900:AJ902 AI904:AJ908 AI925:AJ926 AI929:AJ930">
    <cfRule type="expression" dxfId="293" priority="1028">
      <formula>$C6&lt;&gt;$C5</formula>
    </cfRule>
  </conditionalFormatting>
  <conditionalFormatting sqref="AI559:AJ559">
    <cfRule type="expression" dxfId="292" priority="1006">
      <formula>$C559&lt;&gt;$C545</formula>
    </cfRule>
  </conditionalFormatting>
  <conditionalFormatting sqref="AI560:AJ562 AI565:AJ567 AI571:AJ571 AJ949 AJ953:AJ954 AI955:AJ958 AI960:AJ965 AI967:AJ967">
    <cfRule type="expression" dxfId="291" priority="1026">
      <formula>$C560&lt;&gt;$C559</formula>
    </cfRule>
  </conditionalFormatting>
  <conditionalFormatting sqref="AI563:AJ563">
    <cfRule type="expression" dxfId="290" priority="1041">
      <formula>$C563&lt;&gt;$C571</formula>
    </cfRule>
  </conditionalFormatting>
  <conditionalFormatting sqref="AI568:AJ568 AI570:AJ570 AI590:AJ591">
    <cfRule type="expression" dxfId="289" priority="1036">
      <formula>$C568&lt;&gt;#REF!</formula>
    </cfRule>
  </conditionalFormatting>
  <conditionalFormatting sqref="AI569:AJ569 AI575:AJ577 AI579:AJ579 AI584:AJ586 AI588:AJ588 AI592:AJ593 AI608:AJ610">
    <cfRule type="expression" dxfId="288" priority="1027">
      <formula>$C569&lt;&gt;$C568</formula>
    </cfRule>
  </conditionalFormatting>
  <conditionalFormatting sqref="AI572:AJ573">
    <cfRule type="expression" dxfId="287" priority="941">
      <formula>$C572&lt;&gt;$C569</formula>
    </cfRule>
  </conditionalFormatting>
  <conditionalFormatting sqref="AI574:AJ574">
    <cfRule type="expression" dxfId="286" priority="999">
      <formula>$C574&lt;&gt;$C534</formula>
    </cfRule>
  </conditionalFormatting>
  <conditionalFormatting sqref="AI578:AJ578">
    <cfRule type="expression" dxfId="285" priority="996">
      <formula>$C578&lt;&gt;$C575</formula>
    </cfRule>
  </conditionalFormatting>
  <conditionalFormatting sqref="AI580:AJ580">
    <cfRule type="expression" dxfId="284" priority="998">
      <formula>$C580&lt;&gt;$C581</formula>
    </cfRule>
  </conditionalFormatting>
  <conditionalFormatting sqref="AI581:AJ582">
    <cfRule type="expression" dxfId="283" priority="940">
      <formula>$C581&lt;&gt;#REF!</formula>
    </cfRule>
  </conditionalFormatting>
  <conditionalFormatting sqref="AI583:AJ583">
    <cfRule type="expression" dxfId="282" priority="1043">
      <formula>$C583&lt;&gt;$C558</formula>
    </cfRule>
  </conditionalFormatting>
  <conditionalFormatting sqref="AI587:AJ587">
    <cfRule type="expression" dxfId="281" priority="1024">
      <formula>$C587&lt;&gt;$C584</formula>
    </cfRule>
  </conditionalFormatting>
  <conditionalFormatting sqref="AI589:AJ589">
    <cfRule type="expression" dxfId="280" priority="1037">
      <formula>$C589&lt;&gt;$C590</formula>
    </cfRule>
  </conditionalFormatting>
  <conditionalFormatting sqref="AI615:AJ615">
    <cfRule type="expression" dxfId="279" priority="468">
      <formula>$C615&lt;&gt;$C614</formula>
    </cfRule>
  </conditionalFormatting>
  <conditionalFormatting sqref="AI616:AJ616">
    <cfRule type="expression" dxfId="278" priority="495">
      <formula>$C616&lt;&gt;#REF!</formula>
    </cfRule>
  </conditionalFormatting>
  <conditionalFormatting sqref="AI620:AJ620 AL620:AM620 AI623:AJ625 AL623:AM625 AO623:AP625 AR623:AS625 AU623:AV625 AX623:AY625">
    <cfRule type="expression" dxfId="277" priority="470">
      <formula>$C620&lt;&gt;$C619</formula>
    </cfRule>
  </conditionalFormatting>
  <conditionalFormatting sqref="AI622:AJ622 AL622:AM622 AO622:AP622 AR622:AS622 AU622:AV622 AX622:AY622">
    <cfRule type="expression" dxfId="276" priority="451">
      <formula>$C622&lt;&gt;#REF!</formula>
    </cfRule>
  </conditionalFormatting>
  <conditionalFormatting sqref="AI631:AJ632">
    <cfRule type="expression" dxfId="275" priority="494">
      <formula>$C631&lt;&gt;$C620</formula>
    </cfRule>
  </conditionalFormatting>
  <conditionalFormatting sqref="AI689:AJ690 AL689:AM689 AO689:AP689 AR689:AS689 AU689:AV689 AX689:AY689 D689:D690 F689:L690 N689:N690 P689:W690">
    <cfRule type="expression" dxfId="274" priority="247">
      <formula>$C689&lt;&gt;$C687</formula>
    </cfRule>
  </conditionalFormatting>
  <conditionalFormatting sqref="AI691:AJ702">
    <cfRule type="expression" dxfId="273" priority="622">
      <formula>$C691&lt;&gt;$C690</formula>
    </cfRule>
  </conditionalFormatting>
  <conditionalFormatting sqref="AI703:AJ703 D703 F703:L703 N703 P703:W703 D705 D707 D709 D711">
    <cfRule type="expression" dxfId="272" priority="602">
      <formula>$C703&lt;&gt;$C692</formula>
    </cfRule>
  </conditionalFormatting>
  <conditionalFormatting sqref="AI718:AJ719 N718 P718:W718 AL718:AM718 AO718:AP718 AR718:AS718 AU718:AV718 AX718:AY718 D718:D719 F718:L719">
    <cfRule type="expression" dxfId="271" priority="242">
      <formula>$C718&lt;&gt;$C716</formula>
    </cfRule>
  </conditionalFormatting>
  <conditionalFormatting sqref="AI727:AJ734">
    <cfRule type="expression" dxfId="270" priority="511">
      <formula>$C727&lt;&gt;#REF!</formula>
    </cfRule>
  </conditionalFormatting>
  <conditionalFormatting sqref="AI816:AJ818 P816:W818 D818 F818:L818 N818">
    <cfRule type="expression" dxfId="269" priority="239">
      <formula>$C816&lt;&gt;$C815</formula>
    </cfRule>
  </conditionalFormatting>
  <conditionalFormatting sqref="AI834:AJ836">
    <cfRule type="expression" dxfId="268" priority="950">
      <formula>$C834&lt;&gt;$C831</formula>
    </cfRule>
  </conditionalFormatting>
  <conditionalFormatting sqref="AI861:AJ862">
    <cfRule type="expression" dxfId="267" priority="1010">
      <formula>$C861&lt;&gt;$C859</formula>
    </cfRule>
  </conditionalFormatting>
  <conditionalFormatting sqref="AI868:AJ868">
    <cfRule type="expression" dxfId="266" priority="1009">
      <formula>$C868&lt;&gt;$C866</formula>
    </cfRule>
  </conditionalFormatting>
  <conditionalFormatting sqref="AI903:AJ903">
    <cfRule type="expression" dxfId="265" priority="1008">
      <formula>$C903&lt;&gt;$C901</formula>
    </cfRule>
  </conditionalFormatting>
  <conditionalFormatting sqref="AI909:AJ909">
    <cfRule type="expression" dxfId="264" priority="1015">
      <formula>$C909&lt;&gt;$C900</formula>
    </cfRule>
  </conditionalFormatting>
  <conditionalFormatting sqref="AI910:AJ919">
    <cfRule type="expression" dxfId="263" priority="945">
      <formula>$C910&lt;&gt;$C909</formula>
    </cfRule>
  </conditionalFormatting>
  <conditionalFormatting sqref="AI921:AJ923 B923:D923 F923:N923 P923:W923">
    <cfRule type="expression" dxfId="262" priority="231">
      <formula>$C921&lt;&gt;$C920</formula>
    </cfRule>
  </conditionalFormatting>
  <conditionalFormatting sqref="AI927:AJ928">
    <cfRule type="expression" dxfId="261" priority="944">
      <formula>$C927&lt;&gt;$C925</formula>
    </cfRule>
  </conditionalFormatting>
  <conditionalFormatting sqref="AI966:AJ966">
    <cfRule type="expression" dxfId="260" priority="1025">
      <formula>$C966&lt;&gt;$C962</formula>
    </cfRule>
  </conditionalFormatting>
  <conditionalFormatting sqref="AI1706:AJ1706 AI1715:AJ1715">
    <cfRule type="expression" dxfId="259" priority="3404">
      <formula>$C1706&lt;&gt;#REF!</formula>
    </cfRule>
  </conditionalFormatting>
  <conditionalFormatting sqref="AJ541:AJ562">
    <cfRule type="expression" dxfId="258" priority="943">
      <formula>$S541="Y"</formula>
    </cfRule>
  </conditionalFormatting>
  <conditionalFormatting sqref="AJ888">
    <cfRule type="expression" dxfId="257" priority="526">
      <formula>$C888&lt;&gt;#REF!</formula>
    </cfRule>
  </conditionalFormatting>
  <conditionalFormatting sqref="AJ896:AJ897">
    <cfRule type="expression" dxfId="256" priority="1011">
      <formula>$C896&lt;&gt;$C894</formula>
    </cfRule>
  </conditionalFormatting>
  <conditionalFormatting sqref="AJ950">
    <cfRule type="expression" dxfId="255" priority="1002">
      <formula>$C950&lt;&gt;$C948</formula>
    </cfRule>
  </conditionalFormatting>
  <conditionalFormatting sqref="AJ951:AJ952">
    <cfRule type="expression" dxfId="254" priority="1001">
      <formula>$C951&lt;&gt;$C948</formula>
    </cfRule>
  </conditionalFormatting>
  <conditionalFormatting sqref="AL222:AL242 AL244:AL245 AL247:AL269">
    <cfRule type="expression" dxfId="253" priority="927">
      <formula>$S222="Y"</formula>
    </cfRule>
  </conditionalFormatting>
  <conditionalFormatting sqref="AL243">
    <cfRule type="expression" dxfId="252" priority="903">
      <formula>$S243="Y"</formula>
    </cfRule>
  </conditionalFormatting>
  <conditionalFormatting sqref="AL246">
    <cfRule type="expression" dxfId="251" priority="899">
      <formula>$S246="Y"</formula>
    </cfRule>
  </conditionalFormatting>
  <conditionalFormatting sqref="AL222:AM223 AL225:AM227 AL230:AM230 AL232:AM232 AL234:AM239 AL241:AM242 AL244:AM244 AL255:AM255 AL257:AM262 AL268:AM268">
    <cfRule type="expression" dxfId="250" priority="925">
      <formula>$C222&lt;&gt;$C221</formula>
    </cfRule>
  </conditionalFormatting>
  <conditionalFormatting sqref="AL224:AM224 AL240:AM240 AL254:AM254 AL256:AM256 AL267:AM267">
    <cfRule type="expression" dxfId="249" priority="923">
      <formula>$C224&lt;&gt;#REF!</formula>
    </cfRule>
  </conditionalFormatting>
  <conditionalFormatting sqref="AL228:AM228">
    <cfRule type="expression" dxfId="248" priority="932">
      <formula>$C228&lt;&gt;$C230</formula>
    </cfRule>
  </conditionalFormatting>
  <conditionalFormatting sqref="AL229:AM229 AL233:AM233 AL269:AM269">
    <cfRule type="expression" dxfId="247" priority="924">
      <formula>$C229&lt;&gt;$C227</formula>
    </cfRule>
  </conditionalFormatting>
  <conditionalFormatting sqref="AL231:AM231 AL265:AM265">
    <cfRule type="expression" dxfId="246" priority="930">
      <formula>$C231&lt;&gt;$C228</formula>
    </cfRule>
  </conditionalFormatting>
  <conditionalFormatting sqref="AL243:AM243">
    <cfRule type="expression" dxfId="245" priority="902">
      <formula>$C243&lt;&gt;$C241</formula>
    </cfRule>
  </conditionalFormatting>
  <conditionalFormatting sqref="AL245:AM245">
    <cfRule type="expression" dxfId="244" priority="920">
      <formula>$C245&lt;&gt;$C243</formula>
    </cfRule>
  </conditionalFormatting>
  <conditionalFormatting sqref="AL246:AM246">
    <cfRule type="expression" dxfId="243" priority="898">
      <formula>$C246&lt;&gt;$C242</formula>
    </cfRule>
  </conditionalFormatting>
  <conditionalFormatting sqref="AL247:AM249">
    <cfRule type="expression" dxfId="242" priority="931">
      <formula>$C247&lt;&gt;$C241</formula>
    </cfRule>
  </conditionalFormatting>
  <conditionalFormatting sqref="AL250:AM250 AL253:AM253">
    <cfRule type="expression" dxfId="241" priority="933">
      <formula>$C250&lt;&gt;$C240</formula>
    </cfRule>
  </conditionalFormatting>
  <conditionalFormatting sqref="AL251:AM252">
    <cfRule type="expression" dxfId="240" priority="928">
      <formula>$C251&lt;&gt;$C242</formula>
    </cfRule>
  </conditionalFormatting>
  <conditionalFormatting sqref="AL263:AM264">
    <cfRule type="expression" dxfId="239" priority="921">
      <formula>$C263&lt;&gt;$C260</formula>
    </cfRule>
  </conditionalFormatting>
  <conditionalFormatting sqref="AL266:AM266">
    <cfRule type="expression" dxfId="238" priority="929">
      <formula>$C266&lt;&gt;$C261</formula>
    </cfRule>
  </conditionalFormatting>
  <conditionalFormatting sqref="AL345:AM345">
    <cfRule type="expression" dxfId="237" priority="883">
      <formula>$C345&lt;&gt;$C343</formula>
    </cfRule>
  </conditionalFormatting>
  <conditionalFormatting sqref="AL346:AM349">
    <cfRule type="expression" dxfId="236" priority="725">
      <formula>$C346&lt;&gt;$C345</formula>
    </cfRule>
  </conditionalFormatting>
  <conditionalFormatting sqref="AL347:AM349">
    <cfRule type="expression" dxfId="235" priority="726">
      <formula>$S347="Y"</formula>
    </cfRule>
  </conditionalFormatting>
  <conditionalFormatting sqref="AL350:AM370">
    <cfRule type="expression" dxfId="234" priority="890">
      <formula>$S350="Y"</formula>
    </cfRule>
  </conditionalFormatting>
  <conditionalFormatting sqref="AL351:AM358 AL369:AM369">
    <cfRule type="expression" dxfId="233" priority="881">
      <formula>$C351&lt;&gt;$C350</formula>
    </cfRule>
  </conditionalFormatting>
  <conditionalFormatting sqref="AL371:AM371">
    <cfRule type="expression" dxfId="232" priority="716">
      <formula>$S371="Y"</formula>
    </cfRule>
  </conditionalFormatting>
  <conditionalFormatting sqref="AL371:AM375">
    <cfRule type="expression" dxfId="231" priority="715">
      <formula>$C371&lt;&gt;$C370</formula>
    </cfRule>
  </conditionalFormatting>
  <conditionalFormatting sqref="AL376:AM376 AL350:AM350 AL368:AM368">
    <cfRule type="expression" dxfId="230" priority="885">
      <formula>$C350&lt;&gt;#REF!</formula>
    </cfRule>
  </conditionalFormatting>
  <conditionalFormatting sqref="AL377:AM380 AL398:AM398 AL401:AM401 AL403:AM404 AL412:AM413 AL416:AM418 AL420:AM420 AL422:AM422 AL426:AM426 AL360:AM367">
    <cfRule type="expression" dxfId="229" priority="880">
      <formula>$C360&lt;&gt;$C359</formula>
    </cfRule>
  </conditionalFormatting>
  <conditionalFormatting sqref="AL399:AM399">
    <cfRule type="expression" dxfId="228" priority="874">
      <formula>$C399&lt;&gt;#REF!</formula>
    </cfRule>
  </conditionalFormatting>
  <conditionalFormatting sqref="AL400:AM400">
    <cfRule type="expression" dxfId="227" priority="875">
      <formula>$C400&lt;&gt;$C405</formula>
    </cfRule>
  </conditionalFormatting>
  <conditionalFormatting sqref="AL402:AM402 AL406:AM406">
    <cfRule type="expression" dxfId="226" priority="872">
      <formula>$C402&lt;&gt;$C400</formula>
    </cfRule>
  </conditionalFormatting>
  <conditionalFormatting sqref="AL405:AM405">
    <cfRule type="expression" dxfId="225" priority="873">
      <formula>$C405&lt;&gt;$C399</formula>
    </cfRule>
  </conditionalFormatting>
  <conditionalFormatting sqref="AL407:AM407">
    <cfRule type="expression" dxfId="224" priority="871">
      <formula>$C407&lt;&gt;#REF!</formula>
    </cfRule>
  </conditionalFormatting>
  <conditionalFormatting sqref="AL408:AM409">
    <cfRule type="expression" dxfId="223" priority="868">
      <formula>$C408&lt;&gt;$C406</formula>
    </cfRule>
  </conditionalFormatting>
  <conditionalFormatting sqref="AL410:AM410">
    <cfRule type="expression" dxfId="222" priority="870">
      <formula>$C410&lt;&gt;#REF!</formula>
    </cfRule>
  </conditionalFormatting>
  <conditionalFormatting sqref="AL414:AM414">
    <cfRule type="expression" dxfId="221" priority="869">
      <formula>$C414&lt;&gt;$C411</formula>
    </cfRule>
  </conditionalFormatting>
  <conditionalFormatting sqref="AL415:AM415">
    <cfRule type="expression" dxfId="220" priority="867">
      <formula>$C415&lt;&gt;#REF!</formula>
    </cfRule>
  </conditionalFormatting>
  <conditionalFormatting sqref="AL419:AM419">
    <cfRule type="expression" dxfId="219" priority="865">
      <formula>$C419&lt;&gt;$C416</formula>
    </cfRule>
  </conditionalFormatting>
  <conditionalFormatting sqref="AL421:AM421 AL425:AM425">
    <cfRule type="expression" dxfId="218" priority="884">
      <formula>$C421&lt;&gt;$C418</formula>
    </cfRule>
  </conditionalFormatting>
  <conditionalFormatting sqref="AL423:AM423 AL359:AM359 AL370:AM370">
    <cfRule type="expression" dxfId="217" priority="886">
      <formula>$C359&lt;&gt;#REF!</formula>
    </cfRule>
  </conditionalFormatting>
  <conditionalFormatting sqref="AL424:AM424">
    <cfRule type="expression" dxfId="216" priority="866">
      <formula>$C424&lt;&gt;$C422</formula>
    </cfRule>
  </conditionalFormatting>
  <conditionalFormatting sqref="AL427:AM427">
    <cfRule type="expression" dxfId="215" priority="879">
      <formula>$C427&lt;&gt;$C425</formula>
    </cfRule>
  </conditionalFormatting>
  <conditionalFormatting sqref="AL428:AM429">
    <cfRule type="expression" dxfId="214" priority="864">
      <formula>$C428&lt;&gt;#REF!</formula>
    </cfRule>
  </conditionalFormatting>
  <conditionalFormatting sqref="AL443:AM443">
    <cfRule type="expression" dxfId="213" priority="877">
      <formula>$C443&lt;&gt;#REF!</formula>
    </cfRule>
  </conditionalFormatting>
  <conditionalFormatting sqref="AL616:AM616">
    <cfRule type="expression" dxfId="212" priority="467">
      <formula>$C616&lt;&gt;#REF!</formula>
    </cfRule>
  </conditionalFormatting>
  <conditionalFormatting sqref="AL691:AM691">
    <cfRule type="expression" dxfId="211" priority="607">
      <formula>$C691&lt;&gt;$C690</formula>
    </cfRule>
    <cfRule type="expression" dxfId="210" priority="648">
      <formula>$S691="Y"</formula>
    </cfRule>
  </conditionalFormatting>
  <conditionalFormatting sqref="AL714:AM714">
    <cfRule type="expression" dxfId="209" priority="611">
      <formula>$C714&lt;&gt;$C692</formula>
    </cfRule>
  </conditionalFormatting>
  <conditionalFormatting sqref="AM222:AM269">
    <cfRule type="expression" dxfId="208" priority="897">
      <formula>$S222="Y"</formula>
    </cfRule>
  </conditionalFormatting>
  <conditionalFormatting sqref="AO222:AO242 AO244:AO245 AO247:AO269">
    <cfRule type="expression" dxfId="207" priority="912">
      <formula>$S222="Y"</formula>
    </cfRule>
  </conditionalFormatting>
  <conditionalFormatting sqref="AO243">
    <cfRule type="expression" dxfId="206" priority="901">
      <formula>$S243="Y"</formula>
    </cfRule>
  </conditionalFormatting>
  <conditionalFormatting sqref="AO246">
    <cfRule type="expression" dxfId="205" priority="896">
      <formula>$S246="Y"</formula>
    </cfRule>
  </conditionalFormatting>
  <conditionalFormatting sqref="AO222:AP223 AO225:AP227 AO230:AP230 AO232:AP232 AO234:AP239 AO241:AP242 AO244:AP244 AO255:AP255 AO257:AP262 AO268:AP268">
    <cfRule type="expression" dxfId="204" priority="910">
      <formula>$C222&lt;&gt;$C221</formula>
    </cfRule>
  </conditionalFormatting>
  <conditionalFormatting sqref="AO224:AP224 AO240:AP240 AO254:AP254 AO256:AP256 AO267:AP267">
    <cfRule type="expression" dxfId="203" priority="908">
      <formula>$C224&lt;&gt;#REF!</formula>
    </cfRule>
  </conditionalFormatting>
  <conditionalFormatting sqref="AO228:AP228">
    <cfRule type="expression" dxfId="202" priority="917">
      <formula>$C228&lt;&gt;$C230</formula>
    </cfRule>
  </conditionalFormatting>
  <conditionalFormatting sqref="AO229:AP229 AO233:AP233 AO269:AP269">
    <cfRule type="expression" dxfId="201" priority="909">
      <formula>$C229&lt;&gt;$C227</formula>
    </cfRule>
  </conditionalFormatting>
  <conditionalFormatting sqref="AO231:AP231 AO265:AP265">
    <cfRule type="expression" dxfId="200" priority="915">
      <formula>$C231&lt;&gt;$C228</formula>
    </cfRule>
  </conditionalFormatting>
  <conditionalFormatting sqref="AO243:AP243">
    <cfRule type="expression" dxfId="199" priority="900">
      <formula>$C243&lt;&gt;$C241</formula>
    </cfRule>
  </conditionalFormatting>
  <conditionalFormatting sqref="AO245:AP245">
    <cfRule type="expression" dxfId="198" priority="905">
      <formula>$C245&lt;&gt;$C243</formula>
    </cfRule>
  </conditionalFormatting>
  <conditionalFormatting sqref="AO246:AP246">
    <cfRule type="expression" dxfId="197" priority="895">
      <formula>$C246&lt;&gt;$C242</formula>
    </cfRule>
  </conditionalFormatting>
  <conditionalFormatting sqref="AO247:AP249">
    <cfRule type="expression" dxfId="196" priority="916">
      <formula>$C247&lt;&gt;$C241</formula>
    </cfRule>
  </conditionalFormatting>
  <conditionalFormatting sqref="AO250:AP250 AO253:AP253">
    <cfRule type="expression" dxfId="195" priority="918">
      <formula>$C250&lt;&gt;$C240</formula>
    </cfRule>
  </conditionalFormatting>
  <conditionalFormatting sqref="AO251:AP252">
    <cfRule type="expression" dxfId="194" priority="913">
      <formula>$C251&lt;&gt;$C242</formula>
    </cfRule>
  </conditionalFormatting>
  <conditionalFormatting sqref="AO263:AP264">
    <cfRule type="expression" dxfId="193" priority="906">
      <formula>$C263&lt;&gt;$C260</formula>
    </cfRule>
  </conditionalFormatting>
  <conditionalFormatting sqref="AO266:AP266">
    <cfRule type="expression" dxfId="192" priority="914">
      <formula>$C266&lt;&gt;$C261</formula>
    </cfRule>
  </conditionalFormatting>
  <conditionalFormatting sqref="AO345:AP345">
    <cfRule type="expression" dxfId="191" priority="854">
      <formula>$C345&lt;&gt;$C343</formula>
    </cfRule>
  </conditionalFormatting>
  <conditionalFormatting sqref="AO346:AP349">
    <cfRule type="expression" dxfId="190" priority="723">
      <formula>$C346&lt;&gt;$C345</formula>
    </cfRule>
  </conditionalFormatting>
  <conditionalFormatting sqref="AO347:AP349">
    <cfRule type="expression" dxfId="189" priority="724">
      <formula>$S347="Y"</formula>
    </cfRule>
  </conditionalFormatting>
  <conditionalFormatting sqref="AO350:AP350 AO368:AP368 AO376:AP376">
    <cfRule type="expression" dxfId="188" priority="856">
      <formula>$C350&lt;&gt;#REF!</formula>
    </cfRule>
  </conditionalFormatting>
  <conditionalFormatting sqref="AO351:AP358 AO369:AP369">
    <cfRule type="expression" dxfId="187" priority="852">
      <formula>$C351&lt;&gt;$C350</formula>
    </cfRule>
  </conditionalFormatting>
  <conditionalFormatting sqref="AO359:AP359 AO370:AP370 AO423:AP423">
    <cfRule type="expression" dxfId="186" priority="857">
      <formula>$C359&lt;&gt;#REF!</formula>
    </cfRule>
  </conditionalFormatting>
  <conditionalFormatting sqref="AO360:AP367">
    <cfRule type="expression" dxfId="185" priority="712">
      <formula>$C360&lt;&gt;$C359</formula>
    </cfRule>
  </conditionalFormatting>
  <conditionalFormatting sqref="AO371:AP375 AO377:AP380 AO398:AP398 AO401:AP401 AO403:AP404 AO412:AP413 AO416:AP418 AO420:AP420 AO422:AP422 AO426:AP426">
    <cfRule type="expression" dxfId="184" priority="851">
      <formula>$C371&lt;&gt;$C370</formula>
    </cfRule>
  </conditionalFormatting>
  <conditionalFormatting sqref="AO399:AP399">
    <cfRule type="expression" dxfId="183" priority="845">
      <formula>$C399&lt;&gt;#REF!</formula>
    </cfRule>
  </conditionalFormatting>
  <conditionalFormatting sqref="AO400:AP400">
    <cfRule type="expression" dxfId="182" priority="846">
      <formula>$C400&lt;&gt;$C405</formula>
    </cfRule>
  </conditionalFormatting>
  <conditionalFormatting sqref="AO402:AP402 AO406:AP406">
    <cfRule type="expression" dxfId="181" priority="843">
      <formula>$C402&lt;&gt;$C400</formula>
    </cfRule>
  </conditionalFormatting>
  <conditionalFormatting sqref="AO405:AP405">
    <cfRule type="expression" dxfId="180" priority="844">
      <formula>$C405&lt;&gt;$C399</formula>
    </cfRule>
  </conditionalFormatting>
  <conditionalFormatting sqref="AO407:AP407">
    <cfRule type="expression" dxfId="179" priority="842">
      <formula>$C407&lt;&gt;#REF!</formula>
    </cfRule>
  </conditionalFormatting>
  <conditionalFormatting sqref="AO408:AP409">
    <cfRule type="expression" dxfId="178" priority="839">
      <formula>$C408&lt;&gt;$C406</formula>
    </cfRule>
  </conditionalFormatting>
  <conditionalFormatting sqref="AO410:AP410">
    <cfRule type="expression" dxfId="177" priority="841">
      <formula>$C410&lt;&gt;#REF!</formula>
    </cfRule>
  </conditionalFormatting>
  <conditionalFormatting sqref="AO414:AP414">
    <cfRule type="expression" dxfId="176" priority="840">
      <formula>$C414&lt;&gt;$C411</formula>
    </cfRule>
  </conditionalFormatting>
  <conditionalFormatting sqref="AO415:AP415">
    <cfRule type="expression" dxfId="175" priority="838">
      <formula>$C415&lt;&gt;#REF!</formula>
    </cfRule>
  </conditionalFormatting>
  <conditionalFormatting sqref="AO419:AP419">
    <cfRule type="expression" dxfId="174" priority="836">
      <formula>$C419&lt;&gt;$C416</formula>
    </cfRule>
  </conditionalFormatting>
  <conditionalFormatting sqref="AO421:AP421 AO425:AP425">
    <cfRule type="expression" dxfId="173" priority="855">
      <formula>$C421&lt;&gt;$C418</formula>
    </cfRule>
  </conditionalFormatting>
  <conditionalFormatting sqref="AO424:AP424">
    <cfRule type="expression" dxfId="172" priority="837">
      <formula>$C424&lt;&gt;$C422</formula>
    </cfRule>
  </conditionalFormatting>
  <conditionalFormatting sqref="AO427:AP427">
    <cfRule type="expression" dxfId="171" priority="850">
      <formula>$C427&lt;&gt;$C425</formula>
    </cfRule>
  </conditionalFormatting>
  <conditionalFormatting sqref="AO428:AP429">
    <cfRule type="expression" dxfId="170" priority="835">
      <formula>$C428&lt;&gt;#REF!</formula>
    </cfRule>
  </conditionalFormatting>
  <conditionalFormatting sqref="AO443:AP443">
    <cfRule type="expression" dxfId="169" priority="848">
      <formula>$C443&lt;&gt;#REF!</formula>
    </cfRule>
  </conditionalFormatting>
  <conditionalFormatting sqref="AO622:AP630 AR622:AS630 AU622:AV630 AX622:AY630">
    <cfRule type="expression" dxfId="168" priority="477">
      <formula>$S622="Y"</formula>
    </cfRule>
  </conditionalFormatting>
  <conditionalFormatting sqref="AO626:AP626 AR626:AS626 AU626:AV626 AX626:AY626 AI626:AJ626 AL626:AM626">
    <cfRule type="expression" dxfId="167" priority="500">
      <formula>$C626&lt;&gt;#REF!</formula>
    </cfRule>
  </conditionalFormatting>
  <conditionalFormatting sqref="AO629:AP629 AR629:AS629 AU629:AV629 AX629:AY629 B444:C444 B629:D629 P629:Q629 S629:W629 F433 J433 L433 N433 Q433:W433 AI433:AJ433 AL433:AM433 AO433:AP433 AR433:AS433 AU433:AV433 AX433:AY433 F629:L629 N629 AI629:AJ629 AL629:AM629 D658 F658:L658 P658:Q658 T658 V658:W658 AI658:AJ658 AL658:AM658 D663 F663:L663 P663 N663:N669 R663:R669 B684:C684 N684 R684 U684 B83:C83 M83:N83 C441:C442">
    <cfRule type="expression" dxfId="166" priority="1342">
      <formula>$C83&lt;&gt;$C81</formula>
    </cfRule>
  </conditionalFormatting>
  <conditionalFormatting sqref="AO661:AP661 AR661:AS661 AU661:AV661 AX661:AY661 S661:T661 V661:W661 AI661:AJ661 AL661:AM661 D661:D662 F661:L662 N661:N662 P661:P662 R661:R662 G663:H663 D664:D665 F664:L665 P664:P665 S665:T665 V665 Q669 W669 AI669:AJ669 AL669:AM669 N670 R670 S673:T673 V673 S675:T675 V675 B680:C684 Q680:Q684 B681:B685 C681:C686 N685 R685 U685 O687">
    <cfRule type="expression" dxfId="165" priority="4215">
      <formula>$C661&lt;&gt;#REF!</formula>
    </cfRule>
  </conditionalFormatting>
  <conditionalFormatting sqref="AO664:AP664 AR664:AS664 AU664:AV664 AX664:AY664 W664 AI664:AJ664 AL664:AM664 W679:W684 AI679:AJ684 AL679:AM684">
    <cfRule type="expression" dxfId="164" priority="408">
      <formula>$C664&lt;&gt;#REF!</formula>
    </cfRule>
  </conditionalFormatting>
  <conditionalFormatting sqref="AO665:AP668 AR665:AS668 AU665:AV668 AX665:AY668 W665:W668 AI665:AJ668 AL665:AM668">
    <cfRule type="expression" dxfId="163" priority="397">
      <formula>$C665&lt;&gt;$C664</formula>
    </cfRule>
  </conditionalFormatting>
  <conditionalFormatting sqref="AP222:AP269">
    <cfRule type="expression" dxfId="162" priority="894">
      <formula>$S222="Y"</formula>
    </cfRule>
  </conditionalFormatting>
  <conditionalFormatting sqref="AP364">
    <cfRule type="expression" dxfId="161" priority="710">
      <formula>$C364&lt;&gt;$C363</formula>
    </cfRule>
  </conditionalFormatting>
  <conditionalFormatting sqref="AP370">
    <cfRule type="expression" dxfId="160" priority="705">
      <formula>$C370&lt;&gt;$C369</formula>
    </cfRule>
  </conditionalFormatting>
  <conditionalFormatting sqref="AR370">
    <cfRule type="expression" dxfId="159" priority="713">
      <formula>$C370&lt;&gt;#REF!</formula>
    </cfRule>
    <cfRule type="expression" dxfId="158" priority="714">
      <formula>$S370="Y"</formula>
    </cfRule>
  </conditionalFormatting>
  <conditionalFormatting sqref="AR345:AS345">
    <cfRule type="expression" dxfId="157" priority="825">
      <formula>$C345&lt;&gt;$C343</formula>
    </cfRule>
  </conditionalFormatting>
  <conditionalFormatting sqref="AR346:AS349">
    <cfRule type="expression" dxfId="156" priority="721">
      <formula>$C346&lt;&gt;$C345</formula>
    </cfRule>
  </conditionalFormatting>
  <conditionalFormatting sqref="AR347:AS349">
    <cfRule type="expression" dxfId="155" priority="722">
      <formula>$S347="Y"</formula>
    </cfRule>
  </conditionalFormatting>
  <conditionalFormatting sqref="AR350:AS363 AR365:AS369 AR401:AS401">
    <cfRule type="expression" dxfId="154" priority="832">
      <formula>$S350="Y"</formula>
    </cfRule>
  </conditionalFormatting>
  <conditionalFormatting sqref="AR351:AS358 AR369:AS369">
    <cfRule type="expression" dxfId="153" priority="823">
      <formula>$C351&lt;&gt;$C350</formula>
    </cfRule>
  </conditionalFormatting>
  <conditionalFormatting sqref="AR360:AS367">
    <cfRule type="expression" dxfId="152" priority="708">
      <formula>$C360&lt;&gt;$C359</formula>
    </cfRule>
  </conditionalFormatting>
  <conditionalFormatting sqref="AR364:AS364">
    <cfRule type="expression" dxfId="151" priority="709">
      <formula>$S364="Y"</formula>
    </cfRule>
  </conditionalFormatting>
  <conditionalFormatting sqref="AR371:AS374">
    <cfRule type="expression" dxfId="150" priority="704">
      <formula>$S371="Y"</formula>
    </cfRule>
  </conditionalFormatting>
  <conditionalFormatting sqref="AR371:AS375">
    <cfRule type="expression" dxfId="149" priority="703">
      <formula>$C371&lt;&gt;$C370</formula>
    </cfRule>
  </conditionalFormatting>
  <conditionalFormatting sqref="AR376:AS376 AR350:AS350 AR368:AS368">
    <cfRule type="expression" dxfId="148" priority="827">
      <formula>$C350&lt;&gt;#REF!</formula>
    </cfRule>
  </conditionalFormatting>
  <conditionalFormatting sqref="AR377:AS380 AR398:AS398 AR403:AS404 AR412:AS413 AR416:AS418 AR420:AS420 AR422:AS422 AR426:AS426 AR401:AS401">
    <cfRule type="expression" dxfId="147" priority="822">
      <formula>$C377&lt;&gt;$C376</formula>
    </cfRule>
  </conditionalFormatting>
  <conditionalFormatting sqref="AR399:AS399">
    <cfRule type="expression" dxfId="146" priority="816">
      <formula>$C399&lt;&gt;#REF!</formula>
    </cfRule>
  </conditionalFormatting>
  <conditionalFormatting sqref="AR400:AS400">
    <cfRule type="expression" dxfId="145" priority="699">
      <formula>$C400&lt;&gt;$C405</formula>
    </cfRule>
    <cfRule type="expression" dxfId="144" priority="700">
      <formula>$S400="Y"</formula>
    </cfRule>
  </conditionalFormatting>
  <conditionalFormatting sqref="AR402:AS402">
    <cfRule type="expression" dxfId="143" priority="682">
      <formula>$C402&lt;&gt;$C400</formula>
    </cfRule>
    <cfRule type="expression" dxfId="142" priority="683">
      <formula>$S402="Y"</formula>
    </cfRule>
  </conditionalFormatting>
  <conditionalFormatting sqref="AR405:AS405">
    <cfRule type="expression" dxfId="141" priority="815">
      <formula>$C405&lt;&gt;$C399</formula>
    </cfRule>
  </conditionalFormatting>
  <conditionalFormatting sqref="AR406:AS406">
    <cfRule type="expression" dxfId="140" priority="814">
      <formula>$C406&lt;&gt;$C404</formula>
    </cfRule>
  </conditionalFormatting>
  <conditionalFormatting sqref="AR407:AS407">
    <cfRule type="expression" dxfId="139" priority="813">
      <formula>$C407&lt;&gt;#REF!</formula>
    </cfRule>
  </conditionalFormatting>
  <conditionalFormatting sqref="AR408:AS409">
    <cfRule type="expression" dxfId="138" priority="810">
      <formula>$C408&lt;&gt;$C406</formula>
    </cfRule>
  </conditionalFormatting>
  <conditionalFormatting sqref="AR410:AS410">
    <cfRule type="expression" dxfId="137" priority="812">
      <formula>$C410&lt;&gt;#REF!</formula>
    </cfRule>
  </conditionalFormatting>
  <conditionalFormatting sqref="AR414:AS414">
    <cfRule type="expression" dxfId="136" priority="811">
      <formula>$C414&lt;&gt;$C411</formula>
    </cfRule>
  </conditionalFormatting>
  <conditionalFormatting sqref="AR415:AS415">
    <cfRule type="expression" dxfId="135" priority="809">
      <formula>$C415&lt;&gt;#REF!</formula>
    </cfRule>
  </conditionalFormatting>
  <conditionalFormatting sqref="AR419:AS419">
    <cfRule type="expression" dxfId="134" priority="807">
      <formula>$C419&lt;&gt;$C416</formula>
    </cfRule>
  </conditionalFormatting>
  <conditionalFormatting sqref="AR421:AS421 AR425:AS425">
    <cfRule type="expression" dxfId="133" priority="826">
      <formula>$C421&lt;&gt;$C418</formula>
    </cfRule>
  </conditionalFormatting>
  <conditionalFormatting sqref="AR423:AS423 AR359:AS359">
    <cfRule type="expression" dxfId="132" priority="828">
      <formula>$C359&lt;&gt;#REF!</formula>
    </cfRule>
  </conditionalFormatting>
  <conditionalFormatting sqref="AR424:AS424">
    <cfRule type="expression" dxfId="131" priority="808">
      <formula>$C424&lt;&gt;$C422</formula>
    </cfRule>
  </conditionalFormatting>
  <conditionalFormatting sqref="AR427:AS427">
    <cfRule type="expression" dxfId="130" priority="821">
      <formula>$C427&lt;&gt;$C425</formula>
    </cfRule>
  </conditionalFormatting>
  <conditionalFormatting sqref="AR428:AS429">
    <cfRule type="expression" dxfId="129" priority="806">
      <formula>$C428&lt;&gt;#REF!</formula>
    </cfRule>
  </conditionalFormatting>
  <conditionalFormatting sqref="AR443:AS443">
    <cfRule type="expression" dxfId="128" priority="819">
      <formula>$C443&lt;&gt;#REF!</formula>
    </cfRule>
  </conditionalFormatting>
  <conditionalFormatting sqref="AS370">
    <cfRule type="expression" dxfId="127" priority="706">
      <formula>$C370&lt;&gt;$C369</formula>
    </cfRule>
    <cfRule type="expression" dxfId="126" priority="707">
      <formula>$S370="Y"</formula>
    </cfRule>
  </conditionalFormatting>
  <conditionalFormatting sqref="AU345:AV345">
    <cfRule type="expression" dxfId="125" priority="796">
      <formula>$C345&lt;&gt;$C343</formula>
    </cfRule>
  </conditionalFormatting>
  <conditionalFormatting sqref="AU346:AV349">
    <cfRule type="expression" dxfId="124" priority="719">
      <formula>$C346&lt;&gt;$C345</formula>
    </cfRule>
  </conditionalFormatting>
  <conditionalFormatting sqref="AU347:AV349">
    <cfRule type="expression" dxfId="123" priority="720">
      <formula>$S347="Y"</formula>
    </cfRule>
  </conditionalFormatting>
  <conditionalFormatting sqref="AU351:AV358 AU369:AV369">
    <cfRule type="expression" dxfId="122" priority="794">
      <formula>$C351&lt;&gt;$C350</formula>
    </cfRule>
  </conditionalFormatting>
  <conditionalFormatting sqref="AU371:AV374">
    <cfRule type="expression" dxfId="121" priority="687">
      <formula>$S371="Y"</formula>
    </cfRule>
  </conditionalFormatting>
  <conditionalFormatting sqref="AU371:AV375">
    <cfRule type="expression" dxfId="120" priority="686">
      <formula>$C371&lt;&gt;$C370</formula>
    </cfRule>
  </conditionalFormatting>
  <conditionalFormatting sqref="AU376:AV376 AU350:AV350 AU368:AV368">
    <cfRule type="expression" dxfId="119" priority="798">
      <formula>$C350&lt;&gt;#REF!</formula>
    </cfRule>
  </conditionalFormatting>
  <conditionalFormatting sqref="AU377:AV380 AU398:AV398 AU403:AV404 AU412:AV413 AU416:AV418 AU420:AV420 AU422:AV422 AU426:AV426 AU360:AV367">
    <cfRule type="expression" dxfId="118" priority="793">
      <formula>$C360&lt;&gt;$C359</formula>
    </cfRule>
  </conditionalFormatting>
  <conditionalFormatting sqref="AU399:AV399">
    <cfRule type="expression" dxfId="117" priority="689">
      <formula>$C399&lt;&gt;#REF!</formula>
    </cfRule>
  </conditionalFormatting>
  <conditionalFormatting sqref="AU399:AV401">
    <cfRule type="expression" dxfId="116" priority="692">
      <formula>$S399="Y"</formula>
    </cfRule>
  </conditionalFormatting>
  <conditionalFormatting sqref="AU400:AV400">
    <cfRule type="expression" dxfId="115" priority="690">
      <formula>$C400&lt;&gt;$C405</formula>
    </cfRule>
  </conditionalFormatting>
  <conditionalFormatting sqref="AU401:AV401">
    <cfRule type="expression" dxfId="114" priority="691">
      <formula>$C401&lt;&gt;$C400</formula>
    </cfRule>
  </conditionalFormatting>
  <conditionalFormatting sqref="AU402:AV402">
    <cfRule type="expression" dxfId="113" priority="680">
      <formula>$C402&lt;&gt;$C400</formula>
    </cfRule>
    <cfRule type="expression" dxfId="112" priority="681">
      <formula>$S402="Y"</formula>
    </cfRule>
  </conditionalFormatting>
  <conditionalFormatting sqref="AU405:AV405">
    <cfRule type="expression" dxfId="111" priority="786">
      <formula>$C405&lt;&gt;$C399</formula>
    </cfRule>
  </conditionalFormatting>
  <conditionalFormatting sqref="AU406:AV406">
    <cfRule type="expression" dxfId="110" priority="785">
      <formula>$C406&lt;&gt;$C404</formula>
    </cfRule>
  </conditionalFormatting>
  <conditionalFormatting sqref="AU407:AV407">
    <cfRule type="expression" dxfId="109" priority="784">
      <formula>$C407&lt;&gt;#REF!</formula>
    </cfRule>
  </conditionalFormatting>
  <conditionalFormatting sqref="AU408:AV409">
    <cfRule type="expression" dxfId="108" priority="781">
      <formula>$C408&lt;&gt;$C406</formula>
    </cfRule>
  </conditionalFormatting>
  <conditionalFormatting sqref="AU410:AV410">
    <cfRule type="expression" dxfId="107" priority="783">
      <formula>$C410&lt;&gt;#REF!</formula>
    </cfRule>
  </conditionalFormatting>
  <conditionalFormatting sqref="AU414:AV414">
    <cfRule type="expression" dxfId="106" priority="782">
      <formula>$C414&lt;&gt;$C411</formula>
    </cfRule>
  </conditionalFormatting>
  <conditionalFormatting sqref="AU415:AV415">
    <cfRule type="expression" dxfId="105" priority="780">
      <formula>$C415&lt;&gt;#REF!</formula>
    </cfRule>
  </conditionalFormatting>
  <conditionalFormatting sqref="AU419:AV419">
    <cfRule type="expression" dxfId="104" priority="778">
      <formula>$C419&lt;&gt;$C416</formula>
    </cfRule>
  </conditionalFormatting>
  <conditionalFormatting sqref="AU421:AV421 AU425:AV425">
    <cfRule type="expression" dxfId="103" priority="797">
      <formula>$C421&lt;&gt;$C418</formula>
    </cfRule>
  </conditionalFormatting>
  <conditionalFormatting sqref="AU423:AV423 AU359:AV359 AU370:AV370">
    <cfRule type="expression" dxfId="102" priority="799">
      <formula>$C359&lt;&gt;#REF!</formula>
    </cfRule>
  </conditionalFormatting>
  <conditionalFormatting sqref="AU424:AV424">
    <cfRule type="expression" dxfId="101" priority="779">
      <formula>$C424&lt;&gt;$C422</formula>
    </cfRule>
  </conditionalFormatting>
  <conditionalFormatting sqref="AU427:AV427">
    <cfRule type="expression" dxfId="100" priority="792">
      <formula>$C427&lt;&gt;$C425</formula>
    </cfRule>
  </conditionalFormatting>
  <conditionalFormatting sqref="AU428:AV429">
    <cfRule type="expression" dxfId="99" priority="777">
      <formula>$C428&lt;&gt;#REF!</formula>
    </cfRule>
  </conditionalFormatting>
  <conditionalFormatting sqref="AU443:AV443">
    <cfRule type="expression" dxfId="98" priority="790">
      <formula>$C443&lt;&gt;#REF!</formula>
    </cfRule>
  </conditionalFormatting>
  <conditionalFormatting sqref="AX345:AY345">
    <cfRule type="expression" dxfId="97" priority="767">
      <formula>$C345&lt;&gt;$C343</formula>
    </cfRule>
  </conditionalFormatting>
  <conditionalFormatting sqref="AX346:AY349">
    <cfRule type="expression" dxfId="96" priority="717">
      <formula>$C346&lt;&gt;$C345</formula>
    </cfRule>
  </conditionalFormatting>
  <conditionalFormatting sqref="AX347:AY349">
    <cfRule type="expression" dxfId="95" priority="718">
      <formula>$S347="Y"</formula>
    </cfRule>
  </conditionalFormatting>
  <conditionalFormatting sqref="AX351:AY358 AX369:AY369">
    <cfRule type="expression" dxfId="94" priority="765">
      <formula>$C351&lt;&gt;$C350</formula>
    </cfRule>
  </conditionalFormatting>
  <conditionalFormatting sqref="AX371:AY374">
    <cfRule type="expression" dxfId="93" priority="685">
      <formula>$S371="Y"</formula>
    </cfRule>
  </conditionalFormatting>
  <conditionalFormatting sqref="AX371:AY375">
    <cfRule type="expression" dxfId="92" priority="684">
      <formula>$C371&lt;&gt;$C370</formula>
    </cfRule>
  </conditionalFormatting>
  <conditionalFormatting sqref="AX376:AY376 AX350:AY350 AX368:AY368">
    <cfRule type="expression" dxfId="91" priority="769">
      <formula>$C350&lt;&gt;#REF!</formula>
    </cfRule>
  </conditionalFormatting>
  <conditionalFormatting sqref="AX377:AY380 AX398:AY398 AX401:AY401 AX412:AY413 AX416:AY418 AX420:AY420 AX422:AY422 AX426:AY426 AX360:AY367 AX403:AY404">
    <cfRule type="expression" dxfId="90" priority="764">
      <formula>$C360&lt;&gt;$C359</formula>
    </cfRule>
  </conditionalFormatting>
  <conditionalFormatting sqref="AX399:AY399">
    <cfRule type="expression" dxfId="89" priority="758">
      <formula>$C399&lt;&gt;#REF!</formula>
    </cfRule>
  </conditionalFormatting>
  <conditionalFormatting sqref="AX400:AY400">
    <cfRule type="expression" dxfId="88" priority="759">
      <formula>$C400&lt;&gt;$C405</formula>
    </cfRule>
  </conditionalFormatting>
  <conditionalFormatting sqref="AX402:AY402">
    <cfRule type="expression" dxfId="87" priority="678">
      <formula>$C402&lt;&gt;$C400</formula>
    </cfRule>
    <cfRule type="expression" dxfId="86" priority="679">
      <formula>$S402="Y"</formula>
    </cfRule>
  </conditionalFormatting>
  <conditionalFormatting sqref="AX403:AY404">
    <cfRule type="expression" dxfId="85" priority="774">
      <formula>$S403="Y"</formula>
    </cfRule>
  </conditionalFormatting>
  <conditionalFormatting sqref="AX405:AY405">
    <cfRule type="expression" dxfId="84" priority="676">
      <formula>$C405&lt;&gt;$C399</formula>
    </cfRule>
    <cfRule type="expression" dxfId="83" priority="677">
      <formula>$S405="Y"</formula>
    </cfRule>
  </conditionalFormatting>
  <conditionalFormatting sqref="AX406:AY406">
    <cfRule type="expression" dxfId="82" priority="756">
      <formula>$C406&lt;&gt;$C404</formula>
    </cfRule>
  </conditionalFormatting>
  <conditionalFormatting sqref="AX407:AY407">
    <cfRule type="expression" dxfId="81" priority="755">
      <formula>$C407&lt;&gt;#REF!</formula>
    </cfRule>
  </conditionalFormatting>
  <conditionalFormatting sqref="AX408:AY409">
    <cfRule type="expression" dxfId="80" priority="752">
      <formula>$C408&lt;&gt;$C406</formula>
    </cfRule>
  </conditionalFormatting>
  <conditionalFormatting sqref="AX410:AY410">
    <cfRule type="expression" dxfId="79" priority="754">
      <formula>$C410&lt;&gt;#REF!</formula>
    </cfRule>
  </conditionalFormatting>
  <conditionalFormatting sqref="AX414:AY414">
    <cfRule type="expression" dxfId="78" priority="753">
      <formula>$C414&lt;&gt;$C411</formula>
    </cfRule>
  </conditionalFormatting>
  <conditionalFormatting sqref="AX415:AY415">
    <cfRule type="expression" dxfId="77" priority="751">
      <formula>$C415&lt;&gt;#REF!</formula>
    </cfRule>
  </conditionalFormatting>
  <conditionalFormatting sqref="AX419:AY419">
    <cfRule type="expression" dxfId="76" priority="749">
      <formula>$C419&lt;&gt;$C416</formula>
    </cfRule>
  </conditionalFormatting>
  <conditionalFormatting sqref="AX421:AY421 AX425:AY425">
    <cfRule type="expression" dxfId="75" priority="768">
      <formula>$C421&lt;&gt;$C418</formula>
    </cfRule>
  </conditionalFormatting>
  <conditionalFormatting sqref="AX423:AY423 AX359:AY359 AX370:AY370">
    <cfRule type="expression" dxfId="74" priority="770">
      <formula>$C359&lt;&gt;#REF!</formula>
    </cfRule>
  </conditionalFormatting>
  <conditionalFormatting sqref="AX424:AY424">
    <cfRule type="expression" dxfId="73" priority="750">
      <formula>$C424&lt;&gt;$C422</formula>
    </cfRule>
  </conditionalFormatting>
  <conditionalFormatting sqref="AX427:AY427">
    <cfRule type="expression" dxfId="72" priority="763">
      <formula>$C427&lt;&gt;$C425</formula>
    </cfRule>
  </conditionalFormatting>
  <conditionalFormatting sqref="AX428:AY429">
    <cfRule type="expression" dxfId="71" priority="748">
      <formula>$C428&lt;&gt;#REF!</formula>
    </cfRule>
  </conditionalFormatting>
  <conditionalFormatting sqref="AX443:AY443">
    <cfRule type="expression" dxfId="70" priority="761">
      <formula>$C443&lt;&gt;#REF!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4E-7708-472F-B242-3BA185C28D26}">
  <dimension ref="B2:AE94"/>
  <sheetViews>
    <sheetView workbookViewId="0">
      <selection activeCell="K50" sqref="K50"/>
    </sheetView>
  </sheetViews>
  <sheetFormatPr defaultColWidth="9.28515625" defaultRowHeight="12.75"/>
  <cols>
    <col min="1" max="2" width="3.28515625" style="37" customWidth="1"/>
    <col min="3" max="3" width="14.42578125" style="37" customWidth="1"/>
    <col min="4" max="4" width="15.5703125" style="37" customWidth="1"/>
    <col min="5" max="5" width="13.85546875" style="37" customWidth="1"/>
    <col min="6" max="6" width="15.42578125" style="37" customWidth="1"/>
    <col min="7" max="7" width="12.42578125" style="37" customWidth="1"/>
    <col min="8" max="8" width="19.140625" style="37" customWidth="1"/>
    <col min="9" max="9" width="2" style="37" customWidth="1"/>
    <col min="10" max="10" width="18.42578125" style="98" customWidth="1"/>
    <col min="11" max="11" width="14.42578125" style="98" bestFit="1" customWidth="1"/>
    <col min="12" max="12" width="12.5703125" style="37" customWidth="1"/>
    <col min="13" max="14" width="13.140625" style="37" bestFit="1" customWidth="1"/>
    <col min="15" max="15" width="19.5703125" style="37" customWidth="1"/>
    <col min="16" max="16" width="16.7109375" style="37" customWidth="1"/>
    <col min="17" max="17" width="27.28515625" style="37" customWidth="1"/>
    <col min="18" max="20" width="12.5703125" style="37" bestFit="1" customWidth="1"/>
    <col min="21" max="16384" width="9.28515625" style="37"/>
  </cols>
  <sheetData>
    <row r="2" spans="3:31">
      <c r="C2" s="173" t="s">
        <v>6939</v>
      </c>
      <c r="F2" s="37" t="s">
        <v>6940</v>
      </c>
    </row>
    <row r="3" spans="3:31">
      <c r="F3" s="37" t="s">
        <v>6941</v>
      </c>
      <c r="H3" s="37" t="s">
        <v>6942</v>
      </c>
    </row>
    <row r="5" spans="3:31">
      <c r="L5" s="265" t="s">
        <v>6943</v>
      </c>
    </row>
    <row r="6" spans="3:31" ht="13.5" thickBot="1">
      <c r="D6" s="190" t="s">
        <v>6944</v>
      </c>
      <c r="E6" s="190" t="s">
        <v>6945</v>
      </c>
      <c r="F6" s="190" t="s">
        <v>6946</v>
      </c>
      <c r="G6" s="190" t="s">
        <v>6947</v>
      </c>
      <c r="H6" s="190" t="s">
        <v>6948</v>
      </c>
      <c r="L6" s="37" t="s">
        <v>6949</v>
      </c>
    </row>
    <row r="7" spans="3:31" ht="13.5" thickBot="1">
      <c r="D7" s="174" t="s">
        <v>6950</v>
      </c>
      <c r="E7" s="174" t="s">
        <v>6950</v>
      </c>
      <c r="F7" s="174" t="s">
        <v>6951</v>
      </c>
      <c r="G7" s="190"/>
      <c r="H7" s="174" t="s">
        <v>6952</v>
      </c>
      <c r="J7" s="397" t="s">
        <v>6953</v>
      </c>
      <c r="K7" s="398"/>
      <c r="L7" s="397" t="s">
        <v>6954</v>
      </c>
      <c r="M7" s="399"/>
      <c r="N7" s="399"/>
      <c r="O7" s="266" t="s">
        <v>6955</v>
      </c>
      <c r="P7" s="266" t="s">
        <v>6956</v>
      </c>
      <c r="Q7" s="266" t="s">
        <v>6957</v>
      </c>
      <c r="R7" s="400" t="s">
        <v>6958</v>
      </c>
      <c r="S7" s="401"/>
      <c r="T7" s="402"/>
    </row>
    <row r="8" spans="3:31" ht="13.5" thickBot="1">
      <c r="D8" s="174" t="s">
        <v>6959</v>
      </c>
      <c r="E8" s="174" t="s">
        <v>6959</v>
      </c>
      <c r="F8" s="174" t="s">
        <v>6959</v>
      </c>
      <c r="G8" s="190" t="s">
        <v>6960</v>
      </c>
      <c r="H8" s="174" t="s">
        <v>6961</v>
      </c>
      <c r="J8" s="267" t="s">
        <v>6962</v>
      </c>
      <c r="K8" s="268"/>
      <c r="L8" s="267"/>
      <c r="M8" s="269"/>
      <c r="N8" s="269"/>
      <c r="O8" s="270" t="s">
        <v>6963</v>
      </c>
      <c r="P8" s="270" t="s">
        <v>6964</v>
      </c>
      <c r="Q8" s="270" t="s">
        <v>6965</v>
      </c>
      <c r="R8" s="271"/>
      <c r="S8" s="272"/>
      <c r="T8" s="273"/>
    </row>
    <row r="9" spans="3:31" ht="13.5" thickBot="1">
      <c r="D9" s="174" t="s">
        <v>6966</v>
      </c>
      <c r="E9" s="174" t="s">
        <v>6966</v>
      </c>
      <c r="F9" s="174" t="s">
        <v>6966</v>
      </c>
      <c r="G9" s="190" t="s">
        <v>6967</v>
      </c>
      <c r="H9" s="174" t="s">
        <v>6966</v>
      </c>
      <c r="J9" s="274" t="s">
        <v>6968</v>
      </c>
      <c r="K9" s="275"/>
      <c r="L9" s="274" t="s">
        <v>6969</v>
      </c>
      <c r="M9" s="276"/>
      <c r="N9" s="276"/>
      <c r="O9" s="277" t="s">
        <v>6970</v>
      </c>
      <c r="P9" s="277" t="s">
        <v>6971</v>
      </c>
      <c r="Q9" s="277" t="s">
        <v>6972</v>
      </c>
      <c r="R9" s="271"/>
      <c r="S9" s="272"/>
      <c r="T9" s="273"/>
    </row>
    <row r="10" spans="3:31">
      <c r="D10" s="174" t="s">
        <v>6973</v>
      </c>
      <c r="E10" s="174" t="s">
        <v>6973</v>
      </c>
      <c r="F10" s="174" t="s">
        <v>6973</v>
      </c>
      <c r="G10" s="190" t="s">
        <v>6974</v>
      </c>
      <c r="H10" s="174" t="s">
        <v>6973</v>
      </c>
      <c r="J10" s="278"/>
      <c r="K10" s="279" t="s">
        <v>6975</v>
      </c>
      <c r="L10" s="280" t="s">
        <v>6976</v>
      </c>
      <c r="M10" s="281" t="s">
        <v>6977</v>
      </c>
      <c r="N10" s="281" t="s">
        <v>6978</v>
      </c>
      <c r="O10" s="282"/>
      <c r="P10" s="282"/>
      <c r="Q10" s="282"/>
      <c r="R10" s="280" t="s">
        <v>6976</v>
      </c>
      <c r="S10" s="281" t="s">
        <v>6977</v>
      </c>
      <c r="T10" s="283" t="s">
        <v>6978</v>
      </c>
    </row>
    <row r="11" spans="3:31">
      <c r="D11" s="174"/>
      <c r="E11" s="174"/>
      <c r="F11" s="174" t="s">
        <v>6979</v>
      </c>
      <c r="G11" s="190" t="s">
        <v>6980</v>
      </c>
      <c r="H11" s="190" t="s">
        <v>6981</v>
      </c>
      <c r="J11" s="284" t="s">
        <v>6982</v>
      </c>
      <c r="K11" s="285"/>
      <c r="L11" s="284" t="s">
        <v>6983</v>
      </c>
      <c r="M11" s="174" t="s">
        <v>6984</v>
      </c>
      <c r="N11" s="181" t="s">
        <v>6985</v>
      </c>
      <c r="O11" s="286" t="s">
        <v>6986</v>
      </c>
      <c r="P11" s="286" t="s">
        <v>6987</v>
      </c>
      <c r="Q11" s="286" t="s">
        <v>6988</v>
      </c>
      <c r="R11" s="284" t="s">
        <v>6989</v>
      </c>
      <c r="S11" s="174" t="s">
        <v>6990</v>
      </c>
      <c r="T11" s="285" t="s">
        <v>6991</v>
      </c>
    </row>
    <row r="12" spans="3:31">
      <c r="D12" s="174"/>
      <c r="E12" s="174"/>
      <c r="F12" s="174"/>
      <c r="G12" s="190" t="s">
        <v>6992</v>
      </c>
      <c r="H12" s="190" t="s">
        <v>6993</v>
      </c>
      <c r="J12" s="287" t="s">
        <v>6994</v>
      </c>
      <c r="K12" s="288" t="s">
        <v>6994</v>
      </c>
      <c r="L12" s="287" t="s">
        <v>6994</v>
      </c>
      <c r="M12" s="289" t="s">
        <v>6994</v>
      </c>
      <c r="N12" s="290" t="s">
        <v>6994</v>
      </c>
      <c r="O12" s="291" t="s">
        <v>6994</v>
      </c>
      <c r="P12" s="291" t="s">
        <v>6994</v>
      </c>
      <c r="Q12" s="291" t="s">
        <v>6994</v>
      </c>
      <c r="R12" s="292" t="s">
        <v>6995</v>
      </c>
      <c r="S12" s="292" t="s">
        <v>6995</v>
      </c>
      <c r="T12" s="292" t="s">
        <v>6995</v>
      </c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</row>
    <row r="13" spans="3:31">
      <c r="D13" s="174"/>
      <c r="E13" s="174"/>
      <c r="F13" s="174"/>
      <c r="G13" s="190"/>
      <c r="H13" s="190"/>
      <c r="J13" s="293" t="s">
        <v>6996</v>
      </c>
      <c r="K13" s="294" t="s">
        <v>6996</v>
      </c>
      <c r="L13" s="293" t="s">
        <v>6996</v>
      </c>
      <c r="M13" s="295" t="s">
        <v>6996</v>
      </c>
      <c r="N13" s="296" t="s">
        <v>6996</v>
      </c>
      <c r="O13" s="297" t="s">
        <v>6996</v>
      </c>
      <c r="P13" s="297" t="s">
        <v>6996</v>
      </c>
      <c r="Q13" s="297" t="s">
        <v>6996</v>
      </c>
      <c r="R13" s="292"/>
      <c r="S13" s="183"/>
      <c r="T13" s="2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</row>
    <row r="14" spans="3:31">
      <c r="D14" s="174"/>
      <c r="E14" s="174"/>
      <c r="F14" s="174"/>
      <c r="G14" s="190"/>
      <c r="H14" s="190"/>
      <c r="J14" s="299" t="s">
        <v>6997</v>
      </c>
      <c r="K14" s="300" t="s">
        <v>6997</v>
      </c>
      <c r="L14" s="299" t="s">
        <v>6997</v>
      </c>
      <c r="M14" s="301" t="s">
        <v>6997</v>
      </c>
      <c r="N14" s="302" t="s">
        <v>6997</v>
      </c>
      <c r="O14" s="303" t="s">
        <v>6997</v>
      </c>
      <c r="P14" s="303" t="s">
        <v>6997</v>
      </c>
      <c r="Q14" s="303" t="s">
        <v>6997</v>
      </c>
      <c r="R14" s="292"/>
      <c r="S14" s="183"/>
      <c r="T14" s="2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</row>
    <row r="15" spans="3:31">
      <c r="D15" s="174"/>
      <c r="E15" s="174"/>
      <c r="F15" s="174"/>
      <c r="G15" s="190" t="s">
        <v>6998</v>
      </c>
      <c r="H15" s="190" t="s">
        <v>6999</v>
      </c>
      <c r="J15" s="304" t="s">
        <v>7000</v>
      </c>
      <c r="K15" s="305" t="s">
        <v>7001</v>
      </c>
      <c r="L15" s="306" t="s">
        <v>7000</v>
      </c>
      <c r="M15" s="306" t="s">
        <v>7000</v>
      </c>
      <c r="N15" s="307" t="s">
        <v>7000</v>
      </c>
      <c r="O15" s="308" t="s">
        <v>7000</v>
      </c>
      <c r="P15" s="308" t="s">
        <v>7000</v>
      </c>
      <c r="Q15" s="308" t="s">
        <v>7002</v>
      </c>
      <c r="R15" s="284" t="s">
        <v>7003</v>
      </c>
      <c r="S15" s="174" t="s">
        <v>7003</v>
      </c>
      <c r="T15" s="285" t="s">
        <v>7003</v>
      </c>
    </row>
    <row r="16" spans="3:31">
      <c r="D16" s="174"/>
      <c r="E16" s="174"/>
      <c r="F16" s="174"/>
      <c r="G16" s="190"/>
      <c r="H16" s="190"/>
      <c r="J16" s="287" t="s">
        <v>7004</v>
      </c>
      <c r="K16" s="287" t="s">
        <v>7005</v>
      </c>
      <c r="L16" s="309" t="s">
        <v>7006</v>
      </c>
      <c r="M16" s="309" t="s">
        <v>7006</v>
      </c>
      <c r="N16" s="309" t="s">
        <v>7006</v>
      </c>
      <c r="O16" s="291" t="s">
        <v>7007</v>
      </c>
      <c r="P16" s="291" t="s">
        <v>7008</v>
      </c>
      <c r="Q16" s="291" t="s">
        <v>7009</v>
      </c>
      <c r="R16" s="284"/>
      <c r="S16" s="174"/>
      <c r="T16" s="285"/>
    </row>
    <row r="17" spans="2:20">
      <c r="D17" s="174"/>
      <c r="E17" s="174"/>
      <c r="F17" s="174"/>
      <c r="G17" s="190"/>
      <c r="H17" s="190"/>
      <c r="J17" s="310" t="s">
        <v>7010</v>
      </c>
      <c r="K17" s="311"/>
      <c r="L17" s="312"/>
      <c r="M17" s="312"/>
      <c r="N17" s="313"/>
      <c r="O17" s="314" t="s">
        <v>7010</v>
      </c>
      <c r="P17" s="314" t="s">
        <v>7010</v>
      </c>
      <c r="Q17" s="314" t="s">
        <v>7011</v>
      </c>
      <c r="R17" s="284"/>
      <c r="S17" s="174"/>
      <c r="T17" s="285"/>
    </row>
    <row r="18" spans="2:20">
      <c r="D18" s="174"/>
      <c r="E18" s="174"/>
      <c r="F18" s="174"/>
      <c r="G18" s="190"/>
      <c r="H18" s="190"/>
      <c r="J18" s="315" t="s">
        <v>7004</v>
      </c>
      <c r="K18" s="316"/>
      <c r="L18" s="317" t="s">
        <v>7012</v>
      </c>
      <c r="M18" s="317" t="s">
        <v>7012</v>
      </c>
      <c r="N18" s="317" t="s">
        <v>7012</v>
      </c>
      <c r="O18" s="318" t="s">
        <v>7007</v>
      </c>
      <c r="P18" s="318" t="s">
        <v>7008</v>
      </c>
      <c r="Q18" s="318" t="s">
        <v>7009</v>
      </c>
      <c r="R18" s="284"/>
      <c r="S18" s="174"/>
      <c r="T18" s="285"/>
    </row>
    <row r="19" spans="2:20">
      <c r="D19" s="174"/>
      <c r="E19" s="174"/>
      <c r="F19" s="174"/>
      <c r="G19" s="190"/>
      <c r="H19" s="190"/>
      <c r="J19" s="304"/>
      <c r="K19" s="319"/>
      <c r="L19" s="320"/>
      <c r="M19" s="320"/>
      <c r="N19" s="319"/>
      <c r="O19" s="308"/>
      <c r="P19" s="308"/>
      <c r="Q19" s="308"/>
      <c r="R19" s="284"/>
      <c r="S19" s="174"/>
      <c r="T19" s="285"/>
    </row>
    <row r="20" spans="2:20">
      <c r="D20" s="174"/>
      <c r="E20" s="174"/>
      <c r="F20" s="174"/>
      <c r="G20" s="190" t="s">
        <v>7013</v>
      </c>
      <c r="H20" s="174" t="s">
        <v>7014</v>
      </c>
      <c r="J20" s="292" t="s">
        <v>7015</v>
      </c>
      <c r="K20" s="298"/>
      <c r="L20" s="284"/>
      <c r="M20" s="174"/>
      <c r="N20" s="181"/>
      <c r="O20" s="286"/>
      <c r="P20" s="286"/>
      <c r="Q20" s="286"/>
      <c r="R20" s="284"/>
      <c r="S20" s="174"/>
      <c r="T20" s="285"/>
    </row>
    <row r="21" spans="2:20">
      <c r="D21" s="174"/>
      <c r="E21" s="174"/>
      <c r="F21" s="174"/>
      <c r="G21" s="190" t="s">
        <v>7016</v>
      </c>
      <c r="H21" s="174" t="s">
        <v>7017</v>
      </c>
      <c r="J21" s="292" t="s">
        <v>7018</v>
      </c>
      <c r="K21" s="298"/>
      <c r="L21" s="284"/>
      <c r="M21" s="174"/>
      <c r="N21" s="181"/>
      <c r="O21" s="286"/>
      <c r="P21" s="286"/>
      <c r="Q21" s="286"/>
      <c r="R21" s="284"/>
      <c r="S21" s="174"/>
      <c r="T21" s="285"/>
    </row>
    <row r="22" spans="2:20">
      <c r="B22" s="321">
        <v>1</v>
      </c>
      <c r="C22" s="181" t="s">
        <v>7019</v>
      </c>
      <c r="D22" s="174" t="s">
        <v>7020</v>
      </c>
      <c r="E22" s="174" t="s">
        <v>7020</v>
      </c>
      <c r="F22" s="174"/>
      <c r="G22" s="190"/>
      <c r="H22" s="174"/>
      <c r="J22" s="292"/>
      <c r="K22" s="298"/>
      <c r="L22" s="284"/>
      <c r="M22" s="174"/>
      <c r="N22" s="181"/>
      <c r="O22" s="286"/>
      <c r="P22" s="286"/>
      <c r="Q22" s="286"/>
      <c r="R22" s="284"/>
      <c r="S22" s="174"/>
      <c r="T22" s="285"/>
    </row>
    <row r="23" spans="2:20">
      <c r="B23" s="321">
        <v>2</v>
      </c>
      <c r="C23" s="322" t="s">
        <v>4382</v>
      </c>
      <c r="D23" s="174"/>
      <c r="E23" s="174"/>
      <c r="F23" s="174" t="s">
        <v>7021</v>
      </c>
      <c r="G23" s="190" t="s">
        <v>7022</v>
      </c>
      <c r="H23" s="174"/>
      <c r="J23" s="292"/>
      <c r="K23" s="298"/>
      <c r="L23" s="284"/>
      <c r="M23" s="174"/>
      <c r="N23" s="181"/>
      <c r="O23" s="286"/>
      <c r="P23" s="286"/>
      <c r="Q23" s="286"/>
      <c r="R23" s="284"/>
      <c r="S23" s="174"/>
      <c r="T23" s="285"/>
    </row>
    <row r="24" spans="2:20">
      <c r="B24" s="321">
        <v>3</v>
      </c>
      <c r="C24" s="322" t="s">
        <v>4384</v>
      </c>
      <c r="D24" s="174"/>
      <c r="E24" s="174"/>
      <c r="F24" s="174" t="s">
        <v>7023</v>
      </c>
      <c r="G24" s="190" t="s">
        <v>7024</v>
      </c>
      <c r="H24" s="174"/>
      <c r="J24" s="292"/>
      <c r="K24" s="298"/>
      <c r="L24" s="284"/>
      <c r="M24" s="174"/>
      <c r="N24" s="181"/>
      <c r="O24" s="286"/>
      <c r="P24" s="286"/>
      <c r="Q24" s="286"/>
      <c r="R24" s="284"/>
      <c r="S24" s="174"/>
      <c r="T24" s="285"/>
    </row>
    <row r="25" spans="2:20">
      <c r="B25" s="321">
        <v>4</v>
      </c>
      <c r="C25" s="322" t="s">
        <v>7025</v>
      </c>
      <c r="D25" s="174"/>
      <c r="E25" s="174"/>
      <c r="F25" s="174" t="s">
        <v>7026</v>
      </c>
      <c r="G25" s="190" t="s">
        <v>7027</v>
      </c>
      <c r="H25" s="174"/>
      <c r="J25" s="292"/>
      <c r="K25" s="298"/>
      <c r="L25" s="284"/>
      <c r="M25" s="174"/>
      <c r="N25" s="181"/>
      <c r="O25" s="286"/>
      <c r="P25" s="286"/>
      <c r="Q25" s="286"/>
      <c r="R25" s="284"/>
      <c r="S25" s="174"/>
      <c r="T25" s="285"/>
    </row>
    <row r="26" spans="2:20">
      <c r="B26" s="321">
        <v>5</v>
      </c>
      <c r="C26" s="322" t="s">
        <v>7028</v>
      </c>
      <c r="D26" s="174"/>
      <c r="E26" s="174"/>
      <c r="F26" s="174" t="s">
        <v>7029</v>
      </c>
      <c r="G26" s="190" t="s">
        <v>7030</v>
      </c>
      <c r="H26" s="174"/>
      <c r="J26" s="292"/>
      <c r="K26" s="298"/>
      <c r="L26" s="284"/>
      <c r="M26" s="174"/>
      <c r="N26" s="181"/>
      <c r="O26" s="286"/>
      <c r="P26" s="286"/>
      <c r="Q26" s="286"/>
      <c r="R26" s="284"/>
      <c r="S26" s="174"/>
      <c r="T26" s="285"/>
    </row>
    <row r="27" spans="2:20">
      <c r="B27" s="321">
        <v>6</v>
      </c>
      <c r="C27" s="322" t="s">
        <v>7031</v>
      </c>
      <c r="D27" s="174"/>
      <c r="E27" s="174"/>
      <c r="F27" s="174" t="s">
        <v>7032</v>
      </c>
      <c r="G27" s="190" t="s">
        <v>7033</v>
      </c>
      <c r="H27" s="174"/>
      <c r="J27" s="292"/>
      <c r="K27" s="298"/>
      <c r="L27" s="284"/>
      <c r="M27" s="174"/>
      <c r="N27" s="181"/>
      <c r="O27" s="286"/>
      <c r="P27" s="286"/>
      <c r="Q27" s="286"/>
      <c r="R27" s="284"/>
      <c r="S27" s="174"/>
      <c r="T27" s="285"/>
    </row>
    <row r="28" spans="2:20">
      <c r="B28" s="321">
        <v>7</v>
      </c>
      <c r="C28" s="322" t="s">
        <v>7034</v>
      </c>
      <c r="D28" s="174"/>
      <c r="E28" s="174"/>
      <c r="F28" s="174" t="s">
        <v>7035</v>
      </c>
      <c r="G28" s="190" t="s">
        <v>7035</v>
      </c>
      <c r="H28" s="174"/>
      <c r="J28" s="292"/>
      <c r="K28" s="298"/>
      <c r="L28" s="284"/>
      <c r="M28" s="174"/>
      <c r="N28" s="181"/>
      <c r="O28" s="286"/>
      <c r="P28" s="286"/>
      <c r="Q28" s="286"/>
      <c r="R28" s="284"/>
      <c r="S28" s="174"/>
      <c r="T28" s="285"/>
    </row>
    <row r="29" spans="2:20" ht="13.35" customHeight="1">
      <c r="B29" s="321">
        <v>8</v>
      </c>
      <c r="C29" s="307" t="s">
        <v>6953</v>
      </c>
      <c r="D29" s="174"/>
      <c r="E29" s="174"/>
      <c r="F29" s="174"/>
      <c r="G29" s="403" t="s">
        <v>7036</v>
      </c>
      <c r="H29" s="406" t="s">
        <v>7037</v>
      </c>
      <c r="J29" s="409"/>
      <c r="K29" s="298"/>
      <c r="L29" s="284"/>
      <c r="M29" s="174"/>
      <c r="N29" s="181"/>
      <c r="O29" s="286"/>
      <c r="P29" s="286"/>
      <c r="Q29" s="286"/>
      <c r="R29" s="284"/>
      <c r="S29" s="174"/>
      <c r="T29" s="285"/>
    </row>
    <row r="30" spans="2:20">
      <c r="B30" s="321">
        <v>9</v>
      </c>
      <c r="C30" s="307" t="s">
        <v>6954</v>
      </c>
      <c r="D30" s="174"/>
      <c r="E30" s="174"/>
      <c r="F30" s="174"/>
      <c r="G30" s="404"/>
      <c r="H30" s="407"/>
      <c r="J30" s="409"/>
      <c r="K30" s="298"/>
      <c r="L30" s="284"/>
      <c r="M30" s="174"/>
      <c r="N30" s="181"/>
      <c r="O30" s="286"/>
      <c r="P30" s="286"/>
      <c r="Q30" s="286"/>
      <c r="R30" s="284"/>
      <c r="S30" s="174"/>
      <c r="T30" s="285"/>
    </row>
    <row r="31" spans="2:20">
      <c r="B31" s="321">
        <v>10</v>
      </c>
      <c r="C31" s="307" t="s">
        <v>6955</v>
      </c>
      <c r="D31" s="174"/>
      <c r="E31" s="174"/>
      <c r="F31" s="174"/>
      <c r="G31" s="404"/>
      <c r="H31" s="407"/>
      <c r="J31" s="409"/>
      <c r="K31" s="298"/>
      <c r="L31" s="284"/>
      <c r="M31" s="174"/>
      <c r="N31" s="181"/>
      <c r="O31" s="286"/>
      <c r="P31" s="286"/>
      <c r="Q31" s="286"/>
      <c r="R31" s="284"/>
      <c r="S31" s="174"/>
      <c r="T31" s="285"/>
    </row>
    <row r="32" spans="2:20">
      <c r="B32" s="321">
        <v>11</v>
      </c>
      <c r="C32" s="307" t="s">
        <v>6956</v>
      </c>
      <c r="D32" s="174"/>
      <c r="E32" s="174"/>
      <c r="F32" s="174"/>
      <c r="G32" s="404"/>
      <c r="H32" s="407"/>
      <c r="J32" s="409"/>
      <c r="K32" s="298"/>
      <c r="L32" s="284"/>
      <c r="M32" s="174"/>
      <c r="N32" s="181"/>
      <c r="O32" s="286"/>
      <c r="P32" s="286"/>
      <c r="Q32" s="286"/>
      <c r="R32" s="284"/>
      <c r="S32" s="174"/>
      <c r="T32" s="285"/>
    </row>
    <row r="33" spans="2:31">
      <c r="B33" s="321">
        <v>12</v>
      </c>
      <c r="C33" s="307" t="s">
        <v>6957</v>
      </c>
      <c r="D33" s="174"/>
      <c r="E33" s="174"/>
      <c r="F33" s="174"/>
      <c r="G33" s="404"/>
      <c r="H33" s="407"/>
      <c r="J33" s="409"/>
      <c r="K33" s="298"/>
      <c r="L33" s="284"/>
      <c r="M33" s="174"/>
      <c r="N33" s="181"/>
      <c r="O33" s="286"/>
      <c r="P33" s="286"/>
      <c r="Q33" s="286"/>
      <c r="R33" s="284"/>
      <c r="S33" s="174"/>
      <c r="T33" s="285"/>
    </row>
    <row r="34" spans="2:31">
      <c r="B34" s="321">
        <v>13</v>
      </c>
      <c r="C34" s="307" t="s">
        <v>6962</v>
      </c>
      <c r="D34" s="174"/>
      <c r="E34" s="174"/>
      <c r="F34" s="174"/>
      <c r="G34" s="404"/>
      <c r="H34" s="407"/>
      <c r="J34" s="409"/>
      <c r="K34" s="298"/>
      <c r="L34" s="284"/>
      <c r="M34" s="174"/>
      <c r="N34" s="181"/>
      <c r="O34" s="286"/>
      <c r="P34" s="286"/>
      <c r="Q34" s="286"/>
      <c r="R34" s="284"/>
      <c r="S34" s="174"/>
      <c r="T34" s="285"/>
    </row>
    <row r="35" spans="2:31">
      <c r="B35" s="321">
        <v>14</v>
      </c>
      <c r="C35" s="307" t="s">
        <v>6963</v>
      </c>
      <c r="D35" s="174"/>
      <c r="E35" s="174"/>
      <c r="F35" s="174"/>
      <c r="G35" s="404"/>
      <c r="H35" s="407"/>
      <c r="J35" s="409"/>
      <c r="K35" s="298"/>
      <c r="L35" s="284"/>
      <c r="M35" s="174"/>
      <c r="N35" s="181"/>
      <c r="O35" s="286"/>
      <c r="P35" s="286"/>
      <c r="Q35" s="286"/>
      <c r="R35" s="284"/>
      <c r="S35" s="174"/>
      <c r="T35" s="285"/>
    </row>
    <row r="36" spans="2:31">
      <c r="B36" s="321">
        <v>15</v>
      </c>
      <c r="C36" s="307" t="s">
        <v>6964</v>
      </c>
      <c r="D36" s="174"/>
      <c r="E36" s="174"/>
      <c r="F36" s="174"/>
      <c r="G36" s="404"/>
      <c r="H36" s="407"/>
      <c r="J36" s="409"/>
      <c r="K36" s="298"/>
      <c r="L36" s="284"/>
      <c r="M36" s="174"/>
      <c r="N36" s="181"/>
      <c r="O36" s="286"/>
      <c r="P36" s="286"/>
      <c r="Q36" s="286"/>
      <c r="R36" s="284"/>
      <c r="S36" s="174"/>
      <c r="T36" s="285"/>
    </row>
    <row r="37" spans="2:31">
      <c r="B37" s="321">
        <v>16</v>
      </c>
      <c r="C37" s="307" t="s">
        <v>6965</v>
      </c>
      <c r="D37" s="174"/>
      <c r="E37" s="174"/>
      <c r="F37" s="174"/>
      <c r="G37" s="404"/>
      <c r="H37" s="407"/>
      <c r="J37" s="409"/>
      <c r="K37" s="298"/>
      <c r="L37" s="284"/>
      <c r="M37" s="174"/>
      <c r="N37" s="181"/>
      <c r="O37" s="286"/>
      <c r="P37" s="286"/>
      <c r="Q37" s="286"/>
      <c r="R37" s="284"/>
      <c r="S37" s="174"/>
      <c r="T37" s="285"/>
    </row>
    <row r="38" spans="2:31">
      <c r="B38" s="321">
        <v>17</v>
      </c>
      <c r="C38" s="307" t="s">
        <v>6968</v>
      </c>
      <c r="D38" s="174"/>
      <c r="E38" s="174"/>
      <c r="F38" s="174"/>
      <c r="G38" s="404"/>
      <c r="H38" s="407"/>
      <c r="J38" s="409"/>
      <c r="K38" s="298"/>
      <c r="L38" s="284"/>
      <c r="M38" s="174"/>
      <c r="N38" s="181"/>
      <c r="O38" s="286"/>
      <c r="P38" s="286"/>
      <c r="Q38" s="286"/>
      <c r="R38" s="284"/>
      <c r="S38" s="174"/>
      <c r="T38" s="285"/>
    </row>
    <row r="39" spans="2:31">
      <c r="B39" s="321">
        <v>18</v>
      </c>
      <c r="C39" s="307" t="s">
        <v>6969</v>
      </c>
      <c r="D39" s="174"/>
      <c r="E39" s="174"/>
      <c r="F39" s="174"/>
      <c r="G39" s="404"/>
      <c r="H39" s="407"/>
      <c r="J39" s="409"/>
      <c r="K39" s="298"/>
      <c r="L39" s="284"/>
      <c r="M39" s="174"/>
      <c r="N39" s="181"/>
      <c r="O39" s="286"/>
      <c r="P39" s="286"/>
      <c r="Q39" s="286"/>
      <c r="R39" s="284"/>
      <c r="S39" s="174"/>
      <c r="T39" s="285"/>
    </row>
    <row r="40" spans="2:31">
      <c r="B40" s="321">
        <v>19</v>
      </c>
      <c r="C40" s="307" t="s">
        <v>6970</v>
      </c>
      <c r="D40" s="174"/>
      <c r="E40" s="174"/>
      <c r="F40" s="174"/>
      <c r="G40" s="404"/>
      <c r="H40" s="407"/>
      <c r="J40" s="409"/>
      <c r="K40" s="298"/>
      <c r="L40" s="284"/>
      <c r="M40" s="174"/>
      <c r="N40" s="181"/>
      <c r="O40" s="286"/>
      <c r="P40" s="286"/>
      <c r="Q40" s="286"/>
      <c r="R40" s="284"/>
      <c r="S40" s="174"/>
      <c r="T40" s="285"/>
    </row>
    <row r="41" spans="2:31">
      <c r="B41" s="321">
        <v>20</v>
      </c>
      <c r="C41" s="307" t="s">
        <v>6971</v>
      </c>
      <c r="D41" s="174"/>
      <c r="E41" s="174"/>
      <c r="F41" s="174"/>
      <c r="G41" s="404"/>
      <c r="H41" s="407"/>
      <c r="J41" s="409"/>
      <c r="K41" s="298"/>
      <c r="L41" s="284"/>
      <c r="M41" s="174"/>
      <c r="N41" s="181"/>
      <c r="O41" s="286"/>
      <c r="P41" s="286"/>
      <c r="Q41" s="286"/>
      <c r="R41" s="284"/>
      <c r="S41" s="174"/>
      <c r="T41" s="285"/>
    </row>
    <row r="42" spans="2:31">
      <c r="B42" s="321">
        <v>21</v>
      </c>
      <c r="C42" s="307" t="s">
        <v>6972</v>
      </c>
      <c r="D42" s="174"/>
      <c r="E42" s="174"/>
      <c r="F42" s="174"/>
      <c r="G42" s="404"/>
      <c r="H42" s="407"/>
      <c r="J42" s="409"/>
      <c r="K42" s="298"/>
      <c r="L42" s="284"/>
      <c r="M42" s="174"/>
      <c r="N42" s="181"/>
      <c r="O42" s="286"/>
      <c r="P42" s="286"/>
      <c r="Q42" s="286"/>
      <c r="R42" s="284"/>
      <c r="S42" s="174"/>
      <c r="T42" s="285"/>
    </row>
    <row r="43" spans="2:31">
      <c r="B43" s="321">
        <v>23</v>
      </c>
      <c r="C43" s="307" t="s">
        <v>6958</v>
      </c>
      <c r="D43" s="174"/>
      <c r="E43" s="174"/>
      <c r="F43" s="174"/>
      <c r="G43" s="405"/>
      <c r="H43" s="408"/>
      <c r="J43" s="292"/>
      <c r="K43" s="298"/>
      <c r="L43" s="284"/>
      <c r="M43" s="174"/>
      <c r="N43" s="181"/>
      <c r="O43" s="286"/>
      <c r="P43" s="286"/>
      <c r="Q43" s="286"/>
      <c r="R43" s="284" t="s">
        <v>7037</v>
      </c>
      <c r="S43" s="284" t="s">
        <v>7037</v>
      </c>
      <c r="T43" s="284" t="s">
        <v>7037</v>
      </c>
    </row>
    <row r="44" spans="2:31">
      <c r="B44" s="321">
        <v>22</v>
      </c>
      <c r="C44" s="322" t="s">
        <v>7038</v>
      </c>
      <c r="D44" s="174"/>
      <c r="E44" s="174"/>
      <c r="F44" s="174"/>
      <c r="G44" s="190"/>
      <c r="H44" s="174"/>
      <c r="J44" s="292"/>
      <c r="K44" s="298"/>
      <c r="L44" s="292"/>
      <c r="M44" s="183"/>
      <c r="N44" s="179"/>
      <c r="O44" s="323"/>
      <c r="P44" s="323"/>
      <c r="Q44" s="286"/>
      <c r="R44" s="284"/>
      <c r="S44" s="174"/>
      <c r="T44" s="285"/>
      <c r="AC44" s="98"/>
      <c r="AD44" s="98"/>
      <c r="AE44" s="98"/>
    </row>
    <row r="45" spans="2:31">
      <c r="B45" s="321">
        <v>24</v>
      </c>
      <c r="C45" s="324" t="s">
        <v>7039</v>
      </c>
      <c r="D45" s="174"/>
      <c r="E45" s="174"/>
      <c r="F45" s="174"/>
      <c r="G45" s="190"/>
      <c r="H45" s="174"/>
      <c r="J45" s="292"/>
      <c r="K45" s="298"/>
      <c r="L45" s="284"/>
      <c r="M45" s="174"/>
      <c r="N45" s="181"/>
      <c r="O45" s="286"/>
      <c r="P45" s="286"/>
      <c r="Q45" s="286"/>
      <c r="R45" s="284"/>
      <c r="S45" s="174"/>
      <c r="T45" s="285"/>
    </row>
    <row r="46" spans="2:31">
      <c r="G46" s="173" t="s">
        <v>7040</v>
      </c>
      <c r="H46" s="37" t="s">
        <v>7041</v>
      </c>
      <c r="J46" s="292"/>
      <c r="K46" s="298"/>
      <c r="L46" s="284" t="s">
        <v>7042</v>
      </c>
      <c r="M46" s="174"/>
      <c r="N46" s="181"/>
      <c r="O46" s="286"/>
      <c r="P46" s="286"/>
      <c r="Q46" s="286"/>
      <c r="R46" s="284"/>
      <c r="S46" s="174"/>
      <c r="T46" s="285"/>
    </row>
    <row r="47" spans="2:31" s="325" customFormat="1">
      <c r="G47" s="326" t="s">
        <v>7043</v>
      </c>
      <c r="H47" s="325" t="s">
        <v>7044</v>
      </c>
      <c r="J47" s="327"/>
      <c r="K47" s="328"/>
      <c r="L47" s="329"/>
      <c r="M47" s="330"/>
      <c r="N47" s="331"/>
      <c r="O47" s="332"/>
      <c r="P47" s="332"/>
      <c r="Q47" s="332"/>
      <c r="R47" s="329" t="s">
        <v>7045</v>
      </c>
      <c r="S47" s="330" t="s">
        <v>7045</v>
      </c>
      <c r="T47" s="333" t="s">
        <v>7045</v>
      </c>
    </row>
    <row r="48" spans="2:31">
      <c r="G48" s="173" t="s">
        <v>7046</v>
      </c>
      <c r="H48" s="37" t="s">
        <v>7047</v>
      </c>
      <c r="J48" s="292" t="s">
        <v>5417</v>
      </c>
      <c r="K48" s="298" t="s">
        <v>5417</v>
      </c>
      <c r="L48" s="334" t="s">
        <v>7048</v>
      </c>
      <c r="M48" s="335" t="s">
        <v>7048</v>
      </c>
      <c r="N48" s="336" t="s">
        <v>7048</v>
      </c>
      <c r="O48" s="286" t="s">
        <v>5417</v>
      </c>
      <c r="P48" s="337" t="s">
        <v>7049</v>
      </c>
      <c r="Q48" s="337" t="s">
        <v>7050</v>
      </c>
      <c r="R48" s="284" t="s">
        <v>7051</v>
      </c>
      <c r="S48" s="284" t="s">
        <v>7051</v>
      </c>
      <c r="T48" s="286" t="s">
        <v>7051</v>
      </c>
    </row>
    <row r="49" spans="3:20" s="325" customFormat="1">
      <c r="G49" s="326" t="s">
        <v>7052</v>
      </c>
      <c r="H49" s="325" t="s">
        <v>7053</v>
      </c>
      <c r="J49" s="327"/>
      <c r="K49" s="328"/>
      <c r="L49" s="329" t="s">
        <v>7054</v>
      </c>
      <c r="M49" s="329" t="s">
        <v>7054</v>
      </c>
      <c r="N49" s="338" t="s">
        <v>7054</v>
      </c>
      <c r="O49" s="332"/>
      <c r="P49" s="332"/>
      <c r="Q49" s="332"/>
      <c r="R49" s="329"/>
      <c r="S49" s="330"/>
      <c r="T49" s="333"/>
    </row>
    <row r="50" spans="3:20">
      <c r="G50" s="173" t="s">
        <v>7055</v>
      </c>
      <c r="H50" s="37" t="s">
        <v>7056</v>
      </c>
      <c r="J50" s="292"/>
      <c r="K50" s="298"/>
      <c r="L50" s="284"/>
      <c r="M50" s="174"/>
      <c r="N50" s="181"/>
      <c r="O50" s="286"/>
      <c r="P50" s="286"/>
      <c r="Q50" s="286"/>
      <c r="R50" s="284" t="s">
        <v>7056</v>
      </c>
      <c r="S50" s="174" t="s">
        <v>7056</v>
      </c>
      <c r="T50" s="285" t="s">
        <v>7056</v>
      </c>
    </row>
    <row r="51" spans="3:20" s="325" customFormat="1">
      <c r="G51" s="326" t="s">
        <v>7057</v>
      </c>
      <c r="H51" s="325" t="s">
        <v>7058</v>
      </c>
      <c r="J51" s="327"/>
      <c r="K51" s="328"/>
      <c r="L51" s="329"/>
      <c r="M51" s="330"/>
      <c r="N51" s="331"/>
      <c r="O51" s="332"/>
      <c r="P51" s="332" t="s">
        <v>7059</v>
      </c>
      <c r="Q51" s="332" t="s">
        <v>7059</v>
      </c>
      <c r="R51" s="329"/>
      <c r="S51" s="330"/>
      <c r="T51" s="333"/>
    </row>
    <row r="52" spans="3:20">
      <c r="G52" s="173" t="s">
        <v>7060</v>
      </c>
      <c r="H52" s="37" t="s">
        <v>7061</v>
      </c>
      <c r="J52" s="292"/>
      <c r="K52" s="298"/>
      <c r="L52" s="284"/>
      <c r="M52" s="174" t="s">
        <v>7062</v>
      </c>
      <c r="N52" s="181" t="s">
        <v>7062</v>
      </c>
      <c r="O52" s="286"/>
      <c r="P52" s="286"/>
      <c r="Q52" s="286"/>
      <c r="R52" s="284"/>
      <c r="S52" s="174"/>
      <c r="T52" s="285"/>
    </row>
    <row r="53" spans="3:20" s="325" customFormat="1">
      <c r="F53" s="326"/>
      <c r="G53" s="326" t="s">
        <v>7063</v>
      </c>
      <c r="H53" s="325" t="s">
        <v>7064</v>
      </c>
      <c r="J53" s="327" t="s">
        <v>7065</v>
      </c>
      <c r="K53" s="328" t="s">
        <v>7066</v>
      </c>
      <c r="L53" s="327"/>
      <c r="M53" s="339"/>
      <c r="N53" s="340"/>
      <c r="O53" s="332"/>
      <c r="P53" s="332"/>
      <c r="Q53" s="332"/>
      <c r="R53" s="329"/>
      <c r="S53" s="330"/>
      <c r="T53" s="333"/>
    </row>
    <row r="54" spans="3:20">
      <c r="F54" s="173"/>
      <c r="G54" s="173" t="s">
        <v>7067</v>
      </c>
      <c r="H54" s="37" t="s">
        <v>7068</v>
      </c>
      <c r="J54" s="292"/>
      <c r="K54" s="298"/>
      <c r="L54" s="292" t="s">
        <v>7069</v>
      </c>
      <c r="M54" s="183" t="s">
        <v>7069</v>
      </c>
      <c r="N54" s="179" t="s">
        <v>7069</v>
      </c>
      <c r="O54" s="286"/>
      <c r="P54" s="286"/>
      <c r="Q54" s="286"/>
      <c r="R54" s="284"/>
      <c r="S54" s="174"/>
      <c r="T54" s="285"/>
    </row>
    <row r="55" spans="3:20" s="325" customFormat="1">
      <c r="G55" s="326" t="s">
        <v>7070</v>
      </c>
      <c r="H55" s="325" t="s">
        <v>7071</v>
      </c>
      <c r="J55" s="327"/>
      <c r="K55" s="328"/>
      <c r="L55" s="329"/>
      <c r="M55" s="330"/>
      <c r="N55" s="331"/>
      <c r="O55" s="332"/>
      <c r="P55" s="332" t="s">
        <v>7072</v>
      </c>
      <c r="Q55" s="332"/>
      <c r="R55" s="329"/>
      <c r="S55" s="330"/>
      <c r="T55" s="333"/>
    </row>
    <row r="56" spans="3:20" ht="13.5" thickBot="1">
      <c r="G56" s="173" t="s">
        <v>7073</v>
      </c>
      <c r="H56" s="37" t="s">
        <v>7074</v>
      </c>
      <c r="J56" s="341"/>
      <c r="K56" s="342"/>
      <c r="L56" s="343"/>
      <c r="M56" s="344"/>
      <c r="N56" s="345"/>
      <c r="O56" s="346"/>
      <c r="P56" s="346"/>
      <c r="Q56" s="346" t="s">
        <v>7075</v>
      </c>
      <c r="R56" s="343"/>
      <c r="S56" s="344"/>
      <c r="T56" s="347"/>
    </row>
    <row r="57" spans="3:20">
      <c r="G57" s="173"/>
    </row>
    <row r="58" spans="3:20">
      <c r="G58" s="173"/>
    </row>
    <row r="59" spans="3:20">
      <c r="C59" s="37" t="s">
        <v>7076</v>
      </c>
      <c r="D59" s="37" t="s">
        <v>7077</v>
      </c>
      <c r="G59" s="173"/>
    </row>
    <row r="60" spans="3:20">
      <c r="D60" s="37" t="s">
        <v>7078</v>
      </c>
      <c r="G60" s="173"/>
    </row>
    <row r="61" spans="3:20">
      <c r="D61" s="265" t="s">
        <v>7079</v>
      </c>
      <c r="G61" s="173"/>
    </row>
    <row r="62" spans="3:20">
      <c r="D62" s="37" t="s">
        <v>7080</v>
      </c>
      <c r="G62" s="173"/>
    </row>
    <row r="63" spans="3:20">
      <c r="D63" s="37" t="s">
        <v>7081</v>
      </c>
      <c r="G63" s="173"/>
      <c r="N63" s="348" t="s">
        <v>7082</v>
      </c>
    </row>
    <row r="64" spans="3:20">
      <c r="G64" s="173"/>
      <c r="N64" s="349" t="s">
        <v>4782</v>
      </c>
    </row>
    <row r="65" spans="3:14">
      <c r="C65" s="37" t="s">
        <v>7083</v>
      </c>
      <c r="D65" s="37" t="s">
        <v>7084</v>
      </c>
      <c r="G65" s="173"/>
      <c r="N65" s="349" t="s">
        <v>7085</v>
      </c>
    </row>
    <row r="66" spans="3:14">
      <c r="C66" s="37" t="s">
        <v>7086</v>
      </c>
      <c r="G66" s="173"/>
      <c r="N66" s="349" t="s">
        <v>7087</v>
      </c>
    </row>
    <row r="67" spans="3:14">
      <c r="D67" s="37" t="s">
        <v>7088</v>
      </c>
      <c r="J67" s="98" t="s">
        <v>7089</v>
      </c>
      <c r="N67" s="349" t="s">
        <v>7090</v>
      </c>
    </row>
    <row r="68" spans="3:14">
      <c r="D68" s="37" t="s">
        <v>7091</v>
      </c>
      <c r="J68" s="98" t="s">
        <v>7092</v>
      </c>
    </row>
    <row r="69" spans="3:14" ht="13.5" thickBot="1">
      <c r="J69" s="98" t="s">
        <v>7093</v>
      </c>
    </row>
    <row r="70" spans="3:14">
      <c r="D70" s="350" t="s">
        <v>7094</v>
      </c>
      <c r="E70" s="48" t="s">
        <v>7095</v>
      </c>
      <c r="F70" s="62" t="s">
        <v>7096</v>
      </c>
      <c r="G70" s="351" t="s">
        <v>7097</v>
      </c>
      <c r="H70" s="352" t="s">
        <v>7098</v>
      </c>
    </row>
    <row r="71" spans="3:14">
      <c r="C71" s="353">
        <v>1</v>
      </c>
      <c r="D71" s="174" t="s">
        <v>7099</v>
      </c>
      <c r="E71" s="264" t="s">
        <v>7100</v>
      </c>
      <c r="F71" s="174" t="s">
        <v>7101</v>
      </c>
      <c r="G71" s="173"/>
      <c r="H71" s="354" t="s">
        <v>7102</v>
      </c>
    </row>
    <row r="72" spans="3:14">
      <c r="C72" s="353">
        <v>2</v>
      </c>
      <c r="D72" s="174" t="s">
        <v>7103</v>
      </c>
      <c r="E72" s="264" t="s">
        <v>7095</v>
      </c>
      <c r="F72" s="355" t="s">
        <v>7104</v>
      </c>
      <c r="G72" s="173"/>
      <c r="H72" s="356" t="s">
        <v>7105</v>
      </c>
    </row>
    <row r="73" spans="3:14">
      <c r="C73" s="353">
        <v>3</v>
      </c>
      <c r="D73" s="174" t="s">
        <v>7106</v>
      </c>
      <c r="E73" s="264" t="s">
        <v>7095</v>
      </c>
      <c r="F73" s="174" t="s">
        <v>7107</v>
      </c>
      <c r="G73" s="173"/>
      <c r="H73" s="356" t="s">
        <v>7108</v>
      </c>
    </row>
    <row r="74" spans="3:14" ht="13.5" thickBot="1">
      <c r="C74" s="37">
        <v>4</v>
      </c>
      <c r="D74" s="174" t="s">
        <v>7109</v>
      </c>
      <c r="E74" s="264">
        <v>0</v>
      </c>
      <c r="F74" s="174" t="s">
        <v>7110</v>
      </c>
      <c r="G74" s="173"/>
      <c r="H74" s="357"/>
    </row>
    <row r="75" spans="3:14">
      <c r="G75" s="173"/>
    </row>
    <row r="76" spans="3:14">
      <c r="D76" s="37" t="s">
        <v>7111</v>
      </c>
      <c r="E76" s="37" t="s">
        <v>7112</v>
      </c>
      <c r="G76" s="173"/>
    </row>
    <row r="77" spans="3:14">
      <c r="D77" s="37" t="s">
        <v>7113</v>
      </c>
      <c r="E77" s="37" t="s">
        <v>7114</v>
      </c>
      <c r="G77" s="173"/>
    </row>
    <row r="78" spans="3:14">
      <c r="E78" s="37" t="s">
        <v>7115</v>
      </c>
    </row>
    <row r="79" spans="3:14">
      <c r="J79" s="98" t="s">
        <v>7116</v>
      </c>
    </row>
    <row r="80" spans="3:14">
      <c r="J80" s="75" t="s">
        <v>7117</v>
      </c>
      <c r="K80" s="75">
        <v>0</v>
      </c>
      <c r="L80" s="75" t="s">
        <v>7118</v>
      </c>
    </row>
    <row r="81" spans="10:14">
      <c r="J81" s="92" t="s">
        <v>2550</v>
      </c>
      <c r="K81" s="37">
        <v>1</v>
      </c>
      <c r="L81" s="92" t="s">
        <v>7119</v>
      </c>
    </row>
    <row r="82" spans="10:14">
      <c r="J82" s="92" t="s">
        <v>2697</v>
      </c>
      <c r="K82" s="37">
        <v>2</v>
      </c>
      <c r="L82" s="92" t="s">
        <v>7120</v>
      </c>
    </row>
    <row r="83" spans="10:14">
      <c r="J83" s="92" t="s">
        <v>2694</v>
      </c>
      <c r="K83" s="37">
        <v>3</v>
      </c>
      <c r="L83" s="92" t="s">
        <v>7121</v>
      </c>
    </row>
    <row r="84" spans="10:14">
      <c r="J84" s="92" t="s">
        <v>2700</v>
      </c>
      <c r="K84" s="37">
        <v>4</v>
      </c>
      <c r="L84" s="92" t="s">
        <v>7122</v>
      </c>
    </row>
    <row r="85" spans="10:14">
      <c r="J85" s="92" t="s">
        <v>2702</v>
      </c>
      <c r="K85" s="37">
        <v>5</v>
      </c>
      <c r="L85" s="92" t="s">
        <v>7123</v>
      </c>
    </row>
    <row r="86" spans="10:14">
      <c r="J86" s="92" t="s">
        <v>2552</v>
      </c>
      <c r="K86" s="37">
        <v>6</v>
      </c>
      <c r="L86" s="92" t="s">
        <v>7124</v>
      </c>
    </row>
    <row r="87" spans="10:14">
      <c r="J87" s="92" t="s">
        <v>2548</v>
      </c>
      <c r="K87" s="37">
        <v>7</v>
      </c>
      <c r="L87" s="92" t="s">
        <v>7125</v>
      </c>
    </row>
    <row r="88" spans="10:14">
      <c r="J88" s="92" t="s">
        <v>5178</v>
      </c>
      <c r="K88" s="37">
        <v>8</v>
      </c>
      <c r="L88" s="92" t="s">
        <v>7126</v>
      </c>
    </row>
    <row r="89" spans="10:14">
      <c r="J89" s="92" t="s">
        <v>5257</v>
      </c>
      <c r="K89" s="37">
        <v>9</v>
      </c>
      <c r="L89" s="92" t="s">
        <v>7127</v>
      </c>
    </row>
    <row r="90" spans="10:14">
      <c r="J90" s="339" t="s">
        <v>7128</v>
      </c>
      <c r="L90" s="358" t="s">
        <v>7129</v>
      </c>
      <c r="M90" s="358" t="s">
        <v>7129</v>
      </c>
      <c r="N90" s="358" t="s">
        <v>7129</v>
      </c>
    </row>
    <row r="93" spans="10:14">
      <c r="J93" s="325" t="s">
        <v>7130</v>
      </c>
      <c r="K93" s="98" t="s">
        <v>7131</v>
      </c>
    </row>
    <row r="94" spans="10:14">
      <c r="J94" s="70" t="s">
        <v>7132</v>
      </c>
    </row>
  </sheetData>
  <mergeCells count="8">
    <mergeCell ref="J7:K7"/>
    <mergeCell ref="L7:N7"/>
    <mergeCell ref="R7:T7"/>
    <mergeCell ref="G29:G43"/>
    <mergeCell ref="H29:H43"/>
    <mergeCell ref="J29:J33"/>
    <mergeCell ref="J34:J37"/>
    <mergeCell ref="J38:J42"/>
  </mergeCells>
  <phoneticPr fontId="1" type="noConversion"/>
  <conditionalFormatting sqref="J80:L89">
    <cfRule type="expression" dxfId="69" priority="1">
      <formula>$K80="GROUP"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9697-0F13-43E4-A90B-CD287AB8E7BE}">
  <sheetPr codeName="Sheet19"/>
  <dimension ref="B1:T138"/>
  <sheetViews>
    <sheetView workbookViewId="0">
      <selection activeCell="D28" sqref="D28"/>
    </sheetView>
  </sheetViews>
  <sheetFormatPr defaultColWidth="9.140625" defaultRowHeight="13.5"/>
  <cols>
    <col min="1" max="1" width="1.7109375" style="8" customWidth="1"/>
    <col min="2" max="2" width="38.5703125" style="8" customWidth="1"/>
    <col min="3" max="3" width="21.5703125" style="8" customWidth="1"/>
    <col min="4" max="4" width="32.85546875" style="8" customWidth="1"/>
    <col min="5" max="5" width="7.85546875" style="25" customWidth="1"/>
    <col min="6" max="6" width="16.28515625" style="8" customWidth="1"/>
    <col min="7" max="7" width="13.5703125" style="8" customWidth="1"/>
    <col min="8" max="8" width="14.5703125" style="8" customWidth="1"/>
    <col min="9" max="9" width="4.140625" style="8" customWidth="1"/>
    <col min="10" max="10" width="25.140625" style="8" customWidth="1"/>
    <col min="11" max="11" width="35.28515625" style="8" customWidth="1"/>
    <col min="12" max="15" width="6" style="8" customWidth="1"/>
    <col min="16" max="16" width="8.7109375" style="8" customWidth="1"/>
    <col min="17" max="17" width="10.140625" style="8" customWidth="1"/>
    <col min="18" max="18" width="13.5703125" style="8" customWidth="1"/>
    <col min="19" max="19" width="1.5703125" style="8" customWidth="1"/>
    <col min="20" max="20" width="27.28515625" style="8" customWidth="1"/>
    <col min="21" max="16384" width="9.140625" style="8"/>
  </cols>
  <sheetData>
    <row r="1" spans="2:20">
      <c r="C1" s="7"/>
      <c r="H1" s="9" t="s">
        <v>0</v>
      </c>
      <c r="J1" s="7"/>
      <c r="R1" s="10" t="s">
        <v>19</v>
      </c>
    </row>
    <row r="2" spans="2:20" ht="33" customHeight="1">
      <c r="C2" s="385" t="s">
        <v>3</v>
      </c>
      <c r="D2" s="385"/>
      <c r="E2" s="385"/>
      <c r="F2" s="385"/>
      <c r="G2" s="385"/>
      <c r="H2" s="385"/>
      <c r="J2" s="385" t="s">
        <v>22</v>
      </c>
      <c r="K2" s="385"/>
      <c r="L2" s="385"/>
      <c r="M2" s="385"/>
      <c r="N2" s="385"/>
      <c r="O2" s="385"/>
      <c r="P2" s="385"/>
      <c r="Q2" s="385"/>
      <c r="R2" s="385"/>
    </row>
    <row r="3" spans="2:20">
      <c r="C3" s="11" t="s">
        <v>15</v>
      </c>
      <c r="D3" s="12" t="s">
        <v>16</v>
      </c>
      <c r="E3" s="11" t="s">
        <v>1</v>
      </c>
      <c r="F3" s="11" t="s">
        <v>43</v>
      </c>
      <c r="G3" s="11" t="s">
        <v>2</v>
      </c>
      <c r="H3" s="11"/>
      <c r="J3" s="11" t="s">
        <v>15</v>
      </c>
      <c r="K3" s="12" t="s">
        <v>23</v>
      </c>
      <c r="L3" s="386" t="s">
        <v>1</v>
      </c>
      <c r="M3" s="386"/>
      <c r="N3" s="387" t="s">
        <v>43</v>
      </c>
      <c r="O3" s="388"/>
      <c r="P3" s="11" t="s">
        <v>2</v>
      </c>
      <c r="Q3" s="13"/>
      <c r="R3" s="14"/>
    </row>
    <row r="5" spans="2:20">
      <c r="C5" s="15" t="s">
        <v>973</v>
      </c>
      <c r="D5" s="16" t="s">
        <v>4</v>
      </c>
      <c r="E5" s="17" t="s">
        <v>5</v>
      </c>
      <c r="F5" s="383" t="s">
        <v>6</v>
      </c>
      <c r="G5" s="384"/>
      <c r="H5" s="384"/>
      <c r="J5" s="15" t="s">
        <v>288</v>
      </c>
      <c r="K5" s="18" t="s">
        <v>4</v>
      </c>
      <c r="L5" s="18" t="s">
        <v>10</v>
      </c>
      <c r="M5" s="18" t="s">
        <v>26</v>
      </c>
      <c r="N5" s="18" t="s">
        <v>25</v>
      </c>
      <c r="O5" s="18" t="s">
        <v>27</v>
      </c>
      <c r="P5" s="383" t="s">
        <v>289</v>
      </c>
      <c r="Q5" s="384"/>
      <c r="R5" s="384"/>
    </row>
    <row r="6" spans="2:20">
      <c r="B6" s="8" t="s">
        <v>6859</v>
      </c>
      <c r="C6" s="19" t="s">
        <v>1055</v>
      </c>
      <c r="D6" s="19" t="s">
        <v>1984</v>
      </c>
      <c r="E6" s="20" t="s">
        <v>31</v>
      </c>
      <c r="F6" s="21" t="s">
        <v>1150</v>
      </c>
      <c r="G6" s="21"/>
      <c r="H6" s="21"/>
      <c r="J6" s="19" t="s">
        <v>977</v>
      </c>
      <c r="K6" s="19" t="str">
        <f t="shared" ref="K6:K16" si="0">D6</f>
        <v>시장공통코드정보</v>
      </c>
      <c r="L6" s="38">
        <f>_xlfn.IFNA(VLOOKUP(J6,엔티티속성!M:V,9,FALSE), "")</f>
        <v>299</v>
      </c>
      <c r="M6" s="28" t="s">
        <v>981</v>
      </c>
      <c r="N6" s="28"/>
      <c r="O6" s="30" t="s">
        <v>982</v>
      </c>
      <c r="P6" s="21" t="str">
        <f>F6</f>
        <v>시장 공통코드정보</v>
      </c>
      <c r="Q6" s="21"/>
      <c r="R6" s="21"/>
      <c r="T6" s="5" t="str">
        <f t="shared" ref="T6:T69" si="1">IF(J6&lt;&gt;"","DROP TABLE "&amp;J6&amp;";","")</f>
        <v>DROP TABLE ZMR_BASE_CODE;</v>
      </c>
    </row>
    <row r="7" spans="2:20">
      <c r="B7" s="8" t="s">
        <v>6861</v>
      </c>
      <c r="C7" s="19"/>
      <c r="D7" s="19" t="s">
        <v>978</v>
      </c>
      <c r="E7" s="20" t="s">
        <v>31</v>
      </c>
      <c r="F7" s="21" t="s">
        <v>1149</v>
      </c>
      <c r="G7" s="21"/>
      <c r="H7" s="21"/>
      <c r="J7" s="19" t="s">
        <v>979</v>
      </c>
      <c r="K7" s="19" t="str">
        <f t="shared" si="0"/>
        <v>커브설정정보</v>
      </c>
      <c r="L7" s="38">
        <f>_xlfn.IFNA(VLOOKUP(J7,엔티티속성!M:V,9,FALSE), "")</f>
        <v>333</v>
      </c>
      <c r="M7" s="28" t="s">
        <v>981</v>
      </c>
      <c r="N7" s="28"/>
      <c r="O7" s="30" t="s">
        <v>982</v>
      </c>
      <c r="P7" s="21" t="str">
        <f t="shared" ref="P7:P14" si="2">F7</f>
        <v>시장 커브목록 정보</v>
      </c>
      <c r="Q7" s="21"/>
      <c r="R7" s="21"/>
      <c r="T7" s="5" t="str">
        <f t="shared" si="1"/>
        <v>DROP TABLE ZMR_BASE_CURV;</v>
      </c>
    </row>
    <row r="8" spans="2:20">
      <c r="B8" s="8" t="s">
        <v>6860</v>
      </c>
      <c r="C8" s="19"/>
      <c r="D8" s="19" t="s">
        <v>2031</v>
      </c>
      <c r="E8" s="20" t="s">
        <v>31</v>
      </c>
      <c r="F8" s="21" t="s">
        <v>2032</v>
      </c>
      <c r="G8" s="21"/>
      <c r="H8" s="21"/>
      <c r="J8" s="19" t="s">
        <v>2033</v>
      </c>
      <c r="K8" s="19" t="str">
        <f t="shared" si="0"/>
        <v>상품코드정보</v>
      </c>
      <c r="L8" s="38">
        <f>_xlfn.IFNA(VLOOKUP(J8,엔티티속성!M:V,9,FALSE), "")</f>
        <v>475</v>
      </c>
      <c r="M8" s="28" t="s">
        <v>981</v>
      </c>
      <c r="N8" s="28"/>
      <c r="O8" s="30" t="s">
        <v>982</v>
      </c>
      <c r="P8" s="21" t="str">
        <f>F8</f>
        <v>시장리스크 관리상품 코드정보</v>
      </c>
      <c r="Q8" s="21"/>
      <c r="R8" s="21"/>
      <c r="T8" s="5" t="str">
        <f>IF(J8&lt;&gt;"","DROP TABLE "&amp;J8&amp;";","")</f>
        <v>DROP TABLE ZMR_BASE_PROD;</v>
      </c>
    </row>
    <row r="9" spans="2:20">
      <c r="B9" s="8" t="s">
        <v>6862</v>
      </c>
      <c r="C9" s="19"/>
      <c r="D9" s="19" t="s">
        <v>4421</v>
      </c>
      <c r="E9" s="20" t="s">
        <v>31</v>
      </c>
      <c r="F9" s="21" t="s">
        <v>4421</v>
      </c>
      <c r="G9" s="21"/>
      <c r="H9" s="21"/>
      <c r="J9" s="19" t="s">
        <v>4420</v>
      </c>
      <c r="K9" s="19" t="str">
        <f t="shared" si="0"/>
        <v>계정과목코드정보</v>
      </c>
      <c r="L9" s="38">
        <f>_xlfn.IFNA(VLOOKUP(J9,엔티티속성!M:V,9,FALSE), "")</f>
        <v>220</v>
      </c>
      <c r="M9" s="28" t="s">
        <v>981</v>
      </c>
      <c r="N9" s="28"/>
      <c r="O9" s="30" t="s">
        <v>982</v>
      </c>
      <c r="P9" s="21" t="str">
        <f>F9</f>
        <v>계정과목코드정보</v>
      </c>
      <c r="Q9" s="21"/>
      <c r="R9" s="21"/>
      <c r="T9" s="5" t="str">
        <f>IF(J9&lt;&gt;"","DROP TABLE "&amp;J9&amp;";","")</f>
        <v>DROP TABLE ZMR_BASE_ACC;</v>
      </c>
    </row>
    <row r="10" spans="2:20">
      <c r="B10" s="8" t="s">
        <v>6863</v>
      </c>
      <c r="C10" s="19"/>
      <c r="D10" s="19" t="s">
        <v>2038</v>
      </c>
      <c r="E10" s="20" t="s">
        <v>31</v>
      </c>
      <c r="F10" s="21" t="s">
        <v>1151</v>
      </c>
      <c r="G10" s="21"/>
      <c r="H10" s="21"/>
      <c r="J10" s="19" t="s">
        <v>1063</v>
      </c>
      <c r="K10" s="19" t="str">
        <f t="shared" si="0"/>
        <v>표준산업분류정보</v>
      </c>
      <c r="L10" s="38">
        <f>_xlfn.IFNA(VLOOKUP(J10,엔티티속성!M:V,9,FALSE), "")</f>
        <v>517</v>
      </c>
      <c r="M10" s="43" t="s">
        <v>35</v>
      </c>
      <c r="N10" s="20"/>
      <c r="O10" s="32">
        <v>20</v>
      </c>
      <c r="P10" s="21" t="str">
        <f t="shared" si="2"/>
        <v>버킷분류를 위한 표준산업분류정보</v>
      </c>
      <c r="Q10" s="21"/>
      <c r="R10" s="21"/>
      <c r="T10" s="5" t="str">
        <f t="shared" si="1"/>
        <v>DROP TABLE ZMR_BASE_KSIC;</v>
      </c>
    </row>
    <row r="11" spans="2:20">
      <c r="B11" s="8" t="s">
        <v>6864</v>
      </c>
      <c r="C11" s="19"/>
      <c r="D11" s="19" t="s">
        <v>2057</v>
      </c>
      <c r="E11" s="20" t="s">
        <v>31</v>
      </c>
      <c r="F11" s="21" t="s">
        <v>2097</v>
      </c>
      <c r="G11" s="21"/>
      <c r="H11" s="21"/>
      <c r="J11" s="19" t="s">
        <v>1062</v>
      </c>
      <c r="K11" s="19" t="str">
        <f t="shared" si="0"/>
        <v>LTA목록정보</v>
      </c>
      <c r="L11" s="38">
        <f>_xlfn.IFNA(VLOOKUP(J11,엔티티속성!M:V,9,FALSE), "")</f>
        <v>194</v>
      </c>
      <c r="M11" s="43" t="s">
        <v>35</v>
      </c>
      <c r="N11" s="20"/>
      <c r="O11" s="32">
        <v>20</v>
      </c>
      <c r="P11" s="21" t="str">
        <f t="shared" si="2"/>
        <v>지수/펀드 LTA목록 정보</v>
      </c>
      <c r="Q11" s="21"/>
      <c r="R11" s="21"/>
      <c r="T11" s="5" t="str">
        <f t="shared" si="1"/>
        <v>DROP TABLE ZMR_BASE_LTA;</v>
      </c>
    </row>
    <row r="12" spans="2:20">
      <c r="B12" s="8" t="s">
        <v>6865</v>
      </c>
      <c r="C12" s="19"/>
      <c r="D12" s="19" t="s">
        <v>2095</v>
      </c>
      <c r="E12" s="20" t="s">
        <v>31</v>
      </c>
      <c r="F12" s="21" t="s">
        <v>2096</v>
      </c>
      <c r="G12" s="21"/>
      <c r="H12" s="21"/>
      <c r="J12" s="19" t="s">
        <v>2098</v>
      </c>
      <c r="K12" s="19" t="str">
        <f t="shared" si="0"/>
        <v>LTA기초자산정보</v>
      </c>
      <c r="L12" s="38">
        <f>_xlfn.IFNA(VLOOKUP(J12,엔티티속성!M:V,9,FALSE), "")</f>
        <v>147</v>
      </c>
      <c r="M12" s="43" t="s">
        <v>35</v>
      </c>
      <c r="N12" s="20"/>
      <c r="O12" s="32">
        <v>20</v>
      </c>
      <c r="P12" s="21" t="str">
        <f>F12</f>
        <v>LTA 기초자산 구성 정보</v>
      </c>
      <c r="Q12" s="21"/>
      <c r="R12" s="21"/>
      <c r="T12" s="5" t="str">
        <f>IF(J12&lt;&gt;"","DROP TABLE "&amp;J12&amp;";","")</f>
        <v>DROP TABLE ZMR_BASE_LTAU;</v>
      </c>
    </row>
    <row r="13" spans="2:20" s="5" customFormat="1">
      <c r="B13" s="5" t="s">
        <v>6866</v>
      </c>
      <c r="C13" s="31"/>
      <c r="D13" s="31" t="s">
        <v>999</v>
      </c>
      <c r="E13" s="32" t="s">
        <v>31</v>
      </c>
      <c r="F13" s="33" t="s">
        <v>1152</v>
      </c>
      <c r="G13" s="33"/>
      <c r="H13" s="33"/>
      <c r="J13" s="31" t="s">
        <v>1061</v>
      </c>
      <c r="K13" s="19" t="str">
        <f t="shared" si="0"/>
        <v>발행인정보</v>
      </c>
      <c r="L13" s="38">
        <f>_xlfn.IFNA(VLOOKUP(J13,엔티티속성!M:V,9,FALSE), "")</f>
        <v>232</v>
      </c>
      <c r="M13" s="41" t="s">
        <v>35</v>
      </c>
      <c r="N13" s="32"/>
      <c r="O13" s="32">
        <v>20</v>
      </c>
      <c r="P13" s="21" t="str">
        <f t="shared" si="2"/>
        <v>DRC관리위한 발행인관련 정보</v>
      </c>
      <c r="Q13" s="33"/>
      <c r="R13" s="33"/>
      <c r="T13" s="5" t="str">
        <f t="shared" si="1"/>
        <v>DROP TABLE ZMR_BASE_ISSU;</v>
      </c>
    </row>
    <row r="14" spans="2:20" s="5" customFormat="1">
      <c r="C14" s="31"/>
      <c r="D14" s="31" t="s">
        <v>992</v>
      </c>
      <c r="E14" s="32" t="s">
        <v>31</v>
      </c>
      <c r="F14" s="33" t="s">
        <v>993</v>
      </c>
      <c r="G14" s="33"/>
      <c r="H14" s="33"/>
      <c r="J14" s="31" t="s">
        <v>1148</v>
      </c>
      <c r="K14" s="31" t="str">
        <f t="shared" si="0"/>
        <v>BS잔액대사정보</v>
      </c>
      <c r="L14" s="38">
        <f>_xlfn.IFNA(VLOOKUP(J14,엔티티속성!M:V,9,FALSE), "")</f>
        <v>346</v>
      </c>
      <c r="M14" s="41" t="s">
        <v>35</v>
      </c>
      <c r="N14" s="32"/>
      <c r="O14" s="32">
        <v>20</v>
      </c>
      <c r="P14" s="21" t="str">
        <f t="shared" si="2"/>
        <v>정합성점검을 위한 회계BS와 분석대상BS의 장부가대사정보</v>
      </c>
      <c r="Q14" s="33"/>
      <c r="R14" s="33"/>
      <c r="T14" s="5" t="str">
        <f t="shared" si="1"/>
        <v>DROP TABLE ZMR_BASE_BOOK;</v>
      </c>
    </row>
    <row r="15" spans="2:20">
      <c r="C15" s="19"/>
      <c r="D15" s="19" t="s">
        <v>6475</v>
      </c>
      <c r="E15" s="20" t="s">
        <v>31</v>
      </c>
      <c r="F15" s="21" t="s">
        <v>6472</v>
      </c>
      <c r="G15" s="21"/>
      <c r="H15" s="21"/>
      <c r="J15" s="19" t="s">
        <v>6471</v>
      </c>
      <c r="K15" s="19" t="str">
        <f t="shared" si="0"/>
        <v>상품 속성정보</v>
      </c>
      <c r="L15" s="38" t="str">
        <f>_xlfn.IFNA(VLOOKUP(J15,엔티티속성!M:V,9,FALSE), "")</f>
        <v/>
      </c>
      <c r="M15" s="28" t="s">
        <v>981</v>
      </c>
      <c r="N15" s="28"/>
      <c r="O15" s="30" t="s">
        <v>982</v>
      </c>
      <c r="P15" s="21" t="str">
        <f>F15</f>
        <v>시장리스크 관리상품 항목에 대한 정보</v>
      </c>
      <c r="Q15" s="21"/>
      <c r="R15" s="21"/>
      <c r="T15" s="5" t="str">
        <f>IF(J15&lt;&gt;"","DROP TABLE "&amp;J15&amp;";","")</f>
        <v>DROP TABLE ZMR_BASE_ATTR;</v>
      </c>
    </row>
    <row r="16" spans="2:20">
      <c r="C16" s="19"/>
      <c r="D16" s="19" t="s">
        <v>6473</v>
      </c>
      <c r="E16" s="20" t="s">
        <v>31</v>
      </c>
      <c r="F16" s="21" t="s">
        <v>6476</v>
      </c>
      <c r="G16" s="21"/>
      <c r="H16" s="21"/>
      <c r="J16" s="19" t="s">
        <v>6474</v>
      </c>
      <c r="K16" s="19" t="str">
        <f t="shared" si="0"/>
        <v>상품별 속성정보</v>
      </c>
      <c r="L16" s="38" t="str">
        <f>_xlfn.IFNA(VLOOKUP(J16,엔티티속성!M:V,9,FALSE), "")</f>
        <v/>
      </c>
      <c r="M16" s="28" t="s">
        <v>981</v>
      </c>
      <c r="N16" s="28"/>
      <c r="O16" s="30" t="s">
        <v>982</v>
      </c>
      <c r="P16" s="21" t="str">
        <f>F16</f>
        <v>시장리스크 상품별 관리항목에 대한 정보</v>
      </c>
      <c r="Q16" s="21"/>
      <c r="R16" s="21"/>
      <c r="T16" s="5" t="str">
        <f>IF(J16&lt;&gt;"","DROP TABLE "&amp;J16&amp;";","")</f>
        <v>DROP TABLE ZMR_BASE_PROD_ATTR;</v>
      </c>
    </row>
    <row r="17" spans="2:20" s="5" customFormat="1">
      <c r="C17" s="31"/>
      <c r="D17" s="31"/>
      <c r="E17" s="32"/>
      <c r="F17" s="33"/>
      <c r="G17" s="33"/>
      <c r="H17" s="33"/>
      <c r="J17" s="31"/>
      <c r="K17" s="31"/>
      <c r="L17" s="38"/>
      <c r="M17" s="41"/>
      <c r="N17" s="32"/>
      <c r="O17" s="32"/>
      <c r="P17" s="21"/>
      <c r="Q17" s="33"/>
      <c r="R17" s="33"/>
    </row>
    <row r="18" spans="2:20">
      <c r="C18" s="19"/>
      <c r="D18" s="19"/>
      <c r="E18" s="20"/>
      <c r="F18" s="21"/>
      <c r="G18" s="21"/>
      <c r="H18" s="21"/>
      <c r="J18" s="19"/>
      <c r="K18" s="19"/>
      <c r="L18" s="22" t="str">
        <f>_xlfn.IFNA(VLOOKUP(J18,엔티티속성!M:V,9,FALSE), "")</f>
        <v/>
      </c>
      <c r="M18" s="20"/>
      <c r="N18" s="20"/>
      <c r="O18" s="20"/>
      <c r="P18" s="21"/>
      <c r="Q18" s="21"/>
      <c r="R18" s="21"/>
      <c r="T18" s="5" t="str">
        <f t="shared" si="1"/>
        <v/>
      </c>
    </row>
    <row r="19" spans="2:20">
      <c r="B19" s="8" t="s">
        <v>6867</v>
      </c>
      <c r="C19" s="19" t="s">
        <v>1057</v>
      </c>
      <c r="D19" s="19" t="s">
        <v>787</v>
      </c>
      <c r="E19" s="20" t="s">
        <v>31</v>
      </c>
      <c r="F19" s="21" t="s">
        <v>791</v>
      </c>
      <c r="G19" s="21"/>
      <c r="H19" s="21"/>
      <c r="J19" s="19" t="s">
        <v>799</v>
      </c>
      <c r="K19" s="21" t="str">
        <f t="shared" ref="K19:K27" si="3">D19</f>
        <v>시장금리정보</v>
      </c>
      <c r="L19" s="22">
        <f>_xlfn.IFNA(VLOOKUP(J19,엔티티속성!M:V,9,FALSE), "")</f>
        <v>135</v>
      </c>
      <c r="M19" s="20" t="s">
        <v>35</v>
      </c>
      <c r="N19" s="20"/>
      <c r="O19" s="20">
        <v>20</v>
      </c>
      <c r="P19" s="23" t="str">
        <f t="shared" ref="P19:P27" si="4">F19</f>
        <v>시장에서 거래되는 금리 정보</v>
      </c>
      <c r="Q19" s="21"/>
      <c r="R19" s="21"/>
      <c r="T19" s="5" t="str">
        <f t="shared" si="1"/>
        <v>DROP TABLE ZMR_MKT_IRR;</v>
      </c>
    </row>
    <row r="20" spans="2:20">
      <c r="B20" s="8" t="s">
        <v>6868</v>
      </c>
      <c r="C20" s="19"/>
      <c r="D20" s="19" t="s">
        <v>788</v>
      </c>
      <c r="E20" s="20" t="s">
        <v>31</v>
      </c>
      <c r="F20" s="21" t="s">
        <v>793</v>
      </c>
      <c r="G20" s="21"/>
      <c r="H20" s="21"/>
      <c r="J20" s="19" t="s">
        <v>797</v>
      </c>
      <c r="K20" s="21" t="str">
        <f t="shared" si="3"/>
        <v>시장환율정보</v>
      </c>
      <c r="L20" s="22">
        <f>_xlfn.IFNA(VLOOKUP(J20,엔티티속성!M:V,9,FALSE), "")</f>
        <v>113</v>
      </c>
      <c r="M20" s="20" t="s">
        <v>35</v>
      </c>
      <c r="N20" s="20"/>
      <c r="O20" s="20">
        <v>20</v>
      </c>
      <c r="P20" s="23" t="str">
        <f t="shared" si="4"/>
        <v>시장에서 거래되는 환율 정보</v>
      </c>
      <c r="Q20" s="21"/>
      <c r="R20" s="21"/>
      <c r="T20" s="5" t="str">
        <f t="shared" si="1"/>
        <v>DROP TABLE ZMR_MKT_FXR;</v>
      </c>
    </row>
    <row r="21" spans="2:20">
      <c r="C21" s="19"/>
      <c r="D21" s="19" t="s">
        <v>789</v>
      </c>
      <c r="E21" s="20" t="s">
        <v>31</v>
      </c>
      <c r="F21" s="21" t="s">
        <v>792</v>
      </c>
      <c r="G21" s="21"/>
      <c r="H21" s="21"/>
      <c r="J21" s="19" t="s">
        <v>795</v>
      </c>
      <c r="K21" s="21" t="str">
        <f t="shared" si="3"/>
        <v>시장인덱스정보</v>
      </c>
      <c r="L21" s="22">
        <f>_xlfn.IFNA(VLOOKUP(J21,엔티티속성!M:V,9,FALSE), "")</f>
        <v>121</v>
      </c>
      <c r="M21" s="20" t="s">
        <v>35</v>
      </c>
      <c r="N21" s="20"/>
      <c r="O21" s="20">
        <v>20</v>
      </c>
      <c r="P21" s="23" t="str">
        <f t="shared" si="4"/>
        <v>시장에서 거래되는 지수 정보</v>
      </c>
      <c r="Q21" s="21"/>
      <c r="R21" s="21"/>
      <c r="T21" s="5" t="str">
        <f t="shared" si="1"/>
        <v>DROP TABLE ZMR_MKT_IDX;</v>
      </c>
    </row>
    <row r="22" spans="2:20">
      <c r="C22" s="19"/>
      <c r="D22" s="19" t="s">
        <v>923</v>
      </c>
      <c r="E22" s="20" t="s">
        <v>31</v>
      </c>
      <c r="F22" s="21" t="s">
        <v>924</v>
      </c>
      <c r="G22" s="21"/>
      <c r="H22" s="21"/>
      <c r="J22" s="19" t="s">
        <v>796</v>
      </c>
      <c r="K22" s="21" t="str">
        <f t="shared" si="3"/>
        <v>시장옵션변동성정보</v>
      </c>
      <c r="L22" s="22">
        <f>_xlfn.IFNA(VLOOKUP(J22,엔티티속성!M:V,9,FALSE), "")</f>
        <v>147</v>
      </c>
      <c r="M22" s="20" t="s">
        <v>35</v>
      </c>
      <c r="N22" s="20"/>
      <c r="O22" s="20">
        <v>20</v>
      </c>
      <c r="P22" s="23" t="str">
        <f t="shared" si="4"/>
        <v>시장에서 고시되는 옵션변동성 정보</v>
      </c>
      <c r="Q22" s="21"/>
      <c r="R22" s="21"/>
      <c r="T22" s="5" t="str">
        <f t="shared" si="1"/>
        <v>DROP TABLE ZMR_MKT_VOL;</v>
      </c>
    </row>
    <row r="23" spans="2:20">
      <c r="C23" s="19"/>
      <c r="D23" s="19" t="s">
        <v>790</v>
      </c>
      <c r="E23" s="20" t="s">
        <v>31</v>
      </c>
      <c r="F23" s="21" t="s">
        <v>936</v>
      </c>
      <c r="G23" s="21"/>
      <c r="H23" s="21"/>
      <c r="J23" s="19" t="s">
        <v>798</v>
      </c>
      <c r="K23" s="21" t="str">
        <f t="shared" si="3"/>
        <v>시장유가증권정보</v>
      </c>
      <c r="L23" s="22">
        <f>_xlfn.IFNA(VLOOKUP(J23,엔티티속성!M:V,9,FALSE), "")</f>
        <v>303</v>
      </c>
      <c r="M23" s="20" t="s">
        <v>35</v>
      </c>
      <c r="N23" s="20"/>
      <c r="O23" s="20">
        <v>20</v>
      </c>
      <c r="P23" s="23" t="str">
        <f t="shared" si="4"/>
        <v>시장에서 거래되는 주식, 채권 등의 유가증권 가격 정보</v>
      </c>
      <c r="Q23" s="21"/>
      <c r="R23" s="21"/>
      <c r="T23" s="5" t="str">
        <f t="shared" si="1"/>
        <v>DROP TABLE ZMR_MKT_SEC;</v>
      </c>
    </row>
    <row r="24" spans="2:20">
      <c r="C24" s="19"/>
      <c r="D24" s="19" t="s">
        <v>945</v>
      </c>
      <c r="E24" s="20" t="s">
        <v>31</v>
      </c>
      <c r="F24" s="21" t="s">
        <v>946</v>
      </c>
      <c r="G24" s="21"/>
      <c r="H24" s="21"/>
      <c r="J24" s="19" t="s">
        <v>897</v>
      </c>
      <c r="K24" s="21" t="str">
        <f t="shared" si="3"/>
        <v>시장장내파생정보</v>
      </c>
      <c r="L24" s="22">
        <f>_xlfn.IFNA(VLOOKUP(J24,엔티티속성!M:V,9,FALSE), "")</f>
        <v>203</v>
      </c>
      <c r="M24" s="20" t="s">
        <v>35</v>
      </c>
      <c r="N24" s="20"/>
      <c r="O24" s="20">
        <v>20</v>
      </c>
      <c r="P24" s="23" t="str">
        <f t="shared" si="4"/>
        <v>시장에서 고시하는 장내파생 가격 정보</v>
      </c>
      <c r="Q24" s="21"/>
      <c r="R24" s="21"/>
      <c r="T24" s="5" t="str">
        <f t="shared" si="1"/>
        <v>DROP TABLE ZMR_MKT_DRV;</v>
      </c>
    </row>
    <row r="25" spans="2:20">
      <c r="C25" s="19"/>
      <c r="D25" s="19" t="s">
        <v>944</v>
      </c>
      <c r="E25" s="20" t="s">
        <v>31</v>
      </c>
      <c r="F25" s="21" t="s">
        <v>947</v>
      </c>
      <c r="G25" s="21"/>
      <c r="H25" s="21"/>
      <c r="J25" s="19" t="s">
        <v>898</v>
      </c>
      <c r="K25" s="21" t="str">
        <f t="shared" si="3"/>
        <v>시장상품(Commodity)정보</v>
      </c>
      <c r="L25" s="22">
        <f>_xlfn.IFNA(VLOOKUP(J25,엔티티속성!M:V,9,FALSE), "")</f>
        <v>160</v>
      </c>
      <c r="M25" s="20" t="s">
        <v>35</v>
      </c>
      <c r="N25" s="20"/>
      <c r="O25" s="20">
        <v>20</v>
      </c>
      <c r="P25" s="23" t="str">
        <f t="shared" si="4"/>
        <v>시장에서 거래되는 상품(Commodity) 가격 정보</v>
      </c>
      <c r="Q25" s="21"/>
      <c r="R25" s="21"/>
      <c r="T25" s="5" t="str">
        <f t="shared" si="1"/>
        <v>DROP TABLE ZMR_MKT_CMM;</v>
      </c>
    </row>
    <row r="26" spans="2:20">
      <c r="C26" s="19"/>
      <c r="D26" s="19"/>
      <c r="E26" s="20"/>
      <c r="F26" s="21"/>
      <c r="G26" s="21"/>
      <c r="H26" s="21"/>
      <c r="J26" s="19"/>
      <c r="K26" s="21"/>
      <c r="L26" s="22"/>
      <c r="M26" s="20"/>
      <c r="N26" s="20"/>
      <c r="O26" s="20"/>
      <c r="P26" s="23"/>
      <c r="Q26" s="21"/>
      <c r="R26" s="21"/>
      <c r="T26" s="5"/>
    </row>
    <row r="27" spans="2:20">
      <c r="C27" s="21"/>
      <c r="D27" s="21" t="s">
        <v>2099</v>
      </c>
      <c r="E27" s="20" t="s">
        <v>31</v>
      </c>
      <c r="F27" s="21" t="s">
        <v>1078</v>
      </c>
      <c r="G27" s="21"/>
      <c r="H27" s="21"/>
      <c r="J27" s="19" t="s">
        <v>1077</v>
      </c>
      <c r="K27" s="21" t="str">
        <f t="shared" si="3"/>
        <v>위험요인시장정보</v>
      </c>
      <c r="L27" s="22">
        <f>_xlfn.IFNA(VLOOKUP(J27,엔티티속성!M:V,9,FALSE), "")</f>
        <v>124</v>
      </c>
      <c r="M27" s="20" t="s">
        <v>35</v>
      </c>
      <c r="N27" s="21"/>
      <c r="O27" s="20">
        <v>20</v>
      </c>
      <c r="P27" s="23" t="str">
        <f t="shared" si="4"/>
        <v>평가에 사용되는 커브 일별커브 정보</v>
      </c>
      <c r="Q27" s="21"/>
      <c r="R27" s="21"/>
      <c r="T27" s="5" t="str">
        <f t="shared" si="1"/>
        <v>DROP TABLE ZMR_MKT_RF;</v>
      </c>
    </row>
    <row r="28" spans="2:20">
      <c r="C28" s="23"/>
      <c r="D28" s="23"/>
      <c r="E28" s="35"/>
      <c r="F28" s="23"/>
      <c r="G28" s="23"/>
      <c r="H28" s="23"/>
      <c r="J28" s="26"/>
      <c r="K28" s="23"/>
      <c r="L28" s="22" t="str">
        <f>_xlfn.IFNA(VLOOKUP(J28,엔티티속성!M:V,9,FALSE), "")</f>
        <v/>
      </c>
      <c r="M28" s="23"/>
      <c r="N28" s="23"/>
      <c r="O28" s="23"/>
      <c r="P28" s="23"/>
      <c r="Q28" s="23"/>
      <c r="R28" s="23"/>
      <c r="T28" s="5" t="str">
        <f t="shared" si="1"/>
        <v/>
      </c>
    </row>
    <row r="29" spans="2:20">
      <c r="C29" s="19" t="s">
        <v>1056</v>
      </c>
      <c r="D29" s="19" t="s">
        <v>398</v>
      </c>
      <c r="E29" s="20" t="s">
        <v>31</v>
      </c>
      <c r="F29" s="21" t="s">
        <v>786</v>
      </c>
      <c r="G29" s="21"/>
      <c r="H29" s="21"/>
      <c r="J29" s="19" t="s">
        <v>794</v>
      </c>
      <c r="K29" s="21" t="str">
        <f t="shared" ref="K29:K31" si="5">D29</f>
        <v>포지션기본정보</v>
      </c>
      <c r="L29" s="22">
        <f>_xlfn.IFNA(VLOOKUP(J29,엔티티속성!M:V,9,FALSE), "")</f>
        <v>1104.2</v>
      </c>
      <c r="M29" s="20" t="s">
        <v>35</v>
      </c>
      <c r="N29" s="20"/>
      <c r="O29" s="20">
        <v>20</v>
      </c>
      <c r="P29" s="23" t="str">
        <f t="shared" ref="P29:P31" si="6">F29</f>
        <v>시장리스크 평가대상 전체 포지션에 대한 일반 정보</v>
      </c>
      <c r="Q29" s="21"/>
      <c r="R29" s="21"/>
      <c r="T29" s="5" t="str">
        <f t="shared" si="1"/>
        <v>DROP TABLE ZMR_POSI_BASE;</v>
      </c>
    </row>
    <row r="30" spans="2:20">
      <c r="C30" s="19"/>
      <c r="D30" s="19" t="s">
        <v>4969</v>
      </c>
      <c r="E30" s="20" t="s">
        <v>31</v>
      </c>
      <c r="F30" s="21" t="s">
        <v>4986</v>
      </c>
      <c r="G30" s="21"/>
      <c r="H30" s="21"/>
      <c r="J30" s="19" t="s">
        <v>4970</v>
      </c>
      <c r="K30" s="21" t="str">
        <f t="shared" si="5"/>
        <v>포지션추가정보</v>
      </c>
      <c r="L30" s="22">
        <f>_xlfn.IFNA(VLOOKUP(J30,엔티티속성!M:V,9,FALSE), "")</f>
        <v>267</v>
      </c>
      <c r="M30" s="20" t="s">
        <v>35</v>
      </c>
      <c r="N30" s="20"/>
      <c r="O30" s="20">
        <v>20</v>
      </c>
      <c r="P30" s="23" t="str">
        <f t="shared" si="6"/>
        <v>이색상품평가에 필요한 추가정보(전환사채, 비정형상품 등)</v>
      </c>
      <c r="Q30" s="21"/>
      <c r="R30" s="21"/>
      <c r="T30" s="5" t="str">
        <f t="shared" si="1"/>
        <v>DROP TABLE ZMR_POSI_ADDI;</v>
      </c>
    </row>
    <row r="31" spans="2:20">
      <c r="C31" s="19"/>
      <c r="D31" s="19" t="s">
        <v>2484</v>
      </c>
      <c r="E31" s="20" t="s">
        <v>31</v>
      </c>
      <c r="F31" s="21" t="s">
        <v>2483</v>
      </c>
      <c r="G31" s="21"/>
      <c r="H31" s="21"/>
      <c r="J31" s="19" t="s">
        <v>2482</v>
      </c>
      <c r="K31" s="21" t="str">
        <f t="shared" si="5"/>
        <v>포지션스케줄정보</v>
      </c>
      <c r="L31" s="22">
        <f>_xlfn.IFNA(VLOOKUP(J31,엔티티속성!M:V,9,FALSE), "")</f>
        <v>198</v>
      </c>
      <c r="M31" s="20" t="s">
        <v>35</v>
      </c>
      <c r="N31" s="20"/>
      <c r="O31" s="20">
        <v>20</v>
      </c>
      <c r="P31" s="23" t="str">
        <f t="shared" si="6"/>
        <v>채권, 스왑, 옵션 상품의 스케줄 정보</v>
      </c>
      <c r="Q31" s="21"/>
      <c r="R31" s="21"/>
      <c r="T31" s="5" t="str">
        <f t="shared" si="1"/>
        <v>DROP TABLE ZMR_POSI_SCHE;</v>
      </c>
    </row>
    <row r="32" spans="2:20">
      <c r="C32" s="19"/>
      <c r="D32" s="19"/>
      <c r="E32" s="20"/>
      <c r="F32" s="21"/>
      <c r="G32" s="21"/>
      <c r="H32" s="21"/>
      <c r="J32" s="19"/>
      <c r="K32" s="21"/>
      <c r="L32" s="22" t="str">
        <f>_xlfn.IFNA(VLOOKUP(J32,엔티티속성!M:V,9,FALSE), "")</f>
        <v/>
      </c>
      <c r="M32" s="20"/>
      <c r="N32" s="20"/>
      <c r="O32" s="20"/>
      <c r="P32" s="21"/>
      <c r="Q32" s="21"/>
      <c r="R32" s="21"/>
      <c r="T32" s="5" t="str">
        <f t="shared" si="1"/>
        <v/>
      </c>
    </row>
    <row r="33" spans="3:20">
      <c r="C33" s="19" t="s">
        <v>1079</v>
      </c>
      <c r="D33" s="19" t="s">
        <v>1982</v>
      </c>
      <c r="E33" s="20" t="s">
        <v>31</v>
      </c>
      <c r="F33" s="29" t="s">
        <v>1983</v>
      </c>
      <c r="G33" s="21"/>
      <c r="H33" s="21"/>
      <c r="J33" s="19" t="s">
        <v>780</v>
      </c>
      <c r="K33" s="19" t="str">
        <f t="shared" ref="K33:K38" si="7">D33</f>
        <v>평가공통코드정보</v>
      </c>
      <c r="L33" s="38">
        <f>_xlfn.IFNA(VLOOKUP(J33,엔티티속성!M:V,9,FALSE), "")</f>
        <v>258</v>
      </c>
      <c r="M33" s="28" t="s">
        <v>981</v>
      </c>
      <c r="N33" s="28"/>
      <c r="O33" s="30" t="s">
        <v>982</v>
      </c>
      <c r="P33" s="23" t="str">
        <f t="shared" ref="P33:P38" si="8">F33</f>
        <v>평가시스템에서 사용하는 공통코드 정보</v>
      </c>
      <c r="Q33" s="21"/>
      <c r="R33" s="21"/>
      <c r="T33" s="5" t="str">
        <f t="shared" si="1"/>
        <v>DROP TABLE ZRP_BASE_CODE;</v>
      </c>
    </row>
    <row r="34" spans="3:20">
      <c r="C34" s="19"/>
      <c r="D34" s="19" t="s">
        <v>1075</v>
      </c>
      <c r="E34" s="20" t="s">
        <v>31</v>
      </c>
      <c r="F34" s="21" t="s">
        <v>1080</v>
      </c>
      <c r="G34" s="21"/>
      <c r="H34" s="21"/>
      <c r="J34" s="19" t="s">
        <v>6428</v>
      </c>
      <c r="K34" s="19" t="str">
        <f>D34</f>
        <v>시나리오설정정보</v>
      </c>
      <c r="L34" s="38">
        <f>_xlfn.IFNA(VLOOKUP(J34,엔티티속성!M:V,9,FALSE), "")</f>
        <v>205</v>
      </c>
      <c r="M34" s="28" t="s">
        <v>981</v>
      </c>
      <c r="N34" s="28"/>
      <c r="O34" s="30" t="s">
        <v>982</v>
      </c>
      <c r="P34" s="23" t="str">
        <f t="shared" si="8"/>
        <v>사용자정의시나리오 설정정보</v>
      </c>
      <c r="Q34" s="21"/>
      <c r="R34" s="21"/>
      <c r="T34" s="5" t="str">
        <f t="shared" si="1"/>
        <v>DROP TABLE ZRP_BASE_SCFG;</v>
      </c>
    </row>
    <row r="35" spans="3:20">
      <c r="C35" s="19"/>
      <c r="D35" s="19" t="s">
        <v>985</v>
      </c>
      <c r="E35" s="20" t="s">
        <v>31</v>
      </c>
      <c r="F35" s="33" t="s">
        <v>986</v>
      </c>
      <c r="G35" s="21"/>
      <c r="H35" s="21"/>
      <c r="J35" s="19" t="s">
        <v>779</v>
      </c>
      <c r="K35" s="19" t="str">
        <f t="shared" si="7"/>
        <v>포트폴리오설정정보</v>
      </c>
      <c r="L35" s="38">
        <f>_xlfn.IFNA(VLOOKUP(J35,엔티티속성!M:V,9,FALSE), "")</f>
        <v>152</v>
      </c>
      <c r="M35" s="28" t="s">
        <v>981</v>
      </c>
      <c r="N35" s="28"/>
      <c r="O35" s="30" t="s">
        <v>982</v>
      </c>
      <c r="P35" s="23" t="str">
        <f t="shared" si="8"/>
        <v>다차원 분석을 위한 포트폴리오 구성정보</v>
      </c>
      <c r="Q35" s="21"/>
      <c r="R35" s="21"/>
      <c r="T35" s="5" t="str">
        <f t="shared" si="1"/>
        <v>DROP TABLE ZRP_BASE_PORT;</v>
      </c>
    </row>
    <row r="36" spans="3:20">
      <c r="C36" s="19"/>
      <c r="D36" s="69" t="s">
        <v>2169</v>
      </c>
      <c r="E36" s="20" t="s">
        <v>31</v>
      </c>
      <c r="F36" s="21" t="s">
        <v>2167</v>
      </c>
      <c r="G36" s="21"/>
      <c r="H36" s="21"/>
      <c r="J36" s="229" t="s">
        <v>6430</v>
      </c>
      <c r="K36" s="19" t="str">
        <f t="shared" si="7"/>
        <v>분석서버정보</v>
      </c>
      <c r="L36" s="38">
        <f>_xlfn.IFNA(VLOOKUP(J36,엔티티속성!M:V,9,FALSE), "")</f>
        <v>166</v>
      </c>
      <c r="M36" s="28" t="s">
        <v>981</v>
      </c>
      <c r="N36" s="28"/>
      <c r="O36" s="30" t="s">
        <v>982</v>
      </c>
      <c r="P36" s="23" t="str">
        <f t="shared" si="8"/>
        <v>평가서버설정 정보</v>
      </c>
      <c r="Q36" s="21"/>
      <c r="R36" s="21"/>
      <c r="T36" s="5" t="str">
        <f t="shared" si="1"/>
        <v>DROP TABLE ZRP_BASE_SERV;</v>
      </c>
    </row>
    <row r="37" spans="3:20">
      <c r="C37" s="19"/>
      <c r="D37" s="69" t="s">
        <v>6478</v>
      </c>
      <c r="E37" s="20" t="s">
        <v>31</v>
      </c>
      <c r="F37" s="21" t="s">
        <v>2481</v>
      </c>
      <c r="G37" s="21"/>
      <c r="H37" s="21"/>
      <c r="J37" s="229" t="s">
        <v>6435</v>
      </c>
      <c r="K37" s="19" t="str">
        <f t="shared" si="7"/>
        <v>상품별평가모델정보</v>
      </c>
      <c r="L37" s="38">
        <f>_xlfn.IFNA(VLOOKUP(J37,엔티티속성!M:V,9,FALSE), "")</f>
        <v>1154</v>
      </c>
      <c r="M37" s="28" t="s">
        <v>981</v>
      </c>
      <c r="N37" s="28"/>
      <c r="O37" s="30" t="s">
        <v>982</v>
      </c>
      <c r="P37" s="23" t="str">
        <f t="shared" si="8"/>
        <v>상품별모듈연결정보</v>
      </c>
      <c r="Q37" s="21"/>
      <c r="R37" s="21"/>
      <c r="T37" s="5" t="str">
        <f>IF(J37&lt;&gt;"","DROP TABLE "&amp;J37&amp;";","")</f>
        <v>DROP TABLE ZRP_BASE_PROD_MODL;</v>
      </c>
    </row>
    <row r="38" spans="3:20">
      <c r="C38" s="19"/>
      <c r="D38" s="69" t="s">
        <v>6480</v>
      </c>
      <c r="E38" s="20" t="s">
        <v>31</v>
      </c>
      <c r="F38" s="21" t="s">
        <v>2168</v>
      </c>
      <c r="G38" s="21"/>
      <c r="H38" s="21"/>
      <c r="J38" s="229" t="s">
        <v>6432</v>
      </c>
      <c r="K38" s="19" t="str">
        <f t="shared" si="7"/>
        <v>평가모델별속성정보</v>
      </c>
      <c r="L38" s="38">
        <f>_xlfn.IFNA(VLOOKUP(J38,엔티티속성!M:V,9,FALSE), "")</f>
        <v>8972</v>
      </c>
      <c r="M38" s="28" t="s">
        <v>981</v>
      </c>
      <c r="N38" s="28"/>
      <c r="O38" s="30" t="s">
        <v>982</v>
      </c>
      <c r="P38" s="23" t="str">
        <f t="shared" si="8"/>
        <v>상품별모듈입출력정보</v>
      </c>
      <c r="Q38" s="21"/>
      <c r="R38" s="21"/>
      <c r="T38" s="5" t="str">
        <f>IF(J38&lt;&gt;"","DROP TABLE "&amp;J38&amp;";","")</f>
        <v>DROP TABLE ZRP_BASE_MODL_ATTR;</v>
      </c>
    </row>
    <row r="39" spans="3:20">
      <c r="C39" s="19"/>
      <c r="D39" s="19"/>
      <c r="E39" s="20"/>
      <c r="F39" s="21"/>
      <c r="G39" s="21"/>
      <c r="H39" s="21"/>
      <c r="J39" s="19"/>
      <c r="K39" s="21"/>
      <c r="L39" s="38" t="str">
        <f>_xlfn.IFNA(VLOOKUP(J39,엔티티속성!M:V,9,FALSE), "")</f>
        <v/>
      </c>
      <c r="M39" s="20"/>
      <c r="N39" s="20"/>
      <c r="O39" s="20"/>
      <c r="P39" s="23"/>
      <c r="Q39" s="21"/>
      <c r="R39" s="21"/>
      <c r="T39" s="5" t="str">
        <f t="shared" si="1"/>
        <v/>
      </c>
    </row>
    <row r="40" spans="3:20">
      <c r="C40" s="19"/>
      <c r="D40" s="19"/>
      <c r="E40" s="20"/>
      <c r="F40" s="21"/>
      <c r="G40" s="21"/>
      <c r="H40" s="21"/>
      <c r="J40" s="19"/>
      <c r="K40" s="21"/>
      <c r="L40" s="22" t="str">
        <f>_xlfn.IFNA(VLOOKUP(J40,엔티티속성!M:V,9,FALSE), "")</f>
        <v/>
      </c>
      <c r="M40" s="20"/>
      <c r="N40" s="20"/>
      <c r="O40" s="20"/>
      <c r="P40" s="23"/>
      <c r="Q40" s="21"/>
      <c r="R40" s="21"/>
      <c r="T40" s="5" t="str">
        <f t="shared" si="1"/>
        <v/>
      </c>
    </row>
    <row r="41" spans="3:20">
      <c r="C41" s="19" t="s">
        <v>1074</v>
      </c>
      <c r="D41" s="19" t="s">
        <v>1065</v>
      </c>
      <c r="E41" s="20" t="s">
        <v>31</v>
      </c>
      <c r="F41" s="21" t="s">
        <v>1066</v>
      </c>
      <c r="G41" s="21"/>
      <c r="H41" s="21"/>
      <c r="J41" s="19" t="s">
        <v>775</v>
      </c>
      <c r="K41" s="21" t="str">
        <f>D41</f>
        <v>인스트루먼트정보</v>
      </c>
      <c r="L41" s="22">
        <f>_xlfn.IFNA(VLOOKUP(J41,엔티티속성!M:V,9,FALSE), "")</f>
        <v>929</v>
      </c>
      <c r="M41" s="20" t="s">
        <v>35</v>
      </c>
      <c r="N41" s="20"/>
      <c r="O41" s="20">
        <v>20</v>
      </c>
      <c r="P41" s="23" t="str">
        <f>F41</f>
        <v>평가대상 전체 포지션에 대한 평가 입력데이터 정보</v>
      </c>
      <c r="Q41" s="21"/>
      <c r="R41" s="21"/>
      <c r="T41" s="5" t="str">
        <f t="shared" si="1"/>
        <v>DROP TABLE ZRP_BASE_INST;</v>
      </c>
    </row>
    <row r="42" spans="3:20">
      <c r="C42" s="19"/>
      <c r="D42" s="19" t="s">
        <v>1082</v>
      </c>
      <c r="E42" s="20" t="s">
        <v>31</v>
      </c>
      <c r="F42" s="21" t="s">
        <v>1067</v>
      </c>
      <c r="G42" s="21"/>
      <c r="H42" s="21"/>
      <c r="J42" s="229" t="s">
        <v>6436</v>
      </c>
      <c r="K42" s="21" t="str">
        <f>D42</f>
        <v>스케쥴정보</v>
      </c>
      <c r="L42" s="22">
        <f>_xlfn.IFNA(VLOOKUP(J42,엔티티속성!M:V,9,FALSE), "")</f>
        <v>205</v>
      </c>
      <c r="M42" s="20" t="s">
        <v>35</v>
      </c>
      <c r="N42" s="20"/>
      <c r="O42" s="20">
        <v>20</v>
      </c>
      <c r="P42" s="23" t="str">
        <f>F42</f>
        <v>쿠폰 스케쥴 정보</v>
      </c>
      <c r="Q42" s="21"/>
      <c r="R42" s="21"/>
      <c r="T42" s="5" t="str">
        <f t="shared" si="1"/>
        <v>DROP TABLE ZRP_BASE_COUP_SCHE;</v>
      </c>
    </row>
    <row r="43" spans="3:20">
      <c r="C43" s="19"/>
      <c r="D43" s="19" t="s">
        <v>781</v>
      </c>
      <c r="E43" s="20" t="s">
        <v>31</v>
      </c>
      <c r="F43" s="21" t="s">
        <v>1068</v>
      </c>
      <c r="G43" s="21"/>
      <c r="H43" s="21"/>
      <c r="J43" s="229" t="s">
        <v>6427</v>
      </c>
      <c r="K43" s="21" t="str">
        <f>D43</f>
        <v>커브정보</v>
      </c>
      <c r="L43" s="22">
        <f>_xlfn.IFNA(VLOOKUP(J43,엔티티속성!M:V,9,FALSE), "")</f>
        <v>106</v>
      </c>
      <c r="M43" s="20" t="s">
        <v>35</v>
      </c>
      <c r="N43" s="20"/>
      <c r="O43" s="20">
        <v>20</v>
      </c>
      <c r="P43" s="23" t="str">
        <f>F43</f>
        <v>커브 정보</v>
      </c>
      <c r="Q43" s="21"/>
      <c r="R43" s="21"/>
      <c r="T43" s="5" t="str">
        <f t="shared" si="1"/>
        <v>DROP TABLE ZRP_BASE_CURV;</v>
      </c>
    </row>
    <row r="44" spans="3:20">
      <c r="C44" s="19"/>
      <c r="D44" s="19" t="s">
        <v>782</v>
      </c>
      <c r="E44" s="20" t="s">
        <v>31</v>
      </c>
      <c r="F44" s="21" t="s">
        <v>1069</v>
      </c>
      <c r="G44" s="21"/>
      <c r="H44" s="21"/>
      <c r="J44" s="229" t="s">
        <v>776</v>
      </c>
      <c r="K44" s="21" t="str">
        <f>D44</f>
        <v>시나리오정보</v>
      </c>
      <c r="L44" s="22">
        <f>_xlfn.IFNA(VLOOKUP(J44,엔티티속성!M:V,9,FALSE), "")</f>
        <v>147</v>
      </c>
      <c r="M44" s="20" t="s">
        <v>35</v>
      </c>
      <c r="N44" s="20"/>
      <c r="O44" s="20">
        <v>20</v>
      </c>
      <c r="P44" s="23" t="str">
        <f>F44</f>
        <v>시나리오 정보</v>
      </c>
      <c r="Q44" s="21"/>
      <c r="R44" s="21"/>
      <c r="T44" s="5" t="str">
        <f t="shared" si="1"/>
        <v>DROP TABLE ZRP_BASE_SCEN;</v>
      </c>
    </row>
    <row r="45" spans="3:20">
      <c r="C45" s="19"/>
      <c r="D45" s="19" t="s">
        <v>974</v>
      </c>
      <c r="E45" s="20" t="s">
        <v>31</v>
      </c>
      <c r="F45" s="21" t="s">
        <v>2106</v>
      </c>
      <c r="G45" s="21"/>
      <c r="H45" s="21"/>
      <c r="J45" s="19" t="s">
        <v>783</v>
      </c>
      <c r="K45" s="21" t="str">
        <f>D45</f>
        <v>포지션정보</v>
      </c>
      <c r="L45" s="22">
        <f>_xlfn.IFNA(VLOOKUP(J45,엔티티속성!M:V,9,FALSE), "")</f>
        <v>564</v>
      </c>
      <c r="M45" s="20" t="s">
        <v>35</v>
      </c>
      <c r="N45" s="20"/>
      <c r="O45" s="20">
        <v>20</v>
      </c>
      <c r="P45" s="23" t="str">
        <f>F45</f>
        <v>포지션 포트폴리오 및 수량정보</v>
      </c>
      <c r="Q45" s="21"/>
      <c r="R45" s="21"/>
      <c r="T45" s="5" t="str">
        <f>IF(J45&lt;&gt;"","DROP TABLE "&amp;J45&amp;";","")</f>
        <v>DROP TABLE ZRP_BASE_POSI;</v>
      </c>
    </row>
    <row r="46" spans="3:20">
      <c r="C46" s="19"/>
      <c r="D46" s="19"/>
      <c r="E46" s="20"/>
      <c r="F46" s="21"/>
      <c r="G46" s="21"/>
      <c r="H46" s="21"/>
      <c r="J46" s="19"/>
      <c r="K46" s="21"/>
      <c r="L46" s="22" t="str">
        <f>_xlfn.IFNA(VLOOKUP(J46,엔티티속성!M:V,9,FALSE), "")</f>
        <v/>
      </c>
      <c r="M46" s="20"/>
      <c r="N46" s="20"/>
      <c r="O46" s="20"/>
      <c r="P46" s="23"/>
      <c r="Q46" s="21"/>
      <c r="R46" s="21"/>
      <c r="T46" s="5" t="str">
        <f t="shared" si="1"/>
        <v/>
      </c>
    </row>
    <row r="47" spans="3:20">
      <c r="C47" s="19" t="s">
        <v>1147</v>
      </c>
      <c r="D47" s="19" t="s">
        <v>969</v>
      </c>
      <c r="E47" s="20" t="s">
        <v>31</v>
      </c>
      <c r="F47" s="21" t="s">
        <v>1070</v>
      </c>
      <c r="G47" s="21"/>
      <c r="H47" s="21"/>
      <c r="J47" s="19" t="s">
        <v>1071</v>
      </c>
      <c r="K47" s="21" t="str">
        <f>D47</f>
        <v>상관계수정보</v>
      </c>
      <c r="L47" s="22">
        <f>_xlfn.IFNA(VLOOKUP(J47,엔티티속성!M:V,9,FALSE), "")</f>
        <v>126</v>
      </c>
      <c r="M47" s="20" t="s">
        <v>35</v>
      </c>
      <c r="N47" s="20"/>
      <c r="O47" s="20">
        <v>20</v>
      </c>
      <c r="P47" s="23" t="str">
        <f>F47</f>
        <v>위험요인간 상관계수 정보</v>
      </c>
      <c r="Q47" s="21"/>
      <c r="R47" s="21"/>
      <c r="T47" s="5" t="str">
        <f t="shared" si="1"/>
        <v>DROP TABLE ZRP_BASE_CORR;</v>
      </c>
    </row>
    <row r="48" spans="3:20">
      <c r="C48" s="19"/>
      <c r="D48" s="19" t="s">
        <v>975</v>
      </c>
      <c r="E48" s="20" t="s">
        <v>31</v>
      </c>
      <c r="F48" s="21" t="s">
        <v>1072</v>
      </c>
      <c r="G48" s="21"/>
      <c r="H48" s="21"/>
      <c r="J48" s="19" t="s">
        <v>1073</v>
      </c>
      <c r="K48" s="21" t="str">
        <f>D48</f>
        <v>변동성정보</v>
      </c>
      <c r="L48" s="22">
        <f>_xlfn.IFNA(VLOOKUP(J48,엔티티속성!M:V,9,FALSE), "")</f>
        <v>96</v>
      </c>
      <c r="M48" s="20" t="s">
        <v>35</v>
      </c>
      <c r="N48" s="20"/>
      <c r="O48" s="20">
        <v>20</v>
      </c>
      <c r="P48" s="23" t="str">
        <f>F48</f>
        <v>위험요인 변동성 정보</v>
      </c>
      <c r="Q48" s="21"/>
      <c r="R48" s="21"/>
      <c r="T48" s="5" t="str">
        <f t="shared" si="1"/>
        <v>DROP TABLE ZRP_BASE_VOLA;</v>
      </c>
    </row>
    <row r="49" spans="3:20">
      <c r="C49" s="19"/>
      <c r="D49" s="19"/>
      <c r="E49" s="20"/>
      <c r="F49" s="21"/>
      <c r="G49" s="21"/>
      <c r="H49" s="21"/>
      <c r="J49" s="19"/>
      <c r="K49" s="21"/>
      <c r="L49" s="22" t="str">
        <f>_xlfn.IFNA(VLOOKUP(J49,엔티티속성!M:V,9,FALSE), "")</f>
        <v/>
      </c>
      <c r="M49" s="20"/>
      <c r="N49" s="20"/>
      <c r="O49" s="20"/>
      <c r="P49" s="23"/>
      <c r="Q49" s="21"/>
      <c r="R49" s="21"/>
      <c r="T49" s="5" t="str">
        <f t="shared" si="1"/>
        <v/>
      </c>
    </row>
    <row r="50" spans="3:20" hidden="1">
      <c r="C50" s="19" t="s">
        <v>278</v>
      </c>
      <c r="D50" s="19" t="s">
        <v>257</v>
      </c>
      <c r="E50" s="20" t="s">
        <v>31</v>
      </c>
      <c r="F50" s="21" t="s">
        <v>281</v>
      </c>
      <c r="G50" s="21"/>
      <c r="H50" s="21"/>
      <c r="J50" s="19" t="s">
        <v>680</v>
      </c>
      <c r="K50" s="21" t="str">
        <f t="shared" ref="K50:K60" si="9">D50</f>
        <v>포트폴리오별포지션정보</v>
      </c>
      <c r="L50" s="22" t="str">
        <f>_xlfn.IFNA(VLOOKUP(J50,엔티티속성!M:V,9,FALSE), "")</f>
        <v/>
      </c>
      <c r="M50" s="20" t="s">
        <v>35</v>
      </c>
      <c r="N50" s="20"/>
      <c r="O50" s="20">
        <v>20</v>
      </c>
      <c r="P50" s="21"/>
      <c r="Q50" s="21"/>
      <c r="R50" s="21"/>
      <c r="T50" s="5" t="str">
        <f t="shared" si="1"/>
        <v>DROP TABLE ZNS_PORT_POSI;</v>
      </c>
    </row>
    <row r="51" spans="3:20" hidden="1">
      <c r="C51" s="19"/>
      <c r="D51" s="19" t="s">
        <v>256</v>
      </c>
      <c r="E51" s="20" t="s">
        <v>31</v>
      </c>
      <c r="F51" s="21" t="s">
        <v>280</v>
      </c>
      <c r="G51" s="21"/>
      <c r="H51" s="21"/>
      <c r="J51" s="19" t="s">
        <v>681</v>
      </c>
      <c r="K51" s="21" t="str">
        <f t="shared" si="9"/>
        <v>포트폴리오구성정보</v>
      </c>
      <c r="L51" s="22" t="str">
        <f>_xlfn.IFNA(VLOOKUP(J51,엔티티속성!M:V,9,FALSE), "")</f>
        <v/>
      </c>
      <c r="M51" s="20" t="s">
        <v>35</v>
      </c>
      <c r="N51" s="20"/>
      <c r="O51" s="20">
        <v>20</v>
      </c>
      <c r="P51" s="21"/>
      <c r="Q51" s="21"/>
      <c r="R51" s="21"/>
      <c r="T51" s="5" t="str">
        <f t="shared" si="1"/>
        <v>DROP TABLE ZNS_PORT_STRU;</v>
      </c>
    </row>
    <row r="52" spans="3:20" hidden="1">
      <c r="C52" s="19"/>
      <c r="D52" s="19" t="s">
        <v>41</v>
      </c>
      <c r="E52" s="20" t="s">
        <v>31</v>
      </c>
      <c r="F52" s="21" t="s">
        <v>282</v>
      </c>
      <c r="G52" s="21"/>
      <c r="H52" s="21"/>
      <c r="J52" s="19" t="s">
        <v>682</v>
      </c>
      <c r="K52" s="21" t="str">
        <f t="shared" si="9"/>
        <v>포지션규제자본정보</v>
      </c>
      <c r="L52" s="22" t="str">
        <f>_xlfn.IFNA(VLOOKUP(J52,엔티티속성!M:V,9,FALSE), "")</f>
        <v/>
      </c>
      <c r="M52" s="20" t="s">
        <v>35</v>
      </c>
      <c r="N52" s="20"/>
      <c r="O52" s="20">
        <v>20</v>
      </c>
      <c r="P52" s="21"/>
      <c r="Q52" s="21"/>
      <c r="R52" s="21"/>
      <c r="T52" s="5" t="str">
        <f t="shared" si="1"/>
        <v>DROP TABLE ZNS_RISK_POSI;</v>
      </c>
    </row>
    <row r="53" spans="3:20" hidden="1">
      <c r="C53" s="19"/>
      <c r="D53" s="19" t="s">
        <v>259</v>
      </c>
      <c r="E53" s="20" t="s">
        <v>31</v>
      </c>
      <c r="F53" s="21" t="s">
        <v>283</v>
      </c>
      <c r="G53" s="21"/>
      <c r="H53" s="21"/>
      <c r="J53" s="19" t="s">
        <v>683</v>
      </c>
      <c r="K53" s="21" t="str">
        <f t="shared" si="9"/>
        <v>포트폴리오규제자본정보</v>
      </c>
      <c r="L53" s="22" t="str">
        <f>_xlfn.IFNA(VLOOKUP(J53,엔티티속성!M:V,9,FALSE), "")</f>
        <v/>
      </c>
      <c r="M53" s="20" t="s">
        <v>35</v>
      </c>
      <c r="N53" s="20"/>
      <c r="O53" s="20">
        <v>20</v>
      </c>
      <c r="P53" s="21"/>
      <c r="Q53" s="21"/>
      <c r="R53" s="21"/>
      <c r="T53" s="5" t="str">
        <f t="shared" si="1"/>
        <v>DROP TABLE ZNS_RISK_PORT;</v>
      </c>
    </row>
    <row r="54" spans="3:20" hidden="1">
      <c r="C54" s="19"/>
      <c r="D54" s="19" t="s">
        <v>679</v>
      </c>
      <c r="E54" s="20" t="s">
        <v>31</v>
      </c>
      <c r="F54" s="21" t="s">
        <v>691</v>
      </c>
      <c r="G54" s="21"/>
      <c r="H54" s="21"/>
      <c r="J54" s="19" t="s">
        <v>687</v>
      </c>
      <c r="K54" s="21" t="str">
        <f t="shared" si="9"/>
        <v>포지션상계처리정보</v>
      </c>
      <c r="L54" s="22" t="str">
        <f>_xlfn.IFNA(VLOOKUP(J54,엔티티속성!M:V,9,FALSE), "")</f>
        <v/>
      </c>
      <c r="M54" s="20" t="s">
        <v>35</v>
      </c>
      <c r="N54" s="20"/>
      <c r="O54" s="20">
        <v>20</v>
      </c>
      <c r="P54" s="21"/>
      <c r="Q54" s="21"/>
      <c r="R54" s="21"/>
      <c r="T54" s="5" t="str">
        <f t="shared" si="1"/>
        <v>DROP TABLE ZNS_RISK_OFFB;</v>
      </c>
    </row>
    <row r="55" spans="3:20" hidden="1">
      <c r="C55" s="19"/>
      <c r="D55" s="19" t="s">
        <v>697</v>
      </c>
      <c r="E55" s="20" t="s">
        <v>31</v>
      </c>
      <c r="F55" s="21" t="s">
        <v>692</v>
      </c>
      <c r="G55" s="21"/>
      <c r="H55" s="21"/>
      <c r="J55" s="19" t="s">
        <v>686</v>
      </c>
      <c r="K55" s="21" t="str">
        <f t="shared" si="9"/>
        <v>포지션상계처리세부정보</v>
      </c>
      <c r="L55" s="22" t="str">
        <f>_xlfn.IFNA(VLOOKUP(J55,엔티티속성!M:V,9,FALSE), "")</f>
        <v/>
      </c>
      <c r="M55" s="20" t="s">
        <v>35</v>
      </c>
      <c r="N55" s="20"/>
      <c r="O55" s="20">
        <v>20</v>
      </c>
      <c r="P55" s="21"/>
      <c r="Q55" s="21"/>
      <c r="R55" s="21"/>
      <c r="T55" s="5" t="str">
        <f t="shared" si="1"/>
        <v>DROP TABLE ZNS_RISK_OFFD;</v>
      </c>
    </row>
    <row r="56" spans="3:20" hidden="1">
      <c r="C56" s="19"/>
      <c r="D56" s="19" t="s">
        <v>698</v>
      </c>
      <c r="E56" s="20" t="s">
        <v>31</v>
      </c>
      <c r="F56" s="21" t="s">
        <v>693</v>
      </c>
      <c r="G56" s="21"/>
      <c r="H56" s="21"/>
      <c r="J56" s="19" t="s">
        <v>688</v>
      </c>
      <c r="K56" s="21" t="str">
        <f t="shared" si="9"/>
        <v>포지션분해처리정보</v>
      </c>
      <c r="L56" s="22" t="str">
        <f>_xlfn.IFNA(VLOOKUP(J56,엔티티속성!M:V,9,FALSE), "")</f>
        <v/>
      </c>
      <c r="M56" s="20" t="s">
        <v>35</v>
      </c>
      <c r="N56" s="20"/>
      <c r="O56" s="20">
        <v>20</v>
      </c>
      <c r="P56" s="21"/>
      <c r="Q56" s="21"/>
      <c r="R56" s="21"/>
      <c r="T56" s="5" t="str">
        <f t="shared" si="1"/>
        <v>DROP TABLE ZNS_RISK_SPTB;</v>
      </c>
    </row>
    <row r="57" spans="3:20" hidden="1">
      <c r="C57" s="19"/>
      <c r="D57" s="19" t="s">
        <v>699</v>
      </c>
      <c r="E57" s="20" t="s">
        <v>31</v>
      </c>
      <c r="F57" s="21" t="s">
        <v>694</v>
      </c>
      <c r="G57" s="21"/>
      <c r="H57" s="21"/>
      <c r="J57" s="19" t="s">
        <v>689</v>
      </c>
      <c r="K57" s="21" t="str">
        <f t="shared" si="9"/>
        <v>포지션분해처리세부정보1</v>
      </c>
      <c r="L57" s="22" t="str">
        <f>_xlfn.IFNA(VLOOKUP(J57,엔티티속성!M:V,9,FALSE), "")</f>
        <v/>
      </c>
      <c r="M57" s="20" t="s">
        <v>35</v>
      </c>
      <c r="N57" s="20"/>
      <c r="O57" s="20">
        <v>20</v>
      </c>
      <c r="P57" s="21"/>
      <c r="Q57" s="21"/>
      <c r="R57" s="21"/>
      <c r="T57" s="5" t="str">
        <f t="shared" si="1"/>
        <v>DROP TABLE ZNS_RISK_SPT1;</v>
      </c>
    </row>
    <row r="58" spans="3:20" hidden="1">
      <c r="C58" s="19"/>
      <c r="D58" s="19" t="s">
        <v>700</v>
      </c>
      <c r="E58" s="20" t="s">
        <v>31</v>
      </c>
      <c r="F58" s="21" t="s">
        <v>695</v>
      </c>
      <c r="G58" s="21"/>
      <c r="H58" s="21"/>
      <c r="J58" s="19" t="s">
        <v>690</v>
      </c>
      <c r="K58" s="21" t="str">
        <f t="shared" si="9"/>
        <v>포지션분해처리세부정보2</v>
      </c>
      <c r="L58" s="22" t="str">
        <f>_xlfn.IFNA(VLOOKUP(J58,엔티티속성!M:V,9,FALSE), "")</f>
        <v/>
      </c>
      <c r="M58" s="20" t="s">
        <v>35</v>
      </c>
      <c r="N58" s="20"/>
      <c r="O58" s="20">
        <v>20</v>
      </c>
      <c r="P58" s="21"/>
      <c r="Q58" s="21"/>
      <c r="R58" s="21"/>
      <c r="T58" s="5" t="str">
        <f t="shared" si="1"/>
        <v>DROP TABLE ZNS_RISK_SPT2;</v>
      </c>
    </row>
    <row r="59" spans="3:20" hidden="1">
      <c r="C59" s="19"/>
      <c r="D59" s="19" t="s">
        <v>696</v>
      </c>
      <c r="E59" s="20" t="s">
        <v>31</v>
      </c>
      <c r="F59" s="21" t="s">
        <v>285</v>
      </c>
      <c r="G59" s="21"/>
      <c r="H59" s="21"/>
      <c r="J59" s="19" t="s">
        <v>684</v>
      </c>
      <c r="K59" s="21" t="str">
        <f t="shared" si="9"/>
        <v>포지션현재가치산출정보</v>
      </c>
      <c r="L59" s="22" t="str">
        <f>_xlfn.IFNA(VLOOKUP(J59,엔티티속성!M:V,9,FALSE), "")</f>
        <v/>
      </c>
      <c r="M59" s="20" t="s">
        <v>35</v>
      </c>
      <c r="N59" s="20"/>
      <c r="O59" s="20">
        <v>20</v>
      </c>
      <c r="P59" s="21"/>
      <c r="Q59" s="21"/>
      <c r="R59" s="21"/>
      <c r="T59" s="5" t="str">
        <f t="shared" si="1"/>
        <v>DROP TABLE ZNS_RISK_CYBC;</v>
      </c>
    </row>
    <row r="60" spans="3:20" hidden="1">
      <c r="C60" s="19"/>
      <c r="D60" s="19" t="s">
        <v>258</v>
      </c>
      <c r="E60" s="20" t="s">
        <v>31</v>
      </c>
      <c r="F60" s="21" t="s">
        <v>284</v>
      </c>
      <c r="G60" s="21"/>
      <c r="H60" s="21"/>
      <c r="J60" s="19" t="s">
        <v>685</v>
      </c>
      <c r="K60" s="21" t="str">
        <f t="shared" si="9"/>
        <v>부도상계처리내역</v>
      </c>
      <c r="L60" s="22" t="str">
        <f>_xlfn.IFNA(VLOOKUP(J60,엔티티속성!M:V,9,FALSE), "")</f>
        <v/>
      </c>
      <c r="M60" s="20" t="s">
        <v>35</v>
      </c>
      <c r="N60" s="20"/>
      <c r="O60" s="20">
        <v>20</v>
      </c>
      <c r="P60" s="21"/>
      <c r="Q60" s="21"/>
      <c r="R60" s="21"/>
      <c r="T60" s="5" t="str">
        <f t="shared" si="1"/>
        <v>DROP TABLE ZNS_RISK_OFFS;</v>
      </c>
    </row>
    <row r="61" spans="3:20" hidden="1">
      <c r="C61" s="19"/>
      <c r="D61" s="19"/>
      <c r="E61" s="20"/>
      <c r="F61" s="21"/>
      <c r="G61" s="21"/>
      <c r="H61" s="21"/>
      <c r="J61" s="19"/>
      <c r="K61" s="21"/>
      <c r="L61" s="22" t="str">
        <f>_xlfn.IFNA(VLOOKUP(J61,엔티티속성!M:V,9,FALSE), "")</f>
        <v/>
      </c>
      <c r="M61" s="20"/>
      <c r="N61" s="20"/>
      <c r="O61" s="20"/>
      <c r="P61" s="21"/>
      <c r="Q61" s="21"/>
      <c r="R61" s="21"/>
      <c r="T61" s="5" t="str">
        <f t="shared" si="1"/>
        <v/>
      </c>
    </row>
    <row r="62" spans="3:20" s="5" customFormat="1">
      <c r="C62" s="19" t="s">
        <v>1083</v>
      </c>
      <c r="D62" s="31" t="s">
        <v>257</v>
      </c>
      <c r="E62" s="32" t="s">
        <v>31</v>
      </c>
      <c r="F62" s="33" t="s">
        <v>281</v>
      </c>
      <c r="G62" s="33"/>
      <c r="H62" s="33"/>
      <c r="J62" s="31" t="s">
        <v>778</v>
      </c>
      <c r="K62" s="33" t="str">
        <f t="shared" ref="K62:K73" si="10">D62</f>
        <v>포트폴리오별포지션정보</v>
      </c>
      <c r="L62" s="22">
        <f>_xlfn.IFNA(VLOOKUP(J62,엔티티속성!M:V,9,FALSE), "")</f>
        <v>186</v>
      </c>
      <c r="M62" s="32" t="s">
        <v>35</v>
      </c>
      <c r="N62" s="32"/>
      <c r="O62" s="32">
        <v>20</v>
      </c>
      <c r="P62" s="21" t="str">
        <f t="shared" ref="P62:P73" si="11">F62</f>
        <v>분석 포트폴리오별 포지션 정보</v>
      </c>
      <c r="Q62" s="33"/>
      <c r="R62" s="33"/>
      <c r="T62" s="5" t="str">
        <f t="shared" si="1"/>
        <v>DROP TABLE ZRP_PORT_POSI;</v>
      </c>
    </row>
    <row r="63" spans="3:20" s="5" customFormat="1">
      <c r="C63" s="31"/>
      <c r="D63" s="31" t="s">
        <v>256</v>
      </c>
      <c r="E63" s="32" t="s">
        <v>31</v>
      </c>
      <c r="F63" s="33" t="s">
        <v>280</v>
      </c>
      <c r="G63" s="33"/>
      <c r="H63" s="33"/>
      <c r="J63" s="31" t="s">
        <v>777</v>
      </c>
      <c r="K63" s="33" t="str">
        <f t="shared" si="10"/>
        <v>포트폴리오구성정보</v>
      </c>
      <c r="L63" s="22">
        <f>_xlfn.IFNA(VLOOKUP(J63,엔티티속성!M:V,9,FALSE), "")</f>
        <v>237</v>
      </c>
      <c r="M63" s="32" t="s">
        <v>35</v>
      </c>
      <c r="N63" s="32"/>
      <c r="O63" s="32">
        <v>20</v>
      </c>
      <c r="P63" s="21" t="str">
        <f t="shared" si="11"/>
        <v>분석 포트폴리오 구성정보</v>
      </c>
      <c r="Q63" s="33"/>
      <c r="R63" s="33"/>
      <c r="T63" s="5" t="str">
        <f t="shared" si="1"/>
        <v>DROP TABLE ZRP_PORT_STRU;</v>
      </c>
    </row>
    <row r="64" spans="3:20">
      <c r="C64" s="19"/>
      <c r="D64" s="19" t="s">
        <v>1085</v>
      </c>
      <c r="E64" s="20" t="s">
        <v>31</v>
      </c>
      <c r="F64" s="21" t="s">
        <v>1085</v>
      </c>
      <c r="G64" s="21"/>
      <c r="H64" s="21"/>
      <c r="J64" s="19" t="s">
        <v>1091</v>
      </c>
      <c r="K64" s="19" t="str">
        <f t="shared" si="10"/>
        <v>포지션별 이론가 평가정보</v>
      </c>
      <c r="L64" s="38">
        <f>_xlfn.IFNA(VLOOKUP(J64,엔티티속성!M:V,9,FALSE), "")</f>
        <v>136</v>
      </c>
      <c r="M64" s="32" t="s">
        <v>35</v>
      </c>
      <c r="N64" s="32"/>
      <c r="O64" s="32">
        <v>20</v>
      </c>
      <c r="P64" s="21" t="str">
        <f t="shared" si="11"/>
        <v>포지션별 이론가 평가정보</v>
      </c>
      <c r="Q64" s="21"/>
      <c r="R64" s="21"/>
      <c r="T64" s="5" t="str">
        <f t="shared" si="1"/>
        <v>DROP TABLE ZRP_POSI_THEO;</v>
      </c>
    </row>
    <row r="65" spans="3:20">
      <c r="C65" s="19"/>
      <c r="D65" s="19" t="s">
        <v>1089</v>
      </c>
      <c r="E65" s="20" t="s">
        <v>31</v>
      </c>
      <c r="F65" s="21" t="s">
        <v>1095</v>
      </c>
      <c r="G65" s="21"/>
      <c r="H65" s="21"/>
      <c r="J65" s="19" t="s">
        <v>1090</v>
      </c>
      <c r="K65" s="19" t="str">
        <f t="shared" si="10"/>
        <v>포지션별 민감도 분석정보</v>
      </c>
      <c r="L65" s="38">
        <f>_xlfn.IFNA(VLOOKUP(J65,엔티티속성!M:V,9,FALSE), "")</f>
        <v>166</v>
      </c>
      <c r="M65" s="32" t="s">
        <v>35</v>
      </c>
      <c r="N65" s="32"/>
      <c r="O65" s="32">
        <v>20</v>
      </c>
      <c r="P65" s="21" t="str">
        <f t="shared" si="11"/>
        <v>포지션별 민감도 평가정보</v>
      </c>
      <c r="Q65" s="21"/>
      <c r="R65" s="21"/>
      <c r="T65" s="5" t="str">
        <f t="shared" si="1"/>
        <v>DROP TABLE ZRP_POSI_SENT;</v>
      </c>
    </row>
    <row r="66" spans="3:20">
      <c r="C66" s="19"/>
      <c r="D66" s="19" t="s">
        <v>6602</v>
      </c>
      <c r="E66" s="20" t="s">
        <v>31</v>
      </c>
      <c r="F66" s="21" t="s">
        <v>6603</v>
      </c>
      <c r="G66" s="21"/>
      <c r="H66" s="21"/>
      <c r="J66" s="19" t="s">
        <v>6601</v>
      </c>
      <c r="K66" s="19" t="str">
        <f t="shared" si="10"/>
        <v>포지션별 민감도 분석정보(FRTB)</v>
      </c>
      <c r="L66" s="38">
        <f>_xlfn.IFNA(VLOOKUP(J66,엔티티속성!M:V,9,FALSE), "")</f>
        <v>300</v>
      </c>
      <c r="M66" s="32" t="s">
        <v>35</v>
      </c>
      <c r="N66" s="32"/>
      <c r="O66" s="32">
        <v>20</v>
      </c>
      <c r="P66" s="21" t="str">
        <f t="shared" si="11"/>
        <v>포지션별  바젤3용 FRTB 민감도 평가정보</v>
      </c>
      <c r="Q66" s="21"/>
      <c r="R66" s="21"/>
      <c r="T66" s="5" t="str">
        <f t="shared" si="1"/>
        <v>DROP TABLE ZRP_POSI_SENT_FRTB;</v>
      </c>
    </row>
    <row r="67" spans="3:20">
      <c r="C67" s="19"/>
      <c r="D67" s="19" t="s">
        <v>1084</v>
      </c>
      <c r="E67" s="20" t="s">
        <v>31</v>
      </c>
      <c r="F67" s="21" t="s">
        <v>1096</v>
      </c>
      <c r="G67" s="21"/>
      <c r="H67" s="21"/>
      <c r="J67" s="19" t="s">
        <v>1099</v>
      </c>
      <c r="K67" s="19" t="str">
        <f t="shared" si="10"/>
        <v>포지션별 VaR산출정보</v>
      </c>
      <c r="L67" s="38">
        <f>_xlfn.IFNA(VLOOKUP(J67,엔티티속성!M:V,9,FALSE), "")</f>
        <v>258</v>
      </c>
      <c r="M67" s="32" t="s">
        <v>35</v>
      </c>
      <c r="N67" s="32"/>
      <c r="O67" s="32">
        <v>20</v>
      </c>
      <c r="P67" s="21" t="str">
        <f t="shared" si="11"/>
        <v>포지션별 VaR산출 정보</v>
      </c>
      <c r="Q67" s="21"/>
      <c r="R67" s="21"/>
      <c r="T67" s="5" t="str">
        <f t="shared" si="1"/>
        <v>DROP TABLE ZRP_POSI_VAR;</v>
      </c>
    </row>
    <row r="68" spans="3:20">
      <c r="C68" s="19"/>
      <c r="D68" s="19" t="s">
        <v>6457</v>
      </c>
      <c r="E68" s="20" t="s">
        <v>31</v>
      </c>
      <c r="F68" s="21" t="s">
        <v>6458</v>
      </c>
      <c r="G68" s="21"/>
      <c r="H68" s="21"/>
      <c r="J68" s="19" t="s">
        <v>6459</v>
      </c>
      <c r="K68" s="19" t="str">
        <f t="shared" si="10"/>
        <v>포지션별 현금흐름정보</v>
      </c>
      <c r="L68" s="38">
        <f>_xlfn.IFNA(VLOOKUP(J68,엔티티속성!M:V,9,FALSE), "")</f>
        <v>257.20000000000005</v>
      </c>
      <c r="M68" s="32" t="s">
        <v>35</v>
      </c>
      <c r="N68" s="32"/>
      <c r="O68" s="32">
        <v>20</v>
      </c>
      <c r="P68" s="21" t="str">
        <f t="shared" si="11"/>
        <v>포지션별 원금.이자 등 현금흐름정보</v>
      </c>
      <c r="Q68" s="21"/>
      <c r="R68" s="21"/>
      <c r="T68" s="5" t="str">
        <f t="shared" si="1"/>
        <v>DROP TABLE ZRP_POSI_CF;</v>
      </c>
    </row>
    <row r="69" spans="3:20">
      <c r="C69" s="19"/>
      <c r="D69" s="19" t="s">
        <v>1086</v>
      </c>
      <c r="E69" s="20" t="s">
        <v>31</v>
      </c>
      <c r="F69" s="21" t="s">
        <v>1097</v>
      </c>
      <c r="G69" s="21"/>
      <c r="H69" s="21"/>
      <c r="J69" s="19" t="s">
        <v>1092</v>
      </c>
      <c r="K69" s="19" t="str">
        <f t="shared" si="10"/>
        <v>포트폴리오별 VaR산출정보</v>
      </c>
      <c r="L69" s="38">
        <f>_xlfn.IFNA(VLOOKUP(J69,엔티티속성!M:V,9,FALSE), "")</f>
        <v>198</v>
      </c>
      <c r="M69" s="32" t="s">
        <v>35</v>
      </c>
      <c r="N69" s="32"/>
      <c r="O69" s="32">
        <v>20</v>
      </c>
      <c r="P69" s="21" t="str">
        <f t="shared" si="11"/>
        <v>포트폴리오별 VaR산출 정보</v>
      </c>
      <c r="Q69" s="21"/>
      <c r="R69" s="21"/>
      <c r="T69" s="5" t="str">
        <f t="shared" si="1"/>
        <v>DROP TABLE ZRP_PORT_VAR;</v>
      </c>
    </row>
    <row r="70" spans="3:20">
      <c r="C70" s="19"/>
      <c r="D70" s="19" t="s">
        <v>1087</v>
      </c>
      <c r="E70" s="20" t="s">
        <v>31</v>
      </c>
      <c r="F70" s="21" t="s">
        <v>1098</v>
      </c>
      <c r="G70" s="21"/>
      <c r="H70" s="21"/>
      <c r="J70" s="19" t="s">
        <v>1093</v>
      </c>
      <c r="K70" s="19" t="str">
        <f t="shared" si="10"/>
        <v>포트폴리오별 시나리오분석정보</v>
      </c>
      <c r="L70" s="38">
        <f>_xlfn.IFNA(VLOOKUP(J70,엔티티속성!M:V,9,FALSE), "")</f>
        <v>76</v>
      </c>
      <c r="M70" s="32" t="s">
        <v>35</v>
      </c>
      <c r="N70" s="32"/>
      <c r="O70" s="32">
        <v>20</v>
      </c>
      <c r="P70" s="21" t="str">
        <f t="shared" si="11"/>
        <v>포트폴리오별 시나리오별 분석정보</v>
      </c>
      <c r="Q70" s="21"/>
      <c r="R70" s="21"/>
      <c r="T70" s="5" t="str">
        <f t="shared" ref="T70:T123" si="12">IF(J70&lt;&gt;"","DROP TABLE "&amp;J70&amp;";","")</f>
        <v>DROP TABLE ZRP_PORT_SCEN;</v>
      </c>
    </row>
    <row r="71" spans="3:20">
      <c r="C71" s="19"/>
      <c r="D71" s="19" t="s">
        <v>1088</v>
      </c>
      <c r="E71" s="20" t="s">
        <v>31</v>
      </c>
      <c r="F71" s="21" t="s">
        <v>1088</v>
      </c>
      <c r="G71" s="21"/>
      <c r="H71" s="21"/>
      <c r="J71" s="19" t="s">
        <v>1094</v>
      </c>
      <c r="K71" s="19" t="str">
        <f t="shared" si="10"/>
        <v>포트폴리오별 민감도 분석정보</v>
      </c>
      <c r="L71" s="38">
        <f>_xlfn.IFNA(VLOOKUP(J71,엔티티속성!M:V,9,FALSE), "")</f>
        <v>76</v>
      </c>
      <c r="M71" s="32" t="s">
        <v>35</v>
      </c>
      <c r="N71" s="32"/>
      <c r="O71" s="32">
        <v>20</v>
      </c>
      <c r="P71" s="21" t="str">
        <f t="shared" si="11"/>
        <v>포트폴리오별 민감도 분석정보</v>
      </c>
      <c r="Q71" s="21"/>
      <c r="R71" s="21"/>
      <c r="T71" s="5" t="str">
        <f t="shared" si="12"/>
        <v>DROP TABLE ZRP_PORT_SENT;</v>
      </c>
    </row>
    <row r="72" spans="3:20">
      <c r="C72" s="19"/>
      <c r="D72" s="19" t="s">
        <v>6454</v>
      </c>
      <c r="E72" s="20" t="s">
        <v>31</v>
      </c>
      <c r="F72" s="21" t="s">
        <v>6456</v>
      </c>
      <c r="G72" s="21"/>
      <c r="H72" s="21"/>
      <c r="J72" s="19" t="s">
        <v>6455</v>
      </c>
      <c r="K72" s="19" t="str">
        <f>D72</f>
        <v>포트폴리오별 현금흐름정보</v>
      </c>
      <c r="L72" s="38">
        <f>_xlfn.IFNA(VLOOKUP(J72,엔티티속성!M:V,9,FALSE), "")</f>
        <v>171.4</v>
      </c>
      <c r="M72" s="32" t="s">
        <v>35</v>
      </c>
      <c r="N72" s="32"/>
      <c r="O72" s="32">
        <v>20</v>
      </c>
      <c r="P72" s="21" t="str">
        <f t="shared" si="11"/>
        <v>포트폴리오별 원금/이자등 현금흐름정보</v>
      </c>
      <c r="Q72" s="21"/>
      <c r="R72" s="21"/>
      <c r="T72" s="5" t="str">
        <f t="shared" si="12"/>
        <v>DROP TABLE ZRP_PORT_CF;</v>
      </c>
    </row>
    <row r="73" spans="3:20">
      <c r="C73" s="19"/>
      <c r="D73" s="69" t="s">
        <v>2166</v>
      </c>
      <c r="E73" s="20" t="s">
        <v>31</v>
      </c>
      <c r="F73" s="21" t="s">
        <v>2166</v>
      </c>
      <c r="G73" s="21"/>
      <c r="H73" s="21"/>
      <c r="J73" s="229" t="s">
        <v>6431</v>
      </c>
      <c r="K73" s="19" t="str">
        <f t="shared" si="10"/>
        <v>평가서버분석로그정보</v>
      </c>
      <c r="L73" s="38">
        <f>_xlfn.IFNA(VLOOKUP(J73,엔티티속성!M:V,9,FALSE), "")</f>
        <v>336</v>
      </c>
      <c r="M73" s="28" t="s">
        <v>35</v>
      </c>
      <c r="N73" s="28"/>
      <c r="O73" s="32">
        <v>20</v>
      </c>
      <c r="P73" s="23" t="str">
        <f t="shared" si="11"/>
        <v>평가서버분석로그정보</v>
      </c>
      <c r="Q73" s="21"/>
      <c r="R73" s="21"/>
      <c r="T73" s="5" t="str">
        <f>IF(J73&lt;&gt;"","DROP TABLE "&amp;J73&amp;";","")</f>
        <v>DROP TABLE ZRP_LOGS_SERV;</v>
      </c>
    </row>
    <row r="74" spans="3:20">
      <c r="C74" s="19"/>
      <c r="D74" s="19"/>
      <c r="E74" s="20"/>
      <c r="F74" s="21"/>
      <c r="G74" s="21"/>
      <c r="H74" s="21"/>
      <c r="J74" s="19"/>
      <c r="K74" s="21"/>
      <c r="L74" s="22" t="str">
        <f>_xlfn.IFNA(VLOOKUP(J74,엔티티속성!M:V,9,FALSE), "")</f>
        <v/>
      </c>
      <c r="M74" s="20"/>
      <c r="N74" s="20"/>
      <c r="O74" s="20"/>
      <c r="P74" s="21"/>
      <c r="Q74" s="21"/>
      <c r="R74" s="21"/>
      <c r="T74" s="5" t="str">
        <f t="shared" si="12"/>
        <v/>
      </c>
    </row>
    <row r="75" spans="3:20" s="5" customFormat="1">
      <c r="C75" s="27" t="s">
        <v>1051</v>
      </c>
      <c r="D75" s="27" t="s">
        <v>1985</v>
      </c>
      <c r="E75" s="28" t="s">
        <v>31</v>
      </c>
      <c r="F75" s="29" t="s">
        <v>980</v>
      </c>
      <c r="G75" s="29"/>
      <c r="H75" s="29"/>
      <c r="J75" s="27" t="s">
        <v>772</v>
      </c>
      <c r="K75" s="29" t="str">
        <f>D75</f>
        <v>바젤3 공통코드정보</v>
      </c>
      <c r="L75" s="22">
        <f>_xlfn.IFNA(VLOOKUP(J75,엔티티속성!M:V,9,FALSE), "")</f>
        <v>258</v>
      </c>
      <c r="M75" s="28" t="s">
        <v>981</v>
      </c>
      <c r="N75" s="28"/>
      <c r="O75" s="30" t="s">
        <v>982</v>
      </c>
      <c r="P75" s="21" t="str">
        <f t="shared" ref="P75:P103" si="13">F75</f>
        <v>시스템에서 사용하는 공통코드 정보</v>
      </c>
      <c r="Q75" s="29"/>
      <c r="R75" s="29"/>
      <c r="T75" s="5" t="str">
        <f t="shared" si="12"/>
        <v>DROP TABLE ZFS_BASE_CODE;</v>
      </c>
    </row>
    <row r="76" spans="3:20" s="5" customFormat="1">
      <c r="C76" s="31"/>
      <c r="D76" s="31" t="s">
        <v>983</v>
      </c>
      <c r="E76" s="32" t="s">
        <v>31</v>
      </c>
      <c r="F76" s="33" t="s">
        <v>984</v>
      </c>
      <c r="G76" s="33"/>
      <c r="H76" s="33"/>
      <c r="J76" s="31" t="s">
        <v>774</v>
      </c>
      <c r="K76" s="33" t="str">
        <f t="shared" ref="K76:K103" si="14">D76</f>
        <v>FRTB산출변수설정정보</v>
      </c>
      <c r="L76" s="22">
        <f>_xlfn.IFNA(VLOOKUP(J76,엔티티속성!M:V,9,FALSE), "")</f>
        <v>109</v>
      </c>
      <c r="M76" s="28" t="s">
        <v>981</v>
      </c>
      <c r="N76" s="32"/>
      <c r="O76" s="34" t="s">
        <v>982</v>
      </c>
      <c r="P76" s="21" t="str">
        <f t="shared" si="13"/>
        <v>FRTB산출시 사용하는 위험가중치 및 상관계수 정보</v>
      </c>
      <c r="Q76" s="33"/>
      <c r="R76" s="33"/>
      <c r="T76" s="5" t="str">
        <f t="shared" si="12"/>
        <v>DROP TABLE ZFS_BASE_CONF;</v>
      </c>
    </row>
    <row r="77" spans="3:20" s="5" customFormat="1">
      <c r="C77" s="31"/>
      <c r="D77" s="31" t="s">
        <v>985</v>
      </c>
      <c r="E77" s="32" t="s">
        <v>31</v>
      </c>
      <c r="F77" s="33" t="s">
        <v>986</v>
      </c>
      <c r="G77" s="33"/>
      <c r="H77" s="33"/>
      <c r="J77" s="31" t="s">
        <v>773</v>
      </c>
      <c r="K77" s="33" t="str">
        <f t="shared" si="14"/>
        <v>포트폴리오설정정보</v>
      </c>
      <c r="L77" s="22">
        <f>_xlfn.IFNA(VLOOKUP(J77,엔티티속성!M:V,9,FALSE), "")</f>
        <v>152</v>
      </c>
      <c r="M77" s="28" t="s">
        <v>981</v>
      </c>
      <c r="N77" s="32"/>
      <c r="O77" s="34" t="s">
        <v>982</v>
      </c>
      <c r="P77" s="21" t="str">
        <f t="shared" si="13"/>
        <v>다차원 분석을 위한 포트폴리오 구성정보</v>
      </c>
      <c r="Q77" s="33"/>
      <c r="R77" s="33"/>
      <c r="T77" s="5" t="str">
        <f t="shared" si="12"/>
        <v>DROP TABLE ZFS_BASE_PORT;</v>
      </c>
    </row>
    <row r="78" spans="3:20" s="5" customFormat="1">
      <c r="C78" s="31"/>
      <c r="D78" s="31"/>
      <c r="E78" s="32"/>
      <c r="F78" s="33"/>
      <c r="G78" s="33"/>
      <c r="H78" s="33"/>
      <c r="J78" s="31"/>
      <c r="K78" s="33"/>
      <c r="L78" s="22" t="str">
        <f>_xlfn.IFNA(VLOOKUP(J78,엔티티속성!M:V,9,FALSE), "")</f>
        <v/>
      </c>
      <c r="M78" s="32"/>
      <c r="N78" s="32"/>
      <c r="O78" s="32"/>
      <c r="P78" s="21"/>
      <c r="Q78" s="33"/>
      <c r="R78" s="33"/>
      <c r="T78" s="5" t="str">
        <f t="shared" si="12"/>
        <v/>
      </c>
    </row>
    <row r="79" spans="3:20" s="5" customFormat="1">
      <c r="C79" s="31" t="s">
        <v>1052</v>
      </c>
      <c r="D79" s="31" t="s">
        <v>1986</v>
      </c>
      <c r="E79" s="32" t="s">
        <v>31</v>
      </c>
      <c r="F79" s="33" t="s">
        <v>988</v>
      </c>
      <c r="G79" s="33"/>
      <c r="H79" s="33"/>
      <c r="J79" s="31" t="s">
        <v>771</v>
      </c>
      <c r="K79" s="33" t="str">
        <f t="shared" si="14"/>
        <v>바젤3 포지션기본정보</v>
      </c>
      <c r="L79" s="22">
        <f>_xlfn.IFNA(VLOOKUP(J79,엔티티속성!M:V,9,FALSE), "")</f>
        <v>755</v>
      </c>
      <c r="M79" s="32" t="s">
        <v>35</v>
      </c>
      <c r="N79" s="32"/>
      <c r="O79" s="32">
        <v>20</v>
      </c>
      <c r="P79" s="21" t="str">
        <f t="shared" si="13"/>
        <v>분석대상 포지션 기본정보</v>
      </c>
      <c r="Q79" s="33"/>
      <c r="R79" s="33"/>
      <c r="T79" s="5" t="str">
        <f t="shared" si="12"/>
        <v>DROP TABLE ZFS_BASE_POSI;</v>
      </c>
    </row>
    <row r="80" spans="3:20" s="5" customFormat="1">
      <c r="C80" s="31"/>
      <c r="D80" s="31" t="s">
        <v>1987</v>
      </c>
      <c r="E80" s="32" t="s">
        <v>31</v>
      </c>
      <c r="F80" s="33" t="s">
        <v>990</v>
      </c>
      <c r="G80" s="33"/>
      <c r="H80" s="33"/>
      <c r="J80" s="31" t="s">
        <v>991</v>
      </c>
      <c r="K80" s="33" t="str">
        <f t="shared" si="14"/>
        <v>포지션 민감도평가정보</v>
      </c>
      <c r="L80" s="22">
        <f>_xlfn.IFNA(VLOOKUP(J80,엔티티속성!M:V,9,FALSE), "")</f>
        <v>318</v>
      </c>
      <c r="M80" s="32" t="s">
        <v>35</v>
      </c>
      <c r="N80" s="32"/>
      <c r="O80" s="32">
        <v>20</v>
      </c>
      <c r="P80" s="21" t="str">
        <f t="shared" si="13"/>
        <v>FRTB산출을 위해 평가된 민감도 정보</v>
      </c>
      <c r="Q80" s="33"/>
      <c r="R80" s="33"/>
      <c r="T80" s="5" t="str">
        <f t="shared" si="12"/>
        <v>DROP TABLE ZFS_BASE_SENT;</v>
      </c>
    </row>
    <row r="81" spans="3:20" s="5" customFormat="1">
      <c r="C81" s="31"/>
      <c r="D81" s="31" t="s">
        <v>992</v>
      </c>
      <c r="E81" s="32" t="s">
        <v>31</v>
      </c>
      <c r="F81" s="33" t="s">
        <v>993</v>
      </c>
      <c r="G81" s="33"/>
      <c r="H81" s="33"/>
      <c r="J81" s="31" t="s">
        <v>994</v>
      </c>
      <c r="K81" s="33" t="str">
        <f>D81</f>
        <v>BS잔액대사정보</v>
      </c>
      <c r="L81" s="22">
        <f>_xlfn.IFNA(VLOOKUP(J81,엔티티속성!M:V,9,FALSE), "")</f>
        <v>305</v>
      </c>
      <c r="M81" s="32" t="s">
        <v>35</v>
      </c>
      <c r="N81" s="32"/>
      <c r="O81" s="32">
        <v>20</v>
      </c>
      <c r="P81" s="21" t="str">
        <f t="shared" si="13"/>
        <v>정합성점검을 위한 회계BS와 분석대상BS의 장부가대사정보</v>
      </c>
      <c r="Q81" s="33"/>
      <c r="R81" s="33"/>
      <c r="T81" s="5" t="str">
        <f t="shared" si="12"/>
        <v>DROP TABLE ZFS_BASE_BOOK;</v>
      </c>
    </row>
    <row r="82" spans="3:20" s="5" customFormat="1">
      <c r="C82" s="31"/>
      <c r="D82" s="31" t="s">
        <v>781</v>
      </c>
      <c r="E82" s="32" t="s">
        <v>31</v>
      </c>
      <c r="F82" s="33" t="s">
        <v>995</v>
      </c>
      <c r="G82" s="33"/>
      <c r="H82" s="33"/>
      <c r="J82" s="31" t="s">
        <v>996</v>
      </c>
      <c r="K82" s="33" t="str">
        <f t="shared" si="14"/>
        <v>커브정보</v>
      </c>
      <c r="L82" s="22">
        <f>_xlfn.IFNA(VLOOKUP(J82,엔티티속성!M:V,9,FALSE), "")</f>
        <v>73</v>
      </c>
      <c r="M82" s="32" t="s">
        <v>35</v>
      </c>
      <c r="N82" s="32"/>
      <c r="O82" s="32">
        <v>20</v>
      </c>
      <c r="P82" s="21" t="str">
        <f t="shared" si="13"/>
        <v>평가에 사용된 커브 정보</v>
      </c>
      <c r="Q82" s="33"/>
      <c r="R82" s="33"/>
      <c r="T82" s="5" t="str">
        <f t="shared" si="12"/>
        <v>DROP TABLE ZFS_BASE_CURV;</v>
      </c>
    </row>
    <row r="83" spans="3:20" s="5" customFormat="1">
      <c r="C83" s="31"/>
      <c r="D83" s="31" t="s">
        <v>770</v>
      </c>
      <c r="E83" s="32" t="s">
        <v>31</v>
      </c>
      <c r="F83" s="33" t="s">
        <v>997</v>
      </c>
      <c r="G83" s="33"/>
      <c r="H83" s="33"/>
      <c r="J83" s="31" t="s">
        <v>998</v>
      </c>
      <c r="K83" s="33" t="str">
        <f t="shared" si="14"/>
        <v>환율정보</v>
      </c>
      <c r="L83" s="22">
        <f>_xlfn.IFNA(VLOOKUP(J83,엔티티속성!M:V,9,FALSE), "")</f>
        <v>42</v>
      </c>
      <c r="M83" s="32" t="s">
        <v>35</v>
      </c>
      <c r="N83" s="32"/>
      <c r="O83" s="32">
        <v>20</v>
      </c>
      <c r="P83" s="21" t="str">
        <f t="shared" si="13"/>
        <v>평가에 사용된 환율 정보</v>
      </c>
      <c r="Q83" s="33"/>
      <c r="R83" s="33"/>
      <c r="T83" s="5" t="str">
        <f t="shared" si="12"/>
        <v>DROP TABLE ZFS_BASE_FX;</v>
      </c>
    </row>
    <row r="84" spans="3:20" s="5" customFormat="1">
      <c r="C84" s="31"/>
      <c r="D84" s="31" t="s">
        <v>999</v>
      </c>
      <c r="E84" s="32" t="s">
        <v>31</v>
      </c>
      <c r="F84" s="33" t="s">
        <v>1000</v>
      </c>
      <c r="G84" s="33"/>
      <c r="H84" s="33"/>
      <c r="J84" s="31" t="s">
        <v>1001</v>
      </c>
      <c r="K84" s="33" t="str">
        <f t="shared" si="14"/>
        <v>발행인정보</v>
      </c>
      <c r="L84" s="22">
        <f>_xlfn.IFNA(VLOOKUP(J84,엔티티속성!M:V,9,FALSE), "")</f>
        <v>203</v>
      </c>
      <c r="M84" s="32" t="s">
        <v>35</v>
      </c>
      <c r="N84" s="32"/>
      <c r="O84" s="32">
        <v>20</v>
      </c>
      <c r="P84" s="21" t="str">
        <f t="shared" si="13"/>
        <v>발행인관련 정보</v>
      </c>
      <c r="Q84" s="33"/>
      <c r="R84" s="33"/>
      <c r="T84" s="5" t="str">
        <f t="shared" si="12"/>
        <v>DROP TABLE ZFS_BASE_ISSU;</v>
      </c>
    </row>
    <row r="85" spans="3:20" s="5" customFormat="1">
      <c r="C85" s="31"/>
      <c r="D85" s="31" t="s">
        <v>1002</v>
      </c>
      <c r="E85" s="32" t="s">
        <v>31</v>
      </c>
      <c r="F85" s="33" t="s">
        <v>1003</v>
      </c>
      <c r="G85" s="33"/>
      <c r="H85" s="33"/>
      <c r="J85" s="31" t="s">
        <v>1004</v>
      </c>
      <c r="K85" s="33" t="str">
        <f t="shared" si="14"/>
        <v>LTA구성정보</v>
      </c>
      <c r="L85" s="22">
        <f>_xlfn.IFNA(VLOOKUP(J85,엔티티속성!M:V,9,FALSE), "")</f>
        <v>87</v>
      </c>
      <c r="M85" s="32" t="s">
        <v>35</v>
      </c>
      <c r="N85" s="32"/>
      <c r="O85" s="32">
        <v>20</v>
      </c>
      <c r="P85" s="21" t="str">
        <f t="shared" si="13"/>
        <v>지수,펀드등 LTA구성종목에 대한 정보</v>
      </c>
      <c r="Q85" s="33"/>
      <c r="R85" s="33"/>
      <c r="T85" s="5" t="str">
        <f t="shared" si="12"/>
        <v>DROP TABLE ZFS_BASE_LTA;</v>
      </c>
    </row>
    <row r="86" spans="3:20" s="5" customFormat="1">
      <c r="C86" s="31"/>
      <c r="D86" s="31"/>
      <c r="E86" s="32"/>
      <c r="F86" s="33"/>
      <c r="G86" s="33"/>
      <c r="H86" s="33"/>
      <c r="J86" s="31"/>
      <c r="K86" s="33"/>
      <c r="L86" s="22"/>
      <c r="M86" s="32"/>
      <c r="N86" s="32"/>
      <c r="O86" s="32"/>
      <c r="P86" s="21"/>
      <c r="Q86" s="33"/>
      <c r="R86" s="33"/>
    </row>
    <row r="87" spans="3:20" s="5" customFormat="1">
      <c r="C87" s="31" t="s">
        <v>1053</v>
      </c>
      <c r="D87" s="31" t="s">
        <v>257</v>
      </c>
      <c r="E87" s="32" t="s">
        <v>31</v>
      </c>
      <c r="F87" s="33" t="s">
        <v>281</v>
      </c>
      <c r="G87" s="33"/>
      <c r="H87" s="33"/>
      <c r="J87" s="31" t="s">
        <v>767</v>
      </c>
      <c r="K87" s="33" t="str">
        <f t="shared" si="14"/>
        <v>포트폴리오별포지션정보</v>
      </c>
      <c r="L87" s="22">
        <f>_xlfn.IFNA(VLOOKUP(J87,엔티티속성!M:V,9,FALSE), "")</f>
        <v>106</v>
      </c>
      <c r="M87" s="32" t="s">
        <v>35</v>
      </c>
      <c r="N87" s="32"/>
      <c r="O87" s="32">
        <v>20</v>
      </c>
      <c r="P87" s="21" t="str">
        <f t="shared" si="13"/>
        <v>분석 포트폴리오별 포지션 정보</v>
      </c>
      <c r="Q87" s="33"/>
      <c r="R87" s="33"/>
      <c r="T87" s="5" t="str">
        <f t="shared" si="12"/>
        <v>DROP TABLE ZFS_PORT_POSI;</v>
      </c>
    </row>
    <row r="88" spans="3:20" s="5" customFormat="1">
      <c r="C88" s="31"/>
      <c r="D88" s="31" t="s">
        <v>256</v>
      </c>
      <c r="E88" s="32" t="s">
        <v>31</v>
      </c>
      <c r="F88" s="33" t="s">
        <v>280</v>
      </c>
      <c r="G88" s="33"/>
      <c r="H88" s="33"/>
      <c r="J88" s="31" t="s">
        <v>1005</v>
      </c>
      <c r="K88" s="33" t="str">
        <f t="shared" si="14"/>
        <v>포트폴리오구성정보</v>
      </c>
      <c r="L88" s="22">
        <f>_xlfn.IFNA(VLOOKUP(J88,엔티티속성!M:V,9,FALSE), "")</f>
        <v>137</v>
      </c>
      <c r="M88" s="32" t="s">
        <v>35</v>
      </c>
      <c r="N88" s="32"/>
      <c r="O88" s="32">
        <v>20</v>
      </c>
      <c r="P88" s="21" t="str">
        <f t="shared" si="13"/>
        <v>분석 포트폴리오 구성정보</v>
      </c>
      <c r="Q88" s="33"/>
      <c r="R88" s="33"/>
      <c r="T88" s="5" t="str">
        <f t="shared" si="12"/>
        <v>DROP TABLE ZFS_PORT_STRU;</v>
      </c>
    </row>
    <row r="89" spans="3:20" s="5" customFormat="1">
      <c r="C89" s="31"/>
      <c r="D89" s="31" t="s">
        <v>41</v>
      </c>
      <c r="E89" s="32" t="s">
        <v>31</v>
      </c>
      <c r="F89" s="33" t="s">
        <v>282</v>
      </c>
      <c r="G89" s="33"/>
      <c r="H89" s="33"/>
      <c r="J89" s="31" t="s">
        <v>769</v>
      </c>
      <c r="K89" s="33" t="str">
        <f t="shared" si="14"/>
        <v>포지션규제자본정보</v>
      </c>
      <c r="L89" s="22">
        <f>_xlfn.IFNA(VLOOKUP(J89,엔티티속성!M:V,9,FALSE), "")</f>
        <v>401</v>
      </c>
      <c r="M89" s="32" t="s">
        <v>35</v>
      </c>
      <c r="N89" s="32"/>
      <c r="O89" s="32">
        <v>20</v>
      </c>
      <c r="P89" s="21" t="str">
        <f t="shared" si="13"/>
        <v>포지션별 규제자본 정보</v>
      </c>
      <c r="Q89" s="33"/>
      <c r="R89" s="33"/>
      <c r="T89" s="5" t="str">
        <f t="shared" si="12"/>
        <v>DROP TABLE ZFS_RISK_POSI;</v>
      </c>
    </row>
    <row r="90" spans="3:20" s="5" customFormat="1">
      <c r="C90" s="31"/>
      <c r="D90" s="31" t="s">
        <v>259</v>
      </c>
      <c r="E90" s="32" t="s">
        <v>31</v>
      </c>
      <c r="F90" s="33" t="s">
        <v>283</v>
      </c>
      <c r="G90" s="33"/>
      <c r="H90" s="33"/>
      <c r="J90" s="31" t="s">
        <v>768</v>
      </c>
      <c r="K90" s="33" t="str">
        <f t="shared" si="14"/>
        <v>포트폴리오규제자본정보</v>
      </c>
      <c r="L90" s="22">
        <f>_xlfn.IFNA(VLOOKUP(J90,엔티티속성!M:V,9,FALSE), "")</f>
        <v>223</v>
      </c>
      <c r="M90" s="32" t="s">
        <v>35</v>
      </c>
      <c r="N90" s="32"/>
      <c r="O90" s="32">
        <v>20</v>
      </c>
      <c r="P90" s="21" t="str">
        <f t="shared" si="13"/>
        <v>포트폴리오별 규제자본 정보</v>
      </c>
      <c r="Q90" s="33"/>
      <c r="R90" s="33"/>
      <c r="T90" s="5" t="str">
        <f t="shared" si="12"/>
        <v>DROP TABLE ZFS_RISK_PORT;</v>
      </c>
    </row>
    <row r="91" spans="3:20" s="5" customFormat="1">
      <c r="C91" s="31"/>
      <c r="D91" s="31" t="s">
        <v>1006</v>
      </c>
      <c r="E91" s="32" t="s">
        <v>31</v>
      </c>
      <c r="F91" s="33" t="s">
        <v>1007</v>
      </c>
      <c r="G91" s="33"/>
      <c r="H91" s="33"/>
      <c r="J91" s="31" t="s">
        <v>1008</v>
      </c>
      <c r="K91" s="33" t="str">
        <f t="shared" si="14"/>
        <v>버킷내상관계수적용정보</v>
      </c>
      <c r="L91" s="22">
        <f>_xlfn.IFNA(VLOOKUP(J91,엔티티속성!M:V,9,FALSE), "")</f>
        <v>191</v>
      </c>
      <c r="M91" s="32" t="s">
        <v>35</v>
      </c>
      <c r="N91" s="32"/>
      <c r="O91" s="32">
        <v>20</v>
      </c>
      <c r="P91" s="21" t="str">
        <f t="shared" si="13"/>
        <v>버킷내 상관계수 적용 이력 정보</v>
      </c>
      <c r="Q91" s="33"/>
      <c r="R91" s="33"/>
      <c r="T91" s="5" t="str">
        <f t="shared" si="12"/>
        <v>DROP TABLE ZFS_RISK_CPKL;</v>
      </c>
    </row>
    <row r="92" spans="3:20" s="5" customFormat="1">
      <c r="C92" s="31"/>
      <c r="D92" s="31" t="s">
        <v>1009</v>
      </c>
      <c r="E92" s="32" t="s">
        <v>31</v>
      </c>
      <c r="F92" s="33" t="s">
        <v>285</v>
      </c>
      <c r="G92" s="33"/>
      <c r="H92" s="33"/>
      <c r="J92" s="31" t="s">
        <v>1010</v>
      </c>
      <c r="K92" s="33" t="str">
        <f t="shared" si="14"/>
        <v>버킷간상관계수적용정보</v>
      </c>
      <c r="L92" s="22">
        <f>_xlfn.IFNA(VLOOKUP(J92,엔티티속성!M:V,9,FALSE), "")</f>
        <v>181</v>
      </c>
      <c r="M92" s="32" t="s">
        <v>35</v>
      </c>
      <c r="N92" s="32"/>
      <c r="O92" s="32">
        <v>20</v>
      </c>
      <c r="P92" s="21" t="str">
        <f t="shared" si="13"/>
        <v>버킷간 상관계수 적용 이력 정보</v>
      </c>
      <c r="Q92" s="33"/>
      <c r="R92" s="33"/>
      <c r="T92" s="5" t="str">
        <f t="shared" si="12"/>
        <v>DROP TABLE ZFS_RISK_CYBC;</v>
      </c>
    </row>
    <row r="93" spans="3:20" s="5" customFormat="1">
      <c r="C93" s="31"/>
      <c r="D93" s="31" t="s">
        <v>258</v>
      </c>
      <c r="E93" s="32" t="s">
        <v>31</v>
      </c>
      <c r="F93" s="33" t="s">
        <v>284</v>
      </c>
      <c r="G93" s="33"/>
      <c r="H93" s="33"/>
      <c r="J93" s="31" t="s">
        <v>1011</v>
      </c>
      <c r="K93" s="33" t="str">
        <f t="shared" si="14"/>
        <v>부도상계처리내역</v>
      </c>
      <c r="L93" s="22">
        <f>_xlfn.IFNA(VLOOKUP(J93,엔티티속성!M:V,9,FALSE), "")</f>
        <v>307</v>
      </c>
      <c r="M93" s="32" t="s">
        <v>35</v>
      </c>
      <c r="N93" s="32"/>
      <c r="O93" s="32">
        <v>20</v>
      </c>
      <c r="P93" s="21" t="str">
        <f t="shared" si="13"/>
        <v>부도비유동화 JTD상계 이력 정보</v>
      </c>
      <c r="Q93" s="33"/>
      <c r="R93" s="33"/>
      <c r="T93" s="5" t="str">
        <f t="shared" si="12"/>
        <v>DROP TABLE ZFS_RISK_OFFS;</v>
      </c>
    </row>
    <row r="94" spans="3:20" s="5" customFormat="1">
      <c r="C94" s="31"/>
      <c r="D94" s="31" t="s">
        <v>1012</v>
      </c>
      <c r="E94" s="32" t="s">
        <v>31</v>
      </c>
      <c r="F94" s="33" t="s">
        <v>1013</v>
      </c>
      <c r="G94" s="33"/>
      <c r="H94" s="33"/>
      <c r="J94" s="31" t="s">
        <v>1014</v>
      </c>
      <c r="K94" s="33" t="str">
        <f>D94</f>
        <v>산출로그정보</v>
      </c>
      <c r="L94" s="22">
        <f>_xlfn.IFNA(VLOOKUP(J94,엔티티속성!M:V,9,FALSE), "")</f>
        <v>418</v>
      </c>
      <c r="M94" s="32" t="s">
        <v>35</v>
      </c>
      <c r="N94" s="32"/>
      <c r="O94" s="32">
        <v>20</v>
      </c>
      <c r="P94" s="21" t="str">
        <f t="shared" si="13"/>
        <v>FRTB산출로그정보</v>
      </c>
      <c r="Q94" s="33"/>
      <c r="R94" s="33"/>
      <c r="T94" s="5" t="str">
        <f t="shared" si="12"/>
        <v>DROP TABLE ZFS_LOG_RUN;</v>
      </c>
    </row>
    <row r="95" spans="3:20">
      <c r="C95" s="21"/>
      <c r="D95" s="21"/>
      <c r="E95" s="20"/>
      <c r="F95" s="21"/>
      <c r="G95" s="21"/>
      <c r="H95" s="21"/>
      <c r="J95" s="19"/>
      <c r="K95" s="21"/>
      <c r="L95" s="22" t="str">
        <f>_xlfn.IFNA(VLOOKUP(J95,엔티티속성!M:V,9,FALSE), "")</f>
        <v/>
      </c>
      <c r="M95" s="21"/>
      <c r="N95" s="21"/>
      <c r="O95" s="21"/>
      <c r="P95" s="21"/>
      <c r="Q95" s="21"/>
      <c r="R95" s="21"/>
      <c r="T95" s="5" t="str">
        <f t="shared" si="12"/>
        <v/>
      </c>
    </row>
    <row r="96" spans="3:20" s="5" customFormat="1">
      <c r="C96" s="31" t="s">
        <v>1054</v>
      </c>
      <c r="D96" s="31" t="s">
        <v>1015</v>
      </c>
      <c r="E96" s="32" t="s">
        <v>31</v>
      </c>
      <c r="F96" s="33" t="s">
        <v>1016</v>
      </c>
      <c r="G96" s="33"/>
      <c r="H96" s="33"/>
      <c r="J96" s="31" t="s">
        <v>1017</v>
      </c>
      <c r="K96" s="33" t="str">
        <f t="shared" si="14"/>
        <v>시뮬레이션_FRTB산출변수설정정보</v>
      </c>
      <c r="L96" s="22">
        <f>_xlfn.IFNA(VLOOKUP(J96,엔티티속성!M:V,9,FALSE), "")</f>
        <v>113.6</v>
      </c>
      <c r="M96" s="32" t="s">
        <v>1018</v>
      </c>
      <c r="N96" s="32"/>
      <c r="O96" s="32">
        <v>20</v>
      </c>
      <c r="P96" s="21" t="str">
        <f t="shared" si="13"/>
        <v>시뮬레이션용 FRTB산출변수 설정 정보</v>
      </c>
      <c r="Q96" s="33"/>
      <c r="R96" s="33"/>
      <c r="T96" s="5" t="str">
        <f t="shared" si="12"/>
        <v>DROP TABLE ZFW_BASE_CONF;</v>
      </c>
    </row>
    <row r="97" spans="3:20" s="5" customFormat="1">
      <c r="C97" s="31"/>
      <c r="D97" s="31" t="s">
        <v>1020</v>
      </c>
      <c r="E97" s="32" t="s">
        <v>31</v>
      </c>
      <c r="F97" s="33" t="s">
        <v>1021</v>
      </c>
      <c r="G97" s="33"/>
      <c r="H97" s="33"/>
      <c r="J97" s="31" t="s">
        <v>1022</v>
      </c>
      <c r="K97" s="33" t="str">
        <f t="shared" si="14"/>
        <v>시뮬레이션_사용자정의포트폴리오</v>
      </c>
      <c r="L97" s="22">
        <f>_xlfn.IFNA(VLOOKUP(J97,엔티티속성!M:V,9,FALSE), "")</f>
        <v>98</v>
      </c>
      <c r="M97" s="32" t="s">
        <v>1018</v>
      </c>
      <c r="N97" s="32"/>
      <c r="O97" s="32">
        <v>20</v>
      </c>
      <c r="P97" s="21" t="str">
        <f t="shared" si="13"/>
        <v>시뮬레이션용 사용자정의 포트폴리오 정보</v>
      </c>
      <c r="Q97" s="33"/>
      <c r="R97" s="33"/>
      <c r="T97" s="5" t="str">
        <f t="shared" si="12"/>
        <v>DROP TABLE ZFW_UDEF_PORT;</v>
      </c>
    </row>
    <row r="98" spans="3:20" s="5" customFormat="1">
      <c r="C98" s="31"/>
      <c r="D98" s="31" t="s">
        <v>1019</v>
      </c>
      <c r="E98" s="32" t="s">
        <v>31</v>
      </c>
      <c r="F98" s="33" t="s">
        <v>1988</v>
      </c>
      <c r="G98" s="33"/>
      <c r="H98" s="33"/>
      <c r="J98" s="31" t="s">
        <v>1453</v>
      </c>
      <c r="K98" s="33" t="str">
        <f>D98</f>
        <v>시뮬레이션_분석포지션정보</v>
      </c>
      <c r="L98" s="22">
        <f>_xlfn.IFNA(VLOOKUP(J98,엔티티속성!M:V,9,FALSE), "")</f>
        <v>253.6</v>
      </c>
      <c r="M98" s="32" t="s">
        <v>35</v>
      </c>
      <c r="N98" s="32"/>
      <c r="O98" s="32">
        <v>20</v>
      </c>
      <c r="P98" s="21" t="str">
        <f>F98</f>
        <v>시물레이션용 민감도 정보</v>
      </c>
      <c r="Q98" s="33"/>
      <c r="R98" s="33"/>
      <c r="T98" s="5" t="str">
        <f>IF(J98&lt;&gt;"","DROP TABLE "&amp;J98&amp;";","")</f>
        <v>DROP TABLE ZFW_BASE_SENT;</v>
      </c>
    </row>
    <row r="99" spans="3:20" s="5" customFormat="1">
      <c r="C99" s="31" t="s">
        <v>1058</v>
      </c>
      <c r="D99" s="31" t="s">
        <v>1023</v>
      </c>
      <c r="E99" s="32" t="s">
        <v>31</v>
      </c>
      <c r="F99" s="33" t="s">
        <v>1024</v>
      </c>
      <c r="G99" s="33"/>
      <c r="H99" s="33"/>
      <c r="J99" s="31" t="s">
        <v>1025</v>
      </c>
      <c r="K99" s="33" t="str">
        <f t="shared" si="14"/>
        <v>시뮬레이션_포지션규제자본정보</v>
      </c>
      <c r="L99" s="22">
        <f>_xlfn.IFNA(VLOOKUP(J99,엔티티속성!M:V,9,FALSE), "")</f>
        <v>401</v>
      </c>
      <c r="M99" s="32" t="s">
        <v>1018</v>
      </c>
      <c r="N99" s="32"/>
      <c r="O99" s="32">
        <v>20</v>
      </c>
      <c r="P99" s="21" t="str">
        <f t="shared" si="13"/>
        <v>시뮬레이션 분석 포지션별 규제자본 정보</v>
      </c>
      <c r="Q99" s="33"/>
      <c r="R99" s="33"/>
      <c r="T99" s="5" t="str">
        <f t="shared" si="12"/>
        <v>DROP TABLE ZFW_RISK_POSI;</v>
      </c>
    </row>
    <row r="100" spans="3:20" s="5" customFormat="1">
      <c r="C100" s="31"/>
      <c r="D100" s="31" t="s">
        <v>1026</v>
      </c>
      <c r="E100" s="32" t="s">
        <v>31</v>
      </c>
      <c r="F100" s="33" t="s">
        <v>1027</v>
      </c>
      <c r="G100" s="33"/>
      <c r="H100" s="33"/>
      <c r="J100" s="31" t="s">
        <v>1028</v>
      </c>
      <c r="K100" s="33" t="str">
        <f t="shared" si="14"/>
        <v>시뮬레이션_포트폴리오규제자본정보</v>
      </c>
      <c r="L100" s="22">
        <f>_xlfn.IFNA(VLOOKUP(J100,엔티티속성!M:V,9,FALSE), "")</f>
        <v>223</v>
      </c>
      <c r="M100" s="32" t="s">
        <v>1018</v>
      </c>
      <c r="N100" s="32"/>
      <c r="O100" s="32">
        <v>20</v>
      </c>
      <c r="P100" s="21" t="str">
        <f t="shared" si="13"/>
        <v>시뮬레이션 분석 포트폴리오별 규제자본 정보</v>
      </c>
      <c r="Q100" s="33"/>
      <c r="R100" s="33"/>
      <c r="T100" s="5" t="str">
        <f t="shared" si="12"/>
        <v>DROP TABLE ZFW_RISK_PORT;</v>
      </c>
    </row>
    <row r="101" spans="3:20" s="5" customFormat="1">
      <c r="C101" s="31"/>
      <c r="D101" s="31" t="s">
        <v>1029</v>
      </c>
      <c r="E101" s="32" t="s">
        <v>31</v>
      </c>
      <c r="F101" s="33" t="s">
        <v>1030</v>
      </c>
      <c r="G101" s="33"/>
      <c r="H101" s="33"/>
      <c r="J101" s="31" t="s">
        <v>1031</v>
      </c>
      <c r="K101" s="33" t="str">
        <f t="shared" si="14"/>
        <v>시뮬레이션_버킷내상관계수적용정보</v>
      </c>
      <c r="L101" s="22">
        <f>_xlfn.IFNA(VLOOKUP(J101,엔티티속성!M:V,9,FALSE), "")</f>
        <v>191</v>
      </c>
      <c r="M101" s="32" t="s">
        <v>1018</v>
      </c>
      <c r="N101" s="32"/>
      <c r="O101" s="32">
        <v>20</v>
      </c>
      <c r="P101" s="21" t="str">
        <f t="shared" si="13"/>
        <v>시뮬레이션 분석 버킷내 상관계수 적용 이력 정보</v>
      </c>
      <c r="Q101" s="33"/>
      <c r="R101" s="33"/>
      <c r="T101" s="5" t="str">
        <f t="shared" si="12"/>
        <v>DROP TABLE ZFW_RISK_CPKL;</v>
      </c>
    </row>
    <row r="102" spans="3:20" s="5" customFormat="1">
      <c r="C102" s="31"/>
      <c r="D102" s="31" t="s">
        <v>1032</v>
      </c>
      <c r="E102" s="32" t="s">
        <v>31</v>
      </c>
      <c r="F102" s="33" t="s">
        <v>1033</v>
      </c>
      <c r="G102" s="33"/>
      <c r="H102" s="33"/>
      <c r="J102" s="31" t="s">
        <v>1034</v>
      </c>
      <c r="K102" s="33" t="str">
        <f t="shared" si="14"/>
        <v>시뮬레이션_버킷간상관계수적용정보</v>
      </c>
      <c r="L102" s="22">
        <f>_xlfn.IFNA(VLOOKUP(J102,엔티티속성!M:V,9,FALSE), "")</f>
        <v>181</v>
      </c>
      <c r="M102" s="32" t="s">
        <v>1018</v>
      </c>
      <c r="N102" s="32"/>
      <c r="O102" s="32">
        <v>20</v>
      </c>
      <c r="P102" s="21" t="str">
        <f t="shared" si="13"/>
        <v>시뮬레이션 분석 버킷간 상관계수 적용 이력 정보</v>
      </c>
      <c r="Q102" s="33"/>
      <c r="R102" s="33"/>
      <c r="T102" s="5" t="str">
        <f t="shared" si="12"/>
        <v>DROP TABLE ZFW_RISK_CYBC;</v>
      </c>
    </row>
    <row r="103" spans="3:20" s="5" customFormat="1">
      <c r="C103" s="31"/>
      <c r="D103" s="31" t="s">
        <v>1035</v>
      </c>
      <c r="E103" s="32" t="s">
        <v>31</v>
      </c>
      <c r="F103" s="33" t="s">
        <v>1036</v>
      </c>
      <c r="G103" s="33"/>
      <c r="H103" s="33"/>
      <c r="J103" s="31" t="s">
        <v>1037</v>
      </c>
      <c r="K103" s="33" t="str">
        <f t="shared" si="14"/>
        <v>시뮬레이션_부도상계처리내역</v>
      </c>
      <c r="L103" s="22">
        <f>_xlfn.IFNA(VLOOKUP(J103,엔티티속성!M:V,9,FALSE), "")</f>
        <v>307</v>
      </c>
      <c r="M103" s="32" t="s">
        <v>1018</v>
      </c>
      <c r="N103" s="32"/>
      <c r="O103" s="32">
        <v>20</v>
      </c>
      <c r="P103" s="21" t="str">
        <f t="shared" si="13"/>
        <v>시뮬레이션 분석 부도비유동화 JTD상계 이력 정보</v>
      </c>
      <c r="Q103" s="33"/>
      <c r="R103" s="33"/>
      <c r="T103" s="5" t="str">
        <f t="shared" si="12"/>
        <v>DROP TABLE ZFW_RISK_OFFS;</v>
      </c>
    </row>
    <row r="104" spans="3:20">
      <c r="C104" s="21"/>
      <c r="D104" s="21"/>
      <c r="E104" s="20"/>
      <c r="F104" s="21"/>
      <c r="G104" s="21"/>
      <c r="H104" s="21"/>
      <c r="J104" s="19"/>
      <c r="K104" s="21"/>
      <c r="L104" s="22" t="str">
        <f>_xlfn.IFNA(VLOOKUP(J104,엔티티속성!M:V,9,FALSE), "")</f>
        <v/>
      </c>
      <c r="M104" s="21"/>
      <c r="N104" s="21"/>
      <c r="O104" s="21"/>
      <c r="P104" s="21"/>
      <c r="Q104" s="21"/>
      <c r="R104" s="21"/>
      <c r="T104" s="5" t="str">
        <f t="shared" si="12"/>
        <v/>
      </c>
    </row>
    <row r="105" spans="3:20" s="5" customFormat="1">
      <c r="C105" s="27" t="s">
        <v>1050</v>
      </c>
      <c r="D105" s="27" t="s">
        <v>976</v>
      </c>
      <c r="E105" s="28" t="s">
        <v>31</v>
      </c>
      <c r="F105" s="29" t="s">
        <v>980</v>
      </c>
      <c r="G105" s="29"/>
      <c r="H105" s="29"/>
      <c r="J105" s="27" t="s">
        <v>5362</v>
      </c>
      <c r="K105" s="29" t="str">
        <f>D105</f>
        <v>공통코드정보</v>
      </c>
      <c r="L105" s="22">
        <f>_xlfn.IFNA(VLOOKUP(J105,엔티티속성!M:V,9,FALSE), "")</f>
        <v>163</v>
      </c>
      <c r="M105" s="28" t="s">
        <v>981</v>
      </c>
      <c r="N105" s="28"/>
      <c r="O105" s="32">
        <v>20</v>
      </c>
      <c r="P105" s="29" t="str">
        <f>F105</f>
        <v>시스템에서 사용하는 공통코드 정보</v>
      </c>
      <c r="Q105" s="29"/>
      <c r="R105" s="29"/>
      <c r="T105" s="5" t="str">
        <f t="shared" si="12"/>
        <v>DROP TABLE ZSB_BASE_CODE;</v>
      </c>
    </row>
    <row r="106" spans="3:20" s="5" customFormat="1">
      <c r="C106" s="31"/>
      <c r="D106" s="31" t="s">
        <v>1060</v>
      </c>
      <c r="E106" s="32" t="s">
        <v>31</v>
      </c>
      <c r="F106" s="33" t="s">
        <v>1981</v>
      </c>
      <c r="G106" s="33"/>
      <c r="H106" s="33"/>
      <c r="J106" s="31" t="s">
        <v>5363</v>
      </c>
      <c r="K106" s="33" t="str">
        <f>D106</f>
        <v>산출변수설정정보</v>
      </c>
      <c r="L106" s="22">
        <f>_xlfn.IFNA(VLOOKUP(J106,엔티티속성!M:V,9,FALSE), "")</f>
        <v>1482</v>
      </c>
      <c r="M106" s="28" t="s">
        <v>981</v>
      </c>
      <c r="N106" s="32"/>
      <c r="O106" s="32">
        <v>20</v>
      </c>
      <c r="P106" s="29" t="str">
        <f t="shared" ref="P106:P124" si="15">F106</f>
        <v>산출구조 및  위험가중치 등 설정정보</v>
      </c>
      <c r="Q106" s="33"/>
      <c r="R106" s="33"/>
      <c r="T106" s="5" t="str">
        <f t="shared" si="12"/>
        <v>DROP TABLE ZSB_BASE_CONF;</v>
      </c>
    </row>
    <row r="107" spans="3:20" s="5" customFormat="1">
      <c r="C107" s="31"/>
      <c r="D107" s="31" t="s">
        <v>985</v>
      </c>
      <c r="E107" s="32" t="s">
        <v>31</v>
      </c>
      <c r="F107" s="33" t="s">
        <v>986</v>
      </c>
      <c r="G107" s="33"/>
      <c r="H107" s="33"/>
      <c r="J107" s="31" t="s">
        <v>5364</v>
      </c>
      <c r="K107" s="33" t="str">
        <f>D107</f>
        <v>포트폴리오설정정보</v>
      </c>
      <c r="L107" s="22">
        <f>_xlfn.IFNA(VLOOKUP(J107,엔티티속성!M:V,9,FALSE), "")</f>
        <v>159</v>
      </c>
      <c r="M107" s="28" t="s">
        <v>981</v>
      </c>
      <c r="N107" s="32"/>
      <c r="O107" s="32">
        <v>20</v>
      </c>
      <c r="P107" s="29" t="str">
        <f t="shared" si="15"/>
        <v>다차원 분석을 위한 포트폴리오 구성정보</v>
      </c>
      <c r="Q107" s="33"/>
      <c r="R107" s="33"/>
      <c r="T107" s="5" t="str">
        <f t="shared" si="12"/>
        <v>DROP TABLE ZSB_BASE_PORT;</v>
      </c>
    </row>
    <row r="108" spans="3:20" s="5" customFormat="1">
      <c r="C108" s="31"/>
      <c r="D108" s="31" t="s">
        <v>1515</v>
      </c>
      <c r="E108" s="32" t="s">
        <v>31</v>
      </c>
      <c r="F108" s="33" t="s">
        <v>5361</v>
      </c>
      <c r="G108" s="33"/>
      <c r="H108" s="33"/>
      <c r="J108" s="31" t="s">
        <v>6207</v>
      </c>
      <c r="K108" s="33" t="str">
        <f t="shared" ref="K108" si="16">D108</f>
        <v>데이터점검설정정보</v>
      </c>
      <c r="L108" s="22">
        <f>_xlfn.IFNA(VLOOKUP(J108,엔티티속성!M:V,9,FALSE), "")</f>
        <v>296</v>
      </c>
      <c r="M108" s="32" t="s">
        <v>35</v>
      </c>
      <c r="N108" s="32"/>
      <c r="O108" s="32">
        <v>20</v>
      </c>
      <c r="P108" s="29" t="str">
        <f t="shared" si="15"/>
        <v>입수데이터에 대한 점검</v>
      </c>
      <c r="Q108" s="33"/>
      <c r="R108" s="33"/>
      <c r="T108" s="5" t="str">
        <f>IF(J108&lt;&gt;"","DROP TABLE "&amp;J108&amp;";","")</f>
        <v>DROP TABLE ZSB_LOGS_DCHK;</v>
      </c>
    </row>
    <row r="109" spans="3:20" s="5" customFormat="1">
      <c r="C109" s="31"/>
      <c r="D109" s="31"/>
      <c r="E109" s="32"/>
      <c r="F109" s="33"/>
      <c r="G109" s="33"/>
      <c r="H109" s="33"/>
      <c r="J109" s="31"/>
      <c r="K109" s="33"/>
      <c r="L109" s="22" t="str">
        <f>_xlfn.IFNA(VLOOKUP(J109,엔티티속성!M:V,9,FALSE), "")</f>
        <v/>
      </c>
      <c r="M109" s="32" t="s">
        <v>987</v>
      </c>
      <c r="N109" s="32"/>
      <c r="O109" s="32">
        <v>20</v>
      </c>
      <c r="P109" s="29"/>
      <c r="Q109" s="33"/>
      <c r="R109" s="33"/>
      <c r="T109" s="5" t="str">
        <f t="shared" si="12"/>
        <v/>
      </c>
    </row>
    <row r="110" spans="3:20" s="5" customFormat="1">
      <c r="C110" s="31" t="s">
        <v>1059</v>
      </c>
      <c r="D110" s="31" t="s">
        <v>32</v>
      </c>
      <c r="E110" s="32" t="s">
        <v>31</v>
      </c>
      <c r="F110" s="33" t="s">
        <v>988</v>
      </c>
      <c r="G110" s="33"/>
      <c r="H110" s="33"/>
      <c r="J110" s="31" t="s">
        <v>5366</v>
      </c>
      <c r="K110" s="33" t="str">
        <f>D110</f>
        <v>포지션기본정보</v>
      </c>
      <c r="L110" s="22">
        <f>_xlfn.IFNA(VLOOKUP(J110,엔티티속성!M:V,9,FALSE), "")</f>
        <v>360</v>
      </c>
      <c r="M110" s="32" t="s">
        <v>35</v>
      </c>
      <c r="N110" s="32"/>
      <c r="O110" s="32">
        <v>20</v>
      </c>
      <c r="P110" s="29" t="str">
        <f t="shared" si="15"/>
        <v>분석대상 포지션 기본정보</v>
      </c>
      <c r="Q110" s="33"/>
      <c r="R110" s="33"/>
      <c r="T110" s="5" t="str">
        <f t="shared" si="12"/>
        <v>DROP TABLE ZSB_BASE_POSI;</v>
      </c>
    </row>
    <row r="111" spans="3:20" s="5" customFormat="1">
      <c r="C111" s="31"/>
      <c r="D111" s="31" t="s">
        <v>992</v>
      </c>
      <c r="E111" s="32" t="s">
        <v>31</v>
      </c>
      <c r="F111" s="33" t="s">
        <v>993</v>
      </c>
      <c r="G111" s="33"/>
      <c r="H111" s="33"/>
      <c r="J111" s="31" t="s">
        <v>5367</v>
      </c>
      <c r="K111" s="33" t="str">
        <f>D111</f>
        <v>BS잔액대사정보</v>
      </c>
      <c r="L111" s="22">
        <f>_xlfn.IFNA(VLOOKUP(J111,엔티티속성!M:V,9,FALSE), "")</f>
        <v>305</v>
      </c>
      <c r="M111" s="32" t="s">
        <v>35</v>
      </c>
      <c r="N111" s="32"/>
      <c r="O111" s="32">
        <v>20</v>
      </c>
      <c r="P111" s="29" t="str">
        <f t="shared" si="15"/>
        <v>정합성점검을 위한 회계BS와 분석대상BS의 장부가대사정보</v>
      </c>
      <c r="Q111" s="33"/>
      <c r="R111" s="33"/>
      <c r="T111" s="5" t="str">
        <f t="shared" si="12"/>
        <v>DROP TABLE ZSB_BASE_BOOK;</v>
      </c>
    </row>
    <row r="112" spans="3:20" s="5" customFormat="1">
      <c r="C112" s="31"/>
      <c r="D112" s="31" t="s">
        <v>1039</v>
      </c>
      <c r="E112" s="32" t="s">
        <v>31</v>
      </c>
      <c r="F112" s="33" t="s">
        <v>1040</v>
      </c>
      <c r="G112" s="33"/>
      <c r="H112" s="33"/>
      <c r="J112" s="31" t="s">
        <v>5368</v>
      </c>
      <c r="K112" s="33" t="str">
        <f>D112</f>
        <v>금리커브정보</v>
      </c>
      <c r="L112" s="22">
        <f>_xlfn.IFNA(VLOOKUP(J112,엔티티속성!M:V,9,FALSE), "")</f>
        <v>64</v>
      </c>
      <c r="M112" s="32" t="s">
        <v>35</v>
      </c>
      <c r="N112" s="32"/>
      <c r="O112" s="32">
        <v>20</v>
      </c>
      <c r="P112" s="29" t="str">
        <f t="shared" si="15"/>
        <v>현가/등가 계산에 사용되는 IRS/CRS 금리정보</v>
      </c>
      <c r="Q112" s="33"/>
      <c r="R112" s="33"/>
      <c r="T112" s="5" t="str">
        <f t="shared" si="12"/>
        <v>DROP TABLE ZSB_BASE_CURV;</v>
      </c>
    </row>
    <row r="113" spans="3:20" s="5" customFormat="1">
      <c r="C113" s="31"/>
      <c r="D113" s="31"/>
      <c r="E113" s="32"/>
      <c r="F113" s="33"/>
      <c r="G113" s="33"/>
      <c r="H113" s="33"/>
      <c r="J113" s="31"/>
      <c r="K113" s="33"/>
      <c r="L113" s="22" t="str">
        <f>_xlfn.IFNA(VLOOKUP(J113,엔티티속성!M:V,9,FALSE), "")</f>
        <v/>
      </c>
      <c r="M113" s="32" t="s">
        <v>35</v>
      </c>
      <c r="N113" s="32"/>
      <c r="O113" s="32">
        <v>20</v>
      </c>
      <c r="P113" s="29"/>
      <c r="Q113" s="33"/>
      <c r="R113" s="33"/>
      <c r="T113" s="5" t="str">
        <f t="shared" si="12"/>
        <v/>
      </c>
    </row>
    <row r="114" spans="3:20" s="5" customFormat="1">
      <c r="C114" s="31" t="s">
        <v>1064</v>
      </c>
      <c r="D114" s="31" t="s">
        <v>257</v>
      </c>
      <c r="E114" s="32" t="s">
        <v>31</v>
      </c>
      <c r="F114" s="33" t="s">
        <v>281</v>
      </c>
      <c r="G114" s="33"/>
      <c r="H114" s="33"/>
      <c r="J114" s="31" t="s">
        <v>5369</v>
      </c>
      <c r="K114" s="33" t="str">
        <f t="shared" ref="K114:K124" si="17">D114</f>
        <v>포트폴리오별포지션정보</v>
      </c>
      <c r="L114" s="22">
        <f>_xlfn.IFNA(VLOOKUP(J114,엔티티속성!M:V,9,FALSE), "")</f>
        <v>106</v>
      </c>
      <c r="M114" s="32" t="s">
        <v>35</v>
      </c>
      <c r="N114" s="32"/>
      <c r="O114" s="32">
        <v>20</v>
      </c>
      <c r="P114" s="29" t="str">
        <f t="shared" si="15"/>
        <v>분석 포트폴리오별 포지션 정보</v>
      </c>
      <c r="Q114" s="33"/>
      <c r="R114" s="33"/>
      <c r="T114" s="5" t="str">
        <f t="shared" si="12"/>
        <v>DROP TABLE ZSB_PORT_POSI;</v>
      </c>
    </row>
    <row r="115" spans="3:20" s="5" customFormat="1">
      <c r="C115" s="31"/>
      <c r="D115" s="31" t="s">
        <v>256</v>
      </c>
      <c r="E115" s="32" t="s">
        <v>31</v>
      </c>
      <c r="F115" s="33" t="s">
        <v>280</v>
      </c>
      <c r="G115" s="33"/>
      <c r="H115" s="33"/>
      <c r="J115" s="31" t="s">
        <v>5370</v>
      </c>
      <c r="K115" s="33" t="str">
        <f t="shared" si="17"/>
        <v>포트폴리오구성정보</v>
      </c>
      <c r="L115" s="22">
        <f>_xlfn.IFNA(VLOOKUP(J115,엔티티속성!M:V,9,FALSE), "")</f>
        <v>447</v>
      </c>
      <c r="M115" s="32" t="s">
        <v>35</v>
      </c>
      <c r="N115" s="32"/>
      <c r="O115" s="32">
        <v>20</v>
      </c>
      <c r="P115" s="29" t="str">
        <f t="shared" si="15"/>
        <v>분석 포트폴리오 구성정보</v>
      </c>
      <c r="Q115" s="33"/>
      <c r="R115" s="33"/>
      <c r="T115" s="5" t="str">
        <f t="shared" si="12"/>
        <v>DROP TABLE ZSB_PORT_STRU;</v>
      </c>
    </row>
    <row r="116" spans="3:20" s="5" customFormat="1">
      <c r="C116" s="31"/>
      <c r="D116" s="33" t="s">
        <v>1041</v>
      </c>
      <c r="E116" s="32" t="s">
        <v>31</v>
      </c>
      <c r="F116" s="33" t="s">
        <v>1041</v>
      </c>
      <c r="G116" s="33"/>
      <c r="H116" s="33"/>
      <c r="J116" s="31" t="s">
        <v>5371</v>
      </c>
      <c r="K116" s="33" t="str">
        <f t="shared" si="17"/>
        <v>규제자본산출 기본정보</v>
      </c>
      <c r="L116" s="22">
        <f>_xlfn.IFNA(VLOOKUP(J116,엔티티속성!M:V,9,FALSE), "")</f>
        <v>462</v>
      </c>
      <c r="M116" s="32" t="s">
        <v>35</v>
      </c>
      <c r="N116" s="32"/>
      <c r="O116" s="32">
        <v>20</v>
      </c>
      <c r="P116" s="29" t="str">
        <f t="shared" si="15"/>
        <v>규제자본산출 기본정보</v>
      </c>
      <c r="Q116" s="33"/>
      <c r="R116" s="33"/>
      <c r="T116" s="5" t="str">
        <f t="shared" si="12"/>
        <v>DROP TABLE ZSB_RISK_BASE;</v>
      </c>
    </row>
    <row r="117" spans="3:20" s="5" customFormat="1">
      <c r="C117" s="31"/>
      <c r="D117" s="31" t="s">
        <v>259</v>
      </c>
      <c r="E117" s="32" t="s">
        <v>31</v>
      </c>
      <c r="F117" s="33" t="s">
        <v>283</v>
      </c>
      <c r="G117" s="33"/>
      <c r="H117" s="33"/>
      <c r="J117" s="31" t="s">
        <v>5372</v>
      </c>
      <c r="K117" s="33" t="str">
        <f t="shared" si="17"/>
        <v>포트폴리오규제자본정보</v>
      </c>
      <c r="L117" s="22">
        <f>_xlfn.IFNA(VLOOKUP(J117,엔티티속성!M:V,9,FALSE), "")</f>
        <v>478</v>
      </c>
      <c r="M117" s="32" t="s">
        <v>35</v>
      </c>
      <c r="N117" s="32"/>
      <c r="O117" s="32">
        <v>20</v>
      </c>
      <c r="P117" s="29" t="str">
        <f t="shared" si="15"/>
        <v>포트폴리오별 규제자본 정보</v>
      </c>
      <c r="Q117" s="33"/>
      <c r="R117" s="33"/>
      <c r="T117" s="5" t="str">
        <f t="shared" si="12"/>
        <v>DROP TABLE ZSB_RISK_PORT;</v>
      </c>
    </row>
    <row r="118" spans="3:20" s="5" customFormat="1">
      <c r="C118" s="31"/>
      <c r="D118" s="31" t="s">
        <v>679</v>
      </c>
      <c r="E118" s="32" t="s">
        <v>31</v>
      </c>
      <c r="F118" s="33" t="s">
        <v>1042</v>
      </c>
      <c r="G118" s="33"/>
      <c r="H118" s="33"/>
      <c r="J118" s="31" t="s">
        <v>5373</v>
      </c>
      <c r="K118" s="33" t="str">
        <f t="shared" si="17"/>
        <v>포지션상계처리정보</v>
      </c>
      <c r="L118" s="22">
        <f>_xlfn.IFNA(VLOOKUP(J118,엔티티속성!M:V,9,FALSE), "")</f>
        <v>858</v>
      </c>
      <c r="M118" s="32" t="s">
        <v>35</v>
      </c>
      <c r="N118" s="32"/>
      <c r="O118" s="32">
        <v>20</v>
      </c>
      <c r="P118" s="29" t="str">
        <f t="shared" si="15"/>
        <v xml:space="preserve">포트폴리오내 포지션 상계처리정보 </v>
      </c>
      <c r="Q118" s="33"/>
      <c r="R118" s="33"/>
      <c r="T118" s="5" t="str">
        <f t="shared" si="12"/>
        <v>DROP TABLE ZSB_LOGS_OFFS;</v>
      </c>
    </row>
    <row r="119" spans="3:20" s="5" customFormat="1">
      <c r="C119" s="31"/>
      <c r="D119" s="31" t="s">
        <v>1043</v>
      </c>
      <c r="E119" s="32" t="s">
        <v>31</v>
      </c>
      <c r="F119" s="33" t="s">
        <v>1044</v>
      </c>
      <c r="G119" s="33"/>
      <c r="H119" s="33"/>
      <c r="J119" s="31" t="s">
        <v>5374</v>
      </c>
      <c r="K119" s="33" t="str">
        <f t="shared" si="17"/>
        <v>포지션상계처리작업용정보</v>
      </c>
      <c r="L119" s="22">
        <f>_xlfn.IFNA(VLOOKUP(J119,엔티티속성!M:V,9,FALSE), "")</f>
        <v>134</v>
      </c>
      <c r="M119" s="32" t="s">
        <v>35</v>
      </c>
      <c r="N119" s="32"/>
      <c r="O119" s="32">
        <v>20</v>
      </c>
      <c r="P119" s="29" t="str">
        <f t="shared" si="15"/>
        <v>상계프로세스를 효율족으로하기위한 중간정보</v>
      </c>
      <c r="Q119" s="33"/>
      <c r="R119" s="33"/>
      <c r="T119" s="5" t="str">
        <f t="shared" si="12"/>
        <v>DROP TABLE ZSB_LOGS_OFFT;</v>
      </c>
    </row>
    <row r="120" spans="3:20" s="5" customFormat="1">
      <c r="C120" s="31"/>
      <c r="D120" s="31" t="s">
        <v>696</v>
      </c>
      <c r="E120" s="32" t="s">
        <v>31</v>
      </c>
      <c r="F120" s="33" t="s">
        <v>1045</v>
      </c>
      <c r="G120" s="33"/>
      <c r="H120" s="33"/>
      <c r="J120" s="31" t="s">
        <v>5375</v>
      </c>
      <c r="K120" s="33" t="str">
        <f t="shared" si="17"/>
        <v>포지션현재가치산출정보</v>
      </c>
      <c r="L120" s="22">
        <f>_xlfn.IFNA(VLOOKUP(J120,엔티티속성!M:V,9,FALSE), "")</f>
        <v>138</v>
      </c>
      <c r="M120" s="32" t="s">
        <v>35</v>
      </c>
      <c r="N120" s="32"/>
      <c r="O120" s="32">
        <v>20</v>
      </c>
      <c r="P120" s="29" t="str">
        <f t="shared" si="15"/>
        <v>등가포지션현재가치산출정보</v>
      </c>
      <c r="Q120" s="33"/>
      <c r="R120" s="33"/>
      <c r="T120" s="5" t="str">
        <f t="shared" si="12"/>
        <v>DROP TABLE ZSB_LOGS_EVAL;</v>
      </c>
    </row>
    <row r="121" spans="3:20" s="5" customFormat="1">
      <c r="C121" s="31"/>
      <c r="D121" s="31" t="s">
        <v>698</v>
      </c>
      <c r="E121" s="32" t="s">
        <v>31</v>
      </c>
      <c r="F121" s="33" t="s">
        <v>693</v>
      </c>
      <c r="G121" s="33"/>
      <c r="H121" s="33"/>
      <c r="J121" s="31" t="s">
        <v>5376</v>
      </c>
      <c r="K121" s="33" t="str">
        <f t="shared" si="17"/>
        <v>포지션분해처리정보</v>
      </c>
      <c r="L121" s="22">
        <f>_xlfn.IFNA(VLOOKUP(J121,엔티티속성!M:V,9,FALSE), "")</f>
        <v>443</v>
      </c>
      <c r="M121" s="32" t="s">
        <v>35</v>
      </c>
      <c r="N121" s="32"/>
      <c r="O121" s="32">
        <v>20</v>
      </c>
      <c r="P121" s="29" t="str">
        <f t="shared" si="15"/>
        <v>포지션 분해처리 정보</v>
      </c>
      <c r="Q121" s="33"/>
      <c r="R121" s="33"/>
      <c r="T121" s="5" t="str">
        <f t="shared" si="12"/>
        <v>DROP TABLE ZSB_LOGS_DIVB;</v>
      </c>
    </row>
    <row r="122" spans="3:20" s="5" customFormat="1">
      <c r="C122" s="31"/>
      <c r="D122" s="31" t="s">
        <v>1046</v>
      </c>
      <c r="E122" s="32" t="s">
        <v>31</v>
      </c>
      <c r="F122" s="33" t="s">
        <v>694</v>
      </c>
      <c r="G122" s="33"/>
      <c r="H122" s="33"/>
      <c r="J122" s="31" t="s">
        <v>5377</v>
      </c>
      <c r="K122" s="33" t="str">
        <f t="shared" si="17"/>
        <v>포지션분해처리세부정보</v>
      </c>
      <c r="L122" s="22">
        <f>_xlfn.IFNA(VLOOKUP(J122,엔티티속성!M:V,9,FALSE), "")</f>
        <v>725</v>
      </c>
      <c r="M122" s="32" t="s">
        <v>35</v>
      </c>
      <c r="N122" s="32"/>
      <c r="O122" s="32">
        <v>20</v>
      </c>
      <c r="P122" s="29" t="str">
        <f t="shared" si="15"/>
        <v>포지션 분해처리 세부정보</v>
      </c>
      <c r="Q122" s="33"/>
      <c r="R122" s="33"/>
      <c r="T122" s="5" t="str">
        <f t="shared" si="12"/>
        <v>DROP TABLE ZSB_LOGS_DIVD;</v>
      </c>
    </row>
    <row r="123" spans="3:20" s="5" customFormat="1">
      <c r="C123" s="31"/>
      <c r="D123" s="31" t="s">
        <v>1047</v>
      </c>
      <c r="E123" s="32" t="s">
        <v>31</v>
      </c>
      <c r="F123" s="33" t="s">
        <v>1048</v>
      </c>
      <c r="G123" s="33"/>
      <c r="H123" s="33"/>
      <c r="J123" s="31" t="s">
        <v>5378</v>
      </c>
      <c r="K123" s="33" t="str">
        <f t="shared" si="17"/>
        <v>산출과정추적모니터링정보</v>
      </c>
      <c r="L123" s="22">
        <f>_xlfn.IFNA(VLOOKUP(J123,엔티티속성!M:V,9,FALSE), "")</f>
        <v>655</v>
      </c>
      <c r="M123" s="32" t="s">
        <v>35</v>
      </c>
      <c r="N123" s="32"/>
      <c r="O123" s="32">
        <v>20</v>
      </c>
      <c r="P123" s="29" t="str">
        <f t="shared" si="15"/>
        <v>상계/분해/현가 전과정 모니터링 기준 정보</v>
      </c>
      <c r="Q123" s="33"/>
      <c r="R123" s="33"/>
      <c r="T123" s="5" t="str">
        <f t="shared" si="12"/>
        <v>DROP TABLE ZSB_LOGS_VIEW;</v>
      </c>
    </row>
    <row r="124" spans="3:20" s="5" customFormat="1">
      <c r="C124" s="31"/>
      <c r="D124" s="31" t="s">
        <v>1049</v>
      </c>
      <c r="E124" s="32" t="s">
        <v>31</v>
      </c>
      <c r="F124" s="33" t="s">
        <v>1012</v>
      </c>
      <c r="G124" s="33"/>
      <c r="H124" s="33"/>
      <c r="J124" s="31" t="s">
        <v>5365</v>
      </c>
      <c r="K124" s="33" t="str">
        <f t="shared" si="17"/>
        <v>산출작업로그정보</v>
      </c>
      <c r="L124" s="22">
        <f>_xlfn.IFNA(VLOOKUP(J124,엔티티속성!M:V,9,FALSE), "")</f>
        <v>468</v>
      </c>
      <c r="M124" s="32" t="s">
        <v>35</v>
      </c>
      <c r="N124" s="32"/>
      <c r="O124" s="32">
        <v>20</v>
      </c>
      <c r="P124" s="29" t="str">
        <f t="shared" si="15"/>
        <v>산출로그정보</v>
      </c>
      <c r="Q124" s="33"/>
      <c r="R124" s="33"/>
      <c r="T124" s="5" t="str">
        <f>IF(J124&lt;&gt;"","DROP TABLE "&amp;J124&amp;";","")</f>
        <v>DROP TABLE ZSB_LOGS_PROC;</v>
      </c>
    </row>
    <row r="125" spans="3:20">
      <c r="C125" s="19"/>
      <c r="D125" s="19"/>
      <c r="E125" s="20"/>
      <c r="F125" s="21"/>
      <c r="G125" s="21"/>
      <c r="H125" s="21"/>
      <c r="J125" s="19"/>
      <c r="K125" s="19"/>
      <c r="L125" s="22"/>
      <c r="M125" s="20"/>
      <c r="N125" s="20"/>
      <c r="O125" s="20"/>
      <c r="P125" s="21"/>
      <c r="Q125" s="21"/>
      <c r="R125" s="21"/>
    </row>
    <row r="126" spans="3:20">
      <c r="C126" s="24"/>
      <c r="D126" s="24"/>
      <c r="E126" s="36"/>
      <c r="F126" s="24"/>
      <c r="G126" s="24"/>
      <c r="H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9" spans="3:4">
      <c r="D129" s="7"/>
    </row>
    <row r="130" spans="3:4" ht="12" customHeight="1">
      <c r="C130" s="8" t="s">
        <v>972</v>
      </c>
    </row>
    <row r="131" spans="3:4" ht="12" customHeight="1">
      <c r="C131" s="8" t="s">
        <v>971</v>
      </c>
    </row>
    <row r="132" spans="3:4" ht="12" customHeight="1">
      <c r="C132" s="8" t="s">
        <v>970</v>
      </c>
    </row>
    <row r="133" spans="3:4" ht="12" customHeight="1"/>
    <row r="134" spans="3:4" ht="12" customHeight="1"/>
    <row r="135" spans="3:4" ht="12" customHeight="1"/>
    <row r="136" spans="3:4" ht="12" customHeight="1"/>
    <row r="138" spans="3:4">
      <c r="D138" s="7"/>
    </row>
  </sheetData>
  <mergeCells count="6">
    <mergeCell ref="C2:H2"/>
    <mergeCell ref="J2:R2"/>
    <mergeCell ref="L3:M3"/>
    <mergeCell ref="N3:O3"/>
    <mergeCell ref="F5:H5"/>
    <mergeCell ref="P5:R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FED6-20D5-480D-B85F-C4D84C41D8F8}">
  <sheetPr codeName="Sheet5"/>
  <dimension ref="B3:C6"/>
  <sheetViews>
    <sheetView workbookViewId="0">
      <selection activeCell="C44" sqref="C44"/>
    </sheetView>
  </sheetViews>
  <sheetFormatPr defaultColWidth="9.28515625" defaultRowHeight="12.75"/>
  <cols>
    <col min="1" max="1" width="5.7109375" style="37" customWidth="1"/>
    <col min="2" max="2" width="13.28515625" style="37" customWidth="1"/>
    <col min="3" max="3" width="57.28515625" style="37" customWidth="1"/>
    <col min="4" max="16384" width="9.28515625" style="37"/>
  </cols>
  <sheetData>
    <row r="3" spans="2:3">
      <c r="B3" s="410" t="s">
        <v>33</v>
      </c>
      <c r="C3" s="107" t="s">
        <v>4825</v>
      </c>
    </row>
    <row r="4" spans="2:3">
      <c r="B4" s="410"/>
      <c r="C4" s="108" t="s">
        <v>4824</v>
      </c>
    </row>
    <row r="5" spans="2:3">
      <c r="B5" s="410" t="s">
        <v>4823</v>
      </c>
      <c r="C5" s="107" t="s">
        <v>4827</v>
      </c>
    </row>
    <row r="6" spans="2:3">
      <c r="B6" s="410"/>
      <c r="C6" s="109" t="s">
        <v>4826</v>
      </c>
    </row>
  </sheetData>
  <mergeCells count="2">
    <mergeCell ref="B3:B4"/>
    <mergeCell ref="B5:B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7D2-43E7-4F81-B935-FC04C2018A3C}">
  <sheetPr codeName="Sheet6"/>
  <dimension ref="B5:L43"/>
  <sheetViews>
    <sheetView workbookViewId="0">
      <selection activeCell="B31" sqref="B31"/>
    </sheetView>
  </sheetViews>
  <sheetFormatPr defaultColWidth="9.28515625" defaultRowHeight="12.75"/>
  <cols>
    <col min="1" max="1" width="3.7109375" style="37" customWidth="1"/>
    <col min="2" max="2" width="9.28515625" style="37"/>
    <col min="3" max="3" width="26.85546875" style="37" customWidth="1"/>
    <col min="4" max="4" width="4" style="37" customWidth="1"/>
    <col min="5" max="5" width="9.28515625" style="37"/>
    <col min="6" max="6" width="11.28515625" style="37" customWidth="1"/>
    <col min="7" max="7" width="15.28515625" style="37" customWidth="1"/>
    <col min="8" max="8" width="28.140625" style="37" customWidth="1"/>
    <col min="9" max="9" width="14.5703125" style="37" customWidth="1"/>
    <col min="10" max="10" width="14" style="37" customWidth="1"/>
    <col min="11" max="11" width="15.28515625" style="37" customWidth="1"/>
    <col min="12" max="12" width="22.28515625" style="37" customWidth="1"/>
    <col min="13" max="16384" width="9.28515625" style="37"/>
  </cols>
  <sheetData>
    <row r="5" spans="2:12">
      <c r="B5" s="173" t="s">
        <v>4821</v>
      </c>
    </row>
    <row r="8" spans="2:12">
      <c r="B8" s="390" t="s">
        <v>4801</v>
      </c>
      <c r="C8" s="390"/>
      <c r="E8" s="390" t="s">
        <v>4794</v>
      </c>
      <c r="F8" s="390"/>
      <c r="G8" s="390"/>
      <c r="H8" s="390"/>
      <c r="J8" s="391" t="s">
        <v>974</v>
      </c>
      <c r="K8" s="389"/>
    </row>
    <row r="9" spans="2:12">
      <c r="B9" s="174" t="s">
        <v>902</v>
      </c>
      <c r="C9" s="174" t="s">
        <v>4802</v>
      </c>
      <c r="E9" s="410" t="s">
        <v>4792</v>
      </c>
      <c r="F9" s="423" t="s">
        <v>4793</v>
      </c>
      <c r="G9" s="423"/>
      <c r="H9" s="423"/>
    </row>
    <row r="10" spans="2:12">
      <c r="B10" s="420" t="s">
        <v>4803</v>
      </c>
      <c r="C10" s="174" t="s">
        <v>4804</v>
      </c>
      <c r="E10" s="410"/>
      <c r="F10" s="423" t="s">
        <v>4797</v>
      </c>
      <c r="G10" s="423"/>
      <c r="H10" s="423"/>
      <c r="J10" s="107" t="s">
        <v>4810</v>
      </c>
      <c r="K10" s="175" t="s">
        <v>4811</v>
      </c>
    </row>
    <row r="11" spans="2:12">
      <c r="B11" s="421"/>
      <c r="C11" s="174" t="s">
        <v>4805</v>
      </c>
      <c r="E11" s="410" t="s">
        <v>4798</v>
      </c>
      <c r="F11" s="410"/>
      <c r="G11" s="410"/>
      <c r="H11" s="410"/>
      <c r="J11" s="109" t="s">
        <v>4812</v>
      </c>
      <c r="K11" s="176" t="s">
        <v>4813</v>
      </c>
    </row>
    <row r="12" spans="2:12">
      <c r="B12" s="422"/>
      <c r="C12" s="174" t="s">
        <v>4807</v>
      </c>
      <c r="J12" s="177" t="s">
        <v>820</v>
      </c>
      <c r="K12" s="175" t="s">
        <v>4815</v>
      </c>
      <c r="L12" s="37" t="s">
        <v>4817</v>
      </c>
    </row>
    <row r="13" spans="2:12">
      <c r="B13" s="420" t="s">
        <v>1294</v>
      </c>
      <c r="C13" s="174" t="s">
        <v>4819</v>
      </c>
      <c r="F13" s="391" t="s">
        <v>4795</v>
      </c>
      <c r="G13" s="424"/>
      <c r="H13" s="389"/>
      <c r="J13" s="178" t="s">
        <v>4697</v>
      </c>
      <c r="K13" s="176"/>
      <c r="L13" s="37" t="s">
        <v>4818</v>
      </c>
    </row>
    <row r="14" spans="2:12">
      <c r="B14" s="422"/>
      <c r="C14" s="174" t="s">
        <v>4820</v>
      </c>
      <c r="F14" s="412" t="s">
        <v>4792</v>
      </c>
      <c r="G14" s="416"/>
      <c r="H14" s="413"/>
      <c r="J14" s="181" t="s">
        <v>4779</v>
      </c>
      <c r="K14" s="182" t="s">
        <v>4814</v>
      </c>
      <c r="L14" s="37" t="s">
        <v>4816</v>
      </c>
    </row>
    <row r="15" spans="2:12">
      <c r="F15" s="420" t="s">
        <v>820</v>
      </c>
      <c r="G15" s="390" t="s">
        <v>4789</v>
      </c>
      <c r="H15" s="390"/>
    </row>
    <row r="16" spans="2:12">
      <c r="B16" s="37" t="s">
        <v>5345</v>
      </c>
      <c r="F16" s="421"/>
      <c r="G16" s="411" t="s">
        <v>932</v>
      </c>
      <c r="H16" s="411"/>
      <c r="J16" s="37" t="s">
        <v>5349</v>
      </c>
    </row>
    <row r="17" spans="3:10">
      <c r="C17" s="37" t="s">
        <v>5346</v>
      </c>
      <c r="F17" s="421"/>
      <c r="G17" s="411" t="s">
        <v>2046</v>
      </c>
      <c r="H17" s="184" t="s">
        <v>4790</v>
      </c>
      <c r="J17" s="37" t="s">
        <v>5350</v>
      </c>
    </row>
    <row r="18" spans="3:10">
      <c r="C18" s="37" t="s">
        <v>5347</v>
      </c>
      <c r="F18" s="421"/>
      <c r="G18" s="411"/>
      <c r="H18" s="183" t="s">
        <v>4786</v>
      </c>
      <c r="J18" s="37" t="s">
        <v>5351</v>
      </c>
    </row>
    <row r="19" spans="3:10">
      <c r="C19" s="37" t="s">
        <v>5348</v>
      </c>
      <c r="F19" s="421"/>
      <c r="G19" s="411"/>
      <c r="H19" s="183" t="s">
        <v>4787</v>
      </c>
    </row>
    <row r="20" spans="3:10">
      <c r="F20" s="421"/>
      <c r="G20" s="411" t="s">
        <v>4654</v>
      </c>
      <c r="H20" s="184" t="s">
        <v>4793</v>
      </c>
    </row>
    <row r="21" spans="3:10">
      <c r="F21" s="421"/>
      <c r="G21" s="411"/>
      <c r="H21" s="183" t="s">
        <v>921</v>
      </c>
    </row>
    <row r="22" spans="3:10">
      <c r="F22" s="421"/>
      <c r="G22" s="411"/>
      <c r="H22" s="183" t="s">
        <v>4706</v>
      </c>
    </row>
    <row r="23" spans="3:10">
      <c r="F23" s="421"/>
      <c r="G23" s="411" t="s">
        <v>1304</v>
      </c>
      <c r="H23" s="184" t="s">
        <v>4809</v>
      </c>
      <c r="I23" s="418" t="s">
        <v>4806</v>
      </c>
    </row>
    <row r="24" spans="3:10">
      <c r="F24" s="421"/>
      <c r="G24" s="411"/>
      <c r="H24" s="183" t="s">
        <v>758</v>
      </c>
      <c r="I24" s="419"/>
    </row>
    <row r="25" spans="3:10">
      <c r="F25" s="421"/>
      <c r="G25" s="411" t="s">
        <v>921</v>
      </c>
      <c r="H25" s="411"/>
      <c r="J25" s="37" t="s">
        <v>5352</v>
      </c>
    </row>
    <row r="26" spans="3:10">
      <c r="F26" s="421"/>
      <c r="G26" s="411" t="s">
        <v>4705</v>
      </c>
      <c r="H26" s="411"/>
      <c r="J26" s="37" t="s">
        <v>5353</v>
      </c>
    </row>
    <row r="27" spans="3:10">
      <c r="F27" s="421"/>
      <c r="G27" s="411" t="s">
        <v>4788</v>
      </c>
      <c r="H27" s="411"/>
      <c r="J27" s="37" t="s">
        <v>5354</v>
      </c>
    </row>
    <row r="28" spans="3:10">
      <c r="F28" s="421"/>
      <c r="G28" s="411" t="s">
        <v>4745</v>
      </c>
      <c r="H28" s="411"/>
    </row>
    <row r="29" spans="3:10">
      <c r="F29" s="421"/>
      <c r="G29" s="411" t="s">
        <v>4799</v>
      </c>
      <c r="H29" s="411"/>
    </row>
    <row r="30" spans="3:10">
      <c r="F30" s="421"/>
      <c r="G30" s="411" t="s">
        <v>4800</v>
      </c>
      <c r="H30" s="411"/>
    </row>
    <row r="31" spans="3:10">
      <c r="F31" s="421"/>
      <c r="G31" s="412" t="s">
        <v>4755</v>
      </c>
      <c r="H31" s="413"/>
      <c r="I31" s="37" t="s">
        <v>4841</v>
      </c>
    </row>
    <row r="32" spans="3:10">
      <c r="F32" s="421"/>
      <c r="G32" s="417" t="s">
        <v>4785</v>
      </c>
      <c r="H32" s="417"/>
    </row>
    <row r="33" spans="2:9">
      <c r="F33" s="421"/>
      <c r="G33" s="417" t="s">
        <v>4747</v>
      </c>
      <c r="H33" s="417"/>
    </row>
    <row r="34" spans="2:9">
      <c r="F34" s="422"/>
      <c r="G34" s="417" t="s">
        <v>4746</v>
      </c>
      <c r="H34" s="417"/>
    </row>
    <row r="35" spans="2:9">
      <c r="F35" s="412" t="s">
        <v>4796</v>
      </c>
      <c r="G35" s="416"/>
      <c r="H35" s="413"/>
    </row>
    <row r="37" spans="2:9">
      <c r="G37" s="390" t="s">
        <v>4791</v>
      </c>
      <c r="H37" s="390"/>
    </row>
    <row r="38" spans="2:9">
      <c r="G38" s="412" t="s">
        <v>4698</v>
      </c>
      <c r="H38" s="413"/>
    </row>
    <row r="39" spans="2:9">
      <c r="G39" s="179" t="s">
        <v>4668</v>
      </c>
      <c r="H39" s="180"/>
      <c r="I39" s="37" t="s">
        <v>4808</v>
      </c>
    </row>
    <row r="40" spans="2:9">
      <c r="G40" s="414" t="s">
        <v>4750</v>
      </c>
      <c r="H40" s="415"/>
    </row>
    <row r="43" spans="2:9">
      <c r="B43" s="37" t="s">
        <v>4822</v>
      </c>
    </row>
  </sheetData>
  <mergeCells count="32">
    <mergeCell ref="I23:I24"/>
    <mergeCell ref="B8:C8"/>
    <mergeCell ref="B10:B12"/>
    <mergeCell ref="B13:B14"/>
    <mergeCell ref="J8:K8"/>
    <mergeCell ref="E8:H8"/>
    <mergeCell ref="E9:E10"/>
    <mergeCell ref="F9:H9"/>
    <mergeCell ref="F10:H10"/>
    <mergeCell ref="E11:H11"/>
    <mergeCell ref="F13:H13"/>
    <mergeCell ref="F15:F34"/>
    <mergeCell ref="F14:H14"/>
    <mergeCell ref="G29:H29"/>
    <mergeCell ref="G30:H30"/>
    <mergeCell ref="G25:H25"/>
    <mergeCell ref="G15:H15"/>
    <mergeCell ref="G16:H16"/>
    <mergeCell ref="G17:G19"/>
    <mergeCell ref="G20:G22"/>
    <mergeCell ref="G23:G24"/>
    <mergeCell ref="G26:H26"/>
    <mergeCell ref="G37:H37"/>
    <mergeCell ref="G38:H38"/>
    <mergeCell ref="G40:H40"/>
    <mergeCell ref="F35:H35"/>
    <mergeCell ref="G27:H27"/>
    <mergeCell ref="G32:H32"/>
    <mergeCell ref="G33:H33"/>
    <mergeCell ref="G34:H34"/>
    <mergeCell ref="G28:H28"/>
    <mergeCell ref="G31:H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6CB7-865C-4D74-B857-395EE22BF9A8}">
  <sheetPr codeName="Sheet8"/>
  <dimension ref="B2:G74"/>
  <sheetViews>
    <sheetView topLeftCell="A52" workbookViewId="0">
      <selection activeCell="G26" sqref="G26"/>
    </sheetView>
  </sheetViews>
  <sheetFormatPr defaultColWidth="9.28515625" defaultRowHeight="12.75"/>
  <cols>
    <col min="1" max="1" width="3.28515625" style="37" customWidth="1"/>
    <col min="2" max="2" width="12.7109375" style="37" customWidth="1"/>
    <col min="3" max="3" width="26" style="98" customWidth="1"/>
    <col min="4" max="4" width="1.7109375" style="37" customWidth="1"/>
    <col min="5" max="5" width="35.85546875" style="37" customWidth="1"/>
    <col min="6" max="6" width="3.28515625" style="37" bestFit="1" customWidth="1"/>
    <col min="7" max="7" width="42.140625" style="37" customWidth="1"/>
    <col min="8" max="8" width="2.85546875" style="37" bestFit="1" customWidth="1"/>
    <col min="9" max="9" width="2.5703125" style="37" bestFit="1" customWidth="1"/>
    <col min="10" max="10" width="4.28515625" style="37" bestFit="1" customWidth="1"/>
    <col min="11" max="11" width="4.140625" style="37" bestFit="1" customWidth="1"/>
    <col min="12" max="12" width="3.28515625" style="37" bestFit="1" customWidth="1"/>
    <col min="13" max="13" width="4.28515625" style="37" bestFit="1" customWidth="1"/>
    <col min="14" max="16384" width="9.28515625" style="37"/>
  </cols>
  <sheetData>
    <row r="2" spans="2:7">
      <c r="B2" s="173" t="s">
        <v>6113</v>
      </c>
      <c r="G2" s="173" t="s">
        <v>6151</v>
      </c>
    </row>
    <row r="3" spans="2:7">
      <c r="G3" s="37" t="s">
        <v>6146</v>
      </c>
    </row>
    <row r="4" spans="2:7">
      <c r="G4" s="37" t="s">
        <v>6150</v>
      </c>
    </row>
    <row r="5" spans="2:7">
      <c r="G5" s="37" t="s">
        <v>6149</v>
      </c>
    </row>
    <row r="6" spans="2:7">
      <c r="G6" s="37" t="s">
        <v>6148</v>
      </c>
    </row>
    <row r="7" spans="2:7">
      <c r="G7" s="37" t="s">
        <v>6147</v>
      </c>
    </row>
    <row r="8" spans="2:7">
      <c r="G8" s="37" t="s">
        <v>6152</v>
      </c>
    </row>
    <row r="9" spans="2:7">
      <c r="G9" s="37" t="s">
        <v>6174</v>
      </c>
    </row>
    <row r="10" spans="2:7">
      <c r="G10" s="37" t="s">
        <v>6175</v>
      </c>
    </row>
    <row r="11" spans="2:7">
      <c r="G11" s="37" t="s">
        <v>6176</v>
      </c>
    </row>
    <row r="12" spans="2:7">
      <c r="G12" s="37" t="s">
        <v>6182</v>
      </c>
    </row>
    <row r="14" spans="2:7">
      <c r="G14" s="37" t="s">
        <v>6189</v>
      </c>
    </row>
    <row r="16" spans="2:7">
      <c r="B16" s="173" t="s">
        <v>6114</v>
      </c>
      <c r="G16" s="173" t="s">
        <v>6144</v>
      </c>
    </row>
    <row r="17" spans="2:7">
      <c r="B17" s="192" t="s">
        <v>1173</v>
      </c>
      <c r="C17" s="193" t="s">
        <v>4208</v>
      </c>
      <c r="E17" s="190" t="s">
        <v>6122</v>
      </c>
    </row>
    <row r="18" spans="2:7">
      <c r="B18" s="174" t="s">
        <v>1248</v>
      </c>
      <c r="C18" s="183" t="s">
        <v>842</v>
      </c>
      <c r="E18" s="174" t="s">
        <v>6131</v>
      </c>
      <c r="G18" s="37" t="s">
        <v>6145</v>
      </c>
    </row>
    <row r="19" spans="2:7">
      <c r="B19" s="174" t="s">
        <v>1175</v>
      </c>
      <c r="C19" s="183" t="s">
        <v>6120</v>
      </c>
      <c r="E19" s="174" t="s">
        <v>6127</v>
      </c>
    </row>
    <row r="20" spans="2:7">
      <c r="B20" s="174" t="s">
        <v>1245</v>
      </c>
      <c r="C20" s="183" t="s">
        <v>6124</v>
      </c>
      <c r="E20" s="174" t="s">
        <v>6121</v>
      </c>
    </row>
    <row r="21" spans="2:7">
      <c r="B21" s="174" t="s">
        <v>1246</v>
      </c>
      <c r="C21" s="183" t="s">
        <v>6167</v>
      </c>
      <c r="E21" s="174" t="s">
        <v>6127</v>
      </c>
    </row>
    <row r="22" spans="2:7">
      <c r="B22" s="174" t="s">
        <v>1247</v>
      </c>
      <c r="C22" s="183" t="s">
        <v>6126</v>
      </c>
      <c r="E22" s="174" t="s">
        <v>6127</v>
      </c>
    </row>
    <row r="23" spans="2:7" ht="38.25">
      <c r="B23" s="174" t="s">
        <v>6115</v>
      </c>
      <c r="C23" s="183" t="s">
        <v>6119</v>
      </c>
      <c r="E23" s="191" t="s">
        <v>6138</v>
      </c>
      <c r="G23" s="37" t="s">
        <v>6153</v>
      </c>
    </row>
    <row r="25" spans="2:7">
      <c r="B25" s="192" t="s">
        <v>1173</v>
      </c>
      <c r="C25" s="194" t="s">
        <v>6130</v>
      </c>
      <c r="E25" s="190" t="s">
        <v>6122</v>
      </c>
    </row>
    <row r="26" spans="2:7" ht="25.5">
      <c r="B26" s="191" t="s">
        <v>6158</v>
      </c>
      <c r="C26" s="196" t="s">
        <v>6157</v>
      </c>
      <c r="E26" s="174" t="s">
        <v>6123</v>
      </c>
      <c r="G26" s="189" t="s">
        <v>6159</v>
      </c>
    </row>
    <row r="27" spans="2:7">
      <c r="B27" s="174" t="s">
        <v>1175</v>
      </c>
      <c r="C27" s="183" t="s">
        <v>6120</v>
      </c>
      <c r="E27" s="174" t="s">
        <v>6127</v>
      </c>
    </row>
    <row r="28" spans="2:7">
      <c r="B28" s="174" t="s">
        <v>1245</v>
      </c>
      <c r="C28" s="183" t="s">
        <v>6128</v>
      </c>
      <c r="E28" s="174" t="s">
        <v>6156</v>
      </c>
      <c r="G28" s="37" t="s">
        <v>1254</v>
      </c>
    </row>
    <row r="29" spans="2:7">
      <c r="B29" s="174" t="s">
        <v>1246</v>
      </c>
      <c r="C29" s="183" t="s">
        <v>6118</v>
      </c>
      <c r="E29" s="174" t="s">
        <v>6127</v>
      </c>
    </row>
    <row r="30" spans="2:7">
      <c r="B30" s="174" t="s">
        <v>6115</v>
      </c>
      <c r="C30" s="183" t="s">
        <v>6129</v>
      </c>
      <c r="E30" s="191" t="s">
        <v>6139</v>
      </c>
      <c r="G30" s="37" t="s">
        <v>6154</v>
      </c>
    </row>
    <row r="31" spans="2:7">
      <c r="B31" s="212" t="s">
        <v>1318</v>
      </c>
      <c r="C31" s="213" t="s">
        <v>3378</v>
      </c>
      <c r="D31" s="214"/>
      <c r="E31" s="215" t="s">
        <v>1265</v>
      </c>
      <c r="G31" s="37" t="s">
        <v>6383</v>
      </c>
    </row>
    <row r="32" spans="2:7">
      <c r="B32" s="212" t="s">
        <v>1353</v>
      </c>
      <c r="C32" s="213" t="s">
        <v>6384</v>
      </c>
      <c r="D32" s="214"/>
      <c r="E32" s="215" t="s">
        <v>1353</v>
      </c>
      <c r="G32" s="37" t="s">
        <v>6385</v>
      </c>
    </row>
    <row r="34" spans="2:7">
      <c r="B34" s="192" t="s">
        <v>1173</v>
      </c>
      <c r="C34" s="194" t="s">
        <v>5636</v>
      </c>
      <c r="E34" s="190" t="s">
        <v>6122</v>
      </c>
    </row>
    <row r="35" spans="2:7" ht="25.5">
      <c r="B35" s="191" t="s">
        <v>6158</v>
      </c>
      <c r="C35" s="196" t="s">
        <v>6160</v>
      </c>
      <c r="E35" s="174" t="s">
        <v>6123</v>
      </c>
      <c r="G35" s="189" t="s">
        <v>6159</v>
      </c>
    </row>
    <row r="36" spans="2:7">
      <c r="B36" s="174" t="s">
        <v>1175</v>
      </c>
      <c r="C36" s="183" t="s">
        <v>6120</v>
      </c>
      <c r="E36" s="174" t="s">
        <v>6127</v>
      </c>
    </row>
    <row r="37" spans="2:7" ht="25.5">
      <c r="B37" s="191" t="s">
        <v>6162</v>
      </c>
      <c r="C37" s="197" t="s">
        <v>6163</v>
      </c>
      <c r="E37" s="191" t="s">
        <v>6170</v>
      </c>
      <c r="G37" s="189" t="s">
        <v>6164</v>
      </c>
    </row>
    <row r="38" spans="2:7">
      <c r="B38" s="174" t="s">
        <v>1246</v>
      </c>
      <c r="C38" s="183" t="s">
        <v>6118</v>
      </c>
      <c r="E38" s="174" t="s">
        <v>6127</v>
      </c>
    </row>
    <row r="39" spans="2:7">
      <c r="B39" s="174" t="s">
        <v>6115</v>
      </c>
      <c r="C39" s="183" t="s">
        <v>6129</v>
      </c>
      <c r="E39" s="191" t="s">
        <v>6132</v>
      </c>
      <c r="G39" s="37" t="s">
        <v>6154</v>
      </c>
    </row>
    <row r="41" spans="2:7">
      <c r="B41" s="192" t="s">
        <v>1173</v>
      </c>
      <c r="C41" s="194" t="s">
        <v>5637</v>
      </c>
      <c r="E41" s="190" t="s">
        <v>6122</v>
      </c>
    </row>
    <row r="42" spans="2:7" ht="25.5">
      <c r="B42" s="191" t="s">
        <v>6158</v>
      </c>
      <c r="C42" s="196" t="s">
        <v>6161</v>
      </c>
      <c r="E42" s="174" t="s">
        <v>6123</v>
      </c>
      <c r="G42" s="189" t="s">
        <v>6159</v>
      </c>
    </row>
    <row r="43" spans="2:7">
      <c r="B43" s="174" t="s">
        <v>1175</v>
      </c>
      <c r="C43" s="183" t="s">
        <v>6120</v>
      </c>
      <c r="E43" s="174" t="s">
        <v>6127</v>
      </c>
    </row>
    <row r="44" spans="2:7" ht="25.5">
      <c r="B44" s="191" t="s">
        <v>6162</v>
      </c>
      <c r="C44" s="197" t="s">
        <v>6165</v>
      </c>
      <c r="E44" s="191" t="s">
        <v>6171</v>
      </c>
      <c r="G44" s="189" t="s">
        <v>6164</v>
      </c>
    </row>
    <row r="45" spans="2:7">
      <c r="B45" s="174" t="s">
        <v>1246</v>
      </c>
      <c r="C45" s="183" t="s">
        <v>6118</v>
      </c>
      <c r="E45" s="174" t="s">
        <v>6127</v>
      </c>
    </row>
    <row r="46" spans="2:7">
      <c r="B46" s="174" t="s">
        <v>6115</v>
      </c>
      <c r="C46" s="183" t="s">
        <v>6129</v>
      </c>
      <c r="E46" s="191" t="s">
        <v>6132</v>
      </c>
      <c r="G46" s="37" t="s">
        <v>6154</v>
      </c>
    </row>
    <row r="48" spans="2:7">
      <c r="B48" s="192" t="s">
        <v>1173</v>
      </c>
      <c r="C48" s="193" t="s">
        <v>2549</v>
      </c>
      <c r="E48" s="190" t="s">
        <v>6122</v>
      </c>
    </row>
    <row r="49" spans="2:7">
      <c r="B49" s="174" t="s">
        <v>1248</v>
      </c>
      <c r="C49" s="183" t="s">
        <v>842</v>
      </c>
      <c r="E49" s="174" t="s">
        <v>6140</v>
      </c>
      <c r="G49" s="37" t="s">
        <v>6155</v>
      </c>
    </row>
    <row r="50" spans="2:7">
      <c r="B50" s="174" t="s">
        <v>1175</v>
      </c>
      <c r="C50" s="183" t="s">
        <v>6120</v>
      </c>
      <c r="E50" s="174" t="s">
        <v>6127</v>
      </c>
    </row>
    <row r="51" spans="2:7">
      <c r="B51" s="174" t="s">
        <v>1245</v>
      </c>
      <c r="C51" s="183" t="s">
        <v>1301</v>
      </c>
      <c r="E51" s="174" t="s">
        <v>6141</v>
      </c>
    </row>
    <row r="52" spans="2:7">
      <c r="B52" s="174" t="s">
        <v>1246</v>
      </c>
      <c r="C52" s="183" t="s">
        <v>6126</v>
      </c>
      <c r="E52" s="174" t="s">
        <v>6142</v>
      </c>
    </row>
    <row r="53" spans="2:7">
      <c r="B53" s="174" t="s">
        <v>6115</v>
      </c>
      <c r="C53" s="183"/>
      <c r="E53" s="191" t="s">
        <v>6133</v>
      </c>
    </row>
    <row r="55" spans="2:7">
      <c r="B55" s="192" t="s">
        <v>1173</v>
      </c>
      <c r="C55" s="193" t="s">
        <v>2547</v>
      </c>
      <c r="E55" s="190" t="s">
        <v>6122</v>
      </c>
    </row>
    <row r="56" spans="2:7">
      <c r="B56" s="174" t="s">
        <v>1248</v>
      </c>
      <c r="C56" s="195" t="s">
        <v>6134</v>
      </c>
      <c r="E56" s="174" t="s">
        <v>6121</v>
      </c>
      <c r="G56" s="37" t="s">
        <v>4746</v>
      </c>
    </row>
    <row r="57" spans="2:7">
      <c r="B57" s="174" t="s">
        <v>1175</v>
      </c>
      <c r="C57" s="183" t="s">
        <v>6120</v>
      </c>
      <c r="E57" s="174" t="s">
        <v>6127</v>
      </c>
    </row>
    <row r="58" spans="2:7" ht="25.5">
      <c r="B58" s="191" t="s">
        <v>6168</v>
      </c>
      <c r="C58" s="197" t="s">
        <v>6169</v>
      </c>
      <c r="E58" s="191" t="s">
        <v>6172</v>
      </c>
      <c r="G58" s="189" t="s">
        <v>6173</v>
      </c>
    </row>
    <row r="59" spans="2:7">
      <c r="B59" s="174" t="s">
        <v>1246</v>
      </c>
      <c r="C59" s="183" t="s">
        <v>6125</v>
      </c>
      <c r="E59" s="174" t="s">
        <v>6142</v>
      </c>
    </row>
    <row r="60" spans="2:7">
      <c r="B60" s="174" t="s">
        <v>1247</v>
      </c>
      <c r="C60" s="183" t="s">
        <v>6126</v>
      </c>
      <c r="E60" s="174" t="s">
        <v>6127</v>
      </c>
    </row>
    <row r="61" spans="2:7">
      <c r="B61" s="174" t="s">
        <v>6115</v>
      </c>
      <c r="C61" s="183" t="s">
        <v>4814</v>
      </c>
      <c r="E61" s="191" t="s">
        <v>6117</v>
      </c>
      <c r="G61" s="37" t="s">
        <v>6166</v>
      </c>
    </row>
    <row r="63" spans="2:7">
      <c r="B63" s="192" t="s">
        <v>1173</v>
      </c>
      <c r="C63" s="193" t="s">
        <v>2553</v>
      </c>
      <c r="E63" s="190" t="s">
        <v>6122</v>
      </c>
    </row>
    <row r="64" spans="2:7">
      <c r="B64" s="174" t="s">
        <v>1248</v>
      </c>
      <c r="C64" s="195" t="s">
        <v>6136</v>
      </c>
      <c r="E64" s="174" t="s">
        <v>6117</v>
      </c>
      <c r="G64" s="37" t="s">
        <v>4750</v>
      </c>
    </row>
    <row r="65" spans="2:7">
      <c r="B65" s="174" t="s">
        <v>1175</v>
      </c>
      <c r="C65" s="183" t="s">
        <v>6120</v>
      </c>
      <c r="E65" s="174" t="s">
        <v>6127</v>
      </c>
    </row>
    <row r="66" spans="2:7">
      <c r="B66" s="174" t="s">
        <v>1245</v>
      </c>
      <c r="C66" s="183" t="s">
        <v>6135</v>
      </c>
      <c r="E66" s="174" t="s">
        <v>6143</v>
      </c>
      <c r="G66" s="37" t="s">
        <v>764</v>
      </c>
    </row>
    <row r="67" spans="2:7">
      <c r="B67" s="174" t="s">
        <v>1246</v>
      </c>
      <c r="C67" s="183" t="s">
        <v>6118</v>
      </c>
      <c r="E67" s="174" t="s">
        <v>6127</v>
      </c>
    </row>
    <row r="68" spans="2:7">
      <c r="B68" s="174" t="s">
        <v>6115</v>
      </c>
      <c r="C68" s="183" t="s">
        <v>6137</v>
      </c>
      <c r="E68" s="191" t="s">
        <v>6117</v>
      </c>
      <c r="G68" s="37" t="s">
        <v>6137</v>
      </c>
    </row>
    <row r="70" spans="2:7">
      <c r="B70" s="173" t="s">
        <v>6183</v>
      </c>
    </row>
    <row r="71" spans="2:7">
      <c r="B71" s="181" t="s">
        <v>6184</v>
      </c>
      <c r="C71" s="187" t="s">
        <v>6187</v>
      </c>
      <c r="D71" s="198"/>
      <c r="E71" s="182"/>
      <c r="G71" s="37" t="s">
        <v>6186</v>
      </c>
    </row>
    <row r="73" spans="2:7">
      <c r="B73" s="173" t="s">
        <v>6185</v>
      </c>
    </row>
    <row r="74" spans="2:7">
      <c r="B74" s="181" t="s">
        <v>1274</v>
      </c>
      <c r="C74" s="187" t="s">
        <v>6188</v>
      </c>
      <c r="D74" s="198"/>
      <c r="E74" s="182"/>
      <c r="G74" s="37" t="s">
        <v>1274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BA73-F545-4723-B2B0-AF8BBA1C4009}">
  <sheetPr codeName="Sheet9"/>
  <dimension ref="B2:Q74"/>
  <sheetViews>
    <sheetView topLeftCell="A16" workbookViewId="0">
      <selection activeCell="F44" sqref="F44"/>
    </sheetView>
  </sheetViews>
  <sheetFormatPr defaultColWidth="9.28515625" defaultRowHeight="13.5"/>
  <cols>
    <col min="1" max="1" width="4.28515625" style="77" customWidth="1"/>
    <col min="2" max="2" width="19.85546875" style="77" customWidth="1"/>
    <col min="3" max="3" width="22.28515625" style="77" customWidth="1"/>
    <col min="4" max="4" width="7.140625" style="77" customWidth="1"/>
    <col min="5" max="5" width="11.28515625" style="77" customWidth="1"/>
    <col min="6" max="6" width="22.28515625" style="77" customWidth="1"/>
    <col min="7" max="7" width="9.28515625" style="77" customWidth="1"/>
    <col min="8" max="8" width="11.85546875" style="77" bestFit="1" customWidth="1"/>
    <col min="9" max="9" width="13.85546875" style="77" bestFit="1" customWidth="1"/>
    <col min="10" max="10" width="19.28515625" style="77" customWidth="1"/>
    <col min="11" max="13" width="9.28515625" style="77"/>
    <col min="14" max="14" width="20.28515625" style="77" customWidth="1"/>
    <col min="15" max="16384" width="9.28515625" style="77"/>
  </cols>
  <sheetData>
    <row r="2" spans="2:17">
      <c r="B2" s="125" t="s">
        <v>5340</v>
      </c>
    </row>
    <row r="3" spans="2:17">
      <c r="B3" s="125"/>
    </row>
    <row r="4" spans="2:17">
      <c r="B4" s="125" t="s">
        <v>5341</v>
      </c>
    </row>
    <row r="5" spans="2:17">
      <c r="B5" s="125" t="s">
        <v>5337</v>
      </c>
      <c r="C5" s="125" t="s">
        <v>5338</v>
      </c>
    </row>
    <row r="6" spans="2:17">
      <c r="B6" s="125" t="s">
        <v>5342</v>
      </c>
      <c r="C6" s="125" t="s">
        <v>5339</v>
      </c>
    </row>
    <row r="8" spans="2:17">
      <c r="B8" s="119" t="s">
        <v>495</v>
      </c>
      <c r="C8" s="119" t="s">
        <v>488</v>
      </c>
      <c r="D8" s="119" t="s">
        <v>2020</v>
      </c>
      <c r="E8" s="119" t="s">
        <v>2021</v>
      </c>
      <c r="F8" s="119" t="s">
        <v>4442</v>
      </c>
      <c r="G8" s="119" t="s">
        <v>1131</v>
      </c>
      <c r="H8" s="119" t="s">
        <v>4445</v>
      </c>
      <c r="I8" s="119" t="s">
        <v>2778</v>
      </c>
      <c r="J8" s="119" t="s">
        <v>4424</v>
      </c>
      <c r="K8" s="119" t="s">
        <v>4449</v>
      </c>
      <c r="L8" s="119" t="s">
        <v>4450</v>
      </c>
      <c r="M8" s="119" t="s">
        <v>4446</v>
      </c>
      <c r="N8" s="119" t="s">
        <v>5271</v>
      </c>
      <c r="O8" s="119" t="s">
        <v>5299</v>
      </c>
      <c r="P8" s="119" t="s">
        <v>5300</v>
      </c>
      <c r="Q8" s="119" t="s">
        <v>5301</v>
      </c>
    </row>
    <row r="9" spans="2:17">
      <c r="B9" s="119" t="s">
        <v>496</v>
      </c>
      <c r="C9" s="119" t="s">
        <v>489</v>
      </c>
      <c r="D9" s="119" t="s">
        <v>4443</v>
      </c>
      <c r="E9" s="119" t="s">
        <v>4444</v>
      </c>
      <c r="F9" s="119" t="s">
        <v>2016</v>
      </c>
      <c r="G9" s="119" t="s">
        <v>714</v>
      </c>
      <c r="H9" s="119" t="s">
        <v>4436</v>
      </c>
      <c r="I9" s="119" t="s">
        <v>2017</v>
      </c>
      <c r="J9" s="119" t="s">
        <v>1144</v>
      </c>
      <c r="K9" s="119" t="s">
        <v>4431</v>
      </c>
      <c r="L9" s="119" t="s">
        <v>4432</v>
      </c>
      <c r="M9" s="119" t="s">
        <v>2018</v>
      </c>
      <c r="N9" s="119" t="s">
        <v>5295</v>
      </c>
      <c r="O9" s="119" t="s">
        <v>4433</v>
      </c>
      <c r="P9" s="119" t="s">
        <v>4434</v>
      </c>
      <c r="Q9" s="119" t="s">
        <v>4435</v>
      </c>
    </row>
    <row r="10" spans="2:17">
      <c r="B10" s="77" t="s">
        <v>4454</v>
      </c>
      <c r="C10" s="77" t="s">
        <v>1124</v>
      </c>
      <c r="D10" s="88" t="s">
        <v>4447</v>
      </c>
      <c r="E10" s="88" t="s">
        <v>4448</v>
      </c>
      <c r="F10" s="77" t="s">
        <v>4442</v>
      </c>
      <c r="G10" s="77" t="s">
        <v>2022</v>
      </c>
      <c r="H10" s="77" t="s">
        <v>5273</v>
      </c>
      <c r="I10" s="77" t="s">
        <v>5272</v>
      </c>
      <c r="N10" s="77" t="s">
        <v>5271</v>
      </c>
    </row>
    <row r="11" spans="2:17">
      <c r="B11" s="77" t="s">
        <v>5277</v>
      </c>
      <c r="C11" s="77" t="s">
        <v>5214</v>
      </c>
      <c r="D11" s="88">
        <v>0</v>
      </c>
      <c r="E11" s="88">
        <v>0</v>
      </c>
      <c r="F11" s="77" t="s">
        <v>5213</v>
      </c>
      <c r="G11" s="77" t="s">
        <v>2548</v>
      </c>
      <c r="H11" s="77" t="s">
        <v>1980</v>
      </c>
      <c r="I11" s="77" t="s">
        <v>1298</v>
      </c>
      <c r="J11" s="77" t="str">
        <f t="shared" ref="J11:J37" si="0">F11</f>
        <v>KRW.CNH</v>
      </c>
      <c r="M11" s="77" t="s">
        <v>2549</v>
      </c>
      <c r="N11" s="77" t="s">
        <v>2548</v>
      </c>
    </row>
    <row r="12" spans="2:17">
      <c r="C12" s="77" t="s">
        <v>5216</v>
      </c>
      <c r="D12" s="88">
        <v>0</v>
      </c>
      <c r="E12" s="88">
        <v>0</v>
      </c>
      <c r="F12" s="77" t="s">
        <v>5215</v>
      </c>
      <c r="G12" s="77" t="s">
        <v>2548</v>
      </c>
      <c r="H12" s="77" t="s">
        <v>1980</v>
      </c>
      <c r="I12" s="77" t="s">
        <v>1298</v>
      </c>
      <c r="J12" s="77" t="str">
        <f t="shared" si="0"/>
        <v>KRW.CNY</v>
      </c>
      <c r="M12" s="77" t="s">
        <v>2549</v>
      </c>
      <c r="N12" s="77" t="s">
        <v>2548</v>
      </c>
    </row>
    <row r="13" spans="2:17">
      <c r="C13" s="77" t="s">
        <v>5218</v>
      </c>
      <c r="D13" s="88">
        <v>0</v>
      </c>
      <c r="E13" s="88">
        <v>0</v>
      </c>
      <c r="F13" s="77" t="s">
        <v>5217</v>
      </c>
      <c r="G13" s="77" t="s">
        <v>2548</v>
      </c>
      <c r="H13" s="77" t="s">
        <v>1980</v>
      </c>
      <c r="I13" s="77" t="s">
        <v>1298</v>
      </c>
      <c r="J13" s="77" t="str">
        <f t="shared" si="0"/>
        <v>KRW.EUR</v>
      </c>
      <c r="M13" s="77" t="s">
        <v>2549</v>
      </c>
      <c r="N13" s="77" t="s">
        <v>2548</v>
      </c>
    </row>
    <row r="14" spans="2:17">
      <c r="C14" s="77" t="s">
        <v>5220</v>
      </c>
      <c r="D14" s="88">
        <v>0</v>
      </c>
      <c r="E14" s="88">
        <v>0</v>
      </c>
      <c r="F14" s="77" t="s">
        <v>5219</v>
      </c>
      <c r="G14" s="77" t="s">
        <v>2548</v>
      </c>
      <c r="H14" s="77" t="s">
        <v>1980</v>
      </c>
      <c r="I14" s="77" t="s">
        <v>1298</v>
      </c>
      <c r="J14" s="77" t="str">
        <f t="shared" si="0"/>
        <v>KRW.KRW</v>
      </c>
      <c r="M14" s="77" t="s">
        <v>2549</v>
      </c>
      <c r="N14" s="77" t="s">
        <v>2548</v>
      </c>
    </row>
    <row r="15" spans="2:17">
      <c r="C15" s="77" t="s">
        <v>5189</v>
      </c>
      <c r="D15" s="88">
        <v>0</v>
      </c>
      <c r="E15" s="88">
        <v>0</v>
      </c>
      <c r="F15" s="77" t="s">
        <v>5127</v>
      </c>
      <c r="G15" s="77" t="s">
        <v>2548</v>
      </c>
      <c r="H15" s="77" t="s">
        <v>1980</v>
      </c>
      <c r="I15" s="77" t="s">
        <v>1298</v>
      </c>
      <c r="J15" s="77" t="str">
        <f t="shared" si="0"/>
        <v>KRW.USD</v>
      </c>
      <c r="M15" s="77" t="s">
        <v>2549</v>
      </c>
      <c r="N15" s="77" t="s">
        <v>2548</v>
      </c>
    </row>
    <row r="16" spans="2:17">
      <c r="C16" s="77" t="s">
        <v>5222</v>
      </c>
      <c r="D16" s="88">
        <v>0</v>
      </c>
      <c r="E16" s="88">
        <v>0</v>
      </c>
      <c r="F16" s="77" t="s">
        <v>5221</v>
      </c>
      <c r="G16" s="77" t="s">
        <v>2548</v>
      </c>
      <c r="H16" s="77" t="s">
        <v>1980</v>
      </c>
      <c r="I16" s="77" t="s">
        <v>1298</v>
      </c>
      <c r="J16" s="77" t="str">
        <f t="shared" si="0"/>
        <v>KRW.XAU</v>
      </c>
      <c r="M16" s="77" t="s">
        <v>2549</v>
      </c>
      <c r="N16" s="77" t="s">
        <v>2548</v>
      </c>
    </row>
    <row r="17" spans="2:14">
      <c r="B17" s="77" t="s">
        <v>5278</v>
      </c>
      <c r="C17" s="77" t="s">
        <v>5208</v>
      </c>
      <c r="D17" s="88">
        <v>0</v>
      </c>
      <c r="E17" s="88">
        <v>0</v>
      </c>
      <c r="F17" s="77" t="s">
        <v>4439</v>
      </c>
      <c r="G17" s="77" t="s">
        <v>2553</v>
      </c>
      <c r="H17" s="77" t="s">
        <v>1980</v>
      </c>
      <c r="I17" s="77" t="s">
        <v>1298</v>
      </c>
      <c r="J17" s="77" t="str">
        <f t="shared" si="0"/>
        <v>EQ.KOSPI200</v>
      </c>
      <c r="M17" s="92" t="s">
        <v>2547</v>
      </c>
      <c r="N17" s="77" t="s">
        <v>5187</v>
      </c>
    </row>
    <row r="18" spans="2:14">
      <c r="C18" s="77" t="s">
        <v>5210</v>
      </c>
      <c r="D18" s="88">
        <v>0</v>
      </c>
      <c r="E18" s="88">
        <v>0</v>
      </c>
      <c r="F18" s="77" t="s">
        <v>5209</v>
      </c>
      <c r="G18" s="77" t="s">
        <v>2552</v>
      </c>
      <c r="H18" s="77" t="s">
        <v>1980</v>
      </c>
      <c r="I18" s="77" t="s">
        <v>1298</v>
      </c>
      <c r="J18" s="77" t="str">
        <f t="shared" si="0"/>
        <v>EQ.KR7069500007</v>
      </c>
      <c r="M18" s="92" t="s">
        <v>2547</v>
      </c>
      <c r="N18" s="77" t="s">
        <v>5187</v>
      </c>
    </row>
    <row r="19" spans="2:14">
      <c r="C19" s="77" t="s">
        <v>5275</v>
      </c>
      <c r="D19" s="88">
        <v>0</v>
      </c>
      <c r="E19" s="88">
        <v>0</v>
      </c>
      <c r="F19" s="77" t="s">
        <v>5285</v>
      </c>
      <c r="G19" s="77" t="s">
        <v>2552</v>
      </c>
      <c r="H19" s="77" t="s">
        <v>1980</v>
      </c>
      <c r="I19" s="77" t="s">
        <v>1298</v>
      </c>
      <c r="J19" s="77" t="str">
        <f t="shared" si="0"/>
        <v>EQ.KRB025960004</v>
      </c>
      <c r="M19" s="92" t="s">
        <v>2547</v>
      </c>
      <c r="N19" s="77" t="s">
        <v>5187</v>
      </c>
    </row>
    <row r="20" spans="2:14">
      <c r="C20" s="77" t="s">
        <v>5267</v>
      </c>
      <c r="D20" s="88">
        <v>0</v>
      </c>
      <c r="E20" s="88">
        <v>0</v>
      </c>
      <c r="F20" s="77" t="s">
        <v>5286</v>
      </c>
      <c r="G20" s="77" t="s">
        <v>2552</v>
      </c>
      <c r="H20" s="77" t="s">
        <v>1980</v>
      </c>
      <c r="I20" s="77" t="s">
        <v>1298</v>
      </c>
      <c r="J20" s="77" t="str">
        <f t="shared" si="0"/>
        <v>EQ.KRBB15430001</v>
      </c>
      <c r="M20" s="92" t="s">
        <v>2547</v>
      </c>
      <c r="N20" s="77" t="s">
        <v>5187</v>
      </c>
    </row>
    <row r="21" spans="2:14">
      <c r="C21" s="77" t="s">
        <v>5205</v>
      </c>
      <c r="D21" s="88">
        <v>0</v>
      </c>
      <c r="E21" s="88">
        <v>0</v>
      </c>
      <c r="F21" s="77" t="s">
        <v>5287</v>
      </c>
      <c r="G21" s="77" t="s">
        <v>2552</v>
      </c>
      <c r="H21" s="77" t="s">
        <v>1980</v>
      </c>
      <c r="I21" s="77" t="s">
        <v>1298</v>
      </c>
      <c r="J21" s="77" t="str">
        <f t="shared" si="0"/>
        <v>EQ.KRBQ36130013</v>
      </c>
      <c r="M21" s="92" t="s">
        <v>2547</v>
      </c>
      <c r="N21" s="77" t="s">
        <v>5187</v>
      </c>
    </row>
    <row r="22" spans="2:14">
      <c r="C22" s="77" t="s">
        <v>5206</v>
      </c>
      <c r="D22" s="88">
        <v>0</v>
      </c>
      <c r="E22" s="88">
        <v>0</v>
      </c>
      <c r="F22" s="77" t="s">
        <v>5288</v>
      </c>
      <c r="G22" s="77" t="s">
        <v>2552</v>
      </c>
      <c r="H22" s="77" t="s">
        <v>1980</v>
      </c>
      <c r="I22" s="77" t="s">
        <v>4300</v>
      </c>
      <c r="J22" s="77" t="str">
        <f t="shared" si="0"/>
        <v>EQ.SH0000000000</v>
      </c>
      <c r="M22" s="92" t="s">
        <v>2547</v>
      </c>
      <c r="N22" s="77" t="s">
        <v>5188</v>
      </c>
    </row>
    <row r="23" spans="2:14">
      <c r="C23" s="77" t="s">
        <v>5207</v>
      </c>
      <c r="D23" s="88">
        <v>0</v>
      </c>
      <c r="E23" s="88">
        <v>0</v>
      </c>
      <c r="F23" s="77" t="s">
        <v>5289</v>
      </c>
      <c r="G23" s="77" t="s">
        <v>2552</v>
      </c>
      <c r="H23" s="77" t="s">
        <v>1980</v>
      </c>
      <c r="I23" s="77" t="s">
        <v>1301</v>
      </c>
      <c r="J23" s="77" t="str">
        <f t="shared" si="0"/>
        <v>EQ.US0010551028</v>
      </c>
      <c r="M23" s="92" t="s">
        <v>2547</v>
      </c>
      <c r="N23" s="77" t="s">
        <v>5188</v>
      </c>
    </row>
    <row r="24" spans="2:14">
      <c r="C24" s="77" t="s">
        <v>5276</v>
      </c>
      <c r="D24" s="88">
        <v>0</v>
      </c>
      <c r="E24" s="88">
        <v>0</v>
      </c>
      <c r="F24" s="77" t="s">
        <v>5290</v>
      </c>
      <c r="G24" s="77" t="s">
        <v>2552</v>
      </c>
      <c r="H24" s="77" t="s">
        <v>1980</v>
      </c>
      <c r="I24" s="77" t="s">
        <v>1301</v>
      </c>
      <c r="J24" s="77" t="str">
        <f t="shared" si="0"/>
        <v>EQ.US00287Y1091</v>
      </c>
      <c r="M24" s="92" t="s">
        <v>2547</v>
      </c>
      <c r="N24" s="77" t="s">
        <v>5188</v>
      </c>
    </row>
    <row r="25" spans="2:14">
      <c r="C25" s="77" t="s">
        <v>5212</v>
      </c>
      <c r="D25" s="88">
        <v>0</v>
      </c>
      <c r="E25" s="88">
        <v>0</v>
      </c>
      <c r="F25" s="77" t="s">
        <v>5211</v>
      </c>
      <c r="G25" s="77" t="s">
        <v>2552</v>
      </c>
      <c r="H25" s="77" t="s">
        <v>1980</v>
      </c>
      <c r="I25" s="77" t="s">
        <v>1301</v>
      </c>
      <c r="J25" s="77" t="str">
        <f t="shared" si="0"/>
        <v>EQ.US46090E1038</v>
      </c>
      <c r="M25" s="92" t="s">
        <v>2547</v>
      </c>
      <c r="N25" s="77" t="s">
        <v>5188</v>
      </c>
    </row>
    <row r="26" spans="2:14">
      <c r="C26" s="77" t="s">
        <v>5259</v>
      </c>
      <c r="D26" s="88">
        <v>0</v>
      </c>
      <c r="E26" s="88">
        <v>0</v>
      </c>
      <c r="F26" s="77" t="s">
        <v>5258</v>
      </c>
      <c r="G26" s="77" t="s">
        <v>5257</v>
      </c>
      <c r="H26" s="77" t="s">
        <v>1980</v>
      </c>
      <c r="I26" s="77" t="s">
        <v>1301</v>
      </c>
      <c r="J26" s="77" t="str">
        <f t="shared" si="0"/>
        <v>EQ.COPPER</v>
      </c>
      <c r="M26" s="92" t="s">
        <v>6477</v>
      </c>
      <c r="N26" s="77" t="s">
        <v>5257</v>
      </c>
    </row>
    <row r="27" spans="2:14">
      <c r="C27" s="77" t="s">
        <v>5261</v>
      </c>
      <c r="D27" s="88">
        <v>0</v>
      </c>
      <c r="E27" s="88">
        <v>0</v>
      </c>
      <c r="F27" s="77" t="s">
        <v>5260</v>
      </c>
      <c r="G27" s="77" t="s">
        <v>5257</v>
      </c>
      <c r="H27" s="77" t="s">
        <v>1980</v>
      </c>
      <c r="I27" s="77" t="s">
        <v>1301</v>
      </c>
      <c r="J27" s="77" t="str">
        <f t="shared" si="0"/>
        <v>USD.XAU</v>
      </c>
      <c r="M27" s="92" t="s">
        <v>6477</v>
      </c>
      <c r="N27" s="77" t="s">
        <v>5257</v>
      </c>
    </row>
    <row r="28" spans="2:14">
      <c r="B28" s="77" t="s">
        <v>5274</v>
      </c>
      <c r="C28" s="77" t="s">
        <v>5199</v>
      </c>
      <c r="D28" s="88">
        <v>0</v>
      </c>
      <c r="E28" s="88">
        <v>91</v>
      </c>
      <c r="F28" s="77" t="s">
        <v>5326</v>
      </c>
      <c r="G28" s="77" t="s">
        <v>2550</v>
      </c>
      <c r="H28" s="77" t="s">
        <v>1980</v>
      </c>
      <c r="I28" s="77" t="s">
        <v>4300</v>
      </c>
      <c r="J28" s="77" t="str">
        <f t="shared" si="0"/>
        <v>CRS.Z.CNY.M003</v>
      </c>
      <c r="L28" s="77">
        <v>0.25</v>
      </c>
      <c r="M28" s="77" t="s">
        <v>4463</v>
      </c>
      <c r="N28" s="77" t="s">
        <v>5198</v>
      </c>
    </row>
    <row r="29" spans="2:14">
      <c r="C29" s="77" t="s">
        <v>5245</v>
      </c>
      <c r="D29" s="88">
        <v>0</v>
      </c>
      <c r="E29" s="88">
        <v>91</v>
      </c>
      <c r="F29" s="77" t="s">
        <v>5327</v>
      </c>
      <c r="G29" s="77" t="s">
        <v>2550</v>
      </c>
      <c r="H29" s="77" t="s">
        <v>1980</v>
      </c>
      <c r="I29" s="77" t="s">
        <v>4285</v>
      </c>
      <c r="J29" s="77" t="str">
        <f t="shared" si="0"/>
        <v>CRS.Z.EUR.M003</v>
      </c>
      <c r="L29" s="77">
        <v>0.25</v>
      </c>
      <c r="M29" s="77" t="s">
        <v>4463</v>
      </c>
      <c r="N29" s="77" t="s">
        <v>5198</v>
      </c>
    </row>
    <row r="30" spans="2:14">
      <c r="C30" s="77" t="s">
        <v>5248</v>
      </c>
      <c r="D30" s="88">
        <v>0</v>
      </c>
      <c r="E30" s="88">
        <v>91</v>
      </c>
      <c r="F30" s="77" t="s">
        <v>5328</v>
      </c>
      <c r="G30" s="77" t="s">
        <v>2550</v>
      </c>
      <c r="H30" s="77" t="s">
        <v>1980</v>
      </c>
      <c r="I30" s="77" t="s">
        <v>4285</v>
      </c>
      <c r="J30" s="77" t="str">
        <f t="shared" si="0"/>
        <v>RFR.Z.EUR.M003</v>
      </c>
      <c r="L30" s="77">
        <v>0.25</v>
      </c>
      <c r="M30" s="77" t="s">
        <v>2551</v>
      </c>
      <c r="N30" s="77" t="s">
        <v>5198</v>
      </c>
    </row>
    <row r="31" spans="2:14">
      <c r="C31" s="77" t="s">
        <v>5191</v>
      </c>
      <c r="D31" s="88">
        <v>0</v>
      </c>
      <c r="E31" s="88">
        <v>183</v>
      </c>
      <c r="F31" s="77" t="s">
        <v>5303</v>
      </c>
      <c r="G31" s="77" t="s">
        <v>2550</v>
      </c>
      <c r="H31" s="77" t="s">
        <v>1980</v>
      </c>
      <c r="I31" s="77" t="s">
        <v>4285</v>
      </c>
      <c r="J31" s="77" t="str">
        <f t="shared" si="0"/>
        <v>1010000DE.EUR.M006</v>
      </c>
      <c r="L31" s="77">
        <v>0.5</v>
      </c>
      <c r="M31" s="77" t="s">
        <v>4461</v>
      </c>
      <c r="N31" s="77" t="s">
        <v>5190</v>
      </c>
    </row>
    <row r="32" spans="2:14">
      <c r="C32" s="77" t="s">
        <v>5202</v>
      </c>
      <c r="D32" s="88">
        <v>0</v>
      </c>
      <c r="E32" s="88">
        <v>91</v>
      </c>
      <c r="F32" s="77" t="s">
        <v>5329</v>
      </c>
      <c r="G32" s="77" t="s">
        <v>2550</v>
      </c>
      <c r="H32" s="77" t="s">
        <v>1980</v>
      </c>
      <c r="I32" s="77" t="s">
        <v>5291</v>
      </c>
      <c r="J32" s="77" t="str">
        <f t="shared" si="0"/>
        <v>RFR.Z.JPY.M003</v>
      </c>
      <c r="L32" s="77">
        <v>0.25</v>
      </c>
      <c r="M32" s="77" t="s">
        <v>2551</v>
      </c>
      <c r="N32" s="77" t="s">
        <v>5198</v>
      </c>
    </row>
    <row r="33" spans="2:16">
      <c r="C33" s="77" t="s">
        <v>5247</v>
      </c>
      <c r="D33" s="88">
        <v>0</v>
      </c>
      <c r="E33" s="88">
        <v>91</v>
      </c>
      <c r="F33" s="77" t="s">
        <v>5125</v>
      </c>
      <c r="G33" s="77" t="s">
        <v>2550</v>
      </c>
      <c r="H33" s="77" t="s">
        <v>1980</v>
      </c>
      <c r="I33" s="77" t="s">
        <v>1298</v>
      </c>
      <c r="J33" s="77" t="str">
        <f t="shared" si="0"/>
        <v>IRS.Z.KRW.M003</v>
      </c>
      <c r="L33" s="77">
        <v>0.25</v>
      </c>
      <c r="M33" s="77" t="s">
        <v>2551</v>
      </c>
      <c r="N33" s="77" t="s">
        <v>5203</v>
      </c>
    </row>
    <row r="34" spans="2:16">
      <c r="C34" s="77" t="s">
        <v>5204</v>
      </c>
      <c r="D34" s="88">
        <v>0</v>
      </c>
      <c r="E34" s="88">
        <v>91</v>
      </c>
      <c r="F34" s="77" t="s">
        <v>5330</v>
      </c>
      <c r="G34" s="77" t="s">
        <v>2550</v>
      </c>
      <c r="H34" s="77" t="s">
        <v>1980</v>
      </c>
      <c r="I34" s="77" t="s">
        <v>1298</v>
      </c>
      <c r="J34" s="77" t="str">
        <f t="shared" si="0"/>
        <v>RFR.Z.KRW.M003</v>
      </c>
      <c r="L34" s="77">
        <v>0.25</v>
      </c>
      <c r="M34" s="77" t="s">
        <v>2551</v>
      </c>
      <c r="N34" s="77" t="s">
        <v>5203</v>
      </c>
    </row>
    <row r="35" spans="2:16">
      <c r="C35" s="77" t="s">
        <v>5246</v>
      </c>
      <c r="D35" s="88">
        <v>0</v>
      </c>
      <c r="E35" s="88">
        <v>91</v>
      </c>
      <c r="F35" s="77" t="s">
        <v>5331</v>
      </c>
      <c r="G35" s="77" t="s">
        <v>2550</v>
      </c>
      <c r="H35" s="77" t="s">
        <v>1980</v>
      </c>
      <c r="I35" s="77" t="s">
        <v>1298</v>
      </c>
      <c r="J35" s="77" t="str">
        <f t="shared" si="0"/>
        <v>CRS.Z.KRW.M003</v>
      </c>
      <c r="L35" s="77">
        <v>0.25</v>
      </c>
      <c r="M35" s="77" t="s">
        <v>4463</v>
      </c>
      <c r="N35" s="77" t="s">
        <v>5203</v>
      </c>
    </row>
    <row r="36" spans="2:16">
      <c r="C36" s="77" t="s">
        <v>5200</v>
      </c>
      <c r="D36" s="88">
        <v>0</v>
      </c>
      <c r="E36" s="88">
        <v>91</v>
      </c>
      <c r="F36" s="77" t="s">
        <v>5332</v>
      </c>
      <c r="G36" s="77" t="s">
        <v>2550</v>
      </c>
      <c r="H36" s="77" t="s">
        <v>1980</v>
      </c>
      <c r="I36" s="77" t="s">
        <v>1301</v>
      </c>
      <c r="J36" s="77" t="str">
        <f t="shared" si="0"/>
        <v>RFR.Z.USD.M003</v>
      </c>
      <c r="L36" s="77">
        <v>0.25</v>
      </c>
      <c r="M36" s="77" t="s">
        <v>2551</v>
      </c>
      <c r="N36" s="77" t="s">
        <v>5198</v>
      </c>
    </row>
    <row r="37" spans="2:16">
      <c r="B37" s="124" t="s">
        <v>5335</v>
      </c>
      <c r="C37" s="77" t="s">
        <v>5195</v>
      </c>
      <c r="D37" s="88">
        <v>0</v>
      </c>
      <c r="E37" s="88">
        <v>365</v>
      </c>
      <c r="F37" s="77" t="s">
        <v>5304</v>
      </c>
      <c r="G37" s="77" t="s">
        <v>2550</v>
      </c>
      <c r="I37" s="77" t="s">
        <v>1298</v>
      </c>
      <c r="J37" s="77" t="str">
        <f t="shared" si="0"/>
        <v>1010000.KRW.M012</v>
      </c>
      <c r="L37" s="77">
        <v>1</v>
      </c>
      <c r="M37" s="77" t="s">
        <v>4461</v>
      </c>
      <c r="N37" s="77" t="s">
        <v>5223</v>
      </c>
      <c r="P37" s="77" t="s">
        <v>5302</v>
      </c>
    </row>
    <row r="38" spans="2:16">
      <c r="B38" s="124" t="s">
        <v>5336</v>
      </c>
      <c r="C38" s="122" t="s">
        <v>5333</v>
      </c>
      <c r="D38" s="123">
        <v>0</v>
      </c>
      <c r="E38" s="123">
        <v>365</v>
      </c>
      <c r="F38" s="122"/>
      <c r="G38" s="122" t="s">
        <v>2550</v>
      </c>
      <c r="H38" s="122" t="s">
        <v>1980</v>
      </c>
      <c r="I38" s="122" t="s">
        <v>1298</v>
      </c>
      <c r="J38" s="122" t="s">
        <v>5334</v>
      </c>
      <c r="K38" s="122"/>
      <c r="L38" s="122">
        <v>1</v>
      </c>
      <c r="M38" s="122" t="s">
        <v>4461</v>
      </c>
      <c r="N38" s="122" t="s">
        <v>5223</v>
      </c>
      <c r="O38" s="122"/>
      <c r="P38" s="122" t="s">
        <v>5302</v>
      </c>
    </row>
    <row r="39" spans="2:16">
      <c r="C39" s="77" t="s">
        <v>5234</v>
      </c>
      <c r="D39" s="88">
        <v>0</v>
      </c>
      <c r="E39" s="88">
        <v>183</v>
      </c>
      <c r="F39" s="77" t="s">
        <v>5305</v>
      </c>
      <c r="G39" s="77" t="s">
        <v>2550</v>
      </c>
      <c r="H39" s="77" t="s">
        <v>1980</v>
      </c>
      <c r="I39" s="77" t="s">
        <v>1298</v>
      </c>
      <c r="J39" s="77" t="str">
        <f t="shared" ref="J39:J59" si="1">F39</f>
        <v>5030110.KRW.M006</v>
      </c>
      <c r="L39" s="77">
        <v>0.5</v>
      </c>
      <c r="M39" s="77" t="s">
        <v>4461</v>
      </c>
      <c r="N39" s="77" t="s">
        <v>5227</v>
      </c>
    </row>
    <row r="40" spans="2:16">
      <c r="C40" s="77" t="s">
        <v>5239</v>
      </c>
      <c r="D40" s="88">
        <v>0</v>
      </c>
      <c r="E40" s="88">
        <v>183</v>
      </c>
      <c r="F40" s="77" t="s">
        <v>5306</v>
      </c>
      <c r="G40" s="77" t="s">
        <v>2550</v>
      </c>
      <c r="H40" s="77" t="s">
        <v>1980</v>
      </c>
      <c r="I40" s="77" t="s">
        <v>1298</v>
      </c>
      <c r="J40" s="77" t="str">
        <f t="shared" si="1"/>
        <v>7010131.KRW.M006</v>
      </c>
      <c r="L40" s="77">
        <v>0.5</v>
      </c>
      <c r="M40" s="77" t="s">
        <v>4461</v>
      </c>
      <c r="N40" s="77" t="s">
        <v>5196</v>
      </c>
    </row>
    <row r="41" spans="2:16">
      <c r="C41" s="77" t="s">
        <v>5240</v>
      </c>
      <c r="D41" s="88">
        <v>0</v>
      </c>
      <c r="E41" s="88">
        <v>183</v>
      </c>
      <c r="F41" s="77" t="s">
        <v>5307</v>
      </c>
      <c r="G41" s="77" t="s">
        <v>2550</v>
      </c>
      <c r="H41" s="77" t="s">
        <v>1980</v>
      </c>
      <c r="I41" s="77" t="s">
        <v>1298</v>
      </c>
      <c r="J41" s="77" t="str">
        <f t="shared" si="1"/>
        <v>7010132.KRW.M006</v>
      </c>
      <c r="L41" s="77">
        <v>0.5</v>
      </c>
      <c r="M41" s="77" t="s">
        <v>4461</v>
      </c>
      <c r="N41" s="77" t="s">
        <v>5196</v>
      </c>
    </row>
    <row r="42" spans="2:16">
      <c r="C42" s="77" t="s">
        <v>5241</v>
      </c>
      <c r="D42" s="88">
        <v>0</v>
      </c>
      <c r="E42" s="88">
        <v>183</v>
      </c>
      <c r="F42" s="77" t="s">
        <v>5308</v>
      </c>
      <c r="G42" s="77" t="s">
        <v>2550</v>
      </c>
      <c r="H42" s="77" t="s">
        <v>1980</v>
      </c>
      <c r="I42" s="77" t="s">
        <v>1298</v>
      </c>
      <c r="J42" s="77" t="str">
        <f t="shared" si="1"/>
        <v>7010133.KRW.M006</v>
      </c>
      <c r="L42" s="77">
        <v>0.5</v>
      </c>
      <c r="M42" s="77" t="s">
        <v>4461</v>
      </c>
      <c r="N42" s="77" t="s">
        <v>5196</v>
      </c>
    </row>
    <row r="43" spans="2:16">
      <c r="C43" s="77" t="s">
        <v>5237</v>
      </c>
      <c r="D43" s="88">
        <v>0</v>
      </c>
      <c r="E43" s="88">
        <v>183</v>
      </c>
      <c r="F43" s="77" t="s">
        <v>5309</v>
      </c>
      <c r="G43" s="77" t="s">
        <v>2550</v>
      </c>
      <c r="H43" s="77" t="s">
        <v>1980</v>
      </c>
      <c r="I43" s="77" t="s">
        <v>1298</v>
      </c>
      <c r="J43" s="77" t="str">
        <f t="shared" si="1"/>
        <v>7010121.KRW.M006</v>
      </c>
      <c r="L43" s="77">
        <v>0.5</v>
      </c>
      <c r="M43" s="77" t="s">
        <v>4461</v>
      </c>
      <c r="N43" s="77" t="s">
        <v>5193</v>
      </c>
    </row>
    <row r="44" spans="2:16">
      <c r="C44" s="77" t="s">
        <v>5238</v>
      </c>
      <c r="D44" s="88">
        <v>0</v>
      </c>
      <c r="E44" s="88">
        <v>183</v>
      </c>
      <c r="F44" s="77" t="s">
        <v>5310</v>
      </c>
      <c r="G44" s="77" t="s">
        <v>2550</v>
      </c>
      <c r="H44" s="77" t="s">
        <v>1980</v>
      </c>
      <c r="I44" s="77" t="s">
        <v>1298</v>
      </c>
      <c r="J44" s="77" t="str">
        <f t="shared" si="1"/>
        <v>7010123.KRW.M006</v>
      </c>
      <c r="L44" s="77">
        <v>0.5</v>
      </c>
      <c r="M44" s="77" t="s">
        <v>4461</v>
      </c>
      <c r="N44" s="77" t="s">
        <v>5193</v>
      </c>
    </row>
    <row r="45" spans="2:16">
      <c r="C45" s="77" t="s">
        <v>5236</v>
      </c>
      <c r="D45" s="88">
        <v>0</v>
      </c>
      <c r="E45" s="88">
        <v>183</v>
      </c>
      <c r="F45" s="77" t="s">
        <v>5311</v>
      </c>
      <c r="G45" s="77" t="s">
        <v>2550</v>
      </c>
      <c r="H45" s="77" t="s">
        <v>1980</v>
      </c>
      <c r="I45" s="77" t="s">
        <v>1298</v>
      </c>
      <c r="J45" s="77" t="str">
        <f t="shared" si="1"/>
        <v>7010110.KRW.M006</v>
      </c>
      <c r="L45" s="77">
        <v>0.5</v>
      </c>
      <c r="M45" s="77" t="s">
        <v>4461</v>
      </c>
      <c r="N45" s="77" t="s">
        <v>5227</v>
      </c>
    </row>
    <row r="46" spans="2:16">
      <c r="C46" s="77" t="s">
        <v>5243</v>
      </c>
      <c r="D46" s="88">
        <v>0</v>
      </c>
      <c r="E46" s="88">
        <v>183</v>
      </c>
      <c r="F46" s="77" t="s">
        <v>5312</v>
      </c>
      <c r="G46" s="77" t="s">
        <v>2550</v>
      </c>
      <c r="H46" s="77" t="s">
        <v>1980</v>
      </c>
      <c r="I46" s="77" t="s">
        <v>1298</v>
      </c>
      <c r="J46" s="77" t="str">
        <f t="shared" si="1"/>
        <v>7010213.KRW.M006</v>
      </c>
      <c r="L46" s="77">
        <v>0.5</v>
      </c>
      <c r="M46" s="77" t="s">
        <v>4461</v>
      </c>
      <c r="N46" s="77" t="s">
        <v>5242</v>
      </c>
    </row>
    <row r="47" spans="2:16">
      <c r="C47" s="77" t="s">
        <v>5197</v>
      </c>
      <c r="D47" s="88">
        <v>0</v>
      </c>
      <c r="E47" s="88">
        <v>183</v>
      </c>
      <c r="F47" s="77" t="s">
        <v>5313</v>
      </c>
      <c r="G47" s="77" t="s">
        <v>2550</v>
      </c>
      <c r="H47" s="77" t="s">
        <v>1980</v>
      </c>
      <c r="I47" s="77" t="s">
        <v>1298</v>
      </c>
      <c r="J47" s="77" t="str">
        <f t="shared" si="1"/>
        <v>7011122.KRW.M006</v>
      </c>
      <c r="L47" s="77">
        <v>0.5</v>
      </c>
      <c r="M47" s="77" t="s">
        <v>4461</v>
      </c>
      <c r="N47" s="77" t="s">
        <v>5196</v>
      </c>
    </row>
    <row r="48" spans="2:16">
      <c r="C48" s="77" t="s">
        <v>5244</v>
      </c>
      <c r="D48" s="88">
        <v>0</v>
      </c>
      <c r="E48" s="88">
        <v>183</v>
      </c>
      <c r="F48" s="77" t="s">
        <v>5314</v>
      </c>
      <c r="G48" s="77" t="s">
        <v>2550</v>
      </c>
      <c r="H48" s="77" t="s">
        <v>1980</v>
      </c>
      <c r="I48" s="77" t="s">
        <v>1298</v>
      </c>
      <c r="J48" s="77" t="str">
        <f t="shared" si="1"/>
        <v>7022000.KRW.M006</v>
      </c>
      <c r="L48" s="77">
        <v>0.5</v>
      </c>
      <c r="M48" s="77" t="s">
        <v>4461</v>
      </c>
      <c r="N48" s="77" t="s">
        <v>5196</v>
      </c>
    </row>
    <row r="49" spans="2:14">
      <c r="C49" s="77" t="s">
        <v>5235</v>
      </c>
      <c r="D49" s="88">
        <v>0</v>
      </c>
      <c r="E49" s="88">
        <v>183</v>
      </c>
      <c r="F49" s="77" t="s">
        <v>5315</v>
      </c>
      <c r="G49" s="77" t="s">
        <v>2550</v>
      </c>
      <c r="H49" s="77" t="s">
        <v>1980</v>
      </c>
      <c r="I49" s="77" t="s">
        <v>1298</v>
      </c>
      <c r="J49" s="77" t="str">
        <f t="shared" si="1"/>
        <v>6010131.KRW.M006</v>
      </c>
      <c r="L49" s="77">
        <v>0.5</v>
      </c>
      <c r="M49" s="77" t="s">
        <v>4461</v>
      </c>
      <c r="N49" s="77" t="s">
        <v>5196</v>
      </c>
    </row>
    <row r="50" spans="2:14">
      <c r="C50" s="77" t="s">
        <v>5194</v>
      </c>
      <c r="D50" s="88">
        <v>0</v>
      </c>
      <c r="E50" s="88">
        <v>183</v>
      </c>
      <c r="F50" s="77" t="s">
        <v>5316</v>
      </c>
      <c r="G50" s="77" t="s">
        <v>2550</v>
      </c>
      <c r="H50" s="77" t="s">
        <v>1980</v>
      </c>
      <c r="I50" s="77" t="s">
        <v>1298</v>
      </c>
      <c r="J50" s="77" t="str">
        <f t="shared" si="1"/>
        <v>6010123.KRW.M006</v>
      </c>
      <c r="L50" s="77">
        <v>0.5</v>
      </c>
      <c r="M50" s="77" t="s">
        <v>4461</v>
      </c>
      <c r="N50" s="77" t="s">
        <v>5193</v>
      </c>
    </row>
    <row r="51" spans="2:14">
      <c r="C51" s="77" t="s">
        <v>5233</v>
      </c>
      <c r="D51" s="88">
        <v>0</v>
      </c>
      <c r="E51" s="88">
        <v>183</v>
      </c>
      <c r="F51" s="77" t="s">
        <v>5317</v>
      </c>
      <c r="G51" s="77" t="s">
        <v>2550</v>
      </c>
      <c r="H51" s="77" t="s">
        <v>1980</v>
      </c>
      <c r="I51" s="77" t="s">
        <v>1298</v>
      </c>
      <c r="J51" s="77" t="str">
        <f t="shared" si="1"/>
        <v>5020110.KRW.M006</v>
      </c>
      <c r="L51" s="77">
        <v>0.5</v>
      </c>
      <c r="M51" s="77" t="s">
        <v>4461</v>
      </c>
      <c r="N51" s="77" t="s">
        <v>5225</v>
      </c>
    </row>
    <row r="52" spans="2:14">
      <c r="C52" s="77" t="s">
        <v>5232</v>
      </c>
      <c r="D52" s="88">
        <v>0</v>
      </c>
      <c r="E52" s="88">
        <v>183</v>
      </c>
      <c r="F52" s="77" t="s">
        <v>5318</v>
      </c>
      <c r="G52" s="77" t="s">
        <v>2550</v>
      </c>
      <c r="H52" s="77" t="s">
        <v>1980</v>
      </c>
      <c r="I52" s="77" t="s">
        <v>1298</v>
      </c>
      <c r="J52" s="77" t="str">
        <f t="shared" si="1"/>
        <v>5010110.KRW.M006</v>
      </c>
      <c r="L52" s="77">
        <v>0.5</v>
      </c>
      <c r="M52" s="77" t="s">
        <v>4461</v>
      </c>
      <c r="N52" s="77" t="s">
        <v>5225</v>
      </c>
    </row>
    <row r="53" spans="2:14">
      <c r="C53" s="77" t="s">
        <v>5231</v>
      </c>
      <c r="D53" s="88">
        <v>0</v>
      </c>
      <c r="E53" s="88">
        <v>183</v>
      </c>
      <c r="F53" s="77" t="s">
        <v>5319</v>
      </c>
      <c r="G53" s="77" t="s">
        <v>2550</v>
      </c>
      <c r="H53" s="77" t="s">
        <v>1980</v>
      </c>
      <c r="I53" s="77" t="s">
        <v>1298</v>
      </c>
      <c r="J53" s="77" t="str">
        <f t="shared" si="1"/>
        <v>4000000.KRW.M006</v>
      </c>
      <c r="L53" s="77">
        <v>0.5</v>
      </c>
      <c r="M53" s="77" t="s">
        <v>4461</v>
      </c>
      <c r="N53" s="77" t="s">
        <v>5223</v>
      </c>
    </row>
    <row r="54" spans="2:14">
      <c r="C54" s="77" t="s">
        <v>5224</v>
      </c>
      <c r="D54" s="88">
        <v>0</v>
      </c>
      <c r="E54" s="88">
        <v>183</v>
      </c>
      <c r="F54" s="77" t="s">
        <v>5320</v>
      </c>
      <c r="G54" s="77" t="s">
        <v>2550</v>
      </c>
      <c r="H54" s="77" t="s">
        <v>1980</v>
      </c>
      <c r="I54" s="77" t="s">
        <v>1298</v>
      </c>
      <c r="J54" s="77" t="str">
        <f t="shared" si="1"/>
        <v>1030000.KRW.M006</v>
      </c>
      <c r="L54" s="77">
        <v>0.5</v>
      </c>
      <c r="M54" s="77" t="s">
        <v>4461</v>
      </c>
      <c r="N54" s="77" t="s">
        <v>5201</v>
      </c>
    </row>
    <row r="55" spans="2:14">
      <c r="C55" s="77" t="s">
        <v>5226</v>
      </c>
      <c r="D55" s="88">
        <v>0</v>
      </c>
      <c r="E55" s="88">
        <v>183</v>
      </c>
      <c r="F55" s="77" t="s">
        <v>5321</v>
      </c>
      <c r="G55" s="77" t="s">
        <v>2550</v>
      </c>
      <c r="H55" s="77" t="s">
        <v>1980</v>
      </c>
      <c r="I55" s="77" t="s">
        <v>1298</v>
      </c>
      <c r="J55" s="77" t="str">
        <f t="shared" si="1"/>
        <v>2020000.KRW.M006</v>
      </c>
      <c r="L55" s="77">
        <v>0.5</v>
      </c>
      <c r="M55" s="77" t="s">
        <v>4461</v>
      </c>
      <c r="N55" s="77" t="s">
        <v>5225</v>
      </c>
    </row>
    <row r="56" spans="2:14">
      <c r="C56" s="77" t="s">
        <v>5229</v>
      </c>
      <c r="D56" s="88">
        <v>0</v>
      </c>
      <c r="E56" s="88">
        <v>183</v>
      </c>
      <c r="F56" s="77" t="s">
        <v>5322</v>
      </c>
      <c r="G56" s="77" t="s">
        <v>2550</v>
      </c>
      <c r="H56" s="77" t="s">
        <v>1980</v>
      </c>
      <c r="I56" s="77" t="s">
        <v>1298</v>
      </c>
      <c r="J56" s="77" t="str">
        <f t="shared" si="1"/>
        <v>3040120.KRW.M006</v>
      </c>
      <c r="L56" s="77">
        <v>0.5</v>
      </c>
      <c r="M56" s="77" t="s">
        <v>4461</v>
      </c>
      <c r="N56" s="77" t="s">
        <v>5193</v>
      </c>
    </row>
    <row r="57" spans="2:14">
      <c r="C57" s="77" t="s">
        <v>5228</v>
      </c>
      <c r="D57" s="88">
        <v>0</v>
      </c>
      <c r="E57" s="88">
        <v>183</v>
      </c>
      <c r="F57" s="77" t="s">
        <v>5323</v>
      </c>
      <c r="G57" s="77" t="s">
        <v>2550</v>
      </c>
      <c r="H57" s="77" t="s">
        <v>1980</v>
      </c>
      <c r="I57" s="77" t="s">
        <v>1298</v>
      </c>
      <c r="J57" s="77" t="str">
        <f t="shared" si="1"/>
        <v>3030110.KRW.M006</v>
      </c>
      <c r="L57" s="77">
        <v>0.5</v>
      </c>
      <c r="M57" s="77" t="s">
        <v>4461</v>
      </c>
      <c r="N57" s="77" t="s">
        <v>5227</v>
      </c>
    </row>
    <row r="58" spans="2:14">
      <c r="C58" s="77" t="s">
        <v>5230</v>
      </c>
      <c r="D58" s="88">
        <v>0</v>
      </c>
      <c r="E58" s="88">
        <v>183</v>
      </c>
      <c r="F58" s="77" t="s">
        <v>5324</v>
      </c>
      <c r="G58" s="77" t="s">
        <v>2550</v>
      </c>
      <c r="H58" s="77" t="s">
        <v>1980</v>
      </c>
      <c r="I58" s="77" t="s">
        <v>1298</v>
      </c>
      <c r="J58" s="77" t="str">
        <f t="shared" si="1"/>
        <v>3070000.KRW.M006</v>
      </c>
      <c r="L58" s="77">
        <v>0.5</v>
      </c>
      <c r="M58" s="77" t="s">
        <v>4461</v>
      </c>
      <c r="N58" s="77" t="s">
        <v>5225</v>
      </c>
    </row>
    <row r="59" spans="2:14">
      <c r="C59" s="77" t="s">
        <v>5192</v>
      </c>
      <c r="D59" s="88">
        <v>0</v>
      </c>
      <c r="E59" s="88">
        <v>183</v>
      </c>
      <c r="F59" s="77" t="s">
        <v>5325</v>
      </c>
      <c r="G59" s="77" t="s">
        <v>2550</v>
      </c>
      <c r="H59" s="77" t="s">
        <v>1980</v>
      </c>
      <c r="I59" s="77" t="s">
        <v>1301</v>
      </c>
      <c r="J59" s="77" t="str">
        <f t="shared" si="1"/>
        <v>1010000.USD.M006</v>
      </c>
      <c r="L59" s="77">
        <v>0.5</v>
      </c>
      <c r="M59" s="77" t="s">
        <v>4461</v>
      </c>
      <c r="N59" s="77" t="s">
        <v>5190</v>
      </c>
    </row>
    <row r="60" spans="2:14" s="120" customFormat="1">
      <c r="C60" s="120" t="s">
        <v>5293</v>
      </c>
      <c r="D60" s="121">
        <v>0</v>
      </c>
      <c r="E60" s="121">
        <v>365</v>
      </c>
      <c r="F60" s="120" t="s">
        <v>5294</v>
      </c>
      <c r="G60" s="120" t="s">
        <v>2550</v>
      </c>
      <c r="H60" s="120" t="s">
        <v>1980</v>
      </c>
      <c r="I60" s="120" t="s">
        <v>1301</v>
      </c>
      <c r="J60" s="120" t="s">
        <v>5293</v>
      </c>
      <c r="L60" s="120">
        <v>0.5</v>
      </c>
      <c r="M60" s="77" t="s">
        <v>4461</v>
      </c>
      <c r="N60" s="120" t="s">
        <v>5292</v>
      </c>
    </row>
    <row r="61" spans="2:14">
      <c r="B61" s="77" t="s">
        <v>5279</v>
      </c>
      <c r="C61" s="77" t="s">
        <v>5269</v>
      </c>
      <c r="D61" s="88">
        <v>0</v>
      </c>
      <c r="E61" s="88">
        <v>365</v>
      </c>
      <c r="F61" s="77" t="s">
        <v>5268</v>
      </c>
      <c r="G61" s="77" t="s">
        <v>5178</v>
      </c>
      <c r="H61" s="77" t="s">
        <v>1980</v>
      </c>
      <c r="I61" s="77" t="s">
        <v>4285</v>
      </c>
      <c r="J61" s="77" t="str">
        <f t="shared" ref="J61:J74" si="2">F61</f>
        <v>VOL-EUR-CAP.D000.M012</v>
      </c>
      <c r="M61" s="77" t="s">
        <v>2554</v>
      </c>
      <c r="N61" s="77" t="s">
        <v>5179</v>
      </c>
    </row>
    <row r="62" spans="2:14">
      <c r="C62" s="77" t="s">
        <v>5250</v>
      </c>
      <c r="D62" s="88">
        <v>0</v>
      </c>
      <c r="E62" s="88">
        <v>91</v>
      </c>
      <c r="F62" s="77" t="s">
        <v>5249</v>
      </c>
      <c r="G62" s="77" t="s">
        <v>5178</v>
      </c>
      <c r="H62" s="77" t="s">
        <v>1980</v>
      </c>
      <c r="J62" s="77" t="str">
        <f t="shared" si="2"/>
        <v>VOL-EUR-JPY-FX.D000.D007</v>
      </c>
      <c r="M62" s="77" t="s">
        <v>2554</v>
      </c>
      <c r="N62" s="77" t="s">
        <v>5181</v>
      </c>
    </row>
    <row r="63" spans="2:14">
      <c r="C63" s="77" t="s">
        <v>5252</v>
      </c>
      <c r="D63" s="88">
        <v>0</v>
      </c>
      <c r="E63" s="88">
        <v>7</v>
      </c>
      <c r="F63" s="77" t="s">
        <v>5251</v>
      </c>
      <c r="G63" s="77" t="s">
        <v>5178</v>
      </c>
      <c r="H63" s="77" t="s">
        <v>1980</v>
      </c>
      <c r="J63" s="77" t="str">
        <f t="shared" si="2"/>
        <v>VOL-EUR-KRW-FX.D000.D007</v>
      </c>
      <c r="M63" s="77" t="s">
        <v>2554</v>
      </c>
      <c r="N63" s="77" t="s">
        <v>5181</v>
      </c>
    </row>
    <row r="64" spans="2:14">
      <c r="C64" s="77" t="s">
        <v>5182</v>
      </c>
      <c r="D64" s="88">
        <v>0</v>
      </c>
      <c r="E64" s="88">
        <v>7</v>
      </c>
      <c r="F64" s="77" t="s">
        <v>5253</v>
      </c>
      <c r="G64" s="77" t="s">
        <v>5178</v>
      </c>
      <c r="H64" s="77" t="s">
        <v>1980</v>
      </c>
      <c r="J64" s="77" t="str">
        <f t="shared" si="2"/>
        <v>VOL-EUR-USD-FX.D000.D007</v>
      </c>
      <c r="M64" s="77" t="s">
        <v>2554</v>
      </c>
      <c r="N64" s="77" t="s">
        <v>5181</v>
      </c>
    </row>
    <row r="65" spans="2:14">
      <c r="C65" s="77" t="s">
        <v>5255</v>
      </c>
      <c r="D65" s="88">
        <v>0</v>
      </c>
      <c r="E65" s="88">
        <v>365</v>
      </c>
      <c r="F65" s="77" t="s">
        <v>5254</v>
      </c>
      <c r="G65" s="77" t="s">
        <v>5178</v>
      </c>
      <c r="H65" s="77" t="s">
        <v>1980</v>
      </c>
      <c r="I65" s="77" t="s">
        <v>1298</v>
      </c>
      <c r="J65" s="77" t="str">
        <f t="shared" si="2"/>
        <v>VOL-KRW-CAP.D000.M012</v>
      </c>
      <c r="M65" s="77" t="s">
        <v>2554</v>
      </c>
      <c r="N65" s="77" t="s">
        <v>5183</v>
      </c>
    </row>
    <row r="66" spans="2:14">
      <c r="C66" s="77" t="s">
        <v>5265</v>
      </c>
      <c r="D66" s="88">
        <v>1</v>
      </c>
      <c r="E66" s="88">
        <v>1</v>
      </c>
      <c r="F66" s="77" t="s">
        <v>5264</v>
      </c>
      <c r="G66" s="77" t="s">
        <v>5175</v>
      </c>
      <c r="H66" s="77" t="s">
        <v>1980</v>
      </c>
      <c r="I66" s="77" t="s">
        <v>1301</v>
      </c>
      <c r="J66" s="77" t="str">
        <f t="shared" si="2"/>
        <v>VOL-S&amp;P500.M100.M001</v>
      </c>
      <c r="M66" s="77" t="s">
        <v>2554</v>
      </c>
      <c r="N66" s="77" t="s">
        <v>5176</v>
      </c>
    </row>
    <row r="67" spans="2:14">
      <c r="C67" s="77" t="s">
        <v>5177</v>
      </c>
      <c r="D67" s="88">
        <v>1</v>
      </c>
      <c r="E67" s="88">
        <v>1</v>
      </c>
      <c r="F67" s="77" t="s">
        <v>5266</v>
      </c>
      <c r="G67" s="77" t="s">
        <v>5175</v>
      </c>
      <c r="H67" s="77" t="s">
        <v>1980</v>
      </c>
      <c r="I67" s="77" t="s">
        <v>4285</v>
      </c>
      <c r="J67" s="77" t="str">
        <f t="shared" si="2"/>
        <v>VOL-SX5E.M100.M001</v>
      </c>
      <c r="M67" s="77" t="s">
        <v>2554</v>
      </c>
      <c r="N67" s="77" t="s">
        <v>5176</v>
      </c>
    </row>
    <row r="68" spans="2:14">
      <c r="B68" s="77" t="s">
        <v>5280</v>
      </c>
      <c r="C68" s="77" t="s">
        <v>5180</v>
      </c>
      <c r="D68" s="88">
        <v>91</v>
      </c>
      <c r="E68" s="88">
        <v>365</v>
      </c>
      <c r="F68" s="77" t="s">
        <v>5270</v>
      </c>
      <c r="G68" s="77" t="s">
        <v>5178</v>
      </c>
      <c r="H68" s="77" t="s">
        <v>1980</v>
      </c>
      <c r="I68" s="77" t="s">
        <v>4285</v>
      </c>
      <c r="J68" s="77" t="str">
        <f t="shared" si="2"/>
        <v>VOL-EUR-SWT.M001.M012</v>
      </c>
      <c r="M68" s="77" t="s">
        <v>2554</v>
      </c>
      <c r="N68" s="77" t="s">
        <v>5179</v>
      </c>
    </row>
    <row r="69" spans="2:14">
      <c r="C69" s="77" t="s">
        <v>5263</v>
      </c>
      <c r="D69" s="88">
        <v>91</v>
      </c>
      <c r="E69" s="88">
        <v>91</v>
      </c>
      <c r="F69" s="77" t="s">
        <v>5262</v>
      </c>
      <c r="G69" s="77" t="s">
        <v>5175</v>
      </c>
      <c r="H69" s="77" t="s">
        <v>1980</v>
      </c>
      <c r="I69" s="77" t="s">
        <v>1298</v>
      </c>
      <c r="J69" s="77" t="str">
        <f t="shared" si="2"/>
        <v>VOL-KOSPI200.M080.M001</v>
      </c>
      <c r="M69" s="77" t="s">
        <v>2554</v>
      </c>
      <c r="N69" s="77" t="s">
        <v>5176</v>
      </c>
    </row>
    <row r="70" spans="2:14">
      <c r="C70" s="77" t="s">
        <v>5186</v>
      </c>
      <c r="D70" s="88">
        <v>91</v>
      </c>
      <c r="E70" s="88">
        <v>365</v>
      </c>
      <c r="F70" s="77" t="s">
        <v>5256</v>
      </c>
      <c r="G70" s="77" t="s">
        <v>5178</v>
      </c>
      <c r="H70" s="77" t="s">
        <v>1980</v>
      </c>
      <c r="I70" s="77" t="s">
        <v>1298</v>
      </c>
      <c r="J70" s="77" t="str">
        <f t="shared" si="2"/>
        <v>VOL-KRW-SWT.M003.M012</v>
      </c>
      <c r="M70" s="77" t="s">
        <v>2554</v>
      </c>
      <c r="N70" s="77" t="s">
        <v>5183</v>
      </c>
    </row>
    <row r="71" spans="2:14">
      <c r="C71" s="77" t="s">
        <v>5184</v>
      </c>
      <c r="D71" s="88">
        <v>91</v>
      </c>
      <c r="E71" s="88">
        <v>365</v>
      </c>
      <c r="F71" s="77" t="s">
        <v>5185</v>
      </c>
      <c r="G71" s="77" t="s">
        <v>5178</v>
      </c>
      <c r="H71" s="77" t="s">
        <v>1980</v>
      </c>
      <c r="I71" s="77" t="s">
        <v>1298</v>
      </c>
      <c r="J71" s="77" t="str">
        <f t="shared" si="2"/>
        <v>VOL-KRW-SWT-N.M003.M012</v>
      </c>
      <c r="M71" s="77" t="s">
        <v>2554</v>
      </c>
      <c r="N71" s="77" t="s">
        <v>5183</v>
      </c>
    </row>
    <row r="72" spans="2:14" s="118" customFormat="1">
      <c r="B72" s="118" t="s">
        <v>5283</v>
      </c>
      <c r="C72" s="118" t="s">
        <v>5284</v>
      </c>
      <c r="J72" s="77">
        <f t="shared" si="2"/>
        <v>0</v>
      </c>
    </row>
    <row r="73" spans="2:14" s="118" customFormat="1">
      <c r="C73" s="118" t="s">
        <v>5281</v>
      </c>
      <c r="J73" s="77">
        <f t="shared" si="2"/>
        <v>0</v>
      </c>
    </row>
    <row r="74" spans="2:14" s="118" customFormat="1">
      <c r="C74" s="118" t="s">
        <v>5282</v>
      </c>
      <c r="J74" s="77">
        <f t="shared" si="2"/>
        <v>0</v>
      </c>
    </row>
  </sheetData>
  <autoFilter ref="F10:L71" xr:uid="{A13ABA73-F545-4723-B2B0-AF8BBA1C4009}"/>
  <sortState xmlns:xlrd2="http://schemas.microsoft.com/office/spreadsheetml/2017/richdata2" ref="C11:I71">
    <sortCondition ref="C11:C71"/>
  </sortState>
  <phoneticPr fontId="1" type="noConversion"/>
  <conditionalFormatting sqref="M17:N27">
    <cfRule type="expression" dxfId="68" priority="1">
      <formula>$J17="GROUP"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점검사항</vt:lpstr>
      <vt:lpstr>엔티티목록</vt:lpstr>
      <vt:lpstr>엔티티속성</vt:lpstr>
      <vt:lpstr>Result</vt:lpstr>
      <vt:lpstr>Sheet4</vt:lpstr>
      <vt:lpstr>포지션ID</vt:lpstr>
      <vt:lpstr>위험요소</vt:lpstr>
      <vt:lpstr>평가입수결과</vt:lpstr>
      <vt:lpstr>커브</vt:lpstr>
      <vt:lpstr>상품</vt:lpstr>
      <vt:lpstr>코드_시장</vt:lpstr>
      <vt:lpstr>코드_평가</vt:lpstr>
      <vt:lpstr>코드_바젤2</vt:lpstr>
      <vt:lpstr>코드_바젤3</vt:lpstr>
      <vt:lpstr>설정_바젤2</vt:lpstr>
      <vt:lpstr>설정_바젤3</vt:lpstr>
      <vt:lpstr>상품평가매핑</vt:lpstr>
      <vt:lpstr>자료점검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ajjipark</dc:creator>
  <cp:lastModifiedBy>icis</cp:lastModifiedBy>
  <dcterms:created xsi:type="dcterms:W3CDTF">2022-01-10T22:56:31Z</dcterms:created>
  <dcterms:modified xsi:type="dcterms:W3CDTF">2025-07-14T07:25:59Z</dcterms:modified>
</cp:coreProperties>
</file>