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_meter_atm90e26. " sheetId="1" state="visible" r:id="rId2"/>
  </sheets>
  <definedNames>
    <definedName function="false" hidden="false" name="BoardQty" vbProcedure="false">'din_meter_atm90e26. '!$I$1</definedName>
    <definedName function="false" hidden="false" name="digikey_part_data" vbProcedure="false">'din_meter_atm90e26. '!$J$5:$O$33</definedName>
    <definedName function="false" hidden="false" name="farnell_part_data" vbProcedure="false">'din_meter_atm90e26. '!$P$5:$U$33</definedName>
    <definedName function="false" hidden="false" name="global_part_data" vbProcedure="false">'din_meter_atm90e26. '!$A$5:$I$33</definedName>
    <definedName function="false" hidden="false" name="mouser_part_data" vbProcedure="false">'din_meter_atm90e26. '!$V$5:$AA$33</definedName>
    <definedName function="false" hidden="false" name="newark_part_data" vbProcedure="false">'din_meter_atm90e26. '!$AB$5:$AG$33</definedName>
    <definedName function="false" hidden="false" name="rs_part_data" vbProcedure="false">'din_meter_atm90e26. '!$AH$5:$AM$33</definedName>
    <definedName function="false" hidden="false" name="TotalCost" vbProcedure="false">'din_meter_atm90e26.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<sst xmlns="http://schemas.openxmlformats.org/spreadsheetml/2006/main" count="212" uniqueCount="119">
  <si>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</si>
  <si>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</si>
  <si>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</si>
  <si>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</si>
  <si>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</si>
  <si>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</si>
  <si>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</si>
  <si>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</si>
  <si>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</si>
  <si>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</si>
  <si>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</si>
  <si>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</si>
  <si>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</si>
  <si>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</si>
  <si>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</si>
  <si>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</si>
  <si>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</si>
  <si>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</si>
  <si>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</si>
  <si>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</si>
  <si>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</si>
  <si>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</si>
  <si>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M1,M2</t>
  </si>
  <si>
    <t xml:space="preserve">ATM90E26_ATM90E26</t>
  </si>
  <si>
    <t xml:space="preserve">Housings_SSOP:SSOP-28_5.3x10.2mm_Pitch0.65mm</t>
  </si>
  <si>
    <t xml:space="preserve">ATM90E26-YU-B</t>
  </si>
  <si>
    <t xml:space="preserve">ATM90E26-YU-B-ND</t>
  </si>
  <si>
    <t xml:space="preserve">Link</t>
  </si>
  <si>
    <t xml:space="preserve">556-ATM90E26-YU-B</t>
  </si>
  <si>
    <t xml:space="preserve">67X3998</t>
  </si>
  <si>
    <t xml:space="preserve">127-8222</t>
  </si>
  <si>
    <t xml:space="preserve">C2,C3,C5,C9,C10,C12</t>
  </si>
  <si>
    <t xml:space="preserve">100n</t>
  </si>
  <si>
    <t xml:space="preserve">Capacitors_SMD:C_0402</t>
  </si>
  <si>
    <t xml:space="preserve">GRM155R71C104KA88D</t>
  </si>
  <si>
    <t xml:space="preserve">490-3261-1-ND</t>
  </si>
  <si>
    <t xml:space="preserve">8819742</t>
  </si>
  <si>
    <t xml:space="preserve">81-GRM155R71C104KA88</t>
  </si>
  <si>
    <t xml:space="preserve">38K1647</t>
  </si>
  <si>
    <t xml:space="preserve">723-5228</t>
  </si>
  <si>
    <t xml:space="preserve">C1,C4,C8,C11</t>
  </si>
  <si>
    <t xml:space="preserve">10u</t>
  </si>
  <si>
    <t xml:space="preserve">Capacitors_SMD:C_0603</t>
  </si>
  <si>
    <t xml:space="preserve">GRM155B11A333KA01D</t>
  </si>
  <si>
    <t xml:space="preserve">Not Assigned</t>
  </si>
  <si>
    <t xml:space="preserve">798-6885</t>
  </si>
  <si>
    <t xml:space="preserve">J2,J7</t>
  </si>
  <si>
    <t xml:space="preserve">MMD1</t>
  </si>
  <si>
    <t xml:space="preserve">Connectors:GS3</t>
  </si>
  <si>
    <t xml:space="preserve">J3,J8</t>
  </si>
  <si>
    <t xml:space="preserve">MMD0</t>
  </si>
  <si>
    <t xml:space="preserve">J1,J6</t>
  </si>
  <si>
    <t xml:space="preserve">USEL</t>
  </si>
  <si>
    <t xml:space="preserve">J4</t>
  </si>
  <si>
    <t xml:space="preserve">CONN_02X18</t>
  </si>
  <si>
    <t xml:space="preserve">Connectors:PCI-EXPRESS</t>
  </si>
  <si>
    <t xml:space="preserve">Y1,Y2</t>
  </si>
  <si>
    <t xml:space="preserve">Crystal_Small</t>
  </si>
  <si>
    <t xml:space="preserve">Crystals:Crystal_SMD_5032-2pin_5.0x3.2mm</t>
  </si>
  <si>
    <t xml:space="preserve">5XFA08192123TF80Q3</t>
  </si>
  <si>
    <t xml:space="preserve">810-2514</t>
  </si>
  <si>
    <t xml:space="preserve">C6,C7,C13,C14</t>
  </si>
  <si>
    <t xml:space="preserve">20p</t>
  </si>
  <si>
    <t xml:space="preserve">04025A200JAT2A</t>
  </si>
  <si>
    <t xml:space="preserve">478-5764-1-ND</t>
  </si>
  <si>
    <t xml:space="preserve">1740573</t>
  </si>
  <si>
    <t xml:space="preserve">581-04025A200JAT2A</t>
  </si>
  <si>
    <t xml:space="preserve">96M1141</t>
  </si>
  <si>
    <t xml:space="preserve">135-2536</t>
  </si>
  <si>
    <t xml:space="preserve">J5</t>
  </si>
  <si>
    <t xml:space="preserve">CONN_01X10</t>
  </si>
  <si>
    <t xml:space="preserve">52418-1010:SHDR10W60P200_1X10_2150X400X335P</t>
  </si>
  <si>
    <t xml:space="preserve">52418-1010</t>
  </si>
  <si>
    <t xml:space="preserve">WM6478-ND</t>
  </si>
  <si>
    <t xml:space="preserve">538-52418-1010</t>
  </si>
  <si>
    <t xml:space="preserve">720-6283</t>
  </si>
  <si>
    <t xml:space="preserve">R1-R10</t>
  </si>
  <si>
    <t xml:space="preserve">1K</t>
  </si>
  <si>
    <t xml:space="preserve">Resistors_SMD:R_0402</t>
  </si>
  <si>
    <t xml:space="preserve">CRCW04021K00FKED</t>
  </si>
  <si>
    <t xml:space="preserve">541-1.00KLCT-ND</t>
  </si>
  <si>
    <t xml:space="preserve">1469662</t>
  </si>
  <si>
    <t xml:space="preserve">71-CRCW0402-1.0K-E3</t>
  </si>
  <si>
    <t xml:space="preserve">19K7992</t>
  </si>
  <si>
    <t xml:space="preserve">678-8872</t>
  </si>
  <si>
    <t xml:space="preserve">C15-C24</t>
  </si>
  <si>
    <t xml:space="preserve">33n</t>
  </si>
  <si>
    <t xml:space="preserve">G1</t>
  </si>
  <si>
    <t xml:space="preserve">LOGO</t>
  </si>
  <si>
    <t xml:space="preserve">Whatnick_logo:Whatnick_logo</t>
  </si>
  <si>
    <t xml:space="preserve">LOGO1</t>
  </si>
  <si>
    <t xml:space="preserve">Logo_Open_Hardware_Small</t>
  </si>
  <si>
    <t xml:space="preserve">Symbols:OSHW-Logo2_7.3x6mm_SilkScreen</t>
  </si>
  <si>
    <t xml:space="preserve">SYM1</t>
  </si>
  <si>
    <t xml:space="preserve">SYM_Flash_Small</t>
  </si>
  <si>
    <t xml:space="preserve">L1</t>
  </si>
  <si>
    <t xml:space="preserve">GND_SUP</t>
  </si>
  <si>
    <t xml:space="preserve">Inductors_SMD:L_0402</t>
  </si>
  <si>
    <t xml:space="preserve">BLM15AG100SN1D</t>
  </si>
  <si>
    <t xml:space="preserve">490-5176-1-ND</t>
  </si>
  <si>
    <t xml:space="preserve">1515758</t>
  </si>
  <si>
    <t xml:space="preserve">81-BLM15AG100SN1D</t>
  </si>
  <si>
    <t xml:space="preserve">73M9021</t>
  </si>
  <si>
    <t xml:space="preserve">110-756</t>
  </si>
  <si>
    <t xml:space="preserve">L2</t>
  </si>
  <si>
    <t xml:space="preserve">3V3_SUP</t>
  </si>
  <si>
    <t xml:space="preserve">ZX_0</t>
  </si>
  <si>
    <t xml:space="preserve">Measurement_Points:Measurement_Point_Round-SMD-Pad_Small</t>
  </si>
  <si>
    <t xml:space="preserve">IRQ_0</t>
  </si>
  <si>
    <t xml:space="preserve">CF2</t>
  </si>
  <si>
    <t xml:space="preserve">CF2_0</t>
  </si>
  <si>
    <t xml:space="preserve">CF1</t>
  </si>
  <si>
    <t xml:space="preserve">CF1_0</t>
  </si>
  <si>
    <t xml:space="preserve">WARN_0</t>
  </si>
  <si>
    <t xml:space="preserve">ZX_1</t>
  </si>
  <si>
    <t xml:space="preserve">IRQ_1</t>
  </si>
  <si>
    <t xml:space="preserve">CF2_1</t>
  </si>
  <si>
    <t xml:space="preserve">CF1_1</t>
  </si>
  <si>
    <t xml:space="preserve">WARN_1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</si>
</sst>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ATM90E26-YU-B%20" TargetMode="External"/><Relationship Id="rId3" Type="http://schemas.openxmlformats.org/officeDocument/2006/relationships/hyperlink" Target="http://www.mouser.com/Search/Refine.aspx?Keyword=ATM90E26-YU-B%20" TargetMode="External"/><Relationship Id="rId4" Type="http://schemas.openxmlformats.org/officeDocument/2006/relationships/hyperlink" Target="http://www.newark.com/webapp/wcs/stores/servlet/Search?catalogId=15003&amp;langId=-1&amp;storeId=10194&amp;gs=true&amp;st=ATM90E26-YU-B%20" TargetMode="External"/><Relationship Id="rId5" Type="http://schemas.openxmlformats.org/officeDocument/2006/relationships/hyperlink" Target="http://it.rs-online.com/web/c/?searchTerm=ATM90E26-YU-B%20" TargetMode="External"/><Relationship Id="rId6" Type="http://schemas.openxmlformats.org/officeDocument/2006/relationships/hyperlink" Target="http://www.digikey.com/product-detail/en/murata-electronics-north-america/GRM155R71C104KA88D/490-3261-1-ND/702802" TargetMode="External"/><Relationship Id="rId7" Type="http://schemas.openxmlformats.org/officeDocument/2006/relationships/hyperlink" Target="http://it.farnell.com/murata/grm155r71c104ka88d/condensatore-mlcc-x7r-100nf-16v/dp/8819742" TargetMode="External"/><Relationship Id="rId8" Type="http://schemas.openxmlformats.org/officeDocument/2006/relationships/hyperlink" Target="http://www.mouser.com/Search/Refine.aspx?Keyword=GRM155R71C104KA88D%20" TargetMode="External"/><Relationship Id="rId9" Type="http://schemas.openxmlformats.org/officeDocument/2006/relationships/hyperlink" Target="http://www.newark.com/murata/grm155r71c104ka88d/ceramic-capacitor-0-1uf-16v-x7r/dp/38K1647" TargetMode="External"/><Relationship Id="rId10" Type="http://schemas.openxmlformats.org/officeDocument/2006/relationships/hyperlink" Target="http://it.rs-online.com/web/c/?searchTerm=GRM155R71C104KA88D%20" TargetMode="External"/><Relationship Id="rId11" Type="http://schemas.openxmlformats.org/officeDocument/2006/relationships/hyperlink" Target="http://www.mouser.com/Search/Refine.aspx?Keyword=GRM155B11A333KA01D%20" TargetMode="External"/><Relationship Id="rId12" Type="http://schemas.openxmlformats.org/officeDocument/2006/relationships/hyperlink" Target="http://it.rs-online.com/web/c/?searchTerm=GRM155B11A333KA01D%20" TargetMode="External"/><Relationship Id="rId13" Type="http://schemas.openxmlformats.org/officeDocument/2006/relationships/hyperlink" Target="http://it.rs-online.com/web/c/?searchTerm=5XFA08192123TF80Q3%20" TargetMode="External"/><Relationship Id="rId14" Type="http://schemas.openxmlformats.org/officeDocument/2006/relationships/hyperlink" Target="http://www.digikey.com/product-detail/en/avx-corporation/04025A200JAT2A/478-5764-1-ND/2136356" TargetMode="External"/><Relationship Id="rId15" Type="http://schemas.openxmlformats.org/officeDocument/2006/relationships/hyperlink" Target="http://it.farnell.com/avx/04025a200jat2a/condens-mlcc-c0g-np0-20pf-50v/dp/1740573" TargetMode="External"/><Relationship Id="rId16" Type="http://schemas.openxmlformats.org/officeDocument/2006/relationships/hyperlink" Target="http://www.mouser.com/ProductDetail/AVX/04025A200JAT2A/?qs=sGAEpiMZZMs0AnBnWHyRQIJdIfr9DlvBtoyv6INHbbA%3D" TargetMode="External"/><Relationship Id="rId17" Type="http://schemas.openxmlformats.org/officeDocument/2006/relationships/hyperlink" Target="http://www.newark.com/avx/04025a200jat2a/ceramic-capacitor-20pf-50v-c0g/dp/96M1141" TargetMode="External"/><Relationship Id="rId18" Type="http://schemas.openxmlformats.org/officeDocument/2006/relationships/hyperlink" Target="http://it.rs-online.com/web/p/condensatori-ceramici-multistrato/1352536/" TargetMode="External"/><Relationship Id="rId19" Type="http://schemas.openxmlformats.org/officeDocument/2006/relationships/hyperlink" Target="http://www.digikey.com/scripts/DkSearch/dksus.dll?WT.z_header=search_go&amp;lang=en&amp;keywords=52418-1010%20" TargetMode="External"/><Relationship Id="rId20" Type="http://schemas.openxmlformats.org/officeDocument/2006/relationships/hyperlink" Target="http://www.mouser.com/Search/Refine.aspx?Keyword=52418-1010%20" TargetMode="External"/><Relationship Id="rId21" Type="http://schemas.openxmlformats.org/officeDocument/2006/relationships/hyperlink" Target="http://it.rs-online.com/web/c/?searchTerm=52418-1010%20" TargetMode="External"/><Relationship Id="rId22" Type="http://schemas.openxmlformats.org/officeDocument/2006/relationships/hyperlink" Target="http://www.digikey.com/product-detail/en/vishay-dale/CRCW04021K00FKED/541-1.00KLCT-ND/1183123" TargetMode="External"/><Relationship Id="rId23" Type="http://schemas.openxmlformats.org/officeDocument/2006/relationships/hyperlink" Target="http://it.farnell.com/vishay/crcw04021k00fked/res-film-spesso-1k-1-0-063w-0402/dp/1469662" TargetMode="External"/><Relationship Id="rId24" Type="http://schemas.openxmlformats.org/officeDocument/2006/relationships/hyperlink" Target="http://www.mouser.com/ProductDetail/Vishay/CRCW04021K00FKED/?qs=sGAEpiMZZMu61qfTUdNhG2DpbjADlD3GFJ4zSbeLqG8%3D" TargetMode="External"/><Relationship Id="rId25" Type="http://schemas.openxmlformats.org/officeDocument/2006/relationships/hyperlink" Target="http://www.newark.com/vishay/crcw04021k00fked/res-thick-film-1k-1-0-063w-0402/dp/19K7992" TargetMode="External"/><Relationship Id="rId26" Type="http://schemas.openxmlformats.org/officeDocument/2006/relationships/hyperlink" Target="http://it.rs-online.com/web/p/resistori-smd/6788872/" TargetMode="External"/><Relationship Id="rId27" Type="http://schemas.openxmlformats.org/officeDocument/2006/relationships/hyperlink" Target="http://www.mouser.com/Search/Refine.aspx?Keyword=GRM155B11A333KA01D%20" TargetMode="External"/><Relationship Id="rId28" Type="http://schemas.openxmlformats.org/officeDocument/2006/relationships/hyperlink" Target="http://it.rs-online.com/web/c/?searchTerm=GRM155B11A333KA01D%20" TargetMode="External"/><Relationship Id="rId29" Type="http://schemas.openxmlformats.org/officeDocument/2006/relationships/hyperlink" Target="http://www.digikey.com/product-detail/en/murata-electronics-north-america/BLM15AG100SN1D/490-5176-1-ND/1948352" TargetMode="External"/><Relationship Id="rId30" Type="http://schemas.openxmlformats.org/officeDocument/2006/relationships/hyperlink" Target="http://it.farnell.com/murata/blm15ag100sn1d/grano-chip-0-05ohm-1a-0402/dp/1515758" TargetMode="External"/><Relationship Id="rId31" Type="http://schemas.openxmlformats.org/officeDocument/2006/relationships/hyperlink" Target="http://www.mouser.com/Search/Refine.aspx?Keyword=BLM15AG100SN1D%20" TargetMode="External"/><Relationship Id="rId32" Type="http://schemas.openxmlformats.org/officeDocument/2006/relationships/hyperlink" Target="http://www.newark.com/webapp/wcs/stores/servlet/Search?catalogId=15003&amp;langId=-1&amp;storeId=10194&amp;gs=true&amp;st=BLM15AG100SN1D%20" TargetMode="External"/><Relationship Id="rId33" Type="http://schemas.openxmlformats.org/officeDocument/2006/relationships/hyperlink" Target="http://it.rs-online.com/web/p/ferriti/0110756/" TargetMode="External"/><Relationship Id="rId34" Type="http://schemas.openxmlformats.org/officeDocument/2006/relationships/hyperlink" Target="http://www.digikey.com/product-detail/en/murata-electronics-north-america/BLM15AG100SN1D/490-5176-1-ND/1948352" TargetMode="External"/><Relationship Id="rId35" Type="http://schemas.openxmlformats.org/officeDocument/2006/relationships/hyperlink" Target="http://it.farnell.com/murata/blm15ag100sn1d/grano-chip-0-05ohm-1a-0402/dp/1515758" TargetMode="External"/><Relationship Id="rId36" Type="http://schemas.openxmlformats.org/officeDocument/2006/relationships/hyperlink" Target="http://www.mouser.com/Search/Refine.aspx?Keyword=BLM15AG100SN1D%20" TargetMode="External"/><Relationship Id="rId37" Type="http://schemas.openxmlformats.org/officeDocument/2006/relationships/hyperlink" Target="http://www.newark.com/webapp/wcs/stores/servlet/Search?catalogId=15003&amp;langId=-1&amp;storeId=10194&amp;gs=true&amp;st=BLM15AG100SN1D%20" TargetMode="External"/><Relationship Id="rId38" Type="http://schemas.openxmlformats.org/officeDocument/2006/relationships/hyperlink" Target="http://it.rs-online.com/web/p/ferriti/0110756/" TargetMode="External"/><Relationship Id="rId3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2"/>
  <cols>
    <col collapsed="false" customWidth="true" hidden="false" outlineLevel="0" max="1" min="1" style="0" width="18.62"/>
    <col collapsed="false" customWidth="true" hidden="false" outlineLevel="0" max="5" min="2" style="0" width="9.14"/>
    <col collapsed="false" customWidth="true" hidden="false" outlineLevel="0" max="6" min="6" style="0" width="27.07"/>
    <col collapsed="false" customWidth="true" hidden="false" outlineLevel="0" max="8" min="7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5" min="14" style="0" width="9.14"/>
    <col collapsed="false" customWidth="true" hidden="false" outlineLevel="1" max="16" min="16" style="0" width="9.14"/>
    <col collapsed="false" customWidth="true" hidden="false" outlineLevel="2" max="18" min="17" style="0" width="9.14"/>
    <col collapsed="false" customWidth="true" hidden="false" outlineLevel="0" max="19" min="19" style="0" width="15.71"/>
    <col collapsed="false" customWidth="true" hidden="false" outlineLevel="2" max="21" min="20" style="0" width="9.14"/>
    <col collapsed="false" customWidth="true" hidden="false" outlineLevel="1" max="22" min="22" style="0" width="9.14"/>
    <col collapsed="false" customWidth="true" hidden="false" outlineLevel="2" max="24" min="23" style="0" width="9.14"/>
    <col collapsed="false" customWidth="true" hidden="false" outlineLevel="0" max="25" min="25" style="0" width="15.71"/>
    <col collapsed="false" customWidth="true" hidden="false" outlineLevel="2" max="27" min="26" style="0" width="9.14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3" min="32" style="0" width="9.14"/>
    <col collapsed="false" customWidth="true" hidden="false" outlineLevel="1" max="34" min="34" style="0" width="9.14"/>
    <col collapsed="false" customWidth="true" hidden="false" outlineLevel="2" max="36" min="35" style="0" width="9.14"/>
    <col collapsed="false" customWidth="true" hidden="false" outlineLevel="0" max="37" min="37" style="0" width="15.71"/>
    <col collapsed="false" customWidth="true" hidden="false" outlineLevel="2" max="39" min="38" style="0" width="9.14"/>
    <col collapsed="false" customWidth="true" hidden="false" outlineLevel="0" max="1025" min="40" style="0" width="8.54"/>
  </cols>
  <sheetData>
    <row r="1" customFormat="false" ht="15" hidden="false" customHeight="false" outlineLevel="0" collapsed="false">
      <c r="H1" s="1" t="s">
        <v>0</v>
      </c>
      <c r="I1" s="1" t="n">
        <v>100</v>
      </c>
    </row>
    <row r="2" customFormat="false" ht="15" hidden="false" customHeight="false" outlineLevel="0" collapsed="false">
      <c r="H2" s="2" t="s">
        <v>1</v>
      </c>
      <c r="I2" s="3" t="n">
        <f aca="false">SUM(I7:I33)</f>
        <v>0</v>
      </c>
      <c r="M2" s="3" t="n">
        <f aca="false">SUM(M7:M33)</f>
        <v>0</v>
      </c>
      <c r="S2" s="3" t="n">
        <f aca="false">SUM(S7:S33)</f>
        <v>0</v>
      </c>
      <c r="Y2" s="3" t="n">
        <f aca="false">SUM(Y7:Y33)</f>
        <v>0</v>
      </c>
      <c r="AE2" s="3" t="n">
        <f aca="false">SUM(AE7:AE33)</f>
        <v>0</v>
      </c>
      <c r="AK2" s="3" t="n">
        <f aca="false">SUM(AK7:AK33)</f>
        <v>0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0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BoardQty*2</f>
        <v>0</v>
      </c>
      <c r="H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2" t="n">
        <f aca="false">IFERROR(G7*H7,"")</f>
        <v>0</v>
      </c>
      <c r="J7" s="0" t="n">
        <v>16092</v>
      </c>
      <c r="L7" s="12" t="n">
        <f aca="false">IFERROR(LOOKUP(IF(K7="",G7,K7),{0,1,25,100,2000},{0,0.97,0.8924,0.8531,0.93188}),"")</f>
        <v>0</v>
      </c>
      <c r="M7" s="12" t="n">
        <f aca="false">IFERROR(IF(K7="",G7,K7)*L7,"")</f>
        <v>0</v>
      </c>
      <c r="N7" s="0" t="s">
        <v>26</v>
      </c>
      <c r="O7" s="13" t="s">
        <v>27</v>
      </c>
      <c r="V7" s="0" t="n">
        <v>2539</v>
      </c>
      <c r="X7" s="12" t="n">
        <f aca="false">IFERROR(LOOKUP(IF(W7="",G7,W7),{0,1,25,100},{0,0.943,0.879,0.848}),"")</f>
        <v>0</v>
      </c>
      <c r="Y7" s="12" t="n">
        <f aca="false">IFERROR(IF(W7="",G7,W7)*X7,"")</f>
        <v>0</v>
      </c>
      <c r="Z7" s="0" t="s">
        <v>28</v>
      </c>
      <c r="AA7" s="13" t="s">
        <v>27</v>
      </c>
      <c r="AD7" s="12" t="n">
        <f aca="false">IFERROR(LOOKUP(IF(AC7="",G7,AC7),{0,1,423,500,1000},{0,1.01,1.01,0.988,0.871}),"")</f>
        <v>0</v>
      </c>
      <c r="AE7" s="12" t="n">
        <f aca="false">IFERROR(IF(AC7="",G7,AC7)*AD7,"")</f>
        <v>0</v>
      </c>
      <c r="AF7" s="0" t="s">
        <v>29</v>
      </c>
      <c r="AG7" s="13" t="s">
        <v>27</v>
      </c>
      <c r="AH7" s="0" t="n">
        <v>2130</v>
      </c>
      <c r="AJ7" s="12" t="n">
        <f aca="false">IFERROR(LOOKUP(IF(AI7="",G7,AI7),{0,1,10,30},{0,1.190189,1.190189,1.08199}),"")</f>
        <v>0</v>
      </c>
      <c r="AK7" s="12" t="n">
        <f aca="false">IFERROR(IF(AI7="",G7,AI7)*AJ7,"")</f>
        <v>0</v>
      </c>
      <c r="AL7" s="0" t="s">
        <v>30</v>
      </c>
      <c r="AM7" s="13" t="s">
        <v>27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33</v>
      </c>
      <c r="F8" s="0" t="s">
        <v>34</v>
      </c>
      <c r="G8" s="0" t="n">
        <f aca="false">BoardQty*6</f>
        <v>0</v>
      </c>
      <c r="H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2" t="n">
        <f aca="false">IFERROR(G8*H8,"")</f>
        <v>0</v>
      </c>
      <c r="J8" s="0" t="n">
        <v>55587373</v>
      </c>
      <c r="L8" s="12" t="n">
        <f aca="false">IFERROR(LOOKUP(IF(K8="",G8,K8),{0,1,10,100,500,1000,2500,5000,10000,20000,30000},{0,0.1,0.014,0.0062,0.00442,0.00348,0.00316,0.00291,0.00231,0.0022,0.00209}),"")</f>
        <v>0</v>
      </c>
      <c r="M8" s="12" t="n">
        <f aca="false">IFERROR(IF(K8="",G8,K8)*L8,"")</f>
        <v>0</v>
      </c>
      <c r="N8" s="0" t="s">
        <v>35</v>
      </c>
      <c r="O8" s="13" t="s">
        <v>27</v>
      </c>
      <c r="R8" s="12" t="n">
        <f aca="false">IFERROR(LOOKUP(IF(Q8="",G8,Q8),{0,1,100,500,2500,5000},{0,0.0153381,0.0153381,0.0117711,0.0087986,0.0073718}),"")</f>
        <v>0</v>
      </c>
      <c r="S8" s="12" t="n">
        <f aca="false">IFERROR(IF(Q8="",G8,Q8)*R8,"")</f>
        <v>0</v>
      </c>
      <c r="T8" s="0" t="s">
        <v>36</v>
      </c>
      <c r="U8" s="13" t="s">
        <v>27</v>
      </c>
      <c r="V8" s="0" t="n">
        <v>1229487</v>
      </c>
      <c r="X8" s="12" t="n">
        <f aca="false">IFERROR(LOOKUP(IF(W8="",G8,W8),{0,1,10,100,500,10000},{0,0.111,0.007,0.005,0.004,0.004}),"")</f>
        <v>0</v>
      </c>
      <c r="Y8" s="12" t="n">
        <f aca="false">IFERROR(IF(W8="",G8,W8)*X8,"")</f>
        <v>0</v>
      </c>
      <c r="Z8" s="0" t="s">
        <v>37</v>
      </c>
      <c r="AA8" s="13" t="s">
        <v>27</v>
      </c>
      <c r="AD8" s="12" t="n">
        <f aca="false">IFERROR(LOOKUP(IF(AC8="",G8,AC8),{0,1,25,100,250,500,1000,2500},{0,0.11,0.007,0.005,0.005,0.004,0.004,0.003}),"")</f>
        <v>0</v>
      </c>
      <c r="AE8" s="12" t="n">
        <f aca="false">IFERROR(IF(AC8="",G8,AC8)*AD8,"")</f>
        <v>0</v>
      </c>
      <c r="AF8" s="0" t="s">
        <v>38</v>
      </c>
      <c r="AG8" s="13" t="s">
        <v>27</v>
      </c>
      <c r="AH8" s="0" t="n">
        <v>4800</v>
      </c>
      <c r="AJ8" s="12" t="n">
        <f aca="false">IFERROR(LOOKUP(IF(AI8="",G8,AI8),{0,1,200,1000},{0,0.017835,0.017835,0.014268}),"")</f>
        <v>0</v>
      </c>
      <c r="AK8" s="12" t="n">
        <f aca="false">IFERROR(IF(AI8="",G8,AI8)*AJ8,"")</f>
        <v>0</v>
      </c>
      <c r="AL8" s="0" t="s">
        <v>39</v>
      </c>
      <c r="AM8" s="13" t="s">
        <v>27</v>
      </c>
    </row>
    <row r="9" customFormat="false" ht="15" hidden="false" customHeight="false" outlineLevel="0" collapsed="false">
      <c r="A9" s="0" t="s">
        <v>40</v>
      </c>
      <c r="B9" s="0" t="s">
        <v>41</v>
      </c>
      <c r="D9" s="0" t="s">
        <v>42</v>
      </c>
      <c r="F9" s="0" t="s">
        <v>43</v>
      </c>
      <c r="G9" s="0" t="n">
        <f aca="false">BoardQty*4</f>
        <v>0</v>
      </c>
      <c r="H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2" t="n">
        <f aca="false">IFERROR(G9*H9,"")</f>
        <v>0</v>
      </c>
      <c r="Z9" s="0" t="s">
        <v>44</v>
      </c>
      <c r="AA9" s="13" t="s">
        <v>27</v>
      </c>
      <c r="AH9" s="0" t="n">
        <v>8750</v>
      </c>
      <c r="AJ9" s="12" t="n">
        <f aca="false">IFERROR(LOOKUP(IF(AI9="",G9,AI9),{0,1,250,2500,5000,10000,20000},{0,0.004756,0.004756,0.003567,0.003567,0.003567,0.003567}),"")</f>
        <v>0</v>
      </c>
      <c r="AK9" s="12" t="n">
        <f aca="false">IFERROR(IF(AI9="",G9,AI9)*AJ9,"")</f>
        <v>0</v>
      </c>
      <c r="AL9" s="0" t="s">
        <v>45</v>
      </c>
      <c r="AM9" s="13" t="s">
        <v>27</v>
      </c>
    </row>
    <row r="10" customFormat="false" ht="15" hidden="true" customHeight="false" outlineLevel="0" collapsed="false">
      <c r="A10" s="0" t="s">
        <v>46</v>
      </c>
      <c r="B10" s="0" t="s">
        <v>47</v>
      </c>
      <c r="D10" s="0" t="s">
        <v>48</v>
      </c>
      <c r="G10" s="0" t="n">
        <f aca="false">BoardQty*2</f>
        <v>0</v>
      </c>
      <c r="H1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2" t="n">
        <f aca="false">IFERROR(G10*H10,"")</f>
        <v>0</v>
      </c>
    </row>
    <row r="11" customFormat="false" ht="15" hidden="true" customHeight="false" outlineLevel="0" collapsed="false">
      <c r="A11" s="0" t="s">
        <v>49</v>
      </c>
      <c r="B11" s="0" t="s">
        <v>50</v>
      </c>
      <c r="D11" s="0" t="s">
        <v>48</v>
      </c>
      <c r="G11" s="0" t="n">
        <f aca="false">BoardQty*2</f>
        <v>0</v>
      </c>
      <c r="H1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2" t="n">
        <f aca="false">IFERROR(G11*H11,"")</f>
        <v>0</v>
      </c>
    </row>
    <row r="12" customFormat="false" ht="15" hidden="true" customHeight="false" outlineLevel="0" collapsed="false">
      <c r="A12" s="0" t="s">
        <v>51</v>
      </c>
      <c r="B12" s="0" t="s">
        <v>52</v>
      </c>
      <c r="D12" s="0" t="s">
        <v>48</v>
      </c>
      <c r="G12" s="0" t="n">
        <f aca="false">BoardQty*2</f>
        <v>0</v>
      </c>
      <c r="H1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2" t="n">
        <f aca="false">IFERROR(G12*H12,"")</f>
        <v>0</v>
      </c>
    </row>
    <row r="13" customFormat="false" ht="15" hidden="true" customHeight="false" outlineLevel="0" collapsed="false">
      <c r="A13" s="0" t="s">
        <v>53</v>
      </c>
      <c r="B13" s="0" t="s">
        <v>54</v>
      </c>
      <c r="D13" s="0" t="s">
        <v>55</v>
      </c>
      <c r="G13" s="0" t="n">
        <f aca="false">BoardQty*1</f>
        <v>0</v>
      </c>
      <c r="H1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2" t="n">
        <f aca="false">IFERROR(G13*H13,"")</f>
        <v>0</v>
      </c>
    </row>
    <row r="14" customFormat="false" ht="15" hidden="false" customHeight="false" outlineLevel="0" collapsed="false">
      <c r="A14" s="0" t="s">
        <v>56</v>
      </c>
      <c r="B14" s="0" t="s">
        <v>57</v>
      </c>
      <c r="D14" s="0" t="s">
        <v>58</v>
      </c>
      <c r="F14" s="0" t="s">
        <v>59</v>
      </c>
      <c r="G14" s="0" t="n">
        <f aca="false">BoardQty*2</f>
        <v>0</v>
      </c>
      <c r="H1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2" t="n">
        <f aca="false">IFERROR(G14*H14,"")</f>
        <v>0</v>
      </c>
      <c r="AH14" s="0" t="n">
        <v>165</v>
      </c>
      <c r="AJ14" s="12" t="n">
        <f aca="false">IFERROR(LOOKUP(IF(AI14="",G14,AI14),{0,1,5,50},{0,1.590882,1.590882,1.529054}),"")</f>
        <v>0</v>
      </c>
      <c r="AK14" s="12" t="n">
        <f aca="false">IFERROR(IF(AI14="",G14,AI14)*AJ14,"")</f>
        <v>0</v>
      </c>
      <c r="AL14" s="0" t="s">
        <v>60</v>
      </c>
      <c r="AM14" s="13" t="s">
        <v>27</v>
      </c>
    </row>
    <row r="15" customFormat="false" ht="15" hidden="false" customHeight="false" outlineLevel="0" collapsed="false">
      <c r="A15" s="0" t="s">
        <v>61</v>
      </c>
      <c r="B15" s="0" t="s">
        <v>62</v>
      </c>
      <c r="D15" s="0" t="s">
        <v>33</v>
      </c>
      <c r="F15" s="0" t="s">
        <v>63</v>
      </c>
      <c r="G15" s="0" t="n">
        <f aca="false">BoardQty*4</f>
        <v>0</v>
      </c>
      <c r="H1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2" t="n">
        <f aca="false">IFERROR(G15*H15,"")</f>
        <v>0</v>
      </c>
      <c r="J15" s="0" t="n">
        <v>55585</v>
      </c>
      <c r="L15" s="12" t="n">
        <f aca="false">IFERROR(LOOKUP(IF(K15="",G15,K15),{0,1,10,100,500,1000,2500,5000,10000,20000,30000,250000},{0,0.33,0.228,0.129,0.09108,0.0797,0.0759,0.07021,0.05775,0.05478,0.0528,0.04373}),"")</f>
        <v>0</v>
      </c>
      <c r="M15" s="12" t="n">
        <f aca="false">IFERROR(IF(K15="",G15,K15)*L15,"")</f>
        <v>0</v>
      </c>
      <c r="N15" s="0" t="s">
        <v>64</v>
      </c>
      <c r="O15" s="13" t="s">
        <v>27</v>
      </c>
      <c r="R15" s="12" t="n">
        <f aca="false">IFERROR(LOOKUP(IF(Q15="",G15,Q15),{0,1,100,500,2500,5000},{0,0.068962,0.068962,0.0275848,0.0137924,0.0103443}),"")</f>
        <v>0</v>
      </c>
      <c r="S15" s="12" t="n">
        <f aca="false">IFERROR(IF(Q15="",G15,Q15)*R15,"")</f>
        <v>0</v>
      </c>
      <c r="T15" s="0" t="s">
        <v>65</v>
      </c>
      <c r="U15" s="13" t="s">
        <v>27</v>
      </c>
      <c r="V15" s="0" t="n">
        <v>11795</v>
      </c>
      <c r="X15" s="12" t="n">
        <f aca="false">IFERROR(LOOKUP(IF(W15="",G15,W15),{0,1,10,100,500,1000,2500,5000,10000,20000},{0,0.332,0.229,0.13,0.091,0.08,0.066,0.064,0.059,0.053}),"")</f>
        <v>0</v>
      </c>
      <c r="Y15" s="12" t="n">
        <f aca="false">IFERROR(IF(W15="",G15,W15)*X15,"")</f>
        <v>0</v>
      </c>
      <c r="Z15" s="0" t="s">
        <v>66</v>
      </c>
      <c r="AA15" s="13" t="s">
        <v>27</v>
      </c>
      <c r="AD15" s="12" t="n">
        <f aca="false">IFERROR(LOOKUP(IF(AC15="",G15,AC15),{0,1,25,100,250,500,1000,2500},{0,0.29,0.161,0.09,0.085,0.08,0.07,0.062}),"")</f>
        <v>0</v>
      </c>
      <c r="AE15" s="12" t="n">
        <f aca="false">IFERROR(IF(AC15="",G15,AC15)*AD15,"")</f>
        <v>0</v>
      </c>
      <c r="AF15" s="0" t="s">
        <v>67</v>
      </c>
      <c r="AG15" s="13" t="s">
        <v>27</v>
      </c>
      <c r="AL15" s="0" t="s">
        <v>68</v>
      </c>
      <c r="AM15" s="13" t="s">
        <v>27</v>
      </c>
    </row>
    <row r="16" customFormat="false" ht="15" hidden="false" customHeight="false" outlineLevel="0" collapsed="false">
      <c r="A16" s="0" t="s">
        <v>69</v>
      </c>
      <c r="B16" s="0" t="s">
        <v>70</v>
      </c>
      <c r="D16" s="0" t="s">
        <v>71</v>
      </c>
      <c r="F16" s="0" t="s">
        <v>72</v>
      </c>
      <c r="G16" s="0" t="n">
        <f aca="false">BoardQty*1</f>
        <v>0</v>
      </c>
      <c r="H1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2" t="n">
        <f aca="false">IFERROR(G16*H16,"")</f>
        <v>0</v>
      </c>
      <c r="J16" s="0" t="n">
        <v>1156</v>
      </c>
      <c r="L16" s="12" t="n">
        <f aca="false">IFERROR(LOOKUP(IF(K16="",G16,K16),{0,1,10,100,500,1000,5000,10000},{0,1.16,1.02,0.88,0.72,0.64,0.56,0.532}),"")</f>
        <v>0</v>
      </c>
      <c r="M16" s="12" t="n">
        <f aca="false">IFERROR(IF(K16="",G16,K16)*L16,"")</f>
        <v>0</v>
      </c>
      <c r="N16" s="0" t="s">
        <v>73</v>
      </c>
      <c r="O16" s="13" t="s">
        <v>27</v>
      </c>
      <c r="V16" s="0" t="n">
        <v>5369</v>
      </c>
      <c r="X16" s="12" t="n">
        <f aca="false">IFERROR(LOOKUP(IF(W16="",G16,W16),{0,1,10,100,250,500,1000,2500,5000,10000},{0,0.983,0.841,0.733,0.695,0.64,0.549,0.465,0.443,0.433}),"")</f>
        <v>0</v>
      </c>
      <c r="Y16" s="12" t="n">
        <f aca="false">IFERROR(IF(W16="",G16,W16)*X16,"")</f>
        <v>0</v>
      </c>
      <c r="Z16" s="0" t="s">
        <v>74</v>
      </c>
      <c r="AA16" s="13" t="s">
        <v>27</v>
      </c>
      <c r="AH16" s="0" t="n">
        <v>610</v>
      </c>
      <c r="AJ16" s="12" t="n">
        <f aca="false">IFERROR(LOOKUP(IF(AI16="",G16,AI16),{0,1,10,200},{0,0.483923,0.483923,0.385236}),"")</f>
        <v>0</v>
      </c>
      <c r="AK16" s="12" t="n">
        <f aca="false">IFERROR(IF(AI16="",G16,AI16)*AJ16,"")</f>
        <v>0</v>
      </c>
      <c r="AL16" s="0" t="s">
        <v>75</v>
      </c>
      <c r="AM16" s="13" t="s">
        <v>27</v>
      </c>
    </row>
    <row r="17" customFormat="false" ht="15" hidden="false" customHeight="false" outlineLevel="0" collapsed="false">
      <c r="A17" s="0" t="s">
        <v>76</v>
      </c>
      <c r="B17" s="0" t="s">
        <v>77</v>
      </c>
      <c r="D17" s="0" t="s">
        <v>78</v>
      </c>
      <c r="F17" s="0" t="s">
        <v>79</v>
      </c>
      <c r="G17" s="0" t="n">
        <f aca="false">BoardQty*10</f>
        <v>0</v>
      </c>
      <c r="H1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2" t="n">
        <f aca="false">IFERROR(G17*H17,"")</f>
        <v>0</v>
      </c>
      <c r="L17" s="12" t="n">
        <f aca="false">IFERROR(LOOKUP(IF(K17="",G17,K17),{0,1,10,100,1000,2500,5000,10000,30000,50000,100000},{0,0.1,0.037,0.0149,0.0067,0.00582,0.00481,0.0038,0.00334,0.00306,0.003}),"")</f>
        <v>0</v>
      </c>
      <c r="M17" s="12" t="n">
        <f aca="false">IFERROR(IF(K17="",G17,K17)*L17,"")</f>
        <v>0</v>
      </c>
      <c r="N17" s="0" t="s">
        <v>80</v>
      </c>
      <c r="O17" s="13" t="s">
        <v>27</v>
      </c>
      <c r="R17" s="12" t="n">
        <f aca="false">IFERROR(LOOKUP(IF(Q17="",G17,Q17),{0,1,100,500,2500,5000},{0,0.021402,0.021402,0.0093931,0.0064206,0.0051127}),"")</f>
        <v>0</v>
      </c>
      <c r="S17" s="12" t="n">
        <f aca="false">IFERROR(IF(Q17="",G17,Q17)*R17,"")</f>
        <v>0</v>
      </c>
      <c r="T17" s="0" t="s">
        <v>81</v>
      </c>
      <c r="U17" s="13" t="s">
        <v>27</v>
      </c>
      <c r="X17" s="12" t="n">
        <f aca="false">IFERROR(LOOKUP(IF(W17="",G17,W17),{0,1,10,100,1000,10000,30000,50000},{0,0.1,0.045,0.026,0.018,0.006,0.005,0.004}),"")</f>
        <v>0</v>
      </c>
      <c r="Y17" s="12" t="n">
        <f aca="false">IFERROR(IF(W17="",G17,W17)*X17,"")</f>
        <v>0</v>
      </c>
      <c r="Z17" s="0" t="s">
        <v>82</v>
      </c>
      <c r="AA17" s="13" t="s">
        <v>27</v>
      </c>
      <c r="AD17" s="12" t="n">
        <f aca="false">IFERROR(LOOKUP(IF(AC17="",G17,AC17),{0,1,10000},{0,0.006,0.006}),"")</f>
        <v>0</v>
      </c>
      <c r="AE17" s="12" t="n">
        <f aca="false">IFERROR(IF(AC17="",G17,AC17)*AD17,"")</f>
        <v>0</v>
      </c>
      <c r="AF17" s="0" t="s">
        <v>83</v>
      </c>
      <c r="AG17" s="13" t="s">
        <v>27</v>
      </c>
      <c r="AH17" s="0" t="n">
        <v>12850</v>
      </c>
      <c r="AJ17" s="12" t="n">
        <f aca="false">IFERROR(LOOKUP(IF(AI17="",G17,AI17),{0,1,50,500},{0,0.020213,0.020213,0.016646}),"")</f>
        <v>0</v>
      </c>
      <c r="AK17" s="12" t="n">
        <f aca="false">IFERROR(IF(AI17="",G17,AI17)*AJ17,"")</f>
        <v>0</v>
      </c>
      <c r="AL17" s="0" t="s">
        <v>84</v>
      </c>
      <c r="AM17" s="13" t="s">
        <v>27</v>
      </c>
    </row>
    <row r="18" customFormat="false" ht="15" hidden="false" customHeight="false" outlineLevel="0" collapsed="false">
      <c r="A18" s="0" t="s">
        <v>85</v>
      </c>
      <c r="B18" s="0" t="s">
        <v>86</v>
      </c>
      <c r="D18" s="0" t="s">
        <v>33</v>
      </c>
      <c r="F18" s="0" t="s">
        <v>43</v>
      </c>
      <c r="G18" s="0" t="n">
        <f aca="false">BoardQty*10</f>
        <v>0</v>
      </c>
      <c r="H1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2" t="n">
        <f aca="false">IFERROR(G18*H18,"")</f>
        <v>0</v>
      </c>
      <c r="Z18" s="0" t="s">
        <v>44</v>
      </c>
      <c r="AA18" s="13" t="s">
        <v>27</v>
      </c>
      <c r="AH18" s="0" t="n">
        <v>8750</v>
      </c>
      <c r="AJ18" s="12" t="n">
        <f aca="false">IFERROR(LOOKUP(IF(AI18="",G18,AI18),{0,1,250,2500,5000,10000,20000},{0,0.004756,0.004756,0.003567,0.003567,0.003567,0.003567}),"")</f>
        <v>0</v>
      </c>
      <c r="AK18" s="12" t="n">
        <f aca="false">IFERROR(IF(AI18="",G18,AI18)*AJ18,"")</f>
        <v>0</v>
      </c>
      <c r="AL18" s="0" t="s">
        <v>45</v>
      </c>
      <c r="AM18" s="13" t="s">
        <v>27</v>
      </c>
    </row>
    <row r="19" customFormat="false" ht="15" hidden="true" customHeight="false" outlineLevel="0" collapsed="false">
      <c r="A19" s="0" t="s">
        <v>87</v>
      </c>
      <c r="B19" s="0" t="s">
        <v>88</v>
      </c>
      <c r="D19" s="0" t="s">
        <v>89</v>
      </c>
      <c r="G19" s="0" t="n">
        <f aca="false">BoardQty*1</f>
        <v>0</v>
      </c>
      <c r="H1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2" t="n">
        <f aca="false">IFERROR(G19*H19,"")</f>
        <v>0</v>
      </c>
    </row>
    <row r="20" customFormat="false" ht="15" hidden="true" customHeight="false" outlineLevel="0" collapsed="false">
      <c r="A20" s="0" t="s">
        <v>90</v>
      </c>
      <c r="B20" s="0" t="s">
        <v>91</v>
      </c>
      <c r="D20" s="0" t="s">
        <v>92</v>
      </c>
      <c r="G20" s="0" t="n">
        <f aca="false">BoardQty*1</f>
        <v>0</v>
      </c>
      <c r="H2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0" s="12" t="n">
        <f aca="false">IFERROR(G20*H20,"")</f>
        <v>0</v>
      </c>
    </row>
    <row r="21" customFormat="false" ht="15" hidden="true" customHeight="false" outlineLevel="0" collapsed="false">
      <c r="A21" s="0" t="s">
        <v>93</v>
      </c>
      <c r="B21" s="0" t="s">
        <v>94</v>
      </c>
      <c r="G21" s="0" t="n">
        <f aca="false">BoardQty*1</f>
        <v>0</v>
      </c>
      <c r="H2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1" s="12" t="n">
        <f aca="false">IFERROR(G21*H21,"")</f>
        <v>0</v>
      </c>
    </row>
    <row r="22" customFormat="false" ht="15" hidden="false" customHeight="false" outlineLevel="0" collapsed="false">
      <c r="A22" s="0" t="s">
        <v>95</v>
      </c>
      <c r="B22" s="0" t="s">
        <v>96</v>
      </c>
      <c r="D22" s="0" t="s">
        <v>97</v>
      </c>
      <c r="F22" s="0" t="s">
        <v>98</v>
      </c>
      <c r="G22" s="0" t="n">
        <f aca="false">BoardQty*1</f>
        <v>0</v>
      </c>
      <c r="H2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2" s="12" t="n">
        <f aca="false">IFERROR(G22*H22,"")</f>
        <v>0</v>
      </c>
      <c r="J22" s="0" t="n">
        <v>87568</v>
      </c>
      <c r="L22" s="12" t="n">
        <f aca="false">IFERROR(LOOKUP(IF(K22="",G22,K22),{0,1,10,25,50,100,250,500,1000,5000,10000,20000,30000,50000},{0,0.1,0.076,0.0688,0.0504,0.0436,0.0344,0.02906,0.02446,0.02179,0.02016,0.01946,0.01807,0.01786}),"")</f>
        <v>0</v>
      </c>
      <c r="M22" s="12" t="n">
        <f aca="false">IFERROR(IF(K22="",G22,K22)*L22,"")</f>
        <v>0</v>
      </c>
      <c r="N22" s="0" t="s">
        <v>99</v>
      </c>
      <c r="O22" s="13" t="s">
        <v>27</v>
      </c>
      <c r="R22" s="12" t="n">
        <f aca="false">IFERROR(LOOKUP(IF(Q22="",G22,Q22),{0,1,100,500,2500,5000,10000,50000,100000},{0,0.0401882,0.0401882,0.0275848,0.0216398,0.0191429,0.0172405,0.0151003,0.0134357}),"")</f>
        <v>0</v>
      </c>
      <c r="S22" s="12" t="n">
        <f aca="false">IFERROR(IF(Q22="",G22,Q22)*R22,"")</f>
        <v>0</v>
      </c>
      <c r="T22" s="0" t="s">
        <v>100</v>
      </c>
      <c r="U22" s="13" t="s">
        <v>27</v>
      </c>
      <c r="V22" s="0" t="n">
        <v>14397</v>
      </c>
      <c r="X22" s="12" t="n">
        <f aca="false">IFERROR(LOOKUP(IF(W22="",G22,W22),{0,1,10,100,500,1000,2500,10000,20000},{0,0.1,0.068,0.037,0.033,0.03,0.022,0.02,0.019}),"")</f>
        <v>0</v>
      </c>
      <c r="Y22" s="12" t="n">
        <f aca="false">IFERROR(IF(W22="",G22,W22)*X22,"")</f>
        <v>0</v>
      </c>
      <c r="Z22" s="0" t="s">
        <v>101</v>
      </c>
      <c r="AA22" s="13" t="s">
        <v>27</v>
      </c>
      <c r="AD22" s="12" t="n">
        <f aca="false">IFERROR(LOOKUP(IF(AC22="",G22,AC22),{0,1,10,25,50,100,250,500,1000},{0,0.1,0.068,0.057,0.047,0.036,0.035,0.033,0.029}),"")</f>
        <v>0</v>
      </c>
      <c r="AE22" s="12" t="n">
        <f aca="false">IFERROR(IF(AC22="",G22,AC22)*AD22,"")</f>
        <v>0</v>
      </c>
      <c r="AF22" s="0" t="s">
        <v>102</v>
      </c>
      <c r="AG22" s="13" t="s">
        <v>27</v>
      </c>
      <c r="AH22" s="0" t="n">
        <v>5725</v>
      </c>
      <c r="AJ22" s="12" t="n">
        <f aca="false">IFERROR(LOOKUP(IF(AI22="",G22,AI22),{0,1,25,250,1250,2500,5000},{0,0.028536,0.028536,0.016646,0.016646,0.016646,0.015457}),"")</f>
        <v>0</v>
      </c>
      <c r="AK22" s="12" t="n">
        <f aca="false">IFERROR(IF(AI22="",G22,AI22)*AJ22,"")</f>
        <v>0</v>
      </c>
      <c r="AL22" s="0" t="s">
        <v>103</v>
      </c>
      <c r="AM22" s="13" t="s">
        <v>27</v>
      </c>
    </row>
    <row r="23" customFormat="false" ht="15" hidden="false" customHeight="false" outlineLevel="0" collapsed="false">
      <c r="A23" s="0" t="s">
        <v>104</v>
      </c>
      <c r="B23" s="0" t="s">
        <v>105</v>
      </c>
      <c r="D23" s="0" t="s">
        <v>97</v>
      </c>
      <c r="F23" s="0" t="s">
        <v>98</v>
      </c>
      <c r="G23" s="0" t="n">
        <f aca="false">BoardQty*1</f>
        <v>0</v>
      </c>
      <c r="H2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3" s="12" t="n">
        <f aca="false">IFERROR(G23*H23,"")</f>
        <v>0</v>
      </c>
      <c r="J23" s="0" t="n">
        <v>87568</v>
      </c>
      <c r="L23" s="12" t="n">
        <f aca="false">IFERROR(LOOKUP(IF(K23="",G23,K23),{0,1,10,25,50,100,250,500,1000,5000,10000,20000,30000,50000},{0,0.1,0.076,0.0688,0.0504,0.0436,0.0344,0.02906,0.02446,0.02179,0.02016,0.01946,0.01807,0.01786}),"")</f>
        <v>0</v>
      </c>
      <c r="M23" s="12" t="n">
        <f aca="false">IFERROR(IF(K23="",G23,K23)*L23,"")</f>
        <v>0</v>
      </c>
      <c r="N23" s="0" t="s">
        <v>99</v>
      </c>
      <c r="O23" s="13" t="s">
        <v>27</v>
      </c>
      <c r="R23" s="12" t="n">
        <f aca="false">IFERROR(LOOKUP(IF(Q23="",G23,Q23),{0,1,100,500,2500,5000,10000,50000,100000},{0,0.0401882,0.0401882,0.0275848,0.0216398,0.0191429,0.0172405,0.0151003,0.0134357}),"")</f>
        <v>0</v>
      </c>
      <c r="S23" s="12" t="n">
        <f aca="false">IFERROR(IF(Q23="",G23,Q23)*R23,"")</f>
        <v>0</v>
      </c>
      <c r="T23" s="0" t="s">
        <v>100</v>
      </c>
      <c r="U23" s="13" t="s">
        <v>27</v>
      </c>
      <c r="V23" s="0" t="n">
        <v>14397</v>
      </c>
      <c r="X23" s="12" t="n">
        <f aca="false">IFERROR(LOOKUP(IF(W23="",G23,W23),{0,1,10,100,500,1000,2500,10000,20000},{0,0.1,0.068,0.037,0.033,0.03,0.022,0.02,0.019}),"")</f>
        <v>0</v>
      </c>
      <c r="Y23" s="12" t="n">
        <f aca="false">IFERROR(IF(W23="",G23,W23)*X23,"")</f>
        <v>0</v>
      </c>
      <c r="Z23" s="0" t="s">
        <v>101</v>
      </c>
      <c r="AA23" s="13" t="s">
        <v>27</v>
      </c>
      <c r="AD23" s="12" t="n">
        <f aca="false">IFERROR(LOOKUP(IF(AC23="",G23,AC23),{0,1,10,25,50,100,250,500,1000},{0,0.1,0.068,0.057,0.047,0.036,0.035,0.033,0.029}),"")</f>
        <v>0</v>
      </c>
      <c r="AE23" s="12" t="n">
        <f aca="false">IFERROR(IF(AC23="",G23,AC23)*AD23,"")</f>
        <v>0</v>
      </c>
      <c r="AF23" s="0" t="s">
        <v>102</v>
      </c>
      <c r="AG23" s="13" t="s">
        <v>27</v>
      </c>
      <c r="AH23" s="0" t="n">
        <v>5725</v>
      </c>
      <c r="AJ23" s="12" t="n">
        <f aca="false">IFERROR(LOOKUP(IF(AI23="",G23,AI23),{0,1,25,250,1250,2500,5000},{0,0.028536,0.028536,0.016646,0.016646,0.016646,0.015457}),"")</f>
        <v>0</v>
      </c>
      <c r="AK23" s="12" t="n">
        <f aca="false">IFERROR(IF(AI23="",G23,AI23)*AJ23,"")</f>
        <v>0</v>
      </c>
      <c r="AL23" s="0" t="s">
        <v>103</v>
      </c>
      <c r="AM23" s="13" t="s">
        <v>27</v>
      </c>
    </row>
    <row r="24" customFormat="false" ht="15" hidden="true" customHeight="false" outlineLevel="0" collapsed="false">
      <c r="A24" s="0" t="s">
        <v>106</v>
      </c>
      <c r="B24" s="0" t="s">
        <v>106</v>
      </c>
      <c r="D24" s="0" t="s">
        <v>107</v>
      </c>
      <c r="G24" s="0" t="n">
        <f aca="false">BoardQty*1</f>
        <v>0</v>
      </c>
      <c r="H2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4" s="12" t="n">
        <f aca="false">IFERROR(G24*H24,"")</f>
        <v>0</v>
      </c>
    </row>
    <row r="25" customFormat="false" ht="15" hidden="true" customHeight="false" outlineLevel="0" collapsed="false">
      <c r="A25" s="0" t="s">
        <v>108</v>
      </c>
      <c r="B25" s="0" t="s">
        <v>108</v>
      </c>
      <c r="D25" s="0" t="s">
        <v>107</v>
      </c>
      <c r="G25" s="0" t="n">
        <f aca="false">BoardQty*1</f>
        <v>0</v>
      </c>
      <c r="H2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5" s="12" t="n">
        <f aca="false">IFERROR(G25*H25,"")</f>
        <v>0</v>
      </c>
    </row>
    <row r="26" customFormat="false" ht="15" hidden="true" customHeight="false" outlineLevel="0" collapsed="false">
      <c r="A26" s="0" t="s">
        <v>109</v>
      </c>
      <c r="B26" s="0" t="s">
        <v>110</v>
      </c>
      <c r="D26" s="0" t="s">
        <v>107</v>
      </c>
      <c r="G26" s="0" t="n">
        <f aca="false">BoardQty*1</f>
        <v>0</v>
      </c>
      <c r="H2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6" s="12" t="n">
        <f aca="false">IFERROR(G26*H26,"")</f>
        <v>0</v>
      </c>
    </row>
    <row r="27" customFormat="false" ht="15" hidden="true" customHeight="false" outlineLevel="0" collapsed="false">
      <c r="A27" s="0" t="s">
        <v>111</v>
      </c>
      <c r="B27" s="0" t="s">
        <v>112</v>
      </c>
      <c r="D27" s="0" t="s">
        <v>107</v>
      </c>
      <c r="G27" s="0" t="n">
        <f aca="false">BoardQty*1</f>
        <v>0</v>
      </c>
      <c r="H2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7" s="12" t="n">
        <f aca="false">IFERROR(G27*H27,"")</f>
        <v>0</v>
      </c>
    </row>
    <row r="28" customFormat="false" ht="15" hidden="true" customHeight="false" outlineLevel="0" collapsed="false">
      <c r="A28" s="0" t="s">
        <v>113</v>
      </c>
      <c r="B28" s="0" t="s">
        <v>113</v>
      </c>
      <c r="D28" s="0" t="s">
        <v>107</v>
      </c>
      <c r="G28" s="0" t="n">
        <f aca="false">BoardQty*1</f>
        <v>0</v>
      </c>
      <c r="H2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8" s="12" t="n">
        <f aca="false">IFERROR(G28*H28,"")</f>
        <v>0</v>
      </c>
    </row>
    <row r="29" customFormat="false" ht="15" hidden="true" customHeight="false" outlineLevel="0" collapsed="false">
      <c r="A29" s="0" t="s">
        <v>114</v>
      </c>
      <c r="B29" s="0" t="s">
        <v>114</v>
      </c>
      <c r="D29" s="0" t="s">
        <v>107</v>
      </c>
      <c r="G29" s="0" t="n">
        <f aca="false">BoardQty*1</f>
        <v>0</v>
      </c>
      <c r="H2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9" s="12" t="n">
        <f aca="false">IFERROR(G29*H29,"")</f>
        <v>0</v>
      </c>
    </row>
    <row r="30" customFormat="false" ht="15" hidden="true" customHeight="false" outlineLevel="0" collapsed="false">
      <c r="A30" s="0" t="s">
        <v>115</v>
      </c>
      <c r="B30" s="0" t="s">
        <v>115</v>
      </c>
      <c r="D30" s="0" t="s">
        <v>107</v>
      </c>
      <c r="G30" s="0" t="n">
        <f aca="false">BoardQty*1</f>
        <v>0</v>
      </c>
      <c r="H3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0" s="12" t="n">
        <f aca="false">IFERROR(G30*H30,"")</f>
        <v>0</v>
      </c>
    </row>
    <row r="31" customFormat="false" ht="15" hidden="true" customHeight="false" outlineLevel="0" collapsed="false">
      <c r="A31" s="0" t="s">
        <v>109</v>
      </c>
      <c r="B31" s="0" t="s">
        <v>116</v>
      </c>
      <c r="D31" s="0" t="s">
        <v>107</v>
      </c>
      <c r="G31" s="0" t="n">
        <f aca="false">BoardQty*1</f>
        <v>0</v>
      </c>
      <c r="H3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1" s="12" t="n">
        <f aca="false">IFERROR(G31*H31,"")</f>
        <v>0</v>
      </c>
    </row>
    <row r="32" customFormat="false" ht="15" hidden="true" customHeight="false" outlineLevel="0" collapsed="false">
      <c r="A32" s="0" t="s">
        <v>111</v>
      </c>
      <c r="B32" s="0" t="s">
        <v>117</v>
      </c>
      <c r="D32" s="0" t="s">
        <v>107</v>
      </c>
      <c r="G32" s="0" t="n">
        <f aca="false">BoardQty*1</f>
        <v>0</v>
      </c>
      <c r="H3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2" s="12" t="n">
        <f aca="false">IFERROR(G32*H32,"")</f>
        <v>0</v>
      </c>
    </row>
    <row r="33" customFormat="false" ht="15" hidden="true" customHeight="false" outlineLevel="0" collapsed="false">
      <c r="A33" s="0" t="s">
        <v>118</v>
      </c>
      <c r="B33" s="0" t="s">
        <v>118</v>
      </c>
      <c r="D33" s="0" t="s">
        <v>107</v>
      </c>
      <c r="G33" s="0" t="n">
        <f aca="false">BoardQty*1</f>
        <v>0</v>
      </c>
      <c r="H3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3" s="12" t="n">
        <f aca="false">IFERROR(G33*H33,"")</f>
        <v>0</v>
      </c>
    </row>
    <row r="35" customFormat="false" ht="15" hidden="false" customHeight="false" outlineLevel="0" collapsed="false">
      <c r="K35" s="0" t="str">
        <f aca="false" t="array" ref="K35:K35">IFERROR(CONCATENATE(TEXT(INDEX($K$7:$K$33,SMALL(IF($N$7:$N$33&lt;&gt;"",IF($K$7:$K$33&lt;&gt;"",ROW($K$7:$K$33)-MIN(ROW($K$7:$K$33))+1,""),""),ROW()-ROW(A$35)+1)),"##0"),","),"")</f>
        <v/>
      </c>
      <c r="L35" s="0" t="str">
        <f aca="false" t="array" ref="L35:L35">IFERROR(CONCATENATE((INDEX($N$7:$N$33,SMALL(IF($N$7:$N$33&lt;&gt;"",IF($K$7:$K$33&lt;&gt;"",ROW($K$7:$K$33)-MIN(ROW($K$7:$K$33))+1,""),""),ROW()-ROW(A$35)+1))),","),"")</f>
        <v/>
      </c>
      <c r="M35" s="0" t="str">
        <f aca="false" t="array" ref="M35:M35">IFERROR(CONCATENATE((INDEX($A$7:$A$33,SMALL(IF($N$7:$N$33&lt;&gt;"",IF($K$7:$K$33&lt;&gt;"",ROW($K$7:$K$33)-MIN(ROW($K$7:$K$33))+1,""),""),ROW()-ROW(A$35)+1))),),"")</f>
        <v/>
      </c>
      <c r="Q35" s="0" t="str">
        <f aca="false" t="array" ref="Q35:Q35">IFERROR(CONCATENATE((INDEX($T$7:$T$33,SMALL(IF($T$7:$T$33&lt;&gt;"",IF($Q$7:$Q$33&lt;&gt;"",ROW($Q$7:$Q$33)-MIN(ROW($Q$7:$Q$33))+1,""),""),ROW()-ROW(A$35)+1)))," "),"")</f>
        <v/>
      </c>
      <c r="R35" s="0" t="str">
        <f aca="false" t="array" ref="R35:R35">IFERROR(CONCATENATE(TEXT(INDEX($Q$7:$Q$33,SMALL(IF($T$7:$T$33&lt;&gt;"",IF($Q$7:$Q$33&lt;&gt;"",ROW($Q$7:$Q$33)-MIN(ROW($Q$7:$Q$33))+1,""),""),ROW()-ROW(A$35)+1)),"##0")," "),"")</f>
        <v/>
      </c>
      <c r="S35" s="0" t="str">
        <f aca="false" t="array" ref="S35:S35">IFERROR(CONCATENATE((INDEX($A$7:$A$33,SMALL(IF($T$7:$T$33&lt;&gt;"",IF($Q$7:$Q$33&lt;&gt;"",ROW($Q$7:$Q$33)-MIN(ROW($Q$7:$Q$33))+1,""),""),ROW()-ROW(A$35)+1))),),"")</f>
        <v/>
      </c>
      <c r="W35" s="0" t="str">
        <f aca="false" t="array" ref="W35:W35">IFERROR(CONCATENATE((INDEX($Z$7:$Z$33,SMALL(IF($Z$7:$Z$33&lt;&gt;"",IF($W$7:$W$33&lt;&gt;"",ROW($W$7:$W$33)-MIN(ROW($W$7:$W$33))+1,""),""),ROW()-ROW(A$35)+1)))," "),"")</f>
        <v/>
      </c>
      <c r="X35" s="0" t="str">
        <f aca="false" t="array" ref="X35:X35">IFERROR(CONCATENATE(TEXT(INDEX($W$7:$W$33,SMALL(IF($Z$7:$Z$33&lt;&gt;"",IF($W$7:$W$33&lt;&gt;"",ROW($W$7:$W$33)-MIN(ROW($W$7:$W$33))+1,""),""),ROW()-ROW(A$35)+1)),"##0")," "),"")</f>
        <v/>
      </c>
      <c r="Y35" s="0" t="str">
        <f aca="false" t="array" ref="Y35:Y35">IFERROR(CONCATENATE((INDEX($A$7:$A$33,SMALL(IF($Z$7:$Z$33&lt;&gt;"",IF($W$7:$W$33&lt;&gt;"",ROW($W$7:$W$33)-MIN(ROW($W$7:$W$33))+1,""),""),ROW()-ROW(A$35)+1))),),"")</f>
        <v/>
      </c>
      <c r="AC35" s="0" t="str">
        <f aca="false" t="array" ref="AC35:AC35">IFERROR(CONCATENATE((INDEX($AF$7:$AF$33,SMALL(IF($AF$7:$AF$33&lt;&gt;"",IF($AC$7:$AC$33&lt;&gt;"",ROW($AC$7:$AC$33)-MIN(ROW($AC$7:$AC$33))+1,""),""),ROW()-ROW(A$35)+1))),","),"")</f>
        <v/>
      </c>
      <c r="AD35" s="0" t="str">
        <f aca="false" t="array" ref="AD35:AD35">IFERROR(CONCATENATE(TEXT(INDEX($AC$7:$AC$33,SMALL(IF($AF$7:$AF$33&lt;&gt;"",IF($AC$7:$AC$33&lt;&gt;"",ROW($AC$7:$AC$33)-MIN(ROW($AC$7:$AC$33))+1,""),""),ROW()-ROW(A$35)+1)),"##0"),","),"")</f>
        <v/>
      </c>
      <c r="AE35" s="0" t="str">
        <f aca="false" t="array" ref="AE35:AE35">IFERROR(CONCATENATE((INDEX($A$7:$A$33,SMALL(IF($AF$7:$AF$33&lt;&gt;"",IF($AC$7:$AC$33&lt;&gt;"",ROW($AC$7:$AC$33)-MIN(ROW($AC$7:$AC$33))+1,""),""),ROW()-ROW(A$35)+1))),),"")</f>
        <v/>
      </c>
      <c r="AI35" s="0" t="str">
        <f aca="false" t="array" ref="AI35:AI35">IFERROR(CONCATENATE((INDEX($AL$7:$AL$33,SMALL(IF($AL$7:$AL$33&lt;&gt;"",IF($AI$7:$AI$33&lt;&gt;"",ROW($AI$7:$AI$33)-MIN(ROW($AI$7:$AI$33))+1,""),""),ROW()-ROW(A$35)+1)))," "),"")</f>
        <v/>
      </c>
      <c r="AJ35" s="0" t="str">
        <f aca="false" t="array" ref="AJ35:AJ35">IFERROR(CONCATENATE(TEXT(INDEX($AI$7:$AI$33,SMALL(IF($AL$7:$AL$33&lt;&gt;"",IF($AI$7:$AI$33&lt;&gt;"",ROW($AI$7:$AI$33)-MIN(ROW($AI$7:$AI$33))+1,""),""),ROW()-ROW(A$35)+1)),"##0")," "),"")</f>
        <v/>
      </c>
      <c r="AK35" s="0" t="str">
        <f aca="false" t="array" ref="AK35:AK35">IFERROR(CONCATENATE((INDEX($A$7:$A$33,SMALL(IF($AL$7:$AL$33&lt;&gt;"",IF($AI$7:$AI$33&lt;&gt;"",ROW($AI$7:$AI$33)-MIN(ROW($AI$7:$AI$33))+1,""),""),ROW()-ROW(A$35)+1))),),"")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IFERROR(CONCATENATE(TEXT(INDEX($K$7:$K$33,SMALL(IF($N$7:$N$33&lt;&gt;"",IF($K$7:$K$33&lt;&gt;"",ROW($K$7:$K$33)-MIN(ROW($K$7:$K$33))+1,""),""),ROW()-ROW(A$35)+1)),"##0"),","),"")</f>
        <v/>
      </c>
      <c r="L36" s="0" t="str">
        <f aca="false" t="array" ref="L36:L36">IFERROR(CONCATENATE((INDEX($N$7:$N$33,SMALL(IF($N$7:$N$33&lt;&gt;"",IF($K$7:$K$33&lt;&gt;"",ROW($K$7:$K$33)-MIN(ROW($K$7:$K$33))+1,""),""),ROW()-ROW(A$35)+1))),","),"")</f>
        <v/>
      </c>
      <c r="M36" s="0" t="str">
        <f aca="false" t="array" ref="M36:M36">IFERROR(CONCATENATE((INDEX($A$7:$A$33,SMALL(IF($N$7:$N$33&lt;&gt;"",IF($K$7:$K$33&lt;&gt;"",ROW($K$7:$K$33)-MIN(ROW($K$7:$K$33))+1,""),""),ROW()-ROW(A$35)+1))),),"")</f>
        <v/>
      </c>
      <c r="Q36" s="0" t="str">
        <f aca="false" t="array" ref="Q36:Q36">IFERROR(CONCATENATE((INDEX($T$7:$T$33,SMALL(IF($T$7:$T$33&lt;&gt;"",IF($Q$7:$Q$33&lt;&gt;"",ROW($Q$7:$Q$33)-MIN(ROW($Q$7:$Q$33))+1,""),""),ROW()-ROW(A$35)+1)))," "),"")</f>
        <v/>
      </c>
      <c r="R36" s="0" t="str">
        <f aca="false" t="array" ref="R36:R36">IFERROR(CONCATENATE(TEXT(INDEX($Q$7:$Q$33,SMALL(IF($T$7:$T$33&lt;&gt;"",IF($Q$7:$Q$33&lt;&gt;"",ROW($Q$7:$Q$33)-MIN(ROW($Q$7:$Q$33))+1,""),""),ROW()-ROW(A$35)+1)),"##0")," "),"")</f>
        <v/>
      </c>
      <c r="S36" s="0" t="str">
        <f aca="false" t="array" ref="S36:S36">IFERROR(CONCATENATE((INDEX($A$7:$A$33,SMALL(IF($T$7:$T$33&lt;&gt;"",IF($Q$7:$Q$33&lt;&gt;"",ROW($Q$7:$Q$33)-MIN(ROW($Q$7:$Q$33))+1,""),""),ROW()-ROW(A$35)+1))),),"")</f>
        <v/>
      </c>
      <c r="W36" s="0" t="str">
        <f aca="false" t="array" ref="W36:W36">IFERROR(CONCATENATE((INDEX($Z$7:$Z$33,SMALL(IF($Z$7:$Z$33&lt;&gt;"",IF($W$7:$W$33&lt;&gt;"",ROW($W$7:$W$33)-MIN(ROW($W$7:$W$33))+1,""),""),ROW()-ROW(A$35)+1)))," "),"")</f>
        <v/>
      </c>
      <c r="X36" s="0" t="str">
        <f aca="false" t="array" ref="X36:X36">IFERROR(CONCATENATE(TEXT(INDEX($W$7:$W$33,SMALL(IF($Z$7:$Z$33&lt;&gt;"",IF($W$7:$W$33&lt;&gt;"",ROW($W$7:$W$33)-MIN(ROW($W$7:$W$33))+1,""),""),ROW()-ROW(A$35)+1)),"##0")," "),"")</f>
        <v/>
      </c>
      <c r="Y36" s="0" t="str">
        <f aca="false" t="array" ref="Y36:Y36">IFERROR(CONCATENATE((INDEX($A$7:$A$33,SMALL(IF($Z$7:$Z$33&lt;&gt;"",IF($W$7:$W$33&lt;&gt;"",ROW($W$7:$W$33)-MIN(ROW($W$7:$W$33))+1,""),""),ROW()-ROW(A$35)+1))),),"")</f>
        <v/>
      </c>
      <c r="AC36" s="0" t="str">
        <f aca="false" t="array" ref="AC36:AC36">IFERROR(CONCATENATE((INDEX($AF$7:$AF$33,SMALL(IF($AF$7:$AF$33&lt;&gt;"",IF($AC$7:$AC$33&lt;&gt;"",ROW($AC$7:$AC$33)-MIN(ROW($AC$7:$AC$33))+1,""),""),ROW()-ROW(A$35)+1))),","),"")</f>
        <v/>
      </c>
      <c r="AD36" s="0" t="str">
        <f aca="false" t="array" ref="AD36:AD36">IFERROR(CONCATENATE(TEXT(INDEX($AC$7:$AC$33,SMALL(IF($AF$7:$AF$33&lt;&gt;"",IF($AC$7:$AC$33&lt;&gt;"",ROW($AC$7:$AC$33)-MIN(ROW($AC$7:$AC$33))+1,""),""),ROW()-ROW(A$35)+1)),"##0"),","),"")</f>
        <v/>
      </c>
      <c r="AE36" s="0" t="str">
        <f aca="false" t="array" ref="AE36:AE36">IFERROR(CONCATENATE((INDEX($A$7:$A$33,SMALL(IF($AF$7:$AF$33&lt;&gt;"",IF($AC$7:$AC$33&lt;&gt;"",ROW($AC$7:$AC$33)-MIN(ROW($AC$7:$AC$33))+1,""),""),ROW()-ROW(A$35)+1))),),"")</f>
        <v/>
      </c>
      <c r="AI36" s="0" t="str">
        <f aca="false" t="array" ref="AI36:AI36">IFERROR(CONCATENATE((INDEX($AL$7:$AL$33,SMALL(IF($AL$7:$AL$33&lt;&gt;"",IF($AI$7:$AI$33&lt;&gt;"",ROW($AI$7:$AI$33)-MIN(ROW($AI$7:$AI$33))+1,""),""),ROW()-ROW(A$35)+1)))," "),"")</f>
        <v/>
      </c>
      <c r="AJ36" s="0" t="str">
        <f aca="false" t="array" ref="AJ36:AJ36">IFERROR(CONCATENATE(TEXT(INDEX($AI$7:$AI$33,SMALL(IF($AL$7:$AL$33&lt;&gt;"",IF($AI$7:$AI$33&lt;&gt;"",ROW($AI$7:$AI$33)-MIN(ROW($AI$7:$AI$33))+1,""),""),ROW()-ROW(A$35)+1)),"##0")," "),"")</f>
        <v/>
      </c>
      <c r="AK36" s="0" t="str">
        <f aca="false" t="array" ref="AK36:AK36">IFERROR(CONCATENATE((INDEX($A$7:$A$33,SMALL(IF($AL$7:$AL$33&lt;&gt;"",IF($AI$7:$AI$33&lt;&gt;"",ROW($AI$7:$AI$33)-MIN(ROW($AI$7:$AI$33))+1,""),""),ROW()-ROW(A$35)+1))),),"")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IFERROR(CONCATENATE(TEXT(INDEX($K$7:$K$33,SMALL(IF($N$7:$N$33&lt;&gt;"",IF($K$7:$K$33&lt;&gt;"",ROW($K$7:$K$33)-MIN(ROW($K$7:$K$33))+1,""),""),ROW()-ROW(A$35)+1)),"##0"),","),"")</f>
        <v/>
      </c>
      <c r="L37" s="0" t="str">
        <f aca="false" t="array" ref="L37:L37">IFERROR(CONCATENATE((INDEX($N$7:$N$33,SMALL(IF($N$7:$N$33&lt;&gt;"",IF($K$7:$K$33&lt;&gt;"",ROW($K$7:$K$33)-MIN(ROW($K$7:$K$33))+1,""),""),ROW()-ROW(A$35)+1))),","),"")</f>
        <v/>
      </c>
      <c r="M37" s="0" t="str">
        <f aca="false" t="array" ref="M37:M37">IFERROR(CONCATENATE((INDEX($A$7:$A$33,SMALL(IF($N$7:$N$33&lt;&gt;"",IF($K$7:$K$33&lt;&gt;"",ROW($K$7:$K$33)-MIN(ROW($K$7:$K$33))+1,""),""),ROW()-ROW(A$35)+1))),),"")</f>
        <v/>
      </c>
      <c r="Q37" s="0" t="str">
        <f aca="false" t="array" ref="Q37:Q37">IFERROR(CONCATENATE((INDEX($T$7:$T$33,SMALL(IF($T$7:$T$33&lt;&gt;"",IF($Q$7:$Q$33&lt;&gt;"",ROW($Q$7:$Q$33)-MIN(ROW($Q$7:$Q$33))+1,""),""),ROW()-ROW(A$35)+1)))," "),"")</f>
        <v/>
      </c>
      <c r="R37" s="0" t="str">
        <f aca="false" t="array" ref="R37:R37">IFERROR(CONCATENATE(TEXT(INDEX($Q$7:$Q$33,SMALL(IF($T$7:$T$33&lt;&gt;"",IF($Q$7:$Q$33&lt;&gt;"",ROW($Q$7:$Q$33)-MIN(ROW($Q$7:$Q$33))+1,""),""),ROW()-ROW(A$35)+1)),"##0")," "),"")</f>
        <v/>
      </c>
      <c r="S37" s="0" t="str">
        <f aca="false" t="array" ref="S37:S37">IFERROR(CONCATENATE((INDEX($A$7:$A$33,SMALL(IF($T$7:$T$33&lt;&gt;"",IF($Q$7:$Q$33&lt;&gt;"",ROW($Q$7:$Q$33)-MIN(ROW($Q$7:$Q$33))+1,""),""),ROW()-ROW(A$35)+1))),),"")</f>
        <v/>
      </c>
      <c r="W37" s="0" t="str">
        <f aca="false" t="array" ref="W37:W37">IFERROR(CONCATENATE((INDEX($Z$7:$Z$33,SMALL(IF($Z$7:$Z$33&lt;&gt;"",IF($W$7:$W$33&lt;&gt;"",ROW($W$7:$W$33)-MIN(ROW($W$7:$W$33))+1,""),""),ROW()-ROW(A$35)+1)))," "),"")</f>
        <v/>
      </c>
      <c r="X37" s="0" t="str">
        <f aca="false" t="array" ref="X37:X37">IFERROR(CONCATENATE(TEXT(INDEX($W$7:$W$33,SMALL(IF($Z$7:$Z$33&lt;&gt;"",IF($W$7:$W$33&lt;&gt;"",ROW($W$7:$W$33)-MIN(ROW($W$7:$W$33))+1,""),""),ROW()-ROW(A$35)+1)),"##0")," "),"")</f>
        <v/>
      </c>
      <c r="Y37" s="0" t="str">
        <f aca="false" t="array" ref="Y37:Y37">IFERROR(CONCATENATE((INDEX($A$7:$A$33,SMALL(IF($Z$7:$Z$33&lt;&gt;"",IF($W$7:$W$33&lt;&gt;"",ROW($W$7:$W$33)-MIN(ROW($W$7:$W$33))+1,""),""),ROW()-ROW(A$35)+1))),),"")</f>
        <v/>
      </c>
      <c r="AC37" s="0" t="str">
        <f aca="false" t="array" ref="AC37:AC37">IFERROR(CONCATENATE((INDEX($AF$7:$AF$33,SMALL(IF($AF$7:$AF$33&lt;&gt;"",IF($AC$7:$AC$33&lt;&gt;"",ROW($AC$7:$AC$33)-MIN(ROW($AC$7:$AC$33))+1,""),""),ROW()-ROW(A$35)+1))),","),"")</f>
        <v/>
      </c>
      <c r="AD37" s="0" t="str">
        <f aca="false" t="array" ref="AD37:AD37">IFERROR(CONCATENATE(TEXT(INDEX($AC$7:$AC$33,SMALL(IF($AF$7:$AF$33&lt;&gt;"",IF($AC$7:$AC$33&lt;&gt;"",ROW($AC$7:$AC$33)-MIN(ROW($AC$7:$AC$33))+1,""),""),ROW()-ROW(A$35)+1)),"##0"),","),"")</f>
        <v/>
      </c>
      <c r="AE37" s="0" t="str">
        <f aca="false" t="array" ref="AE37:AE37">IFERROR(CONCATENATE((INDEX($A$7:$A$33,SMALL(IF($AF$7:$AF$33&lt;&gt;"",IF($AC$7:$AC$33&lt;&gt;"",ROW($AC$7:$AC$33)-MIN(ROW($AC$7:$AC$33))+1,""),""),ROW()-ROW(A$35)+1))),),"")</f>
        <v/>
      </c>
      <c r="AI37" s="0" t="str">
        <f aca="false" t="array" ref="AI37:AI37">IFERROR(CONCATENATE((INDEX($AL$7:$AL$33,SMALL(IF($AL$7:$AL$33&lt;&gt;"",IF($AI$7:$AI$33&lt;&gt;"",ROW($AI$7:$AI$33)-MIN(ROW($AI$7:$AI$33))+1,""),""),ROW()-ROW(A$35)+1)))," "),"")</f>
        <v/>
      </c>
      <c r="AJ37" s="0" t="str">
        <f aca="false" t="array" ref="AJ37:AJ37">IFERROR(CONCATENATE(TEXT(INDEX($AI$7:$AI$33,SMALL(IF($AL$7:$AL$33&lt;&gt;"",IF($AI$7:$AI$33&lt;&gt;"",ROW($AI$7:$AI$33)-MIN(ROW($AI$7:$AI$33))+1,""),""),ROW()-ROW(A$35)+1)),"##0")," "),"")</f>
        <v/>
      </c>
      <c r="AK37" s="0" t="str">
        <f aca="false" t="array" ref="AK37:AK37">IFERROR(CONCATENATE((INDEX($A$7:$A$33,SMALL(IF($AL$7:$AL$33&lt;&gt;"",IF($AI$7:$AI$33&lt;&gt;"",ROW($AI$7:$AI$33)-MIN(ROW($AI$7:$AI$33))+1,""),""),ROW()-ROW(A$35)+1))),),"")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IFERROR(CONCATENATE(TEXT(INDEX($K$7:$K$33,SMALL(IF($N$7:$N$33&lt;&gt;"",IF($K$7:$K$33&lt;&gt;"",ROW($K$7:$K$33)-MIN(ROW($K$7:$K$33))+1,""),""),ROW()-ROW(A$35)+1)),"##0"),","),"")</f>
        <v/>
      </c>
      <c r="L38" s="0" t="str">
        <f aca="false" t="array" ref="L38:L38">IFERROR(CONCATENATE((INDEX($N$7:$N$33,SMALL(IF($N$7:$N$33&lt;&gt;"",IF($K$7:$K$33&lt;&gt;"",ROW($K$7:$K$33)-MIN(ROW($K$7:$K$33))+1,""),""),ROW()-ROW(A$35)+1))),","),"")</f>
        <v/>
      </c>
      <c r="M38" s="0" t="str">
        <f aca="false" t="array" ref="M38:M38">IFERROR(CONCATENATE((INDEX($A$7:$A$33,SMALL(IF($N$7:$N$33&lt;&gt;"",IF($K$7:$K$33&lt;&gt;"",ROW($K$7:$K$33)-MIN(ROW($K$7:$K$33))+1,""),""),ROW()-ROW(A$35)+1))),),"")</f>
        <v/>
      </c>
      <c r="Q38" s="0" t="str">
        <f aca="false" t="array" ref="Q38:Q38">IFERROR(CONCATENATE((INDEX($T$7:$T$33,SMALL(IF($T$7:$T$33&lt;&gt;"",IF($Q$7:$Q$33&lt;&gt;"",ROW($Q$7:$Q$33)-MIN(ROW($Q$7:$Q$33))+1,""),""),ROW()-ROW(A$35)+1)))," "),"")</f>
        <v/>
      </c>
      <c r="R38" s="0" t="str">
        <f aca="false" t="array" ref="R38:R38">IFERROR(CONCATENATE(TEXT(INDEX($Q$7:$Q$33,SMALL(IF($T$7:$T$33&lt;&gt;"",IF($Q$7:$Q$33&lt;&gt;"",ROW($Q$7:$Q$33)-MIN(ROW($Q$7:$Q$33))+1,""),""),ROW()-ROW(A$35)+1)),"##0")," "),"")</f>
        <v/>
      </c>
      <c r="S38" s="0" t="str">
        <f aca="false" t="array" ref="S38:S38">IFERROR(CONCATENATE((INDEX($A$7:$A$33,SMALL(IF($T$7:$T$33&lt;&gt;"",IF($Q$7:$Q$33&lt;&gt;"",ROW($Q$7:$Q$33)-MIN(ROW($Q$7:$Q$33))+1,""),""),ROW()-ROW(A$35)+1))),),"")</f>
        <v/>
      </c>
      <c r="W38" s="0" t="str">
        <f aca="false" t="array" ref="W38:W38">IFERROR(CONCATENATE((INDEX($Z$7:$Z$33,SMALL(IF($Z$7:$Z$33&lt;&gt;"",IF($W$7:$W$33&lt;&gt;"",ROW($W$7:$W$33)-MIN(ROW($W$7:$W$33))+1,""),""),ROW()-ROW(A$35)+1)))," "),"")</f>
        <v/>
      </c>
      <c r="X38" s="0" t="str">
        <f aca="false" t="array" ref="X38:X38">IFERROR(CONCATENATE(TEXT(INDEX($W$7:$W$33,SMALL(IF($Z$7:$Z$33&lt;&gt;"",IF($W$7:$W$33&lt;&gt;"",ROW($W$7:$W$33)-MIN(ROW($W$7:$W$33))+1,""),""),ROW()-ROW(A$35)+1)),"##0")," "),"")</f>
        <v/>
      </c>
      <c r="Y38" s="0" t="str">
        <f aca="false" t="array" ref="Y38:Y38">IFERROR(CONCATENATE((INDEX($A$7:$A$33,SMALL(IF($Z$7:$Z$33&lt;&gt;"",IF($W$7:$W$33&lt;&gt;"",ROW($W$7:$W$33)-MIN(ROW($W$7:$W$33))+1,""),""),ROW()-ROW(A$35)+1))),),"")</f>
        <v/>
      </c>
      <c r="AC38" s="0" t="str">
        <f aca="false" t="array" ref="AC38:AC38">IFERROR(CONCATENATE((INDEX($AF$7:$AF$33,SMALL(IF($AF$7:$AF$33&lt;&gt;"",IF($AC$7:$AC$33&lt;&gt;"",ROW($AC$7:$AC$33)-MIN(ROW($AC$7:$AC$33))+1,""),""),ROW()-ROW(A$35)+1))),","),"")</f>
        <v/>
      </c>
      <c r="AD38" s="0" t="str">
        <f aca="false" t="array" ref="AD38:AD38">IFERROR(CONCATENATE(TEXT(INDEX($AC$7:$AC$33,SMALL(IF($AF$7:$AF$33&lt;&gt;"",IF($AC$7:$AC$33&lt;&gt;"",ROW($AC$7:$AC$33)-MIN(ROW($AC$7:$AC$33))+1,""),""),ROW()-ROW(A$35)+1)),"##0"),","),"")</f>
        <v/>
      </c>
      <c r="AE38" s="0" t="str">
        <f aca="false" t="array" ref="AE38:AE38">IFERROR(CONCATENATE((INDEX($A$7:$A$33,SMALL(IF($AF$7:$AF$33&lt;&gt;"",IF($AC$7:$AC$33&lt;&gt;"",ROW($AC$7:$AC$33)-MIN(ROW($AC$7:$AC$33))+1,""),""),ROW()-ROW(A$35)+1))),),"")</f>
        <v/>
      </c>
      <c r="AI38" s="0" t="str">
        <f aca="false" t="array" ref="AI38:AI38">IFERROR(CONCATENATE((INDEX($AL$7:$AL$33,SMALL(IF($AL$7:$AL$33&lt;&gt;"",IF($AI$7:$AI$33&lt;&gt;"",ROW($AI$7:$AI$33)-MIN(ROW($AI$7:$AI$33))+1,""),""),ROW()-ROW(A$35)+1)))," "),"")</f>
        <v/>
      </c>
      <c r="AJ38" s="0" t="str">
        <f aca="false" t="array" ref="AJ38:AJ38">IFERROR(CONCATENATE(TEXT(INDEX($AI$7:$AI$33,SMALL(IF($AL$7:$AL$33&lt;&gt;"",IF($AI$7:$AI$33&lt;&gt;"",ROW($AI$7:$AI$33)-MIN(ROW($AI$7:$AI$33))+1,""),""),ROW()-ROW(A$35)+1)),"##0")," "),"")</f>
        <v/>
      </c>
      <c r="AK38" s="0" t="str">
        <f aca="false" t="array" ref="AK38:AK38">IFERROR(CONCATENATE((INDEX($A$7:$A$33,SMALL(IF($AL$7:$AL$33&lt;&gt;"",IF($AI$7:$AI$33&lt;&gt;"",ROW($AI$7:$AI$33)-MIN(ROW($AI$7:$AI$33))+1,""),""),ROW()-ROW(A$35)+1))),),"")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IFERROR(CONCATENATE(TEXT(INDEX($K$7:$K$33,SMALL(IF($N$7:$N$33&lt;&gt;"",IF($K$7:$K$33&lt;&gt;"",ROW($K$7:$K$33)-MIN(ROW($K$7:$K$33))+1,""),""),ROW()-ROW(A$35)+1)),"##0"),","),"")</f>
        <v/>
      </c>
      <c r="L39" s="0" t="str">
        <f aca="false" t="array" ref="L39:L39">IFERROR(CONCATENATE((INDEX($N$7:$N$33,SMALL(IF($N$7:$N$33&lt;&gt;"",IF($K$7:$K$33&lt;&gt;"",ROW($K$7:$K$33)-MIN(ROW($K$7:$K$33))+1,""),""),ROW()-ROW(A$35)+1))),","),"")</f>
        <v/>
      </c>
      <c r="M39" s="0" t="str">
        <f aca="false" t="array" ref="M39:M39">IFERROR(CONCATENATE((INDEX($A$7:$A$33,SMALL(IF($N$7:$N$33&lt;&gt;"",IF($K$7:$K$33&lt;&gt;"",ROW($K$7:$K$33)-MIN(ROW($K$7:$K$33))+1,""),""),ROW()-ROW(A$35)+1))),),"")</f>
        <v/>
      </c>
      <c r="Q39" s="0" t="str">
        <f aca="false" t="array" ref="Q39:Q39">IFERROR(CONCATENATE((INDEX($T$7:$T$33,SMALL(IF($T$7:$T$33&lt;&gt;"",IF($Q$7:$Q$33&lt;&gt;"",ROW($Q$7:$Q$33)-MIN(ROW($Q$7:$Q$33))+1,""),""),ROW()-ROW(A$35)+1)))," "),"")</f>
        <v/>
      </c>
      <c r="R39" s="0" t="str">
        <f aca="false" t="array" ref="R39:R39">IFERROR(CONCATENATE(TEXT(INDEX($Q$7:$Q$33,SMALL(IF($T$7:$T$33&lt;&gt;"",IF($Q$7:$Q$33&lt;&gt;"",ROW($Q$7:$Q$33)-MIN(ROW($Q$7:$Q$33))+1,""),""),ROW()-ROW(A$35)+1)),"##0")," "),"")</f>
        <v/>
      </c>
      <c r="S39" s="0" t="str">
        <f aca="false" t="array" ref="S39:S39">IFERROR(CONCATENATE((INDEX($A$7:$A$33,SMALL(IF($T$7:$T$33&lt;&gt;"",IF($Q$7:$Q$33&lt;&gt;"",ROW($Q$7:$Q$33)-MIN(ROW($Q$7:$Q$33))+1,""),""),ROW()-ROW(A$35)+1))),),"")</f>
        <v/>
      </c>
      <c r="W39" s="0" t="str">
        <f aca="false" t="array" ref="W39:W39">IFERROR(CONCATENATE((INDEX($Z$7:$Z$33,SMALL(IF($Z$7:$Z$33&lt;&gt;"",IF($W$7:$W$33&lt;&gt;"",ROW($W$7:$W$33)-MIN(ROW($W$7:$W$33))+1,""),""),ROW()-ROW(A$35)+1)))," "),"")</f>
        <v/>
      </c>
      <c r="X39" s="0" t="str">
        <f aca="false" t="array" ref="X39:X39">IFERROR(CONCATENATE(TEXT(INDEX($W$7:$W$33,SMALL(IF($Z$7:$Z$33&lt;&gt;"",IF($W$7:$W$33&lt;&gt;"",ROW($W$7:$W$33)-MIN(ROW($W$7:$W$33))+1,""),""),ROW()-ROW(A$35)+1)),"##0")," "),"")</f>
        <v/>
      </c>
      <c r="Y39" s="0" t="str">
        <f aca="false" t="array" ref="Y39:Y39">IFERROR(CONCATENATE((INDEX($A$7:$A$33,SMALL(IF($Z$7:$Z$33&lt;&gt;"",IF($W$7:$W$33&lt;&gt;"",ROW($W$7:$W$33)-MIN(ROW($W$7:$W$33))+1,""),""),ROW()-ROW(A$35)+1))),),"")</f>
        <v/>
      </c>
      <c r="AC39" s="0" t="str">
        <f aca="false" t="array" ref="AC39:AC39">IFERROR(CONCATENATE((INDEX($AF$7:$AF$33,SMALL(IF($AF$7:$AF$33&lt;&gt;"",IF($AC$7:$AC$33&lt;&gt;"",ROW($AC$7:$AC$33)-MIN(ROW($AC$7:$AC$33))+1,""),""),ROW()-ROW(A$35)+1))),","),"")</f>
        <v/>
      </c>
      <c r="AD39" s="0" t="str">
        <f aca="false" t="array" ref="AD39:AD39">IFERROR(CONCATENATE(TEXT(INDEX($AC$7:$AC$33,SMALL(IF($AF$7:$AF$33&lt;&gt;"",IF($AC$7:$AC$33&lt;&gt;"",ROW($AC$7:$AC$33)-MIN(ROW($AC$7:$AC$33))+1,""),""),ROW()-ROW(A$35)+1)),"##0"),","),"")</f>
        <v/>
      </c>
      <c r="AE39" s="0" t="str">
        <f aca="false" t="array" ref="AE39:AE39">IFERROR(CONCATENATE((INDEX($A$7:$A$33,SMALL(IF($AF$7:$AF$33&lt;&gt;"",IF($AC$7:$AC$33&lt;&gt;"",ROW($AC$7:$AC$33)-MIN(ROW($AC$7:$AC$33))+1,""),""),ROW()-ROW(A$35)+1))),),"")</f>
        <v/>
      </c>
      <c r="AI39" s="0" t="str">
        <f aca="false" t="array" ref="AI39:AI39">IFERROR(CONCATENATE((INDEX($AL$7:$AL$33,SMALL(IF($AL$7:$AL$33&lt;&gt;"",IF($AI$7:$AI$33&lt;&gt;"",ROW($AI$7:$AI$33)-MIN(ROW($AI$7:$AI$33))+1,""),""),ROW()-ROW(A$35)+1)))," "),"")</f>
        <v/>
      </c>
      <c r="AJ39" s="0" t="str">
        <f aca="false" t="array" ref="AJ39:AJ39">IFERROR(CONCATENATE(TEXT(INDEX($AI$7:$AI$33,SMALL(IF($AL$7:$AL$33&lt;&gt;"",IF($AI$7:$AI$33&lt;&gt;"",ROW($AI$7:$AI$33)-MIN(ROW($AI$7:$AI$33))+1,""),""),ROW()-ROW(A$35)+1)),"##0")," "),"")</f>
        <v/>
      </c>
      <c r="AK39" s="0" t="str">
        <f aca="false" t="array" ref="AK39:AK39">IFERROR(CONCATENATE((INDEX($A$7:$A$33,SMALL(IF($AL$7:$AL$33&lt;&gt;"",IF($AI$7:$AI$33&lt;&gt;"",ROW($AI$7:$AI$33)-MIN(ROW($AI$7:$AI$33))+1,""),""),ROW()-ROW(A$35)+1))),),"")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IFERROR(CONCATENATE(TEXT(INDEX($K$7:$K$33,SMALL(IF($N$7:$N$33&lt;&gt;"",IF($K$7:$K$33&lt;&gt;"",ROW($K$7:$K$33)-MIN(ROW($K$7:$K$33))+1,""),""),ROW()-ROW(A$35)+1)),"##0"),","),"")</f>
        <v/>
      </c>
      <c r="L40" s="0" t="str">
        <f aca="false" t="array" ref="L40:L40">IFERROR(CONCATENATE((INDEX($N$7:$N$33,SMALL(IF($N$7:$N$33&lt;&gt;"",IF($K$7:$K$33&lt;&gt;"",ROW($K$7:$K$33)-MIN(ROW($K$7:$K$33))+1,""),""),ROW()-ROW(A$35)+1))),","),"")</f>
        <v/>
      </c>
      <c r="M40" s="0" t="str">
        <f aca="false" t="array" ref="M40:M40">IFERROR(CONCATENATE((INDEX($A$7:$A$33,SMALL(IF($N$7:$N$33&lt;&gt;"",IF($K$7:$K$33&lt;&gt;"",ROW($K$7:$K$33)-MIN(ROW($K$7:$K$33))+1,""),""),ROW()-ROW(A$35)+1))),),"")</f>
        <v/>
      </c>
      <c r="Q40" s="0" t="str">
        <f aca="false" t="array" ref="Q40:Q40">IFERROR(CONCATENATE((INDEX($T$7:$T$33,SMALL(IF($T$7:$T$33&lt;&gt;"",IF($Q$7:$Q$33&lt;&gt;"",ROW($Q$7:$Q$33)-MIN(ROW($Q$7:$Q$33))+1,""),""),ROW()-ROW(A$35)+1)))," "),"")</f>
        <v/>
      </c>
      <c r="R40" s="0" t="str">
        <f aca="false" t="array" ref="R40:R40">IFERROR(CONCATENATE(TEXT(INDEX($Q$7:$Q$33,SMALL(IF($T$7:$T$33&lt;&gt;"",IF($Q$7:$Q$33&lt;&gt;"",ROW($Q$7:$Q$33)-MIN(ROW($Q$7:$Q$33))+1,""),""),ROW()-ROW(A$35)+1)),"##0")," "),"")</f>
        <v/>
      </c>
      <c r="S40" s="0" t="str">
        <f aca="false" t="array" ref="S40:S40">IFERROR(CONCATENATE((INDEX($A$7:$A$33,SMALL(IF($T$7:$T$33&lt;&gt;"",IF($Q$7:$Q$33&lt;&gt;"",ROW($Q$7:$Q$33)-MIN(ROW($Q$7:$Q$33))+1,""),""),ROW()-ROW(A$35)+1))),),"")</f>
        <v/>
      </c>
      <c r="W40" s="0" t="str">
        <f aca="false" t="array" ref="W40:W40">IFERROR(CONCATENATE((INDEX($Z$7:$Z$33,SMALL(IF($Z$7:$Z$33&lt;&gt;"",IF($W$7:$W$33&lt;&gt;"",ROW($W$7:$W$33)-MIN(ROW($W$7:$W$33))+1,""),""),ROW()-ROW(A$35)+1)))," "),"")</f>
        <v/>
      </c>
      <c r="X40" s="0" t="str">
        <f aca="false" t="array" ref="X40:X40">IFERROR(CONCATENATE(TEXT(INDEX($W$7:$W$33,SMALL(IF($Z$7:$Z$33&lt;&gt;"",IF($W$7:$W$33&lt;&gt;"",ROW($W$7:$W$33)-MIN(ROW($W$7:$W$33))+1,""),""),ROW()-ROW(A$35)+1)),"##0")," "),"")</f>
        <v/>
      </c>
      <c r="Y40" s="0" t="str">
        <f aca="false" t="array" ref="Y40:Y40">IFERROR(CONCATENATE((INDEX($A$7:$A$33,SMALL(IF($Z$7:$Z$33&lt;&gt;"",IF($W$7:$W$33&lt;&gt;"",ROW($W$7:$W$33)-MIN(ROW($W$7:$W$33))+1,""),""),ROW()-ROW(A$35)+1))),),"")</f>
        <v/>
      </c>
      <c r="AC40" s="0" t="str">
        <f aca="false" t="array" ref="AC40:AC40">IFERROR(CONCATENATE((INDEX($AF$7:$AF$33,SMALL(IF($AF$7:$AF$33&lt;&gt;"",IF($AC$7:$AC$33&lt;&gt;"",ROW($AC$7:$AC$33)-MIN(ROW($AC$7:$AC$33))+1,""),""),ROW()-ROW(A$35)+1))),","),"")</f>
        <v/>
      </c>
      <c r="AD40" s="0" t="str">
        <f aca="false" t="array" ref="AD40:AD40">IFERROR(CONCATENATE(TEXT(INDEX($AC$7:$AC$33,SMALL(IF($AF$7:$AF$33&lt;&gt;"",IF($AC$7:$AC$33&lt;&gt;"",ROW($AC$7:$AC$33)-MIN(ROW($AC$7:$AC$33))+1,""),""),ROW()-ROW(A$35)+1)),"##0"),","),"")</f>
        <v/>
      </c>
      <c r="AE40" s="0" t="str">
        <f aca="false" t="array" ref="AE40:AE40">IFERROR(CONCATENATE((INDEX($A$7:$A$33,SMALL(IF($AF$7:$AF$33&lt;&gt;"",IF($AC$7:$AC$33&lt;&gt;"",ROW($AC$7:$AC$33)-MIN(ROW($AC$7:$AC$33))+1,""),""),ROW()-ROW(A$35)+1))),),"")</f>
        <v/>
      </c>
      <c r="AI40" s="0" t="str">
        <f aca="false" t="array" ref="AI40:AI40">IFERROR(CONCATENATE((INDEX($AL$7:$AL$33,SMALL(IF($AL$7:$AL$33&lt;&gt;"",IF($AI$7:$AI$33&lt;&gt;"",ROW($AI$7:$AI$33)-MIN(ROW($AI$7:$AI$33))+1,""),""),ROW()-ROW(A$35)+1)))," "),"")</f>
        <v/>
      </c>
      <c r="AJ40" s="0" t="str">
        <f aca="false" t="array" ref="AJ40:AJ40">IFERROR(CONCATENATE(TEXT(INDEX($AI$7:$AI$33,SMALL(IF($AL$7:$AL$33&lt;&gt;"",IF($AI$7:$AI$33&lt;&gt;"",ROW($AI$7:$AI$33)-MIN(ROW($AI$7:$AI$33))+1,""),""),ROW()-ROW(A$35)+1)),"##0")," "),"")</f>
        <v/>
      </c>
      <c r="AK40" s="0" t="str">
        <f aca="false" t="array" ref="AK40:AK40">IFERROR(CONCATENATE((INDEX($A$7:$A$33,SMALL(IF($AL$7:$AL$33&lt;&gt;"",IF($AI$7:$AI$33&lt;&gt;"",ROW($AI$7:$AI$33)-MIN(ROW($AI$7:$AI$33))+1,""),""),ROW()-ROW(A$35)+1))),),"")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IFERROR(CONCATENATE(TEXT(INDEX($K$7:$K$33,SMALL(IF($N$7:$N$33&lt;&gt;"",IF($K$7:$K$33&lt;&gt;"",ROW($K$7:$K$33)-MIN(ROW($K$7:$K$33))+1,""),""),ROW()-ROW(A$35)+1)),"##0"),","),"")</f>
        <v/>
      </c>
      <c r="L41" s="0" t="str">
        <f aca="false" t="array" ref="L41:L41">IFERROR(CONCATENATE((INDEX($N$7:$N$33,SMALL(IF($N$7:$N$33&lt;&gt;"",IF($K$7:$K$33&lt;&gt;"",ROW($K$7:$K$33)-MIN(ROW($K$7:$K$33))+1,""),""),ROW()-ROW(A$35)+1))),","),"")</f>
        <v/>
      </c>
      <c r="M41" s="0" t="str">
        <f aca="false" t="array" ref="M41:M41">IFERROR(CONCATENATE((INDEX($A$7:$A$33,SMALL(IF($N$7:$N$33&lt;&gt;"",IF($K$7:$K$33&lt;&gt;"",ROW($K$7:$K$33)-MIN(ROW($K$7:$K$33))+1,""),""),ROW()-ROW(A$35)+1))),),"")</f>
        <v/>
      </c>
      <c r="Q41" s="0" t="str">
        <f aca="false" t="array" ref="Q41:Q41">IFERROR(CONCATENATE((INDEX($T$7:$T$33,SMALL(IF($T$7:$T$33&lt;&gt;"",IF($Q$7:$Q$33&lt;&gt;"",ROW($Q$7:$Q$33)-MIN(ROW($Q$7:$Q$33))+1,""),""),ROW()-ROW(A$35)+1)))," "),"")</f>
        <v/>
      </c>
      <c r="R41" s="0" t="str">
        <f aca="false" t="array" ref="R41:R41">IFERROR(CONCATENATE(TEXT(INDEX($Q$7:$Q$33,SMALL(IF($T$7:$T$33&lt;&gt;"",IF($Q$7:$Q$33&lt;&gt;"",ROW($Q$7:$Q$33)-MIN(ROW($Q$7:$Q$33))+1,""),""),ROW()-ROW(A$35)+1)),"##0")," "),"")</f>
        <v/>
      </c>
      <c r="S41" s="0" t="str">
        <f aca="false" t="array" ref="S41:S41">IFERROR(CONCATENATE((INDEX($A$7:$A$33,SMALL(IF($T$7:$T$33&lt;&gt;"",IF($Q$7:$Q$33&lt;&gt;"",ROW($Q$7:$Q$33)-MIN(ROW($Q$7:$Q$33))+1,""),""),ROW()-ROW(A$35)+1))),),"")</f>
        <v/>
      </c>
      <c r="W41" s="0" t="str">
        <f aca="false" t="array" ref="W41:W41">IFERROR(CONCATENATE((INDEX($Z$7:$Z$33,SMALL(IF($Z$7:$Z$33&lt;&gt;"",IF($W$7:$W$33&lt;&gt;"",ROW($W$7:$W$33)-MIN(ROW($W$7:$W$33))+1,""),""),ROW()-ROW(A$35)+1)))," "),"")</f>
        <v/>
      </c>
      <c r="X41" s="0" t="str">
        <f aca="false" t="array" ref="X41:X41">IFERROR(CONCATENATE(TEXT(INDEX($W$7:$W$33,SMALL(IF($Z$7:$Z$33&lt;&gt;"",IF($W$7:$W$33&lt;&gt;"",ROW($W$7:$W$33)-MIN(ROW($W$7:$W$33))+1,""),""),ROW()-ROW(A$35)+1)),"##0")," "),"")</f>
        <v/>
      </c>
      <c r="Y41" s="0" t="str">
        <f aca="false" t="array" ref="Y41:Y41">IFERROR(CONCATENATE((INDEX($A$7:$A$33,SMALL(IF($Z$7:$Z$33&lt;&gt;"",IF($W$7:$W$33&lt;&gt;"",ROW($W$7:$W$33)-MIN(ROW($W$7:$W$33))+1,""),""),ROW()-ROW(A$35)+1))),),"")</f>
        <v/>
      </c>
      <c r="AC41" s="0" t="str">
        <f aca="false" t="array" ref="AC41:AC41">IFERROR(CONCATENATE((INDEX($AF$7:$AF$33,SMALL(IF($AF$7:$AF$33&lt;&gt;"",IF($AC$7:$AC$33&lt;&gt;"",ROW($AC$7:$AC$33)-MIN(ROW($AC$7:$AC$33))+1,""),""),ROW()-ROW(A$35)+1))),","),"")</f>
        <v/>
      </c>
      <c r="AD41" s="0" t="str">
        <f aca="false" t="array" ref="AD41:AD41">IFERROR(CONCATENATE(TEXT(INDEX($AC$7:$AC$33,SMALL(IF($AF$7:$AF$33&lt;&gt;"",IF($AC$7:$AC$33&lt;&gt;"",ROW($AC$7:$AC$33)-MIN(ROW($AC$7:$AC$33))+1,""),""),ROW()-ROW(A$35)+1)),"##0"),","),"")</f>
        <v/>
      </c>
      <c r="AE41" s="0" t="str">
        <f aca="false" t="array" ref="AE41:AE41">IFERROR(CONCATENATE((INDEX($A$7:$A$33,SMALL(IF($AF$7:$AF$33&lt;&gt;"",IF($AC$7:$AC$33&lt;&gt;"",ROW($AC$7:$AC$33)-MIN(ROW($AC$7:$AC$33))+1,""),""),ROW()-ROW(A$35)+1))),),"")</f>
        <v/>
      </c>
      <c r="AI41" s="0" t="str">
        <f aca="false" t="array" ref="AI41:AI41">IFERROR(CONCATENATE((INDEX($AL$7:$AL$33,SMALL(IF($AL$7:$AL$33&lt;&gt;"",IF($AI$7:$AI$33&lt;&gt;"",ROW($AI$7:$AI$33)-MIN(ROW($AI$7:$AI$33))+1,""),""),ROW()-ROW(A$35)+1)))," "),"")</f>
        <v/>
      </c>
      <c r="AJ41" s="0" t="str">
        <f aca="false" t="array" ref="AJ41:AJ41">IFERROR(CONCATENATE(TEXT(INDEX($AI$7:$AI$33,SMALL(IF($AL$7:$AL$33&lt;&gt;"",IF($AI$7:$AI$33&lt;&gt;"",ROW($AI$7:$AI$33)-MIN(ROW($AI$7:$AI$33))+1,""),""),ROW()-ROW(A$35)+1)),"##0")," "),"")</f>
        <v/>
      </c>
      <c r="AK41" s="0" t="str">
        <f aca="false" t="array" ref="AK41:AK41">IFERROR(CONCATENATE((INDEX($A$7:$A$33,SMALL(IF($AL$7:$AL$33&lt;&gt;"",IF($AI$7:$AI$33&lt;&gt;"",ROW($AI$7:$AI$33)-MIN(ROW($AI$7:$AI$33))+1,""),""),ROW()-ROW(A$35)+1))),),"")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IFERROR(CONCATENATE(TEXT(INDEX($K$7:$K$33,SMALL(IF($N$7:$N$33&lt;&gt;"",IF($K$7:$K$33&lt;&gt;"",ROW($K$7:$K$33)-MIN(ROW($K$7:$K$33))+1,""),""),ROW()-ROW(A$35)+1)),"##0"),","),"")</f>
        <v/>
      </c>
      <c r="L42" s="0" t="str">
        <f aca="false" t="array" ref="L42:L42">IFERROR(CONCATENATE((INDEX($N$7:$N$33,SMALL(IF($N$7:$N$33&lt;&gt;"",IF($K$7:$K$33&lt;&gt;"",ROW($K$7:$K$33)-MIN(ROW($K$7:$K$33))+1,""),""),ROW()-ROW(A$35)+1))),","),"")</f>
        <v/>
      </c>
      <c r="M42" s="0" t="str">
        <f aca="false" t="array" ref="M42:M42">IFERROR(CONCATENATE((INDEX($A$7:$A$33,SMALL(IF($N$7:$N$33&lt;&gt;"",IF($K$7:$K$33&lt;&gt;"",ROW($K$7:$K$33)-MIN(ROW($K$7:$K$33))+1,""),""),ROW()-ROW(A$35)+1))),),"")</f>
        <v/>
      </c>
      <c r="Q42" s="0" t="str">
        <f aca="false" t="array" ref="Q42:Q42">IFERROR(CONCATENATE((INDEX($T$7:$T$33,SMALL(IF($T$7:$T$33&lt;&gt;"",IF($Q$7:$Q$33&lt;&gt;"",ROW($Q$7:$Q$33)-MIN(ROW($Q$7:$Q$33))+1,""),""),ROW()-ROW(A$35)+1)))," "),"")</f>
        <v/>
      </c>
      <c r="R42" s="0" t="str">
        <f aca="false" t="array" ref="R42:R42">IFERROR(CONCATENATE(TEXT(INDEX($Q$7:$Q$33,SMALL(IF($T$7:$T$33&lt;&gt;"",IF($Q$7:$Q$33&lt;&gt;"",ROW($Q$7:$Q$33)-MIN(ROW($Q$7:$Q$33))+1,""),""),ROW()-ROW(A$35)+1)),"##0")," "),"")</f>
        <v/>
      </c>
      <c r="S42" s="0" t="str">
        <f aca="false" t="array" ref="S42:S42">IFERROR(CONCATENATE((INDEX($A$7:$A$33,SMALL(IF($T$7:$T$33&lt;&gt;"",IF($Q$7:$Q$33&lt;&gt;"",ROW($Q$7:$Q$33)-MIN(ROW($Q$7:$Q$33))+1,""),""),ROW()-ROW(A$35)+1))),),"")</f>
        <v/>
      </c>
      <c r="W42" s="0" t="str">
        <f aca="false" t="array" ref="W42:W42">IFERROR(CONCATENATE((INDEX($Z$7:$Z$33,SMALL(IF($Z$7:$Z$33&lt;&gt;"",IF($W$7:$W$33&lt;&gt;"",ROW($W$7:$W$33)-MIN(ROW($W$7:$W$33))+1,""),""),ROW()-ROW(A$35)+1)))," "),"")</f>
        <v/>
      </c>
      <c r="X42" s="0" t="str">
        <f aca="false" t="array" ref="X42:X42">IFERROR(CONCATENATE(TEXT(INDEX($W$7:$W$33,SMALL(IF($Z$7:$Z$33&lt;&gt;"",IF($W$7:$W$33&lt;&gt;"",ROW($W$7:$W$33)-MIN(ROW($W$7:$W$33))+1,""),""),ROW()-ROW(A$35)+1)),"##0")," "),"")</f>
        <v/>
      </c>
      <c r="Y42" s="0" t="str">
        <f aca="false" t="array" ref="Y42:Y42">IFERROR(CONCATENATE((INDEX($A$7:$A$33,SMALL(IF($Z$7:$Z$33&lt;&gt;"",IF($W$7:$W$33&lt;&gt;"",ROW($W$7:$W$33)-MIN(ROW($W$7:$W$33))+1,""),""),ROW()-ROW(A$35)+1))),),"")</f>
        <v/>
      </c>
      <c r="AC42" s="0" t="str">
        <f aca="false" t="array" ref="AC42:AC42">IFERROR(CONCATENATE((INDEX($AF$7:$AF$33,SMALL(IF($AF$7:$AF$33&lt;&gt;"",IF($AC$7:$AC$33&lt;&gt;"",ROW($AC$7:$AC$33)-MIN(ROW($AC$7:$AC$33))+1,""),""),ROW()-ROW(A$35)+1))),","),"")</f>
        <v/>
      </c>
      <c r="AD42" s="0" t="str">
        <f aca="false" t="array" ref="AD42:AD42">IFERROR(CONCATENATE(TEXT(INDEX($AC$7:$AC$33,SMALL(IF($AF$7:$AF$33&lt;&gt;"",IF($AC$7:$AC$33&lt;&gt;"",ROW($AC$7:$AC$33)-MIN(ROW($AC$7:$AC$33))+1,""),""),ROW()-ROW(A$35)+1)),"##0"),","),"")</f>
        <v/>
      </c>
      <c r="AE42" s="0" t="str">
        <f aca="false" t="array" ref="AE42:AE42">IFERROR(CONCATENATE((INDEX($A$7:$A$33,SMALL(IF($AF$7:$AF$33&lt;&gt;"",IF($AC$7:$AC$33&lt;&gt;"",ROW($AC$7:$AC$33)-MIN(ROW($AC$7:$AC$33))+1,""),""),ROW()-ROW(A$35)+1))),),"")</f>
        <v/>
      </c>
      <c r="AI42" s="0" t="str">
        <f aca="false" t="array" ref="AI42:AI42">IFERROR(CONCATENATE((INDEX($AL$7:$AL$33,SMALL(IF($AL$7:$AL$33&lt;&gt;"",IF($AI$7:$AI$33&lt;&gt;"",ROW($AI$7:$AI$33)-MIN(ROW($AI$7:$AI$33))+1,""),""),ROW()-ROW(A$35)+1)))," "),"")</f>
        <v/>
      </c>
      <c r="AJ42" s="0" t="str">
        <f aca="false" t="array" ref="AJ42:AJ42">IFERROR(CONCATENATE(TEXT(INDEX($AI$7:$AI$33,SMALL(IF($AL$7:$AL$33&lt;&gt;"",IF($AI$7:$AI$33&lt;&gt;"",ROW($AI$7:$AI$33)-MIN(ROW($AI$7:$AI$33))+1,""),""),ROW()-ROW(A$35)+1)),"##0")," "),"")</f>
        <v/>
      </c>
      <c r="AK42" s="0" t="str">
        <f aca="false" t="array" ref="AK42:AK42">IFERROR(CONCATENATE((INDEX($A$7:$A$33,SMALL(IF($AL$7:$AL$33&lt;&gt;"",IF($AI$7:$AI$33&lt;&gt;"",ROW($AI$7:$AI$33)-MIN(ROW($AI$7:$AI$33))+1,""),""),ROW()-ROW(A$35)+1))),),"")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IFERROR(CONCATENATE(TEXT(INDEX($K$7:$K$33,SMALL(IF($N$7:$N$33&lt;&gt;"",IF($K$7:$K$33&lt;&gt;"",ROW($K$7:$K$33)-MIN(ROW($K$7:$K$33))+1,""),""),ROW()-ROW(A$35)+1)),"##0"),","),"")</f>
        <v/>
      </c>
      <c r="L43" s="0" t="str">
        <f aca="false" t="array" ref="L43:L43">IFERROR(CONCATENATE((INDEX($N$7:$N$33,SMALL(IF($N$7:$N$33&lt;&gt;"",IF($K$7:$K$33&lt;&gt;"",ROW($K$7:$K$33)-MIN(ROW($K$7:$K$33))+1,""),""),ROW()-ROW(A$35)+1))),","),"")</f>
        <v/>
      </c>
      <c r="M43" s="0" t="str">
        <f aca="false" t="array" ref="M43:M43">IFERROR(CONCATENATE((INDEX($A$7:$A$33,SMALL(IF($N$7:$N$33&lt;&gt;"",IF($K$7:$K$33&lt;&gt;"",ROW($K$7:$K$33)-MIN(ROW($K$7:$K$33))+1,""),""),ROW()-ROW(A$35)+1))),),"")</f>
        <v/>
      </c>
      <c r="Q43" s="0" t="str">
        <f aca="false" t="array" ref="Q43:Q43">IFERROR(CONCATENATE((INDEX($T$7:$T$33,SMALL(IF($T$7:$T$33&lt;&gt;"",IF($Q$7:$Q$33&lt;&gt;"",ROW($Q$7:$Q$33)-MIN(ROW($Q$7:$Q$33))+1,""),""),ROW()-ROW(A$35)+1)))," "),"")</f>
        <v/>
      </c>
      <c r="R43" s="0" t="str">
        <f aca="false" t="array" ref="R43:R43">IFERROR(CONCATENATE(TEXT(INDEX($Q$7:$Q$33,SMALL(IF($T$7:$T$33&lt;&gt;"",IF($Q$7:$Q$33&lt;&gt;"",ROW($Q$7:$Q$33)-MIN(ROW($Q$7:$Q$33))+1,""),""),ROW()-ROW(A$35)+1)),"##0")," "),"")</f>
        <v/>
      </c>
      <c r="S43" s="0" t="str">
        <f aca="false" t="array" ref="S43:S43">IFERROR(CONCATENATE((INDEX($A$7:$A$33,SMALL(IF($T$7:$T$33&lt;&gt;"",IF($Q$7:$Q$33&lt;&gt;"",ROW($Q$7:$Q$33)-MIN(ROW($Q$7:$Q$33))+1,""),""),ROW()-ROW(A$35)+1))),),"")</f>
        <v/>
      </c>
      <c r="W43" s="0" t="str">
        <f aca="false" t="array" ref="W43:W43">IFERROR(CONCATENATE((INDEX($Z$7:$Z$33,SMALL(IF($Z$7:$Z$33&lt;&gt;"",IF($W$7:$W$33&lt;&gt;"",ROW($W$7:$W$33)-MIN(ROW($W$7:$W$33))+1,""),""),ROW()-ROW(A$35)+1)))," "),"")</f>
        <v/>
      </c>
      <c r="X43" s="0" t="str">
        <f aca="false" t="array" ref="X43:X43">IFERROR(CONCATENATE(TEXT(INDEX($W$7:$W$33,SMALL(IF($Z$7:$Z$33&lt;&gt;"",IF($W$7:$W$33&lt;&gt;"",ROW($W$7:$W$33)-MIN(ROW($W$7:$W$33))+1,""),""),ROW()-ROW(A$35)+1)),"##0")," "),"")</f>
        <v/>
      </c>
      <c r="Y43" s="0" t="str">
        <f aca="false" t="array" ref="Y43:Y43">IFERROR(CONCATENATE((INDEX($A$7:$A$33,SMALL(IF($Z$7:$Z$33&lt;&gt;"",IF($W$7:$W$33&lt;&gt;"",ROW($W$7:$W$33)-MIN(ROW($W$7:$W$33))+1,""),""),ROW()-ROW(A$35)+1))),),"")</f>
        <v/>
      </c>
      <c r="AC43" s="0" t="str">
        <f aca="false" t="array" ref="AC43:AC43">IFERROR(CONCATENATE((INDEX($AF$7:$AF$33,SMALL(IF($AF$7:$AF$33&lt;&gt;"",IF($AC$7:$AC$33&lt;&gt;"",ROW($AC$7:$AC$33)-MIN(ROW($AC$7:$AC$33))+1,""),""),ROW()-ROW(A$35)+1))),","),"")</f>
        <v/>
      </c>
      <c r="AD43" s="0" t="str">
        <f aca="false" t="array" ref="AD43:AD43">IFERROR(CONCATENATE(TEXT(INDEX($AC$7:$AC$33,SMALL(IF($AF$7:$AF$33&lt;&gt;"",IF($AC$7:$AC$33&lt;&gt;"",ROW($AC$7:$AC$33)-MIN(ROW($AC$7:$AC$33))+1,""),""),ROW()-ROW(A$35)+1)),"##0"),","),"")</f>
        <v/>
      </c>
      <c r="AE43" s="0" t="str">
        <f aca="false" t="array" ref="AE43:AE43">IFERROR(CONCATENATE((INDEX($A$7:$A$33,SMALL(IF($AF$7:$AF$33&lt;&gt;"",IF($AC$7:$AC$33&lt;&gt;"",ROW($AC$7:$AC$33)-MIN(ROW($AC$7:$AC$33))+1,""),""),ROW()-ROW(A$35)+1))),),"")</f>
        <v/>
      </c>
      <c r="AI43" s="0" t="str">
        <f aca="false" t="array" ref="AI43:AI43">IFERROR(CONCATENATE((INDEX($AL$7:$AL$33,SMALL(IF($AL$7:$AL$33&lt;&gt;"",IF($AI$7:$AI$33&lt;&gt;"",ROW($AI$7:$AI$33)-MIN(ROW($AI$7:$AI$33))+1,""),""),ROW()-ROW(A$35)+1)))," "),"")</f>
        <v/>
      </c>
      <c r="AJ43" s="0" t="str">
        <f aca="false" t="array" ref="AJ43:AJ43">IFERROR(CONCATENATE(TEXT(INDEX($AI$7:$AI$33,SMALL(IF($AL$7:$AL$33&lt;&gt;"",IF($AI$7:$AI$33&lt;&gt;"",ROW($AI$7:$AI$33)-MIN(ROW($AI$7:$AI$33))+1,""),""),ROW()-ROW(A$35)+1)),"##0")," "),"")</f>
        <v/>
      </c>
      <c r="AK43" s="0" t="str">
        <f aca="false" t="array" ref="AK43:AK43">IFERROR(CONCATENATE((INDEX($A$7:$A$33,SMALL(IF($AL$7:$AL$33&lt;&gt;"",IF($AI$7:$AI$33&lt;&gt;"",ROW($AI$7:$AI$33)-MIN(ROW($AI$7:$AI$33))+1,""),""),ROW()-ROW(A$35)+1))),),"")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IFERROR(CONCATENATE(TEXT(INDEX($K$7:$K$33,SMALL(IF($N$7:$N$33&lt;&gt;"",IF($K$7:$K$33&lt;&gt;"",ROW($K$7:$K$33)-MIN(ROW($K$7:$K$33))+1,""),""),ROW()-ROW(A$35)+1)),"##0"),","),"")</f>
        <v/>
      </c>
      <c r="L44" s="0" t="str">
        <f aca="false" t="array" ref="L44:L44">IFERROR(CONCATENATE((INDEX($N$7:$N$33,SMALL(IF($N$7:$N$33&lt;&gt;"",IF($K$7:$K$33&lt;&gt;"",ROW($K$7:$K$33)-MIN(ROW($K$7:$K$33))+1,""),""),ROW()-ROW(A$35)+1))),","),"")</f>
        <v/>
      </c>
      <c r="M44" s="0" t="str">
        <f aca="false" t="array" ref="M44:M44">IFERROR(CONCATENATE((INDEX($A$7:$A$33,SMALL(IF($N$7:$N$33&lt;&gt;"",IF($K$7:$K$33&lt;&gt;"",ROW($K$7:$K$33)-MIN(ROW($K$7:$K$33))+1,""),""),ROW()-ROW(A$35)+1))),),"")</f>
        <v/>
      </c>
      <c r="Q44" s="0" t="str">
        <f aca="false" t="array" ref="Q44:Q44">IFERROR(CONCATENATE((INDEX($T$7:$T$33,SMALL(IF($T$7:$T$33&lt;&gt;"",IF($Q$7:$Q$33&lt;&gt;"",ROW($Q$7:$Q$33)-MIN(ROW($Q$7:$Q$33))+1,""),""),ROW()-ROW(A$35)+1)))," "),"")</f>
        <v/>
      </c>
      <c r="R44" s="0" t="str">
        <f aca="false" t="array" ref="R44:R44">IFERROR(CONCATENATE(TEXT(INDEX($Q$7:$Q$33,SMALL(IF($T$7:$T$33&lt;&gt;"",IF($Q$7:$Q$33&lt;&gt;"",ROW($Q$7:$Q$33)-MIN(ROW($Q$7:$Q$33))+1,""),""),ROW()-ROW(A$35)+1)),"##0")," "),"")</f>
        <v/>
      </c>
      <c r="S44" s="0" t="str">
        <f aca="false" t="array" ref="S44:S44">IFERROR(CONCATENATE((INDEX($A$7:$A$33,SMALL(IF($T$7:$T$33&lt;&gt;"",IF($Q$7:$Q$33&lt;&gt;"",ROW($Q$7:$Q$33)-MIN(ROW($Q$7:$Q$33))+1,""),""),ROW()-ROW(A$35)+1))),),"")</f>
        <v/>
      </c>
      <c r="W44" s="0" t="str">
        <f aca="false" t="array" ref="W44:W44">IFERROR(CONCATENATE((INDEX($Z$7:$Z$33,SMALL(IF($Z$7:$Z$33&lt;&gt;"",IF($W$7:$W$33&lt;&gt;"",ROW($W$7:$W$33)-MIN(ROW($W$7:$W$33))+1,""),""),ROW()-ROW(A$35)+1)))," "),"")</f>
        <v/>
      </c>
      <c r="X44" s="0" t="str">
        <f aca="false" t="array" ref="X44:X44">IFERROR(CONCATENATE(TEXT(INDEX($W$7:$W$33,SMALL(IF($Z$7:$Z$33&lt;&gt;"",IF($W$7:$W$33&lt;&gt;"",ROW($W$7:$W$33)-MIN(ROW($W$7:$W$33))+1,""),""),ROW()-ROW(A$35)+1)),"##0")," "),"")</f>
        <v/>
      </c>
      <c r="Y44" s="0" t="str">
        <f aca="false" t="array" ref="Y44:Y44">IFERROR(CONCATENATE((INDEX($A$7:$A$33,SMALL(IF($Z$7:$Z$33&lt;&gt;"",IF($W$7:$W$33&lt;&gt;"",ROW($W$7:$W$33)-MIN(ROW($W$7:$W$33))+1,""),""),ROW()-ROW(A$35)+1))),),"")</f>
        <v/>
      </c>
      <c r="AC44" s="0" t="str">
        <f aca="false" t="array" ref="AC44:AC44">IFERROR(CONCATENATE((INDEX($AF$7:$AF$33,SMALL(IF($AF$7:$AF$33&lt;&gt;"",IF($AC$7:$AC$33&lt;&gt;"",ROW($AC$7:$AC$33)-MIN(ROW($AC$7:$AC$33))+1,""),""),ROW()-ROW(A$35)+1))),","),"")</f>
        <v/>
      </c>
      <c r="AD44" s="0" t="str">
        <f aca="false" t="array" ref="AD44:AD44">IFERROR(CONCATENATE(TEXT(INDEX($AC$7:$AC$33,SMALL(IF($AF$7:$AF$33&lt;&gt;"",IF($AC$7:$AC$33&lt;&gt;"",ROW($AC$7:$AC$33)-MIN(ROW($AC$7:$AC$33))+1,""),""),ROW()-ROW(A$35)+1)),"##0"),","),"")</f>
        <v/>
      </c>
      <c r="AE44" s="0" t="str">
        <f aca="false" t="array" ref="AE44:AE44">IFERROR(CONCATENATE((INDEX($A$7:$A$33,SMALL(IF($AF$7:$AF$33&lt;&gt;"",IF($AC$7:$AC$33&lt;&gt;"",ROW($AC$7:$AC$33)-MIN(ROW($AC$7:$AC$33))+1,""),""),ROW()-ROW(A$35)+1))),),"")</f>
        <v/>
      </c>
      <c r="AI44" s="0" t="str">
        <f aca="false" t="array" ref="AI44:AI44">IFERROR(CONCATENATE((INDEX($AL$7:$AL$33,SMALL(IF($AL$7:$AL$33&lt;&gt;"",IF($AI$7:$AI$33&lt;&gt;"",ROW($AI$7:$AI$33)-MIN(ROW($AI$7:$AI$33))+1,""),""),ROW()-ROW(A$35)+1)))," "),"")</f>
        <v/>
      </c>
      <c r="AJ44" s="0" t="str">
        <f aca="false" t="array" ref="AJ44:AJ44">IFERROR(CONCATENATE(TEXT(INDEX($AI$7:$AI$33,SMALL(IF($AL$7:$AL$33&lt;&gt;"",IF($AI$7:$AI$33&lt;&gt;"",ROW($AI$7:$AI$33)-MIN(ROW($AI$7:$AI$33))+1,""),""),ROW()-ROW(A$35)+1)),"##0")," "),"")</f>
        <v/>
      </c>
      <c r="AK44" s="0" t="str">
        <f aca="false" t="array" ref="AK44:AK44">IFERROR(CONCATENATE((INDEX($A$7:$A$33,SMALL(IF($AL$7:$AL$33&lt;&gt;"",IF($AI$7:$AI$33&lt;&gt;"",ROW($AI$7:$AI$33)-MIN(ROW($AI$7:$AI$33))+1,""),""),ROW()-ROW(A$35)+1))),),"")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IFERROR(CONCATENATE(TEXT(INDEX($K$7:$K$33,SMALL(IF($N$7:$N$33&lt;&gt;"",IF($K$7:$K$33&lt;&gt;"",ROW($K$7:$K$33)-MIN(ROW($K$7:$K$33))+1,""),""),ROW()-ROW(A$35)+1)),"##0"),","),"")</f>
        <v/>
      </c>
      <c r="L45" s="0" t="str">
        <f aca="false" t="array" ref="L45:L45">IFERROR(CONCATENATE((INDEX($N$7:$N$33,SMALL(IF($N$7:$N$33&lt;&gt;"",IF($K$7:$K$33&lt;&gt;"",ROW($K$7:$K$33)-MIN(ROW($K$7:$K$33))+1,""),""),ROW()-ROW(A$35)+1))),","),"")</f>
        <v/>
      </c>
      <c r="M45" s="0" t="str">
        <f aca="false" t="array" ref="M45:M45">IFERROR(CONCATENATE((INDEX($A$7:$A$33,SMALL(IF($N$7:$N$33&lt;&gt;"",IF($K$7:$K$33&lt;&gt;"",ROW($K$7:$K$33)-MIN(ROW($K$7:$K$33))+1,""),""),ROW()-ROW(A$35)+1))),),"")</f>
        <v/>
      </c>
      <c r="Q45" s="0" t="str">
        <f aca="false" t="array" ref="Q45:Q45">IFERROR(CONCATENATE((INDEX($T$7:$T$33,SMALL(IF($T$7:$T$33&lt;&gt;"",IF($Q$7:$Q$33&lt;&gt;"",ROW($Q$7:$Q$33)-MIN(ROW($Q$7:$Q$33))+1,""),""),ROW()-ROW(A$35)+1)))," "),"")</f>
        <v/>
      </c>
      <c r="R45" s="0" t="str">
        <f aca="false" t="array" ref="R45:R45">IFERROR(CONCATENATE(TEXT(INDEX($Q$7:$Q$33,SMALL(IF($T$7:$T$33&lt;&gt;"",IF($Q$7:$Q$33&lt;&gt;"",ROW($Q$7:$Q$33)-MIN(ROW($Q$7:$Q$33))+1,""),""),ROW()-ROW(A$35)+1)),"##0")," "),"")</f>
        <v/>
      </c>
      <c r="S45" s="0" t="str">
        <f aca="false" t="array" ref="S45:S45">IFERROR(CONCATENATE((INDEX($A$7:$A$33,SMALL(IF($T$7:$T$33&lt;&gt;"",IF($Q$7:$Q$33&lt;&gt;"",ROW($Q$7:$Q$33)-MIN(ROW($Q$7:$Q$33))+1,""),""),ROW()-ROW(A$35)+1))),),"")</f>
        <v/>
      </c>
      <c r="W45" s="0" t="str">
        <f aca="false" t="array" ref="W45:W45">IFERROR(CONCATENATE((INDEX($Z$7:$Z$33,SMALL(IF($Z$7:$Z$33&lt;&gt;"",IF($W$7:$W$33&lt;&gt;"",ROW($W$7:$W$33)-MIN(ROW($W$7:$W$33))+1,""),""),ROW()-ROW(A$35)+1)))," "),"")</f>
        <v/>
      </c>
      <c r="X45" s="0" t="str">
        <f aca="false" t="array" ref="X45:X45">IFERROR(CONCATENATE(TEXT(INDEX($W$7:$W$33,SMALL(IF($Z$7:$Z$33&lt;&gt;"",IF($W$7:$W$33&lt;&gt;"",ROW($W$7:$W$33)-MIN(ROW($W$7:$W$33))+1,""),""),ROW()-ROW(A$35)+1)),"##0")," "),"")</f>
        <v/>
      </c>
      <c r="Y45" s="0" t="str">
        <f aca="false" t="array" ref="Y45:Y45">IFERROR(CONCATENATE((INDEX($A$7:$A$33,SMALL(IF($Z$7:$Z$33&lt;&gt;"",IF($W$7:$W$33&lt;&gt;"",ROW($W$7:$W$33)-MIN(ROW($W$7:$W$33))+1,""),""),ROW()-ROW(A$35)+1))),),"")</f>
        <v/>
      </c>
      <c r="AC45" s="0" t="str">
        <f aca="false" t="array" ref="AC45:AC45">IFERROR(CONCATENATE((INDEX($AF$7:$AF$33,SMALL(IF($AF$7:$AF$33&lt;&gt;"",IF($AC$7:$AC$33&lt;&gt;"",ROW($AC$7:$AC$33)-MIN(ROW($AC$7:$AC$33))+1,""),""),ROW()-ROW(A$35)+1))),","),"")</f>
        <v/>
      </c>
      <c r="AD45" s="0" t="str">
        <f aca="false" t="array" ref="AD45:AD45">IFERROR(CONCATENATE(TEXT(INDEX($AC$7:$AC$33,SMALL(IF($AF$7:$AF$33&lt;&gt;"",IF($AC$7:$AC$33&lt;&gt;"",ROW($AC$7:$AC$33)-MIN(ROW($AC$7:$AC$33))+1,""),""),ROW()-ROW(A$35)+1)),"##0"),","),"")</f>
        <v/>
      </c>
      <c r="AE45" s="0" t="str">
        <f aca="false" t="array" ref="AE45:AE45">IFERROR(CONCATENATE((INDEX($A$7:$A$33,SMALL(IF($AF$7:$AF$33&lt;&gt;"",IF($AC$7:$AC$33&lt;&gt;"",ROW($AC$7:$AC$33)-MIN(ROW($AC$7:$AC$33))+1,""),""),ROW()-ROW(A$35)+1))),),"")</f>
        <v/>
      </c>
      <c r="AI45" s="0" t="str">
        <f aca="false" t="array" ref="AI45:AI45">IFERROR(CONCATENATE((INDEX($AL$7:$AL$33,SMALL(IF($AL$7:$AL$33&lt;&gt;"",IF($AI$7:$AI$33&lt;&gt;"",ROW($AI$7:$AI$33)-MIN(ROW($AI$7:$AI$33))+1,""),""),ROW()-ROW(A$35)+1)))," "),"")</f>
        <v/>
      </c>
      <c r="AJ45" s="0" t="str">
        <f aca="false" t="array" ref="AJ45:AJ45">IFERROR(CONCATENATE(TEXT(INDEX($AI$7:$AI$33,SMALL(IF($AL$7:$AL$33&lt;&gt;"",IF($AI$7:$AI$33&lt;&gt;"",ROW($AI$7:$AI$33)-MIN(ROW($AI$7:$AI$33))+1,""),""),ROW()-ROW(A$35)+1)),"##0")," "),"")</f>
        <v/>
      </c>
      <c r="AK45" s="0" t="str">
        <f aca="false" t="array" ref="AK45:AK45">IFERROR(CONCATENATE((INDEX($A$7:$A$33,SMALL(IF($AL$7:$AL$33&lt;&gt;"",IF($AI$7:$AI$33&lt;&gt;"",ROW($AI$7:$AI$33)-MIN(ROW($AI$7:$AI$33))+1,""),""),ROW()-ROW(A$35)+1))),),"")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IFERROR(CONCATENATE(TEXT(INDEX($K$7:$K$33,SMALL(IF($N$7:$N$33&lt;&gt;"",IF($K$7:$K$33&lt;&gt;"",ROW($K$7:$K$33)-MIN(ROW($K$7:$K$33))+1,""),""),ROW()-ROW(A$35)+1)),"##0"),","),"")</f>
        <v/>
      </c>
      <c r="L46" s="0" t="str">
        <f aca="false" t="array" ref="L46:L46">IFERROR(CONCATENATE((INDEX($N$7:$N$33,SMALL(IF($N$7:$N$33&lt;&gt;"",IF($K$7:$K$33&lt;&gt;"",ROW($K$7:$K$33)-MIN(ROW($K$7:$K$33))+1,""),""),ROW()-ROW(A$35)+1))),","),"")</f>
        <v/>
      </c>
      <c r="M46" s="0" t="str">
        <f aca="false" t="array" ref="M46:M46">IFERROR(CONCATENATE((INDEX($A$7:$A$33,SMALL(IF($N$7:$N$33&lt;&gt;"",IF($K$7:$K$33&lt;&gt;"",ROW($K$7:$K$33)-MIN(ROW($K$7:$K$33))+1,""),""),ROW()-ROW(A$35)+1))),),"")</f>
        <v/>
      </c>
      <c r="Q46" s="0" t="str">
        <f aca="false" t="array" ref="Q46:Q46">IFERROR(CONCATENATE((INDEX($T$7:$T$33,SMALL(IF($T$7:$T$33&lt;&gt;"",IF($Q$7:$Q$33&lt;&gt;"",ROW($Q$7:$Q$33)-MIN(ROW($Q$7:$Q$33))+1,""),""),ROW()-ROW(A$35)+1)))," "),"")</f>
        <v/>
      </c>
      <c r="R46" s="0" t="str">
        <f aca="false" t="array" ref="R46:R46">IFERROR(CONCATENATE(TEXT(INDEX($Q$7:$Q$33,SMALL(IF($T$7:$T$33&lt;&gt;"",IF($Q$7:$Q$33&lt;&gt;"",ROW($Q$7:$Q$33)-MIN(ROW($Q$7:$Q$33))+1,""),""),ROW()-ROW(A$35)+1)),"##0")," "),"")</f>
        <v/>
      </c>
      <c r="S46" s="0" t="str">
        <f aca="false" t="array" ref="S46:S46">IFERROR(CONCATENATE((INDEX($A$7:$A$33,SMALL(IF($T$7:$T$33&lt;&gt;"",IF($Q$7:$Q$33&lt;&gt;"",ROW($Q$7:$Q$33)-MIN(ROW($Q$7:$Q$33))+1,""),""),ROW()-ROW(A$35)+1))),),"")</f>
        <v/>
      </c>
      <c r="W46" s="0" t="str">
        <f aca="false" t="array" ref="W46:W46">IFERROR(CONCATENATE((INDEX($Z$7:$Z$33,SMALL(IF($Z$7:$Z$33&lt;&gt;"",IF($W$7:$W$33&lt;&gt;"",ROW($W$7:$W$33)-MIN(ROW($W$7:$W$33))+1,""),""),ROW()-ROW(A$35)+1)))," "),"")</f>
        <v/>
      </c>
      <c r="X46" s="0" t="str">
        <f aca="false" t="array" ref="X46:X46">IFERROR(CONCATENATE(TEXT(INDEX($W$7:$W$33,SMALL(IF($Z$7:$Z$33&lt;&gt;"",IF($W$7:$W$33&lt;&gt;"",ROW($W$7:$W$33)-MIN(ROW($W$7:$W$33))+1,""),""),ROW()-ROW(A$35)+1)),"##0")," "),"")</f>
        <v/>
      </c>
      <c r="Y46" s="0" t="str">
        <f aca="false" t="array" ref="Y46:Y46">IFERROR(CONCATENATE((INDEX($A$7:$A$33,SMALL(IF($Z$7:$Z$33&lt;&gt;"",IF($W$7:$W$33&lt;&gt;"",ROW($W$7:$W$33)-MIN(ROW($W$7:$W$33))+1,""),""),ROW()-ROW(A$35)+1))),),"")</f>
        <v/>
      </c>
      <c r="AC46" s="0" t="str">
        <f aca="false" t="array" ref="AC46:AC46">IFERROR(CONCATENATE((INDEX($AF$7:$AF$33,SMALL(IF($AF$7:$AF$33&lt;&gt;"",IF($AC$7:$AC$33&lt;&gt;"",ROW($AC$7:$AC$33)-MIN(ROW($AC$7:$AC$33))+1,""),""),ROW()-ROW(A$35)+1))),","),"")</f>
        <v/>
      </c>
      <c r="AD46" s="0" t="str">
        <f aca="false" t="array" ref="AD46:AD46">IFERROR(CONCATENATE(TEXT(INDEX($AC$7:$AC$33,SMALL(IF($AF$7:$AF$33&lt;&gt;"",IF($AC$7:$AC$33&lt;&gt;"",ROW($AC$7:$AC$33)-MIN(ROW($AC$7:$AC$33))+1,""),""),ROW()-ROW(A$35)+1)),"##0"),","),"")</f>
        <v/>
      </c>
      <c r="AE46" s="0" t="str">
        <f aca="false" t="array" ref="AE46:AE46">IFERROR(CONCATENATE((INDEX($A$7:$A$33,SMALL(IF($AF$7:$AF$33&lt;&gt;"",IF($AC$7:$AC$33&lt;&gt;"",ROW($AC$7:$AC$33)-MIN(ROW($AC$7:$AC$33))+1,""),""),ROW()-ROW(A$35)+1))),),"")</f>
        <v/>
      </c>
      <c r="AI46" s="0" t="str">
        <f aca="false" t="array" ref="AI46:AI46">IFERROR(CONCATENATE((INDEX($AL$7:$AL$33,SMALL(IF($AL$7:$AL$33&lt;&gt;"",IF($AI$7:$AI$33&lt;&gt;"",ROW($AI$7:$AI$33)-MIN(ROW($AI$7:$AI$33))+1,""),""),ROW()-ROW(A$35)+1)))," "),"")</f>
        <v/>
      </c>
      <c r="AJ46" s="0" t="str">
        <f aca="false" t="array" ref="AJ46:AJ46">IFERROR(CONCATENATE(TEXT(INDEX($AI$7:$AI$33,SMALL(IF($AL$7:$AL$33&lt;&gt;"",IF($AI$7:$AI$33&lt;&gt;"",ROW($AI$7:$AI$33)-MIN(ROW($AI$7:$AI$33))+1,""),""),ROW()-ROW(A$35)+1)),"##0")," "),"")</f>
        <v/>
      </c>
      <c r="AK46" s="0" t="str">
        <f aca="false" t="array" ref="AK46:AK46">IFERROR(CONCATENATE((INDEX($A$7:$A$33,SMALL(IF($AL$7:$AL$33&lt;&gt;"",IF($AI$7:$AI$33&lt;&gt;"",ROW($AI$7:$AI$33)-MIN(ROW($AI$7:$AI$33))+1,""),""),ROW()-ROW(A$35)+1))),),"")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IFERROR(CONCATENATE(TEXT(INDEX($K$7:$K$33,SMALL(IF($N$7:$N$33&lt;&gt;"",IF($K$7:$K$33&lt;&gt;"",ROW($K$7:$K$33)-MIN(ROW($K$7:$K$33))+1,""),""),ROW()-ROW(A$35)+1)),"##0"),","),"")</f>
        <v/>
      </c>
      <c r="L47" s="0" t="str">
        <f aca="false" t="array" ref="L47:L47">IFERROR(CONCATENATE((INDEX($N$7:$N$33,SMALL(IF($N$7:$N$33&lt;&gt;"",IF($K$7:$K$33&lt;&gt;"",ROW($K$7:$K$33)-MIN(ROW($K$7:$K$33))+1,""),""),ROW()-ROW(A$35)+1))),","),"")</f>
        <v/>
      </c>
      <c r="M47" s="0" t="str">
        <f aca="false" t="array" ref="M47:M47">IFERROR(CONCATENATE((INDEX($A$7:$A$33,SMALL(IF($N$7:$N$33&lt;&gt;"",IF($K$7:$K$33&lt;&gt;"",ROW($K$7:$K$33)-MIN(ROW($K$7:$K$33))+1,""),""),ROW()-ROW(A$35)+1))),),"")</f>
        <v/>
      </c>
      <c r="Q47" s="0" t="str">
        <f aca="false" t="array" ref="Q47:Q47">IFERROR(CONCATENATE((INDEX($T$7:$T$33,SMALL(IF($T$7:$T$33&lt;&gt;"",IF($Q$7:$Q$33&lt;&gt;"",ROW($Q$7:$Q$33)-MIN(ROW($Q$7:$Q$33))+1,""),""),ROW()-ROW(A$35)+1)))," "),"")</f>
        <v/>
      </c>
      <c r="R47" s="0" t="str">
        <f aca="false" t="array" ref="R47:R47">IFERROR(CONCATENATE(TEXT(INDEX($Q$7:$Q$33,SMALL(IF($T$7:$T$33&lt;&gt;"",IF($Q$7:$Q$33&lt;&gt;"",ROW($Q$7:$Q$33)-MIN(ROW($Q$7:$Q$33))+1,""),""),ROW()-ROW(A$35)+1)),"##0")," "),"")</f>
        <v/>
      </c>
      <c r="S47" s="0" t="str">
        <f aca="false" t="array" ref="S47:S47">IFERROR(CONCATENATE((INDEX($A$7:$A$33,SMALL(IF($T$7:$T$33&lt;&gt;"",IF($Q$7:$Q$33&lt;&gt;"",ROW($Q$7:$Q$33)-MIN(ROW($Q$7:$Q$33))+1,""),""),ROW()-ROW(A$35)+1))),),"")</f>
        <v/>
      </c>
      <c r="W47" s="0" t="str">
        <f aca="false" t="array" ref="W47:W47">IFERROR(CONCATENATE((INDEX($Z$7:$Z$33,SMALL(IF($Z$7:$Z$33&lt;&gt;"",IF($W$7:$W$33&lt;&gt;"",ROW($W$7:$W$33)-MIN(ROW($W$7:$W$33))+1,""),""),ROW()-ROW(A$35)+1)))," "),"")</f>
        <v/>
      </c>
      <c r="X47" s="0" t="str">
        <f aca="false" t="array" ref="X47:X47">IFERROR(CONCATENATE(TEXT(INDEX($W$7:$W$33,SMALL(IF($Z$7:$Z$33&lt;&gt;"",IF($W$7:$W$33&lt;&gt;"",ROW($W$7:$W$33)-MIN(ROW($W$7:$W$33))+1,""),""),ROW()-ROW(A$35)+1)),"##0")," "),"")</f>
        <v/>
      </c>
      <c r="Y47" s="0" t="str">
        <f aca="false" t="array" ref="Y47:Y47">IFERROR(CONCATENATE((INDEX($A$7:$A$33,SMALL(IF($Z$7:$Z$33&lt;&gt;"",IF($W$7:$W$33&lt;&gt;"",ROW($W$7:$W$33)-MIN(ROW($W$7:$W$33))+1,""),""),ROW()-ROW(A$35)+1))),),"")</f>
        <v/>
      </c>
      <c r="AC47" s="0" t="str">
        <f aca="false" t="array" ref="AC47:AC47">IFERROR(CONCATENATE((INDEX($AF$7:$AF$33,SMALL(IF($AF$7:$AF$33&lt;&gt;"",IF($AC$7:$AC$33&lt;&gt;"",ROW($AC$7:$AC$33)-MIN(ROW($AC$7:$AC$33))+1,""),""),ROW()-ROW(A$35)+1))),","),"")</f>
        <v/>
      </c>
      <c r="AD47" s="0" t="str">
        <f aca="false" t="array" ref="AD47:AD47">IFERROR(CONCATENATE(TEXT(INDEX($AC$7:$AC$33,SMALL(IF($AF$7:$AF$33&lt;&gt;"",IF($AC$7:$AC$33&lt;&gt;"",ROW($AC$7:$AC$33)-MIN(ROW($AC$7:$AC$33))+1,""),""),ROW()-ROW(A$35)+1)),"##0"),","),"")</f>
        <v/>
      </c>
      <c r="AE47" s="0" t="str">
        <f aca="false" t="array" ref="AE47:AE47">IFERROR(CONCATENATE((INDEX($A$7:$A$33,SMALL(IF($AF$7:$AF$33&lt;&gt;"",IF($AC$7:$AC$33&lt;&gt;"",ROW($AC$7:$AC$33)-MIN(ROW($AC$7:$AC$33))+1,""),""),ROW()-ROW(A$35)+1))),),"")</f>
        <v/>
      </c>
      <c r="AI47" s="0" t="str">
        <f aca="false" t="array" ref="AI47:AI47">IFERROR(CONCATENATE((INDEX($AL$7:$AL$33,SMALL(IF($AL$7:$AL$33&lt;&gt;"",IF($AI$7:$AI$33&lt;&gt;"",ROW($AI$7:$AI$33)-MIN(ROW($AI$7:$AI$33))+1,""),""),ROW()-ROW(A$35)+1)))," "),"")</f>
        <v/>
      </c>
      <c r="AJ47" s="0" t="str">
        <f aca="false" t="array" ref="AJ47:AJ47">IFERROR(CONCATENATE(TEXT(INDEX($AI$7:$AI$33,SMALL(IF($AL$7:$AL$33&lt;&gt;"",IF($AI$7:$AI$33&lt;&gt;"",ROW($AI$7:$AI$33)-MIN(ROW($AI$7:$AI$33))+1,""),""),ROW()-ROW(A$35)+1)),"##0")," "),"")</f>
        <v/>
      </c>
      <c r="AK47" s="0" t="str">
        <f aca="false" t="array" ref="AK47:AK47">IFERROR(CONCATENATE((INDEX($A$7:$A$33,SMALL(IF($AL$7:$AL$33&lt;&gt;"",IF($AI$7:$AI$33&lt;&gt;"",ROW($AI$7:$AI$33)-MIN(ROW($AI$7:$AI$33))+1,""),""),ROW()-ROW(A$35)+1))),),"")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IFERROR(CONCATENATE(TEXT(INDEX($K$7:$K$33,SMALL(IF($N$7:$N$33&lt;&gt;"",IF($K$7:$K$33&lt;&gt;"",ROW($K$7:$K$33)-MIN(ROW($K$7:$K$33))+1,""),""),ROW()-ROW(A$35)+1)),"##0"),","),"")</f>
        <v/>
      </c>
      <c r="L48" s="0" t="str">
        <f aca="false" t="array" ref="L48:L48">IFERROR(CONCATENATE((INDEX($N$7:$N$33,SMALL(IF($N$7:$N$33&lt;&gt;"",IF($K$7:$K$33&lt;&gt;"",ROW($K$7:$K$33)-MIN(ROW($K$7:$K$33))+1,""),""),ROW()-ROW(A$35)+1))),","),"")</f>
        <v/>
      </c>
      <c r="M48" s="0" t="str">
        <f aca="false" t="array" ref="M48:M48">IFERROR(CONCATENATE((INDEX($A$7:$A$33,SMALL(IF($N$7:$N$33&lt;&gt;"",IF($K$7:$K$33&lt;&gt;"",ROW($K$7:$K$33)-MIN(ROW($K$7:$K$33))+1,""),""),ROW()-ROW(A$35)+1))),),"")</f>
        <v/>
      </c>
      <c r="Q48" s="0" t="str">
        <f aca="false" t="array" ref="Q48:Q48">IFERROR(CONCATENATE((INDEX($T$7:$T$33,SMALL(IF($T$7:$T$33&lt;&gt;"",IF($Q$7:$Q$33&lt;&gt;"",ROW($Q$7:$Q$33)-MIN(ROW($Q$7:$Q$33))+1,""),""),ROW()-ROW(A$35)+1)))," "),"")</f>
        <v/>
      </c>
      <c r="R48" s="0" t="str">
        <f aca="false" t="array" ref="R48:R48">IFERROR(CONCATENATE(TEXT(INDEX($Q$7:$Q$33,SMALL(IF($T$7:$T$33&lt;&gt;"",IF($Q$7:$Q$33&lt;&gt;"",ROW($Q$7:$Q$33)-MIN(ROW($Q$7:$Q$33))+1,""),""),ROW()-ROW(A$35)+1)),"##0")," "),"")</f>
        <v/>
      </c>
      <c r="S48" s="0" t="str">
        <f aca="false" t="array" ref="S48:S48">IFERROR(CONCATENATE((INDEX($A$7:$A$33,SMALL(IF($T$7:$T$33&lt;&gt;"",IF($Q$7:$Q$33&lt;&gt;"",ROW($Q$7:$Q$33)-MIN(ROW($Q$7:$Q$33))+1,""),""),ROW()-ROW(A$35)+1))),),"")</f>
        <v/>
      </c>
      <c r="W48" s="0" t="str">
        <f aca="false" t="array" ref="W48:W48">IFERROR(CONCATENATE((INDEX($Z$7:$Z$33,SMALL(IF($Z$7:$Z$33&lt;&gt;"",IF($W$7:$W$33&lt;&gt;"",ROW($W$7:$W$33)-MIN(ROW($W$7:$W$33))+1,""),""),ROW()-ROW(A$35)+1)))," "),"")</f>
        <v/>
      </c>
      <c r="X48" s="0" t="str">
        <f aca="false" t="array" ref="X48:X48">IFERROR(CONCATENATE(TEXT(INDEX($W$7:$W$33,SMALL(IF($Z$7:$Z$33&lt;&gt;"",IF($W$7:$W$33&lt;&gt;"",ROW($W$7:$W$33)-MIN(ROW($W$7:$W$33))+1,""),""),ROW()-ROW(A$35)+1)),"##0")," "),"")</f>
        <v/>
      </c>
      <c r="Y48" s="0" t="str">
        <f aca="false" t="array" ref="Y48:Y48">IFERROR(CONCATENATE((INDEX($A$7:$A$33,SMALL(IF($Z$7:$Z$33&lt;&gt;"",IF($W$7:$W$33&lt;&gt;"",ROW($W$7:$W$33)-MIN(ROW($W$7:$W$33))+1,""),""),ROW()-ROW(A$35)+1))),),"")</f>
        <v/>
      </c>
      <c r="AC48" s="0" t="str">
        <f aca="false" t="array" ref="AC48:AC48">IFERROR(CONCATENATE((INDEX($AF$7:$AF$33,SMALL(IF($AF$7:$AF$33&lt;&gt;"",IF($AC$7:$AC$33&lt;&gt;"",ROW($AC$7:$AC$33)-MIN(ROW($AC$7:$AC$33))+1,""),""),ROW()-ROW(A$35)+1))),","),"")</f>
        <v/>
      </c>
      <c r="AD48" s="0" t="str">
        <f aca="false" t="array" ref="AD48:AD48">IFERROR(CONCATENATE(TEXT(INDEX($AC$7:$AC$33,SMALL(IF($AF$7:$AF$33&lt;&gt;"",IF($AC$7:$AC$33&lt;&gt;"",ROW($AC$7:$AC$33)-MIN(ROW($AC$7:$AC$33))+1,""),""),ROW()-ROW(A$35)+1)),"##0"),","),"")</f>
        <v/>
      </c>
      <c r="AE48" s="0" t="str">
        <f aca="false" t="array" ref="AE48:AE48">IFERROR(CONCATENATE((INDEX($A$7:$A$33,SMALL(IF($AF$7:$AF$33&lt;&gt;"",IF($AC$7:$AC$33&lt;&gt;"",ROW($AC$7:$AC$33)-MIN(ROW($AC$7:$AC$33))+1,""),""),ROW()-ROW(A$35)+1))),),"")</f>
        <v/>
      </c>
      <c r="AI48" s="0" t="str">
        <f aca="false" t="array" ref="AI48:AI48">IFERROR(CONCATENATE((INDEX($AL$7:$AL$33,SMALL(IF($AL$7:$AL$33&lt;&gt;"",IF($AI$7:$AI$33&lt;&gt;"",ROW($AI$7:$AI$33)-MIN(ROW($AI$7:$AI$33))+1,""),""),ROW()-ROW(A$35)+1)))," "),"")</f>
        <v/>
      </c>
      <c r="AJ48" s="0" t="str">
        <f aca="false" t="array" ref="AJ48:AJ48">IFERROR(CONCATENATE(TEXT(INDEX($AI$7:$AI$33,SMALL(IF($AL$7:$AL$33&lt;&gt;"",IF($AI$7:$AI$33&lt;&gt;"",ROW($AI$7:$AI$33)-MIN(ROW($AI$7:$AI$33))+1,""),""),ROW()-ROW(A$35)+1)),"##0")," "),"")</f>
        <v/>
      </c>
      <c r="AK48" s="0" t="str">
        <f aca="false" t="array" ref="AK48:AK48">IFERROR(CONCATENATE((INDEX($A$7:$A$33,SMALL(IF($AL$7:$AL$33&lt;&gt;"",IF($AI$7:$AI$33&lt;&gt;"",ROW($AI$7:$AI$33)-MIN(ROW($AI$7:$AI$33))+1,""),""),ROW()-ROW(A$35)+1))),),"")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IFERROR(CONCATENATE(TEXT(INDEX($K$7:$K$33,SMALL(IF($N$7:$N$33&lt;&gt;"",IF($K$7:$K$33&lt;&gt;"",ROW($K$7:$K$33)-MIN(ROW($K$7:$K$33))+1,""),""),ROW()-ROW(A$35)+1)),"##0"),","),"")</f>
        <v/>
      </c>
      <c r="L49" s="0" t="str">
        <f aca="false" t="array" ref="L49:L49">IFERROR(CONCATENATE((INDEX($N$7:$N$33,SMALL(IF($N$7:$N$33&lt;&gt;"",IF($K$7:$K$33&lt;&gt;"",ROW($K$7:$K$33)-MIN(ROW($K$7:$K$33))+1,""),""),ROW()-ROW(A$35)+1))),","),"")</f>
        <v/>
      </c>
      <c r="M49" s="0" t="str">
        <f aca="false" t="array" ref="M49:M49">IFERROR(CONCATENATE((INDEX($A$7:$A$33,SMALL(IF($N$7:$N$33&lt;&gt;"",IF($K$7:$K$33&lt;&gt;"",ROW($K$7:$K$33)-MIN(ROW($K$7:$K$33))+1,""),""),ROW()-ROW(A$35)+1))),),"")</f>
        <v/>
      </c>
      <c r="Q49" s="0" t="str">
        <f aca="false" t="array" ref="Q49:Q49">IFERROR(CONCATENATE((INDEX($T$7:$T$33,SMALL(IF($T$7:$T$33&lt;&gt;"",IF($Q$7:$Q$33&lt;&gt;"",ROW($Q$7:$Q$33)-MIN(ROW($Q$7:$Q$33))+1,""),""),ROW()-ROW(A$35)+1)))," "),"")</f>
        <v/>
      </c>
      <c r="R49" s="0" t="str">
        <f aca="false" t="array" ref="R49:R49">IFERROR(CONCATENATE(TEXT(INDEX($Q$7:$Q$33,SMALL(IF($T$7:$T$33&lt;&gt;"",IF($Q$7:$Q$33&lt;&gt;"",ROW($Q$7:$Q$33)-MIN(ROW($Q$7:$Q$33))+1,""),""),ROW()-ROW(A$35)+1)),"##0")," "),"")</f>
        <v/>
      </c>
      <c r="S49" s="0" t="str">
        <f aca="false" t="array" ref="S49:S49">IFERROR(CONCATENATE((INDEX($A$7:$A$33,SMALL(IF($T$7:$T$33&lt;&gt;"",IF($Q$7:$Q$33&lt;&gt;"",ROW($Q$7:$Q$33)-MIN(ROW($Q$7:$Q$33))+1,""),""),ROW()-ROW(A$35)+1))),),"")</f>
        <v/>
      </c>
      <c r="W49" s="0" t="str">
        <f aca="false" t="array" ref="W49:W49">IFERROR(CONCATENATE((INDEX($Z$7:$Z$33,SMALL(IF($Z$7:$Z$33&lt;&gt;"",IF($W$7:$W$33&lt;&gt;"",ROW($W$7:$W$33)-MIN(ROW($W$7:$W$33))+1,""),""),ROW()-ROW(A$35)+1)))," "),"")</f>
        <v/>
      </c>
      <c r="X49" s="0" t="str">
        <f aca="false" t="array" ref="X49:X49">IFERROR(CONCATENATE(TEXT(INDEX($W$7:$W$33,SMALL(IF($Z$7:$Z$33&lt;&gt;"",IF($W$7:$W$33&lt;&gt;"",ROW($W$7:$W$33)-MIN(ROW($W$7:$W$33))+1,""),""),ROW()-ROW(A$35)+1)),"##0")," "),"")</f>
        <v/>
      </c>
      <c r="Y49" s="0" t="str">
        <f aca="false" t="array" ref="Y49:Y49">IFERROR(CONCATENATE((INDEX($A$7:$A$33,SMALL(IF($Z$7:$Z$33&lt;&gt;"",IF($W$7:$W$33&lt;&gt;"",ROW($W$7:$W$33)-MIN(ROW($W$7:$W$33))+1,""),""),ROW()-ROW(A$35)+1))),),"")</f>
        <v/>
      </c>
      <c r="AC49" s="0" t="str">
        <f aca="false" t="array" ref="AC49:AC49">IFERROR(CONCATENATE((INDEX($AF$7:$AF$33,SMALL(IF($AF$7:$AF$33&lt;&gt;"",IF($AC$7:$AC$33&lt;&gt;"",ROW($AC$7:$AC$33)-MIN(ROW($AC$7:$AC$33))+1,""),""),ROW()-ROW(A$35)+1))),","),"")</f>
        <v/>
      </c>
      <c r="AD49" s="0" t="str">
        <f aca="false" t="array" ref="AD49:AD49">IFERROR(CONCATENATE(TEXT(INDEX($AC$7:$AC$33,SMALL(IF($AF$7:$AF$33&lt;&gt;"",IF($AC$7:$AC$33&lt;&gt;"",ROW($AC$7:$AC$33)-MIN(ROW($AC$7:$AC$33))+1,""),""),ROW()-ROW(A$35)+1)),"##0"),","),"")</f>
        <v/>
      </c>
      <c r="AE49" s="0" t="str">
        <f aca="false" t="array" ref="AE49:AE49">IFERROR(CONCATENATE((INDEX($A$7:$A$33,SMALL(IF($AF$7:$AF$33&lt;&gt;"",IF($AC$7:$AC$33&lt;&gt;"",ROW($AC$7:$AC$33)-MIN(ROW($AC$7:$AC$33))+1,""),""),ROW()-ROW(A$35)+1))),),"")</f>
        <v/>
      </c>
      <c r="AI49" s="0" t="str">
        <f aca="false" t="array" ref="AI49:AI49">IFERROR(CONCATENATE((INDEX($AL$7:$AL$33,SMALL(IF($AL$7:$AL$33&lt;&gt;"",IF($AI$7:$AI$33&lt;&gt;"",ROW($AI$7:$AI$33)-MIN(ROW($AI$7:$AI$33))+1,""),""),ROW()-ROW(A$35)+1)))," "),"")</f>
        <v/>
      </c>
      <c r="AJ49" s="0" t="str">
        <f aca="false" t="array" ref="AJ49:AJ49">IFERROR(CONCATENATE(TEXT(INDEX($AI$7:$AI$33,SMALL(IF($AL$7:$AL$33&lt;&gt;"",IF($AI$7:$AI$33&lt;&gt;"",ROW($AI$7:$AI$33)-MIN(ROW($AI$7:$AI$33))+1,""),""),ROW()-ROW(A$35)+1)),"##0")," "),"")</f>
        <v/>
      </c>
      <c r="AK49" s="0" t="str">
        <f aca="false" t="array" ref="AK49:AK49">IFERROR(CONCATENATE((INDEX($A$7:$A$33,SMALL(IF($AL$7:$AL$33&lt;&gt;"",IF($AI$7:$AI$33&lt;&gt;"",ROW($AI$7:$AI$33)-MIN(ROW($AI$7:$AI$33))+1,""),""),ROW()-ROW(A$35)+1))),),"")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IFERROR(CONCATENATE(TEXT(INDEX($K$7:$K$33,SMALL(IF($N$7:$N$33&lt;&gt;"",IF($K$7:$K$33&lt;&gt;"",ROW($K$7:$K$33)-MIN(ROW($K$7:$K$33))+1,""),""),ROW()-ROW(A$35)+1)),"##0"),","),"")</f>
        <v/>
      </c>
      <c r="L50" s="0" t="str">
        <f aca="false" t="array" ref="L50:L50">IFERROR(CONCATENATE((INDEX($N$7:$N$33,SMALL(IF($N$7:$N$33&lt;&gt;"",IF($K$7:$K$33&lt;&gt;"",ROW($K$7:$K$33)-MIN(ROW($K$7:$K$33))+1,""),""),ROW()-ROW(A$35)+1))),","),"")</f>
        <v/>
      </c>
      <c r="M50" s="0" t="str">
        <f aca="false" t="array" ref="M50:M50">IFERROR(CONCATENATE((INDEX($A$7:$A$33,SMALL(IF($N$7:$N$33&lt;&gt;"",IF($K$7:$K$33&lt;&gt;"",ROW($K$7:$K$33)-MIN(ROW($K$7:$K$33))+1,""),""),ROW()-ROW(A$35)+1))),),"")</f>
        <v/>
      </c>
      <c r="Q50" s="0" t="str">
        <f aca="false" t="array" ref="Q50:Q50">IFERROR(CONCATENATE((INDEX($T$7:$T$33,SMALL(IF($T$7:$T$33&lt;&gt;"",IF($Q$7:$Q$33&lt;&gt;"",ROW($Q$7:$Q$33)-MIN(ROW($Q$7:$Q$33))+1,""),""),ROW()-ROW(A$35)+1)))," "),"")</f>
        <v/>
      </c>
      <c r="R50" s="0" t="str">
        <f aca="false" t="array" ref="R50:R50">IFERROR(CONCATENATE(TEXT(INDEX($Q$7:$Q$33,SMALL(IF($T$7:$T$33&lt;&gt;"",IF($Q$7:$Q$33&lt;&gt;"",ROW($Q$7:$Q$33)-MIN(ROW($Q$7:$Q$33))+1,""),""),ROW()-ROW(A$35)+1)),"##0")," "),"")</f>
        <v/>
      </c>
      <c r="S50" s="0" t="str">
        <f aca="false" t="array" ref="S50:S50">IFERROR(CONCATENATE((INDEX($A$7:$A$33,SMALL(IF($T$7:$T$33&lt;&gt;"",IF($Q$7:$Q$33&lt;&gt;"",ROW($Q$7:$Q$33)-MIN(ROW($Q$7:$Q$33))+1,""),""),ROW()-ROW(A$35)+1))),),"")</f>
        <v/>
      </c>
      <c r="W50" s="0" t="str">
        <f aca="false" t="array" ref="W50:W50">IFERROR(CONCATENATE((INDEX($Z$7:$Z$33,SMALL(IF($Z$7:$Z$33&lt;&gt;"",IF($W$7:$W$33&lt;&gt;"",ROW($W$7:$W$33)-MIN(ROW($W$7:$W$33))+1,""),""),ROW()-ROW(A$35)+1)))," "),"")</f>
        <v/>
      </c>
      <c r="X50" s="0" t="str">
        <f aca="false" t="array" ref="X50:X50">IFERROR(CONCATENATE(TEXT(INDEX($W$7:$W$33,SMALL(IF($Z$7:$Z$33&lt;&gt;"",IF($W$7:$W$33&lt;&gt;"",ROW($W$7:$W$33)-MIN(ROW($W$7:$W$33))+1,""),""),ROW()-ROW(A$35)+1)),"##0")," "),"")</f>
        <v/>
      </c>
      <c r="Y50" s="0" t="str">
        <f aca="false" t="array" ref="Y50:Y50">IFERROR(CONCATENATE((INDEX($A$7:$A$33,SMALL(IF($Z$7:$Z$33&lt;&gt;"",IF($W$7:$W$33&lt;&gt;"",ROW($W$7:$W$33)-MIN(ROW($W$7:$W$33))+1,""),""),ROW()-ROW(A$35)+1))),),"")</f>
        <v/>
      </c>
      <c r="AC50" s="0" t="str">
        <f aca="false" t="array" ref="AC50:AC50">IFERROR(CONCATENATE((INDEX($AF$7:$AF$33,SMALL(IF($AF$7:$AF$33&lt;&gt;"",IF($AC$7:$AC$33&lt;&gt;"",ROW($AC$7:$AC$33)-MIN(ROW($AC$7:$AC$33))+1,""),""),ROW()-ROW(A$35)+1))),","),"")</f>
        <v/>
      </c>
      <c r="AD50" s="0" t="str">
        <f aca="false" t="array" ref="AD50:AD50">IFERROR(CONCATENATE(TEXT(INDEX($AC$7:$AC$33,SMALL(IF($AF$7:$AF$33&lt;&gt;"",IF($AC$7:$AC$33&lt;&gt;"",ROW($AC$7:$AC$33)-MIN(ROW($AC$7:$AC$33))+1,""),""),ROW()-ROW(A$35)+1)),"##0"),","),"")</f>
        <v/>
      </c>
      <c r="AE50" s="0" t="str">
        <f aca="false" t="array" ref="AE50:AE50">IFERROR(CONCATENATE((INDEX($A$7:$A$33,SMALL(IF($AF$7:$AF$33&lt;&gt;"",IF($AC$7:$AC$33&lt;&gt;"",ROW($AC$7:$AC$33)-MIN(ROW($AC$7:$AC$33))+1,""),""),ROW()-ROW(A$35)+1))),),"")</f>
        <v/>
      </c>
      <c r="AI50" s="0" t="str">
        <f aca="false" t="array" ref="AI50:AI50">IFERROR(CONCATENATE((INDEX($AL$7:$AL$33,SMALL(IF($AL$7:$AL$33&lt;&gt;"",IF($AI$7:$AI$33&lt;&gt;"",ROW($AI$7:$AI$33)-MIN(ROW($AI$7:$AI$33))+1,""),""),ROW()-ROW(A$35)+1)))," "),"")</f>
        <v/>
      </c>
      <c r="AJ50" s="0" t="str">
        <f aca="false" t="array" ref="AJ50:AJ50">IFERROR(CONCATENATE(TEXT(INDEX($AI$7:$AI$33,SMALL(IF($AL$7:$AL$33&lt;&gt;"",IF($AI$7:$AI$33&lt;&gt;"",ROW($AI$7:$AI$33)-MIN(ROW($AI$7:$AI$33))+1,""),""),ROW()-ROW(A$35)+1)),"##0")," "),"")</f>
        <v/>
      </c>
      <c r="AK50" s="0" t="str">
        <f aca="false" t="array" ref="AK50:AK50">IFERROR(CONCATENATE((INDEX($A$7:$A$33,SMALL(IF($AL$7:$AL$33&lt;&gt;"",IF($AI$7:$AI$33&lt;&gt;"",ROW($AI$7:$AI$33)-MIN(ROW($AI$7:$AI$33))+1,""),""),ROW()-ROW(A$35)+1))),),"")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IFERROR(CONCATENATE(TEXT(INDEX($K$7:$K$33,SMALL(IF($N$7:$N$33&lt;&gt;"",IF($K$7:$K$33&lt;&gt;"",ROW($K$7:$K$33)-MIN(ROW($K$7:$K$33))+1,""),""),ROW()-ROW(A$35)+1)),"##0"),","),"")</f>
        <v/>
      </c>
      <c r="L51" s="0" t="str">
        <f aca="false" t="array" ref="L51:L51">IFERROR(CONCATENATE((INDEX($N$7:$N$33,SMALL(IF($N$7:$N$33&lt;&gt;"",IF($K$7:$K$33&lt;&gt;"",ROW($K$7:$K$33)-MIN(ROW($K$7:$K$33))+1,""),""),ROW()-ROW(A$35)+1))),","),"")</f>
        <v/>
      </c>
      <c r="M51" s="0" t="str">
        <f aca="false" t="array" ref="M51:M51">IFERROR(CONCATENATE((INDEX($A$7:$A$33,SMALL(IF($N$7:$N$33&lt;&gt;"",IF($K$7:$K$33&lt;&gt;"",ROW($K$7:$K$33)-MIN(ROW($K$7:$K$33))+1,""),""),ROW()-ROW(A$35)+1))),),"")</f>
        <v/>
      </c>
      <c r="Q51" s="0" t="str">
        <f aca="false" t="array" ref="Q51:Q51">IFERROR(CONCATENATE((INDEX($T$7:$T$33,SMALL(IF($T$7:$T$33&lt;&gt;"",IF($Q$7:$Q$33&lt;&gt;"",ROW($Q$7:$Q$33)-MIN(ROW($Q$7:$Q$33))+1,""),""),ROW()-ROW(A$35)+1)))," "),"")</f>
        <v/>
      </c>
      <c r="R51" s="0" t="str">
        <f aca="false" t="array" ref="R51:R51">IFERROR(CONCATENATE(TEXT(INDEX($Q$7:$Q$33,SMALL(IF($T$7:$T$33&lt;&gt;"",IF($Q$7:$Q$33&lt;&gt;"",ROW($Q$7:$Q$33)-MIN(ROW($Q$7:$Q$33))+1,""),""),ROW()-ROW(A$35)+1)),"##0")," "),"")</f>
        <v/>
      </c>
      <c r="S51" s="0" t="str">
        <f aca="false" t="array" ref="S51:S51">IFERROR(CONCATENATE((INDEX($A$7:$A$33,SMALL(IF($T$7:$T$33&lt;&gt;"",IF($Q$7:$Q$33&lt;&gt;"",ROW($Q$7:$Q$33)-MIN(ROW($Q$7:$Q$33))+1,""),""),ROW()-ROW(A$35)+1))),),"")</f>
        <v/>
      </c>
      <c r="W51" s="0" t="str">
        <f aca="false" t="array" ref="W51:W51">IFERROR(CONCATENATE((INDEX($Z$7:$Z$33,SMALL(IF($Z$7:$Z$33&lt;&gt;"",IF($W$7:$W$33&lt;&gt;"",ROW($W$7:$W$33)-MIN(ROW($W$7:$W$33))+1,""),""),ROW()-ROW(A$35)+1)))," "),"")</f>
        <v/>
      </c>
      <c r="X51" s="0" t="str">
        <f aca="false" t="array" ref="X51:X51">IFERROR(CONCATENATE(TEXT(INDEX($W$7:$W$33,SMALL(IF($Z$7:$Z$33&lt;&gt;"",IF($W$7:$W$33&lt;&gt;"",ROW($W$7:$W$33)-MIN(ROW($W$7:$W$33))+1,""),""),ROW()-ROW(A$35)+1)),"##0")," "),"")</f>
        <v/>
      </c>
      <c r="Y51" s="0" t="str">
        <f aca="false" t="array" ref="Y51:Y51">IFERROR(CONCATENATE((INDEX($A$7:$A$33,SMALL(IF($Z$7:$Z$33&lt;&gt;"",IF($W$7:$W$33&lt;&gt;"",ROW($W$7:$W$33)-MIN(ROW($W$7:$W$33))+1,""),""),ROW()-ROW(A$35)+1))),),"")</f>
        <v/>
      </c>
      <c r="AC51" s="0" t="str">
        <f aca="false" t="array" ref="AC51:AC51">IFERROR(CONCATENATE((INDEX($AF$7:$AF$33,SMALL(IF($AF$7:$AF$33&lt;&gt;"",IF($AC$7:$AC$33&lt;&gt;"",ROW($AC$7:$AC$33)-MIN(ROW($AC$7:$AC$33))+1,""),""),ROW()-ROW(A$35)+1))),","),"")</f>
        <v/>
      </c>
      <c r="AD51" s="0" t="str">
        <f aca="false" t="array" ref="AD51:AD51">IFERROR(CONCATENATE(TEXT(INDEX($AC$7:$AC$33,SMALL(IF($AF$7:$AF$33&lt;&gt;"",IF($AC$7:$AC$33&lt;&gt;"",ROW($AC$7:$AC$33)-MIN(ROW($AC$7:$AC$33))+1,""),""),ROW()-ROW(A$35)+1)),"##0"),","),"")</f>
        <v/>
      </c>
      <c r="AE51" s="0" t="str">
        <f aca="false" t="array" ref="AE51:AE51">IFERROR(CONCATENATE((INDEX($A$7:$A$33,SMALL(IF($AF$7:$AF$33&lt;&gt;"",IF($AC$7:$AC$33&lt;&gt;"",ROW($AC$7:$AC$33)-MIN(ROW($AC$7:$AC$33))+1,""),""),ROW()-ROW(A$35)+1))),),"")</f>
        <v/>
      </c>
      <c r="AI51" s="0" t="str">
        <f aca="false" t="array" ref="AI51:AI51">IFERROR(CONCATENATE((INDEX($AL$7:$AL$33,SMALL(IF($AL$7:$AL$33&lt;&gt;"",IF($AI$7:$AI$33&lt;&gt;"",ROW($AI$7:$AI$33)-MIN(ROW($AI$7:$AI$33))+1,""),""),ROW()-ROW(A$35)+1)))," "),"")</f>
        <v/>
      </c>
      <c r="AJ51" s="0" t="str">
        <f aca="false" t="array" ref="AJ51:AJ51">IFERROR(CONCATENATE(TEXT(INDEX($AI$7:$AI$33,SMALL(IF($AL$7:$AL$33&lt;&gt;"",IF($AI$7:$AI$33&lt;&gt;"",ROW($AI$7:$AI$33)-MIN(ROW($AI$7:$AI$33))+1,""),""),ROW()-ROW(A$35)+1)),"##0")," "),"")</f>
        <v/>
      </c>
      <c r="AK51" s="0" t="str">
        <f aca="false" t="array" ref="AK51:AK51">IFERROR(CONCATENATE((INDEX($A$7:$A$33,SMALL(IF($AL$7:$AL$33&lt;&gt;"",IF($AI$7:$AI$33&lt;&gt;"",ROW($AI$7:$AI$33)-MIN(ROW($AI$7:$AI$33))+1,""),""),ROW()-ROW(A$35)+1))),),"")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IFERROR(CONCATENATE(TEXT(INDEX($K$7:$K$33,SMALL(IF($N$7:$N$33&lt;&gt;"",IF($K$7:$K$33&lt;&gt;"",ROW($K$7:$K$33)-MIN(ROW($K$7:$K$33))+1,""),""),ROW()-ROW(A$35)+1)),"##0"),","),"")</f>
        <v/>
      </c>
      <c r="L52" s="0" t="str">
        <f aca="false" t="array" ref="L52:L52">IFERROR(CONCATENATE((INDEX($N$7:$N$33,SMALL(IF($N$7:$N$33&lt;&gt;"",IF($K$7:$K$33&lt;&gt;"",ROW($K$7:$K$33)-MIN(ROW($K$7:$K$33))+1,""),""),ROW()-ROW(A$35)+1))),","),"")</f>
        <v/>
      </c>
      <c r="M52" s="0" t="str">
        <f aca="false" t="array" ref="M52:M52">IFERROR(CONCATENATE((INDEX($A$7:$A$33,SMALL(IF($N$7:$N$33&lt;&gt;"",IF($K$7:$K$33&lt;&gt;"",ROW($K$7:$K$33)-MIN(ROW($K$7:$K$33))+1,""),""),ROW()-ROW(A$35)+1))),),"")</f>
        <v/>
      </c>
      <c r="Q52" s="0" t="str">
        <f aca="false" t="array" ref="Q52:Q52">IFERROR(CONCATENATE((INDEX($T$7:$T$33,SMALL(IF($T$7:$T$33&lt;&gt;"",IF($Q$7:$Q$33&lt;&gt;"",ROW($Q$7:$Q$33)-MIN(ROW($Q$7:$Q$33))+1,""),""),ROW()-ROW(A$35)+1)))," "),"")</f>
        <v/>
      </c>
      <c r="R52" s="0" t="str">
        <f aca="false" t="array" ref="R52:R52">IFERROR(CONCATENATE(TEXT(INDEX($Q$7:$Q$33,SMALL(IF($T$7:$T$33&lt;&gt;"",IF($Q$7:$Q$33&lt;&gt;"",ROW($Q$7:$Q$33)-MIN(ROW($Q$7:$Q$33))+1,""),""),ROW()-ROW(A$35)+1)),"##0")," "),"")</f>
        <v/>
      </c>
      <c r="S52" s="0" t="str">
        <f aca="false" t="array" ref="S52:S52">IFERROR(CONCATENATE((INDEX($A$7:$A$33,SMALL(IF($T$7:$T$33&lt;&gt;"",IF($Q$7:$Q$33&lt;&gt;"",ROW($Q$7:$Q$33)-MIN(ROW($Q$7:$Q$33))+1,""),""),ROW()-ROW(A$35)+1))),),"")</f>
        <v/>
      </c>
      <c r="W52" s="0" t="str">
        <f aca="false" t="array" ref="W52:W52">IFERROR(CONCATENATE((INDEX($Z$7:$Z$33,SMALL(IF($Z$7:$Z$33&lt;&gt;"",IF($W$7:$W$33&lt;&gt;"",ROW($W$7:$W$33)-MIN(ROW($W$7:$W$33))+1,""),""),ROW()-ROW(A$35)+1)))," "),"")</f>
        <v/>
      </c>
      <c r="X52" s="0" t="str">
        <f aca="false" t="array" ref="X52:X52">IFERROR(CONCATENATE(TEXT(INDEX($W$7:$W$33,SMALL(IF($Z$7:$Z$33&lt;&gt;"",IF($W$7:$W$33&lt;&gt;"",ROW($W$7:$W$33)-MIN(ROW($W$7:$W$33))+1,""),""),ROW()-ROW(A$35)+1)),"##0")," "),"")</f>
        <v/>
      </c>
      <c r="Y52" s="0" t="str">
        <f aca="false" t="array" ref="Y52:Y52">IFERROR(CONCATENATE((INDEX($A$7:$A$33,SMALL(IF($Z$7:$Z$33&lt;&gt;"",IF($W$7:$W$33&lt;&gt;"",ROW($W$7:$W$33)-MIN(ROW($W$7:$W$33))+1,""),""),ROW()-ROW(A$35)+1))),),"")</f>
        <v/>
      </c>
      <c r="AC52" s="0" t="str">
        <f aca="false" t="array" ref="AC52:AC52">IFERROR(CONCATENATE((INDEX($AF$7:$AF$33,SMALL(IF($AF$7:$AF$33&lt;&gt;"",IF($AC$7:$AC$33&lt;&gt;"",ROW($AC$7:$AC$33)-MIN(ROW($AC$7:$AC$33))+1,""),""),ROW()-ROW(A$35)+1))),","),"")</f>
        <v/>
      </c>
      <c r="AD52" s="0" t="str">
        <f aca="false" t="array" ref="AD52:AD52">IFERROR(CONCATENATE(TEXT(INDEX($AC$7:$AC$33,SMALL(IF($AF$7:$AF$33&lt;&gt;"",IF($AC$7:$AC$33&lt;&gt;"",ROW($AC$7:$AC$33)-MIN(ROW($AC$7:$AC$33))+1,""),""),ROW()-ROW(A$35)+1)),"##0"),","),"")</f>
        <v/>
      </c>
      <c r="AE52" s="0" t="str">
        <f aca="false" t="array" ref="AE52:AE52">IFERROR(CONCATENATE((INDEX($A$7:$A$33,SMALL(IF($AF$7:$AF$33&lt;&gt;"",IF($AC$7:$AC$33&lt;&gt;"",ROW($AC$7:$AC$33)-MIN(ROW($AC$7:$AC$33))+1,""),""),ROW()-ROW(A$35)+1))),),"")</f>
        <v/>
      </c>
      <c r="AI52" s="0" t="str">
        <f aca="false" t="array" ref="AI52:AI52">IFERROR(CONCATENATE((INDEX($AL$7:$AL$33,SMALL(IF($AL$7:$AL$33&lt;&gt;"",IF($AI$7:$AI$33&lt;&gt;"",ROW($AI$7:$AI$33)-MIN(ROW($AI$7:$AI$33))+1,""),""),ROW()-ROW(A$35)+1)))," "),"")</f>
        <v/>
      </c>
      <c r="AJ52" s="0" t="str">
        <f aca="false" t="array" ref="AJ52:AJ52">IFERROR(CONCATENATE(TEXT(INDEX($AI$7:$AI$33,SMALL(IF($AL$7:$AL$33&lt;&gt;"",IF($AI$7:$AI$33&lt;&gt;"",ROW($AI$7:$AI$33)-MIN(ROW($AI$7:$AI$33))+1,""),""),ROW()-ROW(A$35)+1)),"##0")," "),"")</f>
        <v/>
      </c>
      <c r="AK52" s="0" t="str">
        <f aca="false" t="array" ref="AK52:AK52">IFERROR(CONCATENATE((INDEX($A$7:$A$33,SMALL(IF($AL$7:$AL$33&lt;&gt;"",IF($AI$7:$AI$33&lt;&gt;"",ROW($AI$7:$AI$33)-MIN(ROW($AI$7:$AI$33))+1,""),""),ROW()-ROW(A$35)+1))),),"")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IFERROR(CONCATENATE(TEXT(INDEX($K$7:$K$33,SMALL(IF($N$7:$N$33&lt;&gt;"",IF($K$7:$K$33&lt;&gt;"",ROW($K$7:$K$33)-MIN(ROW($K$7:$K$33))+1,""),""),ROW()-ROW(A$35)+1)),"##0"),","),"")</f>
        <v/>
      </c>
      <c r="L53" s="0" t="str">
        <f aca="false" t="array" ref="L53:L53">IFERROR(CONCATENATE((INDEX($N$7:$N$33,SMALL(IF($N$7:$N$33&lt;&gt;"",IF($K$7:$K$33&lt;&gt;"",ROW($K$7:$K$33)-MIN(ROW($K$7:$K$33))+1,""),""),ROW()-ROW(A$35)+1))),","),"")</f>
        <v/>
      </c>
      <c r="M53" s="0" t="str">
        <f aca="false" t="array" ref="M53:M53">IFERROR(CONCATENATE((INDEX($A$7:$A$33,SMALL(IF($N$7:$N$33&lt;&gt;"",IF($K$7:$K$33&lt;&gt;"",ROW($K$7:$K$33)-MIN(ROW($K$7:$K$33))+1,""),""),ROW()-ROW(A$35)+1))),),"")</f>
        <v/>
      </c>
      <c r="Q53" s="0" t="str">
        <f aca="false" t="array" ref="Q53:Q53">IFERROR(CONCATENATE((INDEX($T$7:$T$33,SMALL(IF($T$7:$T$33&lt;&gt;"",IF($Q$7:$Q$33&lt;&gt;"",ROW($Q$7:$Q$33)-MIN(ROW($Q$7:$Q$33))+1,""),""),ROW()-ROW(A$35)+1)))," "),"")</f>
        <v/>
      </c>
      <c r="R53" s="0" t="str">
        <f aca="false" t="array" ref="R53:R53">IFERROR(CONCATENATE(TEXT(INDEX($Q$7:$Q$33,SMALL(IF($T$7:$T$33&lt;&gt;"",IF($Q$7:$Q$33&lt;&gt;"",ROW($Q$7:$Q$33)-MIN(ROW($Q$7:$Q$33))+1,""),""),ROW()-ROW(A$35)+1)),"##0")," "),"")</f>
        <v/>
      </c>
      <c r="S53" s="0" t="str">
        <f aca="false" t="array" ref="S53:S53">IFERROR(CONCATENATE((INDEX($A$7:$A$33,SMALL(IF($T$7:$T$33&lt;&gt;"",IF($Q$7:$Q$33&lt;&gt;"",ROW($Q$7:$Q$33)-MIN(ROW($Q$7:$Q$33))+1,""),""),ROW()-ROW(A$35)+1))),),"")</f>
        <v/>
      </c>
      <c r="W53" s="0" t="str">
        <f aca="false" t="array" ref="W53:W53">IFERROR(CONCATENATE((INDEX($Z$7:$Z$33,SMALL(IF($Z$7:$Z$33&lt;&gt;"",IF($W$7:$W$33&lt;&gt;"",ROW($W$7:$W$33)-MIN(ROW($W$7:$W$33))+1,""),""),ROW()-ROW(A$35)+1)))," "),"")</f>
        <v/>
      </c>
      <c r="X53" s="0" t="str">
        <f aca="false" t="array" ref="X53:X53">IFERROR(CONCATENATE(TEXT(INDEX($W$7:$W$33,SMALL(IF($Z$7:$Z$33&lt;&gt;"",IF($W$7:$W$33&lt;&gt;"",ROW($W$7:$W$33)-MIN(ROW($W$7:$W$33))+1,""),""),ROW()-ROW(A$35)+1)),"##0")," "),"")</f>
        <v/>
      </c>
      <c r="Y53" s="0" t="str">
        <f aca="false" t="array" ref="Y53:Y53">IFERROR(CONCATENATE((INDEX($A$7:$A$33,SMALL(IF($Z$7:$Z$33&lt;&gt;"",IF($W$7:$W$33&lt;&gt;"",ROW($W$7:$W$33)-MIN(ROW($W$7:$W$33))+1,""),""),ROW()-ROW(A$35)+1))),),"")</f>
        <v/>
      </c>
      <c r="AC53" s="0" t="str">
        <f aca="false" t="array" ref="AC53:AC53">IFERROR(CONCATENATE((INDEX($AF$7:$AF$33,SMALL(IF($AF$7:$AF$33&lt;&gt;"",IF($AC$7:$AC$33&lt;&gt;"",ROW($AC$7:$AC$33)-MIN(ROW($AC$7:$AC$33))+1,""),""),ROW()-ROW(A$35)+1))),","),"")</f>
        <v/>
      </c>
      <c r="AD53" s="0" t="str">
        <f aca="false" t="array" ref="AD53:AD53">IFERROR(CONCATENATE(TEXT(INDEX($AC$7:$AC$33,SMALL(IF($AF$7:$AF$33&lt;&gt;"",IF($AC$7:$AC$33&lt;&gt;"",ROW($AC$7:$AC$33)-MIN(ROW($AC$7:$AC$33))+1,""),""),ROW()-ROW(A$35)+1)),"##0"),","),"")</f>
        <v/>
      </c>
      <c r="AE53" s="0" t="str">
        <f aca="false" t="array" ref="AE53:AE53">IFERROR(CONCATENATE((INDEX($A$7:$A$33,SMALL(IF($AF$7:$AF$33&lt;&gt;"",IF($AC$7:$AC$33&lt;&gt;"",ROW($AC$7:$AC$33)-MIN(ROW($AC$7:$AC$33))+1,""),""),ROW()-ROW(A$35)+1))),),"")</f>
        <v/>
      </c>
      <c r="AI53" s="0" t="str">
        <f aca="false" t="array" ref="AI53:AI53">IFERROR(CONCATENATE((INDEX($AL$7:$AL$33,SMALL(IF($AL$7:$AL$33&lt;&gt;"",IF($AI$7:$AI$33&lt;&gt;"",ROW($AI$7:$AI$33)-MIN(ROW($AI$7:$AI$33))+1,""),""),ROW()-ROW(A$35)+1)))," "),"")</f>
        <v/>
      </c>
      <c r="AJ53" s="0" t="str">
        <f aca="false" t="array" ref="AJ53:AJ53">IFERROR(CONCATENATE(TEXT(INDEX($AI$7:$AI$33,SMALL(IF($AL$7:$AL$33&lt;&gt;"",IF($AI$7:$AI$33&lt;&gt;"",ROW($AI$7:$AI$33)-MIN(ROW($AI$7:$AI$33))+1,""),""),ROW()-ROW(A$35)+1)),"##0")," "),"")</f>
        <v/>
      </c>
      <c r="AK53" s="0" t="str">
        <f aca="false" t="array" ref="AK53:AK53">IFERROR(CONCATENATE((INDEX($A$7:$A$33,SMALL(IF($AL$7:$AL$33&lt;&gt;"",IF($AI$7:$AI$33&lt;&gt;"",ROW($AI$7:$AI$33)-MIN(ROW($AI$7:$AI$33))+1,""),""),ROW()-ROW(A$35)+1))),),"")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IFERROR(CONCATENATE(TEXT(INDEX($K$7:$K$33,SMALL(IF($N$7:$N$33&lt;&gt;"",IF($K$7:$K$33&lt;&gt;"",ROW($K$7:$K$33)-MIN(ROW($K$7:$K$33))+1,""),""),ROW()-ROW(A$35)+1)),"##0"),","),"")</f>
        <v/>
      </c>
      <c r="L54" s="0" t="str">
        <f aca="false" t="array" ref="L54:L54">IFERROR(CONCATENATE((INDEX($N$7:$N$33,SMALL(IF($N$7:$N$33&lt;&gt;"",IF($K$7:$K$33&lt;&gt;"",ROW($K$7:$K$33)-MIN(ROW($K$7:$K$33))+1,""),""),ROW()-ROW(A$35)+1))),","),"")</f>
        <v/>
      </c>
      <c r="M54" s="0" t="str">
        <f aca="false" t="array" ref="M54:M54">IFERROR(CONCATENATE((INDEX($A$7:$A$33,SMALL(IF($N$7:$N$33&lt;&gt;"",IF($K$7:$K$33&lt;&gt;"",ROW($K$7:$K$33)-MIN(ROW($K$7:$K$33))+1,""),""),ROW()-ROW(A$35)+1))),),"")</f>
        <v/>
      </c>
      <c r="Q54" s="0" t="str">
        <f aca="false" t="array" ref="Q54:Q54">IFERROR(CONCATENATE((INDEX($T$7:$T$33,SMALL(IF($T$7:$T$33&lt;&gt;"",IF($Q$7:$Q$33&lt;&gt;"",ROW($Q$7:$Q$33)-MIN(ROW($Q$7:$Q$33))+1,""),""),ROW()-ROW(A$35)+1)))," "),"")</f>
        <v/>
      </c>
      <c r="R54" s="0" t="str">
        <f aca="false" t="array" ref="R54:R54">IFERROR(CONCATENATE(TEXT(INDEX($Q$7:$Q$33,SMALL(IF($T$7:$T$33&lt;&gt;"",IF($Q$7:$Q$33&lt;&gt;"",ROW($Q$7:$Q$33)-MIN(ROW($Q$7:$Q$33))+1,""),""),ROW()-ROW(A$35)+1)),"##0")," "),"")</f>
        <v/>
      </c>
      <c r="S54" s="0" t="str">
        <f aca="false" t="array" ref="S54:S54">IFERROR(CONCATENATE((INDEX($A$7:$A$33,SMALL(IF($T$7:$T$33&lt;&gt;"",IF($Q$7:$Q$33&lt;&gt;"",ROW($Q$7:$Q$33)-MIN(ROW($Q$7:$Q$33))+1,""),""),ROW()-ROW(A$35)+1))),),"")</f>
        <v/>
      </c>
      <c r="W54" s="0" t="str">
        <f aca="false" t="array" ref="W54:W54">IFERROR(CONCATENATE((INDEX($Z$7:$Z$33,SMALL(IF($Z$7:$Z$33&lt;&gt;"",IF($W$7:$W$33&lt;&gt;"",ROW($W$7:$W$33)-MIN(ROW($W$7:$W$33))+1,""),""),ROW()-ROW(A$35)+1)))," "),"")</f>
        <v/>
      </c>
      <c r="X54" s="0" t="str">
        <f aca="false" t="array" ref="X54:X54">IFERROR(CONCATENATE(TEXT(INDEX($W$7:$W$33,SMALL(IF($Z$7:$Z$33&lt;&gt;"",IF($W$7:$W$33&lt;&gt;"",ROW($W$7:$W$33)-MIN(ROW($W$7:$W$33))+1,""),""),ROW()-ROW(A$35)+1)),"##0")," "),"")</f>
        <v/>
      </c>
      <c r="Y54" s="0" t="str">
        <f aca="false" t="array" ref="Y54:Y54">IFERROR(CONCATENATE((INDEX($A$7:$A$33,SMALL(IF($Z$7:$Z$33&lt;&gt;"",IF($W$7:$W$33&lt;&gt;"",ROW($W$7:$W$33)-MIN(ROW($W$7:$W$33))+1,""),""),ROW()-ROW(A$35)+1))),),"")</f>
        <v/>
      </c>
      <c r="AC54" s="0" t="str">
        <f aca="false" t="array" ref="AC54:AC54">IFERROR(CONCATENATE((INDEX($AF$7:$AF$33,SMALL(IF($AF$7:$AF$33&lt;&gt;"",IF($AC$7:$AC$33&lt;&gt;"",ROW($AC$7:$AC$33)-MIN(ROW($AC$7:$AC$33))+1,""),""),ROW()-ROW(A$35)+1))),","),"")</f>
        <v/>
      </c>
      <c r="AD54" s="0" t="str">
        <f aca="false" t="array" ref="AD54:AD54">IFERROR(CONCATENATE(TEXT(INDEX($AC$7:$AC$33,SMALL(IF($AF$7:$AF$33&lt;&gt;"",IF($AC$7:$AC$33&lt;&gt;"",ROW($AC$7:$AC$33)-MIN(ROW($AC$7:$AC$33))+1,""),""),ROW()-ROW(A$35)+1)),"##0"),","),"")</f>
        <v/>
      </c>
      <c r="AE54" s="0" t="str">
        <f aca="false" t="array" ref="AE54:AE54">IFERROR(CONCATENATE((INDEX($A$7:$A$33,SMALL(IF($AF$7:$AF$33&lt;&gt;"",IF($AC$7:$AC$33&lt;&gt;"",ROW($AC$7:$AC$33)-MIN(ROW($AC$7:$AC$33))+1,""),""),ROW()-ROW(A$35)+1))),),"")</f>
        <v/>
      </c>
      <c r="AI54" s="0" t="str">
        <f aca="false" t="array" ref="AI54:AI54">IFERROR(CONCATENATE((INDEX($AL$7:$AL$33,SMALL(IF($AL$7:$AL$33&lt;&gt;"",IF($AI$7:$AI$33&lt;&gt;"",ROW($AI$7:$AI$33)-MIN(ROW($AI$7:$AI$33))+1,""),""),ROW()-ROW(A$35)+1)))," "),"")</f>
        <v/>
      </c>
      <c r="AJ54" s="0" t="str">
        <f aca="false" t="array" ref="AJ54:AJ54">IFERROR(CONCATENATE(TEXT(INDEX($AI$7:$AI$33,SMALL(IF($AL$7:$AL$33&lt;&gt;"",IF($AI$7:$AI$33&lt;&gt;"",ROW($AI$7:$AI$33)-MIN(ROW($AI$7:$AI$33))+1,""),""),ROW()-ROW(A$35)+1)),"##0")," "),"")</f>
        <v/>
      </c>
      <c r="AK54" s="0" t="str">
        <f aca="false" t="array" ref="AK54:AK54">IFERROR(CONCATENATE((INDEX($A$7:$A$33,SMALL(IF($AL$7:$AL$33&lt;&gt;"",IF($AI$7:$AI$33&lt;&gt;"",ROW($AI$7:$AI$33)-MIN(ROW($AI$7:$AI$33))+1,""),""),ROW()-ROW(A$35)+1))),),"")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IFERROR(CONCATENATE(TEXT(INDEX($K$7:$K$33,SMALL(IF($N$7:$N$33&lt;&gt;"",IF($K$7:$K$33&lt;&gt;"",ROW($K$7:$K$33)-MIN(ROW($K$7:$K$33))+1,""),""),ROW()-ROW(A$35)+1)),"##0"),","),"")</f>
        <v/>
      </c>
      <c r="L55" s="0" t="str">
        <f aca="false" t="array" ref="L55:L55">IFERROR(CONCATENATE((INDEX($N$7:$N$33,SMALL(IF($N$7:$N$33&lt;&gt;"",IF($K$7:$K$33&lt;&gt;"",ROW($K$7:$K$33)-MIN(ROW($K$7:$K$33))+1,""),""),ROW()-ROW(A$35)+1))),","),"")</f>
        <v/>
      </c>
      <c r="M55" s="0" t="str">
        <f aca="false" t="array" ref="M55:M55">IFERROR(CONCATENATE((INDEX($A$7:$A$33,SMALL(IF($N$7:$N$33&lt;&gt;"",IF($K$7:$K$33&lt;&gt;"",ROW($K$7:$K$33)-MIN(ROW($K$7:$K$33))+1,""),""),ROW()-ROW(A$35)+1))),),"")</f>
        <v/>
      </c>
      <c r="Q55" s="0" t="str">
        <f aca="false" t="array" ref="Q55:Q55">IFERROR(CONCATENATE((INDEX($T$7:$T$33,SMALL(IF($T$7:$T$33&lt;&gt;"",IF($Q$7:$Q$33&lt;&gt;"",ROW($Q$7:$Q$33)-MIN(ROW($Q$7:$Q$33))+1,""),""),ROW()-ROW(A$35)+1)))," "),"")</f>
        <v/>
      </c>
      <c r="R55" s="0" t="str">
        <f aca="false" t="array" ref="R55:R55">IFERROR(CONCATENATE(TEXT(INDEX($Q$7:$Q$33,SMALL(IF($T$7:$T$33&lt;&gt;"",IF($Q$7:$Q$33&lt;&gt;"",ROW($Q$7:$Q$33)-MIN(ROW($Q$7:$Q$33))+1,""),""),ROW()-ROW(A$35)+1)),"##0")," "),"")</f>
        <v/>
      </c>
      <c r="S55" s="0" t="str">
        <f aca="false" t="array" ref="S55:S55">IFERROR(CONCATENATE((INDEX($A$7:$A$33,SMALL(IF($T$7:$T$33&lt;&gt;"",IF($Q$7:$Q$33&lt;&gt;"",ROW($Q$7:$Q$33)-MIN(ROW($Q$7:$Q$33))+1,""),""),ROW()-ROW(A$35)+1))),),"")</f>
        <v/>
      </c>
      <c r="W55" s="0" t="str">
        <f aca="false" t="array" ref="W55:W55">IFERROR(CONCATENATE((INDEX($Z$7:$Z$33,SMALL(IF($Z$7:$Z$33&lt;&gt;"",IF($W$7:$W$33&lt;&gt;"",ROW($W$7:$W$33)-MIN(ROW($W$7:$W$33))+1,""),""),ROW()-ROW(A$35)+1)))," "),"")</f>
        <v/>
      </c>
      <c r="X55" s="0" t="str">
        <f aca="false" t="array" ref="X55:X55">IFERROR(CONCATENATE(TEXT(INDEX($W$7:$W$33,SMALL(IF($Z$7:$Z$33&lt;&gt;"",IF($W$7:$W$33&lt;&gt;"",ROW($W$7:$W$33)-MIN(ROW($W$7:$W$33))+1,""),""),ROW()-ROW(A$35)+1)),"##0")," "),"")</f>
        <v/>
      </c>
      <c r="Y55" s="0" t="str">
        <f aca="false" t="array" ref="Y55:Y55">IFERROR(CONCATENATE((INDEX($A$7:$A$33,SMALL(IF($Z$7:$Z$33&lt;&gt;"",IF($W$7:$W$33&lt;&gt;"",ROW($W$7:$W$33)-MIN(ROW($W$7:$W$33))+1,""),""),ROW()-ROW(A$35)+1))),),"")</f>
        <v/>
      </c>
      <c r="AC55" s="0" t="str">
        <f aca="false" t="array" ref="AC55:AC55">IFERROR(CONCATENATE((INDEX($AF$7:$AF$33,SMALL(IF($AF$7:$AF$33&lt;&gt;"",IF($AC$7:$AC$33&lt;&gt;"",ROW($AC$7:$AC$33)-MIN(ROW($AC$7:$AC$33))+1,""),""),ROW()-ROW(A$35)+1))),","),"")</f>
        <v/>
      </c>
      <c r="AD55" s="0" t="str">
        <f aca="false" t="array" ref="AD55:AD55">IFERROR(CONCATENATE(TEXT(INDEX($AC$7:$AC$33,SMALL(IF($AF$7:$AF$33&lt;&gt;"",IF($AC$7:$AC$33&lt;&gt;"",ROW($AC$7:$AC$33)-MIN(ROW($AC$7:$AC$33))+1,""),""),ROW()-ROW(A$35)+1)),"##0"),","),"")</f>
        <v/>
      </c>
      <c r="AE55" s="0" t="str">
        <f aca="false" t="array" ref="AE55:AE55">IFERROR(CONCATENATE((INDEX($A$7:$A$33,SMALL(IF($AF$7:$AF$33&lt;&gt;"",IF($AC$7:$AC$33&lt;&gt;"",ROW($AC$7:$AC$33)-MIN(ROW($AC$7:$AC$33))+1,""),""),ROW()-ROW(A$35)+1))),),"")</f>
        <v/>
      </c>
      <c r="AI55" s="0" t="str">
        <f aca="false" t="array" ref="AI55:AI55">IFERROR(CONCATENATE((INDEX($AL$7:$AL$33,SMALL(IF($AL$7:$AL$33&lt;&gt;"",IF($AI$7:$AI$33&lt;&gt;"",ROW($AI$7:$AI$33)-MIN(ROW($AI$7:$AI$33))+1,""),""),ROW()-ROW(A$35)+1)))," "),"")</f>
        <v/>
      </c>
      <c r="AJ55" s="0" t="str">
        <f aca="false" t="array" ref="AJ55:AJ55">IFERROR(CONCATENATE(TEXT(INDEX($AI$7:$AI$33,SMALL(IF($AL$7:$AL$33&lt;&gt;"",IF($AI$7:$AI$33&lt;&gt;"",ROW($AI$7:$AI$33)-MIN(ROW($AI$7:$AI$33))+1,""),""),ROW()-ROW(A$35)+1)),"##0")," "),"")</f>
        <v/>
      </c>
      <c r="AK55" s="0" t="str">
        <f aca="false" t="array" ref="AK55:AK55">IFERROR(CONCATENATE((INDEX($A$7:$A$33,SMALL(IF($AL$7:$AL$33&lt;&gt;"",IF($AI$7:$AI$33&lt;&gt;"",ROW($AI$7:$AI$33)-MIN(ROW($AI$7:$AI$33))+1,""),""),ROW()-ROW(A$35)+1))),),"")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IFERROR(CONCATENATE(TEXT(INDEX($K$7:$K$33,SMALL(IF($N$7:$N$33&lt;&gt;"",IF($K$7:$K$33&lt;&gt;"",ROW($K$7:$K$33)-MIN(ROW($K$7:$K$33))+1,""),""),ROW()-ROW(A$35)+1)),"##0"),","),"")</f>
        <v/>
      </c>
      <c r="L56" s="0" t="str">
        <f aca="false" t="array" ref="L56:L56">IFERROR(CONCATENATE((INDEX($N$7:$N$33,SMALL(IF($N$7:$N$33&lt;&gt;"",IF($K$7:$K$33&lt;&gt;"",ROW($K$7:$K$33)-MIN(ROW($K$7:$K$33))+1,""),""),ROW()-ROW(A$35)+1))),","),"")</f>
        <v/>
      </c>
      <c r="M56" s="0" t="str">
        <f aca="false" t="array" ref="M56:M56">IFERROR(CONCATENATE((INDEX($A$7:$A$33,SMALL(IF($N$7:$N$33&lt;&gt;"",IF($K$7:$K$33&lt;&gt;"",ROW($K$7:$K$33)-MIN(ROW($K$7:$K$33))+1,""),""),ROW()-ROW(A$35)+1))),),"")</f>
        <v/>
      </c>
      <c r="Q56" s="0" t="str">
        <f aca="false" t="array" ref="Q56:Q56">IFERROR(CONCATENATE((INDEX($T$7:$T$33,SMALL(IF($T$7:$T$33&lt;&gt;"",IF($Q$7:$Q$33&lt;&gt;"",ROW($Q$7:$Q$33)-MIN(ROW($Q$7:$Q$33))+1,""),""),ROW()-ROW(A$35)+1)))," "),"")</f>
        <v/>
      </c>
      <c r="R56" s="0" t="str">
        <f aca="false" t="array" ref="R56:R56">IFERROR(CONCATENATE(TEXT(INDEX($Q$7:$Q$33,SMALL(IF($T$7:$T$33&lt;&gt;"",IF($Q$7:$Q$33&lt;&gt;"",ROW($Q$7:$Q$33)-MIN(ROW($Q$7:$Q$33))+1,""),""),ROW()-ROW(A$35)+1)),"##0")," "),"")</f>
        <v/>
      </c>
      <c r="S56" s="0" t="str">
        <f aca="false" t="array" ref="S56:S56">IFERROR(CONCATENATE((INDEX($A$7:$A$33,SMALL(IF($T$7:$T$33&lt;&gt;"",IF($Q$7:$Q$33&lt;&gt;"",ROW($Q$7:$Q$33)-MIN(ROW($Q$7:$Q$33))+1,""),""),ROW()-ROW(A$35)+1))),),"")</f>
        <v/>
      </c>
      <c r="W56" s="0" t="str">
        <f aca="false" t="array" ref="W56:W56">IFERROR(CONCATENATE((INDEX($Z$7:$Z$33,SMALL(IF($Z$7:$Z$33&lt;&gt;"",IF($W$7:$W$33&lt;&gt;"",ROW($W$7:$W$33)-MIN(ROW($W$7:$W$33))+1,""),""),ROW()-ROW(A$35)+1)))," "),"")</f>
        <v/>
      </c>
      <c r="X56" s="0" t="str">
        <f aca="false" t="array" ref="X56:X56">IFERROR(CONCATENATE(TEXT(INDEX($W$7:$W$33,SMALL(IF($Z$7:$Z$33&lt;&gt;"",IF($W$7:$W$33&lt;&gt;"",ROW($W$7:$W$33)-MIN(ROW($W$7:$W$33))+1,""),""),ROW()-ROW(A$35)+1)),"##0")," "),"")</f>
        <v/>
      </c>
      <c r="Y56" s="0" t="str">
        <f aca="false" t="array" ref="Y56:Y56">IFERROR(CONCATENATE((INDEX($A$7:$A$33,SMALL(IF($Z$7:$Z$33&lt;&gt;"",IF($W$7:$W$33&lt;&gt;"",ROW($W$7:$W$33)-MIN(ROW($W$7:$W$33))+1,""),""),ROW()-ROW(A$35)+1))),),"")</f>
        <v/>
      </c>
      <c r="AC56" s="0" t="str">
        <f aca="false" t="array" ref="AC56:AC56">IFERROR(CONCATENATE((INDEX($AF$7:$AF$33,SMALL(IF($AF$7:$AF$33&lt;&gt;"",IF($AC$7:$AC$33&lt;&gt;"",ROW($AC$7:$AC$33)-MIN(ROW($AC$7:$AC$33))+1,""),""),ROW()-ROW(A$35)+1))),","),"")</f>
        <v/>
      </c>
      <c r="AD56" s="0" t="str">
        <f aca="false" t="array" ref="AD56:AD56">IFERROR(CONCATENATE(TEXT(INDEX($AC$7:$AC$33,SMALL(IF($AF$7:$AF$33&lt;&gt;"",IF($AC$7:$AC$33&lt;&gt;"",ROW($AC$7:$AC$33)-MIN(ROW($AC$7:$AC$33))+1,""),""),ROW()-ROW(A$35)+1)),"##0"),","),"")</f>
        <v/>
      </c>
      <c r="AE56" s="0" t="str">
        <f aca="false" t="array" ref="AE56:AE56">IFERROR(CONCATENATE((INDEX($A$7:$A$33,SMALL(IF($AF$7:$AF$33&lt;&gt;"",IF($AC$7:$AC$33&lt;&gt;"",ROW($AC$7:$AC$33)-MIN(ROW($AC$7:$AC$33))+1,""),""),ROW()-ROW(A$35)+1))),),"")</f>
        <v/>
      </c>
      <c r="AI56" s="0" t="str">
        <f aca="false" t="array" ref="AI56:AI56">IFERROR(CONCATENATE((INDEX($AL$7:$AL$33,SMALL(IF($AL$7:$AL$33&lt;&gt;"",IF($AI$7:$AI$33&lt;&gt;"",ROW($AI$7:$AI$33)-MIN(ROW($AI$7:$AI$33))+1,""),""),ROW()-ROW(A$35)+1)))," "),"")</f>
        <v/>
      </c>
      <c r="AJ56" s="0" t="str">
        <f aca="false" t="array" ref="AJ56:AJ56">IFERROR(CONCATENATE(TEXT(INDEX($AI$7:$AI$33,SMALL(IF($AL$7:$AL$33&lt;&gt;"",IF($AI$7:$AI$33&lt;&gt;"",ROW($AI$7:$AI$33)-MIN(ROW($AI$7:$AI$33))+1,""),""),ROW()-ROW(A$35)+1)),"##0")," "),"")</f>
        <v/>
      </c>
      <c r="AK56" s="0" t="str">
        <f aca="false" t="array" ref="AK56:AK56">IFERROR(CONCATENATE((INDEX($A$7:$A$33,SMALL(IF($AL$7:$AL$33&lt;&gt;"",IF($AI$7:$AI$33&lt;&gt;"",ROW($AI$7:$AI$33)-MIN(ROW($AI$7:$AI$33))+1,""),""),ROW()-ROW(A$35)+1))),),"")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IFERROR(CONCATENATE(TEXT(INDEX($K$7:$K$33,SMALL(IF($N$7:$N$33&lt;&gt;"",IF($K$7:$K$33&lt;&gt;"",ROW($K$7:$K$33)-MIN(ROW($K$7:$K$33))+1,""),""),ROW()-ROW(A$35)+1)),"##0"),","),"")</f>
        <v/>
      </c>
      <c r="L57" s="0" t="str">
        <f aca="false" t="array" ref="L57:L57">IFERROR(CONCATENATE((INDEX($N$7:$N$33,SMALL(IF($N$7:$N$33&lt;&gt;"",IF($K$7:$K$33&lt;&gt;"",ROW($K$7:$K$33)-MIN(ROW($K$7:$K$33))+1,""),""),ROW()-ROW(A$35)+1))),","),"")</f>
        <v/>
      </c>
      <c r="M57" s="0" t="str">
        <f aca="false" t="array" ref="M57:M57">IFERROR(CONCATENATE((INDEX($A$7:$A$33,SMALL(IF($N$7:$N$33&lt;&gt;"",IF($K$7:$K$33&lt;&gt;"",ROW($K$7:$K$33)-MIN(ROW($K$7:$K$33))+1,""),""),ROW()-ROW(A$35)+1))),),"")</f>
        <v/>
      </c>
      <c r="Q57" s="0" t="str">
        <f aca="false" t="array" ref="Q57:Q57">IFERROR(CONCATENATE((INDEX($T$7:$T$33,SMALL(IF($T$7:$T$33&lt;&gt;"",IF($Q$7:$Q$33&lt;&gt;"",ROW($Q$7:$Q$33)-MIN(ROW($Q$7:$Q$33))+1,""),""),ROW()-ROW(A$35)+1)))," "),"")</f>
        <v/>
      </c>
      <c r="R57" s="0" t="str">
        <f aca="false" t="array" ref="R57:R57">IFERROR(CONCATENATE(TEXT(INDEX($Q$7:$Q$33,SMALL(IF($T$7:$T$33&lt;&gt;"",IF($Q$7:$Q$33&lt;&gt;"",ROW($Q$7:$Q$33)-MIN(ROW($Q$7:$Q$33))+1,""),""),ROW()-ROW(A$35)+1)),"##0")," "),"")</f>
        <v/>
      </c>
      <c r="S57" s="0" t="str">
        <f aca="false" t="array" ref="S57:S57">IFERROR(CONCATENATE((INDEX($A$7:$A$33,SMALL(IF($T$7:$T$33&lt;&gt;"",IF($Q$7:$Q$33&lt;&gt;"",ROW($Q$7:$Q$33)-MIN(ROW($Q$7:$Q$33))+1,""),""),ROW()-ROW(A$35)+1))),),"")</f>
        <v/>
      </c>
      <c r="W57" s="0" t="str">
        <f aca="false" t="array" ref="W57:W57">IFERROR(CONCATENATE((INDEX($Z$7:$Z$33,SMALL(IF($Z$7:$Z$33&lt;&gt;"",IF($W$7:$W$33&lt;&gt;"",ROW($W$7:$W$33)-MIN(ROW($W$7:$W$33))+1,""),""),ROW()-ROW(A$35)+1)))," "),"")</f>
        <v/>
      </c>
      <c r="X57" s="0" t="str">
        <f aca="false" t="array" ref="X57:X57">IFERROR(CONCATENATE(TEXT(INDEX($W$7:$W$33,SMALL(IF($Z$7:$Z$33&lt;&gt;"",IF($W$7:$W$33&lt;&gt;"",ROW($W$7:$W$33)-MIN(ROW($W$7:$W$33))+1,""),""),ROW()-ROW(A$35)+1)),"##0")," "),"")</f>
        <v/>
      </c>
      <c r="Y57" s="0" t="str">
        <f aca="false" t="array" ref="Y57:Y57">IFERROR(CONCATENATE((INDEX($A$7:$A$33,SMALL(IF($Z$7:$Z$33&lt;&gt;"",IF($W$7:$W$33&lt;&gt;"",ROW($W$7:$W$33)-MIN(ROW($W$7:$W$33))+1,""),""),ROW()-ROW(A$35)+1))),),"")</f>
        <v/>
      </c>
      <c r="AC57" s="0" t="str">
        <f aca="false" t="array" ref="AC57:AC57">IFERROR(CONCATENATE((INDEX($AF$7:$AF$33,SMALL(IF($AF$7:$AF$33&lt;&gt;"",IF($AC$7:$AC$33&lt;&gt;"",ROW($AC$7:$AC$33)-MIN(ROW($AC$7:$AC$33))+1,""),""),ROW()-ROW(A$35)+1))),","),"")</f>
        <v/>
      </c>
      <c r="AD57" s="0" t="str">
        <f aca="false" t="array" ref="AD57:AD57">IFERROR(CONCATENATE(TEXT(INDEX($AC$7:$AC$33,SMALL(IF($AF$7:$AF$33&lt;&gt;"",IF($AC$7:$AC$33&lt;&gt;"",ROW($AC$7:$AC$33)-MIN(ROW($AC$7:$AC$33))+1,""),""),ROW()-ROW(A$35)+1)),"##0"),","),"")</f>
        <v/>
      </c>
      <c r="AE57" s="0" t="str">
        <f aca="false" t="array" ref="AE57:AE57">IFERROR(CONCATENATE((INDEX($A$7:$A$33,SMALL(IF($AF$7:$AF$33&lt;&gt;"",IF($AC$7:$AC$33&lt;&gt;"",ROW($AC$7:$AC$33)-MIN(ROW($AC$7:$AC$33))+1,""),""),ROW()-ROW(A$35)+1))),),"")</f>
        <v/>
      </c>
      <c r="AI57" s="0" t="str">
        <f aca="false" t="array" ref="AI57:AI57">IFERROR(CONCATENATE((INDEX($AL$7:$AL$33,SMALL(IF($AL$7:$AL$33&lt;&gt;"",IF($AI$7:$AI$33&lt;&gt;"",ROW($AI$7:$AI$33)-MIN(ROW($AI$7:$AI$33))+1,""),""),ROW()-ROW(A$35)+1)))," "),"")</f>
        <v/>
      </c>
      <c r="AJ57" s="0" t="str">
        <f aca="false" t="array" ref="AJ57:AJ57">IFERROR(CONCATENATE(TEXT(INDEX($AI$7:$AI$33,SMALL(IF($AL$7:$AL$33&lt;&gt;"",IF($AI$7:$AI$33&lt;&gt;"",ROW($AI$7:$AI$33)-MIN(ROW($AI$7:$AI$33))+1,""),""),ROW()-ROW(A$35)+1)),"##0")," "),"")</f>
        <v/>
      </c>
      <c r="AK57" s="0" t="str">
        <f aca="false" t="array" ref="AK57:AK57">IFERROR(CONCATENATE((INDEX($A$7:$A$33,SMALL(IF($AL$7:$AL$33&lt;&gt;"",IF($AI$7:$AI$33&lt;&gt;"",ROW($AI$7:$AI$33)-MIN(ROW($AI$7:$AI$33))+1,""),""),ROW()-ROW(A$35)+1))),),"")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IFERROR(CONCATENATE(TEXT(INDEX($K$7:$K$33,SMALL(IF($N$7:$N$33&lt;&gt;"",IF($K$7:$K$33&lt;&gt;"",ROW($K$7:$K$33)-MIN(ROW($K$7:$K$33))+1,""),""),ROW()-ROW(A$35)+1)),"##0"),","),"")</f>
        <v/>
      </c>
      <c r="L58" s="0" t="str">
        <f aca="false" t="array" ref="L58:L58">IFERROR(CONCATENATE((INDEX($N$7:$N$33,SMALL(IF($N$7:$N$33&lt;&gt;"",IF($K$7:$K$33&lt;&gt;"",ROW($K$7:$K$33)-MIN(ROW($K$7:$K$33))+1,""),""),ROW()-ROW(A$35)+1))),","),"")</f>
        <v/>
      </c>
      <c r="M58" s="0" t="str">
        <f aca="false" t="array" ref="M58:M58">IFERROR(CONCATENATE((INDEX($A$7:$A$33,SMALL(IF($N$7:$N$33&lt;&gt;"",IF($K$7:$K$33&lt;&gt;"",ROW($K$7:$K$33)-MIN(ROW($K$7:$K$33))+1,""),""),ROW()-ROW(A$35)+1))),),"")</f>
        <v/>
      </c>
      <c r="Q58" s="0" t="str">
        <f aca="false" t="array" ref="Q58:Q58">IFERROR(CONCATENATE((INDEX($T$7:$T$33,SMALL(IF($T$7:$T$33&lt;&gt;"",IF($Q$7:$Q$33&lt;&gt;"",ROW($Q$7:$Q$33)-MIN(ROW($Q$7:$Q$33))+1,""),""),ROW()-ROW(A$35)+1)))," "),"")</f>
        <v/>
      </c>
      <c r="R58" s="0" t="str">
        <f aca="false" t="array" ref="R58:R58">IFERROR(CONCATENATE(TEXT(INDEX($Q$7:$Q$33,SMALL(IF($T$7:$T$33&lt;&gt;"",IF($Q$7:$Q$33&lt;&gt;"",ROW($Q$7:$Q$33)-MIN(ROW($Q$7:$Q$33))+1,""),""),ROW()-ROW(A$35)+1)),"##0")," "),"")</f>
        <v/>
      </c>
      <c r="S58" s="0" t="str">
        <f aca="false" t="array" ref="S58:S58">IFERROR(CONCATENATE((INDEX($A$7:$A$33,SMALL(IF($T$7:$T$33&lt;&gt;"",IF($Q$7:$Q$33&lt;&gt;"",ROW($Q$7:$Q$33)-MIN(ROW($Q$7:$Q$33))+1,""),""),ROW()-ROW(A$35)+1))),),"")</f>
        <v/>
      </c>
      <c r="W58" s="0" t="str">
        <f aca="false" t="array" ref="W58:W58">IFERROR(CONCATENATE((INDEX($Z$7:$Z$33,SMALL(IF($Z$7:$Z$33&lt;&gt;"",IF($W$7:$W$33&lt;&gt;"",ROW($W$7:$W$33)-MIN(ROW($W$7:$W$33))+1,""),""),ROW()-ROW(A$35)+1)))," "),"")</f>
        <v/>
      </c>
      <c r="X58" s="0" t="str">
        <f aca="false" t="array" ref="X58:X58">IFERROR(CONCATENATE(TEXT(INDEX($W$7:$W$33,SMALL(IF($Z$7:$Z$33&lt;&gt;"",IF($W$7:$W$33&lt;&gt;"",ROW($W$7:$W$33)-MIN(ROW($W$7:$W$33))+1,""),""),ROW()-ROW(A$35)+1)),"##0")," "),"")</f>
        <v/>
      </c>
      <c r="Y58" s="0" t="str">
        <f aca="false" t="array" ref="Y58:Y58">IFERROR(CONCATENATE((INDEX($A$7:$A$33,SMALL(IF($Z$7:$Z$33&lt;&gt;"",IF($W$7:$W$33&lt;&gt;"",ROW($W$7:$W$33)-MIN(ROW($W$7:$W$33))+1,""),""),ROW()-ROW(A$35)+1))),),"")</f>
        <v/>
      </c>
      <c r="AC58" s="0" t="str">
        <f aca="false" t="array" ref="AC58:AC58">IFERROR(CONCATENATE((INDEX($AF$7:$AF$33,SMALL(IF($AF$7:$AF$33&lt;&gt;"",IF($AC$7:$AC$33&lt;&gt;"",ROW($AC$7:$AC$33)-MIN(ROW($AC$7:$AC$33))+1,""),""),ROW()-ROW(A$35)+1))),","),"")</f>
        <v/>
      </c>
      <c r="AD58" s="0" t="str">
        <f aca="false" t="array" ref="AD58:AD58">IFERROR(CONCATENATE(TEXT(INDEX($AC$7:$AC$33,SMALL(IF($AF$7:$AF$33&lt;&gt;"",IF($AC$7:$AC$33&lt;&gt;"",ROW($AC$7:$AC$33)-MIN(ROW($AC$7:$AC$33))+1,""),""),ROW()-ROW(A$35)+1)),"##0"),","),"")</f>
        <v/>
      </c>
      <c r="AE58" s="0" t="str">
        <f aca="false" t="array" ref="AE58:AE58">IFERROR(CONCATENATE((INDEX($A$7:$A$33,SMALL(IF($AF$7:$AF$33&lt;&gt;"",IF($AC$7:$AC$33&lt;&gt;"",ROW($AC$7:$AC$33)-MIN(ROW($AC$7:$AC$33))+1,""),""),ROW()-ROW(A$35)+1))),),"")</f>
        <v/>
      </c>
      <c r="AI58" s="0" t="str">
        <f aca="false" t="array" ref="AI58:AI58">IFERROR(CONCATENATE((INDEX($AL$7:$AL$33,SMALL(IF($AL$7:$AL$33&lt;&gt;"",IF($AI$7:$AI$33&lt;&gt;"",ROW($AI$7:$AI$33)-MIN(ROW($AI$7:$AI$33))+1,""),""),ROW()-ROW(A$35)+1)))," "),"")</f>
        <v/>
      </c>
      <c r="AJ58" s="0" t="str">
        <f aca="false" t="array" ref="AJ58:AJ58">IFERROR(CONCATENATE(TEXT(INDEX($AI$7:$AI$33,SMALL(IF($AL$7:$AL$33&lt;&gt;"",IF($AI$7:$AI$33&lt;&gt;"",ROW($AI$7:$AI$33)-MIN(ROW($AI$7:$AI$33))+1,""),""),ROW()-ROW(A$35)+1)),"##0")," "),"")</f>
        <v/>
      </c>
      <c r="AK58" s="0" t="str">
        <f aca="false" t="array" ref="AK58:AK58">IFERROR(CONCATENATE((INDEX($A$7:$A$33,SMALL(IF($AL$7:$AL$33&lt;&gt;"",IF($AI$7:$AI$33&lt;&gt;"",ROW($AI$7:$AI$33)-MIN(ROW($AI$7:$AI$33))+1,""),""),ROW()-ROW(A$35)+1))),),"")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IFERROR(CONCATENATE(TEXT(INDEX($K$7:$K$33,SMALL(IF($N$7:$N$33&lt;&gt;"",IF($K$7:$K$33&lt;&gt;"",ROW($K$7:$K$33)-MIN(ROW($K$7:$K$33))+1,""),""),ROW()-ROW(A$35)+1)),"##0"),","),"")</f>
        <v/>
      </c>
      <c r="L59" s="0" t="str">
        <f aca="false" t="array" ref="L59:L59">IFERROR(CONCATENATE((INDEX($N$7:$N$33,SMALL(IF($N$7:$N$33&lt;&gt;"",IF($K$7:$K$33&lt;&gt;"",ROW($K$7:$K$33)-MIN(ROW($K$7:$K$33))+1,""),""),ROW()-ROW(A$35)+1))),","),"")</f>
        <v/>
      </c>
      <c r="M59" s="0" t="str">
        <f aca="false" t="array" ref="M59:M59">IFERROR(CONCATENATE((INDEX($A$7:$A$33,SMALL(IF($N$7:$N$33&lt;&gt;"",IF($K$7:$K$33&lt;&gt;"",ROW($K$7:$K$33)-MIN(ROW($K$7:$K$33))+1,""),""),ROW()-ROW(A$35)+1))),),"")</f>
        <v/>
      </c>
      <c r="Q59" s="0" t="str">
        <f aca="false" t="array" ref="Q59:Q59">IFERROR(CONCATENATE((INDEX($T$7:$T$33,SMALL(IF($T$7:$T$33&lt;&gt;"",IF($Q$7:$Q$33&lt;&gt;"",ROW($Q$7:$Q$33)-MIN(ROW($Q$7:$Q$33))+1,""),""),ROW()-ROW(A$35)+1)))," "),"")</f>
        <v/>
      </c>
      <c r="R59" s="0" t="str">
        <f aca="false" t="array" ref="R59:R59">IFERROR(CONCATENATE(TEXT(INDEX($Q$7:$Q$33,SMALL(IF($T$7:$T$33&lt;&gt;"",IF($Q$7:$Q$33&lt;&gt;"",ROW($Q$7:$Q$33)-MIN(ROW($Q$7:$Q$33))+1,""),""),ROW()-ROW(A$35)+1)),"##0")," "),"")</f>
        <v/>
      </c>
      <c r="S59" s="0" t="str">
        <f aca="false" t="array" ref="S59:S59">IFERROR(CONCATENATE((INDEX($A$7:$A$33,SMALL(IF($T$7:$T$33&lt;&gt;"",IF($Q$7:$Q$33&lt;&gt;"",ROW($Q$7:$Q$33)-MIN(ROW($Q$7:$Q$33))+1,""),""),ROW()-ROW(A$35)+1))),),"")</f>
        <v/>
      </c>
      <c r="W59" s="0" t="str">
        <f aca="false" t="array" ref="W59:W59">IFERROR(CONCATENATE((INDEX($Z$7:$Z$33,SMALL(IF($Z$7:$Z$33&lt;&gt;"",IF($W$7:$W$33&lt;&gt;"",ROW($W$7:$W$33)-MIN(ROW($W$7:$W$33))+1,""),""),ROW()-ROW(A$35)+1)))," "),"")</f>
        <v/>
      </c>
      <c r="X59" s="0" t="str">
        <f aca="false" t="array" ref="X59:X59">IFERROR(CONCATENATE(TEXT(INDEX($W$7:$W$33,SMALL(IF($Z$7:$Z$33&lt;&gt;"",IF($W$7:$W$33&lt;&gt;"",ROW($W$7:$W$33)-MIN(ROW($W$7:$W$33))+1,""),""),ROW()-ROW(A$35)+1)),"##0")," "),"")</f>
        <v/>
      </c>
      <c r="Y59" s="0" t="str">
        <f aca="false" t="array" ref="Y59:Y59">IFERROR(CONCATENATE((INDEX($A$7:$A$33,SMALL(IF($Z$7:$Z$33&lt;&gt;"",IF($W$7:$W$33&lt;&gt;"",ROW($W$7:$W$33)-MIN(ROW($W$7:$W$33))+1,""),""),ROW()-ROW(A$35)+1))),),"")</f>
        <v/>
      </c>
      <c r="AC59" s="0" t="str">
        <f aca="false" t="array" ref="AC59:AC59">IFERROR(CONCATENATE((INDEX($AF$7:$AF$33,SMALL(IF($AF$7:$AF$33&lt;&gt;"",IF($AC$7:$AC$33&lt;&gt;"",ROW($AC$7:$AC$33)-MIN(ROW($AC$7:$AC$33))+1,""),""),ROW()-ROW(A$35)+1))),","),"")</f>
        <v/>
      </c>
      <c r="AD59" s="0" t="str">
        <f aca="false" t="array" ref="AD59:AD59">IFERROR(CONCATENATE(TEXT(INDEX($AC$7:$AC$33,SMALL(IF($AF$7:$AF$33&lt;&gt;"",IF($AC$7:$AC$33&lt;&gt;"",ROW($AC$7:$AC$33)-MIN(ROW($AC$7:$AC$33))+1,""),""),ROW()-ROW(A$35)+1)),"##0"),","),"")</f>
        <v/>
      </c>
      <c r="AE59" s="0" t="str">
        <f aca="false" t="array" ref="AE59:AE59">IFERROR(CONCATENATE((INDEX($A$7:$A$33,SMALL(IF($AF$7:$AF$33&lt;&gt;"",IF($AC$7:$AC$33&lt;&gt;"",ROW($AC$7:$AC$33)-MIN(ROW($AC$7:$AC$33))+1,""),""),ROW()-ROW(A$35)+1))),),"")</f>
        <v/>
      </c>
      <c r="AI59" s="0" t="str">
        <f aca="false" t="array" ref="AI59:AI59">IFERROR(CONCATENATE((INDEX($AL$7:$AL$33,SMALL(IF($AL$7:$AL$33&lt;&gt;"",IF($AI$7:$AI$33&lt;&gt;"",ROW($AI$7:$AI$33)-MIN(ROW($AI$7:$AI$33))+1,""),""),ROW()-ROW(A$35)+1)))," "),"")</f>
        <v/>
      </c>
      <c r="AJ59" s="0" t="str">
        <f aca="false" t="array" ref="AJ59:AJ59">IFERROR(CONCATENATE(TEXT(INDEX($AI$7:$AI$33,SMALL(IF($AL$7:$AL$33&lt;&gt;"",IF($AI$7:$AI$33&lt;&gt;"",ROW($AI$7:$AI$33)-MIN(ROW($AI$7:$AI$33))+1,""),""),ROW()-ROW(A$35)+1)),"##0")," "),"")</f>
        <v/>
      </c>
      <c r="AK59" s="0" t="str">
        <f aca="false" t="array" ref="AK59:AK59">IFERROR(CONCATENATE((INDEX($A$7:$A$33,SMALL(IF($AL$7:$AL$33&lt;&gt;"",IF($AI$7:$AI$33&lt;&gt;"",ROW($AI$7:$AI$33)-MIN(ROW($AI$7:$AI$33))+1,""),""),ROW()-ROW(A$35)+1))),),"")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IFERROR(CONCATENATE(TEXT(INDEX($K$7:$K$33,SMALL(IF($N$7:$N$33&lt;&gt;"",IF($K$7:$K$33&lt;&gt;"",ROW($K$7:$K$33)-MIN(ROW($K$7:$K$33))+1,""),""),ROW()-ROW(A$35)+1)),"##0"),","),"")</f>
        <v/>
      </c>
      <c r="L60" s="0" t="str">
        <f aca="false" t="array" ref="L60:L60">IFERROR(CONCATENATE((INDEX($N$7:$N$33,SMALL(IF($N$7:$N$33&lt;&gt;"",IF($K$7:$K$33&lt;&gt;"",ROW($K$7:$K$33)-MIN(ROW($K$7:$K$33))+1,""),""),ROW()-ROW(A$35)+1))),","),"")</f>
        <v/>
      </c>
      <c r="M60" s="0" t="str">
        <f aca="false" t="array" ref="M60:M60">IFERROR(CONCATENATE((INDEX($A$7:$A$33,SMALL(IF($N$7:$N$33&lt;&gt;"",IF($K$7:$K$33&lt;&gt;"",ROW($K$7:$K$33)-MIN(ROW($K$7:$K$33))+1,""),""),ROW()-ROW(A$35)+1))),),"")</f>
        <v/>
      </c>
      <c r="Q60" s="0" t="str">
        <f aca="false" t="array" ref="Q60:Q60">IFERROR(CONCATENATE((INDEX($T$7:$T$33,SMALL(IF($T$7:$T$33&lt;&gt;"",IF($Q$7:$Q$33&lt;&gt;"",ROW($Q$7:$Q$33)-MIN(ROW($Q$7:$Q$33))+1,""),""),ROW()-ROW(A$35)+1)))," "),"")</f>
        <v/>
      </c>
      <c r="R60" s="0" t="str">
        <f aca="false" t="array" ref="R60:R60">IFERROR(CONCATENATE(TEXT(INDEX($Q$7:$Q$33,SMALL(IF($T$7:$T$33&lt;&gt;"",IF($Q$7:$Q$33&lt;&gt;"",ROW($Q$7:$Q$33)-MIN(ROW($Q$7:$Q$33))+1,""),""),ROW()-ROW(A$35)+1)),"##0")," "),"")</f>
        <v/>
      </c>
      <c r="S60" s="0" t="str">
        <f aca="false" t="array" ref="S60:S60">IFERROR(CONCATENATE((INDEX($A$7:$A$33,SMALL(IF($T$7:$T$33&lt;&gt;"",IF($Q$7:$Q$33&lt;&gt;"",ROW($Q$7:$Q$33)-MIN(ROW($Q$7:$Q$33))+1,""),""),ROW()-ROW(A$35)+1))),),"")</f>
        <v/>
      </c>
      <c r="W60" s="0" t="str">
        <f aca="false" t="array" ref="W60:W60">IFERROR(CONCATENATE((INDEX($Z$7:$Z$33,SMALL(IF($Z$7:$Z$33&lt;&gt;"",IF($W$7:$W$33&lt;&gt;"",ROW($W$7:$W$33)-MIN(ROW($W$7:$W$33))+1,""),""),ROW()-ROW(A$35)+1)))," "),"")</f>
        <v/>
      </c>
      <c r="X60" s="0" t="str">
        <f aca="false" t="array" ref="X60:X60">IFERROR(CONCATENATE(TEXT(INDEX($W$7:$W$33,SMALL(IF($Z$7:$Z$33&lt;&gt;"",IF($W$7:$W$33&lt;&gt;"",ROW($W$7:$W$33)-MIN(ROW($W$7:$W$33))+1,""),""),ROW()-ROW(A$35)+1)),"##0")," "),"")</f>
        <v/>
      </c>
      <c r="Y60" s="0" t="str">
        <f aca="false" t="array" ref="Y60:Y60">IFERROR(CONCATENATE((INDEX($A$7:$A$33,SMALL(IF($Z$7:$Z$33&lt;&gt;"",IF($W$7:$W$33&lt;&gt;"",ROW($W$7:$W$33)-MIN(ROW($W$7:$W$33))+1,""),""),ROW()-ROW(A$35)+1))),),"")</f>
        <v/>
      </c>
      <c r="AC60" s="0" t="str">
        <f aca="false" t="array" ref="AC60:AC60">IFERROR(CONCATENATE((INDEX($AF$7:$AF$33,SMALL(IF($AF$7:$AF$33&lt;&gt;"",IF($AC$7:$AC$33&lt;&gt;"",ROW($AC$7:$AC$33)-MIN(ROW($AC$7:$AC$33))+1,""),""),ROW()-ROW(A$35)+1))),","),"")</f>
        <v/>
      </c>
      <c r="AD60" s="0" t="str">
        <f aca="false" t="array" ref="AD60:AD60">IFERROR(CONCATENATE(TEXT(INDEX($AC$7:$AC$33,SMALL(IF($AF$7:$AF$33&lt;&gt;"",IF($AC$7:$AC$33&lt;&gt;"",ROW($AC$7:$AC$33)-MIN(ROW($AC$7:$AC$33))+1,""),""),ROW()-ROW(A$35)+1)),"##0"),","),"")</f>
        <v/>
      </c>
      <c r="AE60" s="0" t="str">
        <f aca="false" t="array" ref="AE60:AE60">IFERROR(CONCATENATE((INDEX($A$7:$A$33,SMALL(IF($AF$7:$AF$33&lt;&gt;"",IF($AC$7:$AC$33&lt;&gt;"",ROW($AC$7:$AC$33)-MIN(ROW($AC$7:$AC$33))+1,""),""),ROW()-ROW(A$35)+1))),),"")</f>
        <v/>
      </c>
      <c r="AI60" s="0" t="str">
        <f aca="false" t="array" ref="AI60:AI60">IFERROR(CONCATENATE((INDEX($AL$7:$AL$33,SMALL(IF($AL$7:$AL$33&lt;&gt;"",IF($AI$7:$AI$33&lt;&gt;"",ROW($AI$7:$AI$33)-MIN(ROW($AI$7:$AI$33))+1,""),""),ROW()-ROW(A$35)+1)))," "),"")</f>
        <v/>
      </c>
      <c r="AJ60" s="0" t="str">
        <f aca="false" t="array" ref="AJ60:AJ60">IFERROR(CONCATENATE(TEXT(INDEX($AI$7:$AI$33,SMALL(IF($AL$7:$AL$33&lt;&gt;"",IF($AI$7:$AI$33&lt;&gt;"",ROW($AI$7:$AI$33)-MIN(ROW($AI$7:$AI$33))+1,""),""),ROW()-ROW(A$35)+1)),"##0")," "),"")</f>
        <v/>
      </c>
      <c r="AK60" s="0" t="str">
        <f aca="false" t="array" ref="AK60:AK60">IFERROR(CONCATENATE((INDEX($A$7:$A$33,SMALL(IF($AL$7:$AL$33&lt;&gt;"",IF($AI$7:$AI$33&lt;&gt;"",ROW($AI$7:$AI$33)-MIN(ROW($AI$7:$AI$33))+1,""),""),ROW()-ROW(A$35)+1))),),"")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IFERROR(CONCATENATE(TEXT(INDEX($K$7:$K$33,SMALL(IF($N$7:$N$33&lt;&gt;"",IF($K$7:$K$33&lt;&gt;"",ROW($K$7:$K$33)-MIN(ROW($K$7:$K$33))+1,""),""),ROW()-ROW(A$35)+1)),"##0"),","),"")</f>
        <v/>
      </c>
      <c r="L61" s="0" t="str">
        <f aca="false" t="array" ref="L61:L61">IFERROR(CONCATENATE((INDEX($N$7:$N$33,SMALL(IF($N$7:$N$33&lt;&gt;"",IF($K$7:$K$33&lt;&gt;"",ROW($K$7:$K$33)-MIN(ROW($K$7:$K$33))+1,""),""),ROW()-ROW(A$35)+1))),","),"")</f>
        <v/>
      </c>
      <c r="M61" s="0" t="str">
        <f aca="false" t="array" ref="M61:M61">IFERROR(CONCATENATE((INDEX($A$7:$A$33,SMALL(IF($N$7:$N$33&lt;&gt;"",IF($K$7:$K$33&lt;&gt;"",ROW($K$7:$K$33)-MIN(ROW($K$7:$K$33))+1,""),""),ROW()-ROW(A$35)+1))),),"")</f>
        <v/>
      </c>
      <c r="Q61" s="0" t="str">
        <f aca="false" t="array" ref="Q61:Q61">IFERROR(CONCATENATE((INDEX($T$7:$T$33,SMALL(IF($T$7:$T$33&lt;&gt;"",IF($Q$7:$Q$33&lt;&gt;"",ROW($Q$7:$Q$33)-MIN(ROW($Q$7:$Q$33))+1,""),""),ROW()-ROW(A$35)+1)))," "),"")</f>
        <v/>
      </c>
      <c r="R61" s="0" t="str">
        <f aca="false" t="array" ref="R61:R61">IFERROR(CONCATENATE(TEXT(INDEX($Q$7:$Q$33,SMALL(IF($T$7:$T$33&lt;&gt;"",IF($Q$7:$Q$33&lt;&gt;"",ROW($Q$7:$Q$33)-MIN(ROW($Q$7:$Q$33))+1,""),""),ROW()-ROW(A$35)+1)),"##0")," "),"")</f>
        <v/>
      </c>
      <c r="S61" s="0" t="str">
        <f aca="false" t="array" ref="S61:S61">IFERROR(CONCATENATE((INDEX($A$7:$A$33,SMALL(IF($T$7:$T$33&lt;&gt;"",IF($Q$7:$Q$33&lt;&gt;"",ROW($Q$7:$Q$33)-MIN(ROW($Q$7:$Q$33))+1,""),""),ROW()-ROW(A$35)+1))),),"")</f>
        <v/>
      </c>
      <c r="W61" s="0" t="str">
        <f aca="false" t="array" ref="W61:W61">IFERROR(CONCATENATE((INDEX($Z$7:$Z$33,SMALL(IF($Z$7:$Z$33&lt;&gt;"",IF($W$7:$W$33&lt;&gt;"",ROW($W$7:$W$33)-MIN(ROW($W$7:$W$33))+1,""),""),ROW()-ROW(A$35)+1)))," "),"")</f>
        <v/>
      </c>
      <c r="X61" s="0" t="str">
        <f aca="false" t="array" ref="X61:X61">IFERROR(CONCATENATE(TEXT(INDEX($W$7:$W$33,SMALL(IF($Z$7:$Z$33&lt;&gt;"",IF($W$7:$W$33&lt;&gt;"",ROW($W$7:$W$33)-MIN(ROW($W$7:$W$33))+1,""),""),ROW()-ROW(A$35)+1)),"##0")," "),"")</f>
        <v/>
      </c>
      <c r="Y61" s="0" t="str">
        <f aca="false" t="array" ref="Y61:Y61">IFERROR(CONCATENATE((INDEX($A$7:$A$33,SMALL(IF($Z$7:$Z$33&lt;&gt;"",IF($W$7:$W$33&lt;&gt;"",ROW($W$7:$W$33)-MIN(ROW($W$7:$W$33))+1,""),""),ROW()-ROW(A$35)+1))),),"")</f>
        <v/>
      </c>
      <c r="AC61" s="0" t="str">
        <f aca="false" t="array" ref="AC61:AC61">IFERROR(CONCATENATE((INDEX($AF$7:$AF$33,SMALL(IF($AF$7:$AF$33&lt;&gt;"",IF($AC$7:$AC$33&lt;&gt;"",ROW($AC$7:$AC$33)-MIN(ROW($AC$7:$AC$33))+1,""),""),ROW()-ROW(A$35)+1))),","),"")</f>
        <v/>
      </c>
      <c r="AD61" s="0" t="str">
        <f aca="false" t="array" ref="AD61:AD61">IFERROR(CONCATENATE(TEXT(INDEX($AC$7:$AC$33,SMALL(IF($AF$7:$AF$33&lt;&gt;"",IF($AC$7:$AC$33&lt;&gt;"",ROW($AC$7:$AC$33)-MIN(ROW($AC$7:$AC$33))+1,""),""),ROW()-ROW(A$35)+1)),"##0"),","),"")</f>
        <v/>
      </c>
      <c r="AE61" s="0" t="str">
        <f aca="false" t="array" ref="AE61:AE61">IFERROR(CONCATENATE((INDEX($A$7:$A$33,SMALL(IF($AF$7:$AF$33&lt;&gt;"",IF($AC$7:$AC$33&lt;&gt;"",ROW($AC$7:$AC$33)-MIN(ROW($AC$7:$AC$33))+1,""),""),ROW()-ROW(A$35)+1))),),"")</f>
        <v/>
      </c>
      <c r="AI61" s="0" t="str">
        <f aca="false" t="array" ref="AI61:AI61">IFERROR(CONCATENATE((INDEX($AL$7:$AL$33,SMALL(IF($AL$7:$AL$33&lt;&gt;"",IF($AI$7:$AI$33&lt;&gt;"",ROW($AI$7:$AI$33)-MIN(ROW($AI$7:$AI$33))+1,""),""),ROW()-ROW(A$35)+1)))," "),"")</f>
        <v/>
      </c>
      <c r="AJ61" s="0" t="str">
        <f aca="false" t="array" ref="AJ61:AJ61">IFERROR(CONCATENATE(TEXT(INDEX($AI$7:$AI$33,SMALL(IF($AL$7:$AL$33&lt;&gt;"",IF($AI$7:$AI$33&lt;&gt;"",ROW($AI$7:$AI$33)-MIN(ROW($AI$7:$AI$33))+1,""),""),ROW()-ROW(A$35)+1)),"##0")," "),"")</f>
        <v/>
      </c>
      <c r="AK61" s="0" t="str">
        <f aca="false" t="array" ref="AK61:AK61">IFERROR(CONCATENATE((INDEX($A$7:$A$33,SMALL(IF($AL$7:$AL$33&lt;&gt;"",IF($AI$7:$AI$33&lt;&gt;"",ROW($AI$7:$AI$33)-MIN(ROW($AI$7:$AI$33))+1,""),""),ROW()-ROW(A$35)+1))),),"")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5">
    <cfRule type="cellIs" priority="2" operator="lessThanOrEqual" aboveAverage="0" equalAverage="0" bottom="0" percent="0" rank="0" text="" dxfId="0">
      <formula>H15</formula>
    </cfRule>
  </conditionalFormatting>
  <conditionalFormatting sqref="AD17">
    <cfRule type="cellIs" priority="3" operator="lessThanOrEqual" aboveAverage="0" equalAverage="0" bottom="0" percent="0" rank="0" text="" dxfId="0">
      <formula>H17</formula>
    </cfRule>
  </conditionalFormatting>
  <conditionalFormatting sqref="AD22">
    <cfRule type="cellIs" priority="4" operator="lessThanOrEqual" aboveAverage="0" equalAverage="0" bottom="0" percent="0" rank="0" text="" dxfId="0">
      <formula>H22</formula>
    </cfRule>
  </conditionalFormatting>
  <conditionalFormatting sqref="AD23">
    <cfRule type="cellIs" priority="5" operator="lessThanOrEqual" aboveAverage="0" equalAverage="0" bottom="0" percent="0" rank="0" text="" dxfId="0">
      <formula>H23</formula>
    </cfRule>
  </conditionalFormatting>
  <conditionalFormatting sqref="AD7">
    <cfRule type="cellIs" priority="6" operator="lessThanOrEqual" aboveAverage="0" equalAverage="0" bottom="0" percent="0" rank="0" text="" dxfId="0">
      <formula>H7</formula>
    </cfRule>
  </conditionalFormatting>
  <conditionalFormatting sqref="AD8">
    <cfRule type="cellIs" priority="7" operator="lessThanOrEqual" aboveAverage="0" equalAverage="0" bottom="0" percent="0" rank="0" text="" dxfId="0">
      <formula>H8</formula>
    </cfRule>
  </conditionalFormatting>
  <conditionalFormatting sqref="AE15">
    <cfRule type="cellIs" priority="8" operator="lessThanOrEqual" aboveAverage="0" equalAverage="0" bottom="0" percent="0" rank="0" text="" dxfId="0">
      <formula>I15</formula>
    </cfRule>
  </conditionalFormatting>
  <conditionalFormatting sqref="AE17">
    <cfRule type="cellIs" priority="9" operator="lessThanOrEqual" aboveAverage="0" equalAverage="0" bottom="0" percent="0" rank="0" text="" dxfId="0">
      <formula>I17</formula>
    </cfRule>
  </conditionalFormatting>
  <conditionalFormatting sqref="AE22">
    <cfRule type="cellIs" priority="10" operator="lessThanOrEqual" aboveAverage="0" equalAverage="0" bottom="0" percent="0" rank="0" text="" dxfId="0">
      <formula>I22</formula>
    </cfRule>
  </conditionalFormatting>
  <conditionalFormatting sqref="AE23">
    <cfRule type="cellIs" priority="11" operator="lessThanOrEqual" aboveAverage="0" equalAverage="0" bottom="0" percent="0" rank="0" text="" dxfId="0">
      <formula>I23</formula>
    </cfRule>
  </conditionalFormatting>
  <conditionalFormatting sqref="AE7">
    <cfRule type="cellIs" priority="12" operator="lessThanOrEqual" aboveAverage="0" equalAverage="0" bottom="0" percent="0" rank="0" text="" dxfId="0">
      <formula>I7</formula>
    </cfRule>
  </conditionalFormatting>
  <conditionalFormatting sqref="AE8">
    <cfRule type="cellIs" priority="13" operator="lessThanOrEqual" aboveAverage="0" equalAverage="0" bottom="0" percent="0" rank="0" text="" dxfId="0">
      <formula>I8</formula>
    </cfRule>
  </conditionalFormatting>
  <conditionalFormatting sqref="AJ14">
    <cfRule type="cellIs" priority="14" operator="lessThanOrEqual" aboveAverage="0" equalAverage="0" bottom="0" percent="0" rank="0" text="" dxfId="0">
      <formula>H14</formula>
    </cfRule>
  </conditionalFormatting>
  <conditionalFormatting sqref="AJ16">
    <cfRule type="cellIs" priority="15" operator="lessThanOrEqual" aboveAverage="0" equalAverage="0" bottom="0" percent="0" rank="0" text="" dxfId="0">
      <formula>H16</formula>
    </cfRule>
  </conditionalFormatting>
  <conditionalFormatting sqref="AJ17">
    <cfRule type="cellIs" priority="16" operator="lessThanOrEqual" aboveAverage="0" equalAverage="0" bottom="0" percent="0" rank="0" text="" dxfId="0">
      <formula>H17</formula>
    </cfRule>
  </conditionalFormatting>
  <conditionalFormatting sqref="AJ18">
    <cfRule type="cellIs" priority="17" operator="lessThanOrEqual" aboveAverage="0" equalAverage="0" bottom="0" percent="0" rank="0" text="" dxfId="0">
      <formula>H18</formula>
    </cfRule>
  </conditionalFormatting>
  <conditionalFormatting sqref="AJ22">
    <cfRule type="cellIs" priority="18" operator="lessThanOrEqual" aboveAverage="0" equalAverage="0" bottom="0" percent="0" rank="0" text="" dxfId="0">
      <formula>H22</formula>
    </cfRule>
  </conditionalFormatting>
  <conditionalFormatting sqref="AJ23">
    <cfRule type="cellIs" priority="19" operator="lessThanOrEqual" aboveAverage="0" equalAverage="0" bottom="0" percent="0" rank="0" text="" dxfId="0">
      <formula>H23</formula>
    </cfRule>
  </conditionalFormatting>
  <conditionalFormatting sqref="AJ7">
    <cfRule type="cellIs" priority="20" operator="lessThanOrEqual" aboveAverage="0" equalAverage="0" bottom="0" percent="0" rank="0" text="" dxfId="0">
      <formula>H7</formula>
    </cfRule>
  </conditionalFormatting>
  <conditionalFormatting sqref="AJ8">
    <cfRule type="cellIs" priority="21" operator="lessThanOrEqual" aboveAverage="0" equalAverage="0" bottom="0" percent="0" rank="0" text="" dxfId="0">
      <formula>H8</formula>
    </cfRule>
  </conditionalFormatting>
  <conditionalFormatting sqref="AJ9">
    <cfRule type="cellIs" priority="22" operator="lessThanOrEqual" aboveAverage="0" equalAverage="0" bottom="0" percent="0" rank="0" text="" dxfId="0">
      <formula>H9</formula>
    </cfRule>
  </conditionalFormatting>
  <conditionalFormatting sqref="AK14">
    <cfRule type="cellIs" priority="23" operator="lessThanOrEqual" aboveAverage="0" equalAverage="0" bottom="0" percent="0" rank="0" text="" dxfId="0">
      <formula>I14</formula>
    </cfRule>
  </conditionalFormatting>
  <conditionalFormatting sqref="AK16">
    <cfRule type="cellIs" priority="24" operator="lessThanOrEqual" aboveAverage="0" equalAverage="0" bottom="0" percent="0" rank="0" text="" dxfId="0">
      <formula>I16</formula>
    </cfRule>
  </conditionalFormatting>
  <conditionalFormatting sqref="AK17">
    <cfRule type="cellIs" priority="25" operator="lessThanOrEqual" aboveAverage="0" equalAverage="0" bottom="0" percent="0" rank="0" text="" dxfId="0">
      <formula>I17</formula>
    </cfRule>
  </conditionalFormatting>
  <conditionalFormatting sqref="AK18">
    <cfRule type="cellIs" priority="26" operator="lessThanOrEqual" aboveAverage="0" equalAverage="0" bottom="0" percent="0" rank="0" text="" dxfId="0">
      <formula>I18</formula>
    </cfRule>
  </conditionalFormatting>
  <conditionalFormatting sqref="AK22">
    <cfRule type="cellIs" priority="27" operator="lessThanOrEqual" aboveAverage="0" equalAverage="0" bottom="0" percent="0" rank="0" text="" dxfId="0">
      <formula>I22</formula>
    </cfRule>
  </conditionalFormatting>
  <conditionalFormatting sqref="AK23">
    <cfRule type="cellIs" priority="28" operator="lessThanOrEqual" aboveAverage="0" equalAverage="0" bottom="0" percent="0" rank="0" text="" dxfId="0">
      <formula>I23</formula>
    </cfRule>
  </conditionalFormatting>
  <conditionalFormatting sqref="AK7">
    <cfRule type="cellIs" priority="29" operator="lessThanOrEqual" aboveAverage="0" equalAverage="0" bottom="0" percent="0" rank="0" text="" dxfId="0">
      <formula>I7</formula>
    </cfRule>
  </conditionalFormatting>
  <conditionalFormatting sqref="AK8">
    <cfRule type="cellIs" priority="30" operator="lessThanOrEqual" aboveAverage="0" equalAverage="0" bottom="0" percent="0" rank="0" text="" dxfId="0">
      <formula>I8</formula>
    </cfRule>
  </conditionalFormatting>
  <conditionalFormatting sqref="AK9">
    <cfRule type="cellIs" priority="31" operator="lessThanOrEqual" aboveAverage="0" equalAverage="0" bottom="0" percent="0" rank="0" text="" dxfId="0">
      <formula>I9</formula>
    </cfRule>
  </conditionalFormatting>
  <conditionalFormatting sqref="L15">
    <cfRule type="cellIs" priority="32" operator="lessThanOrEqual" aboveAverage="0" equalAverage="0" bottom="0" percent="0" rank="0" text="" dxfId="0">
      <formula>H15</formula>
    </cfRule>
  </conditionalFormatting>
  <conditionalFormatting sqref="L16">
    <cfRule type="cellIs" priority="33" operator="lessThanOrEqual" aboveAverage="0" equalAverage="0" bottom="0" percent="0" rank="0" text="" dxfId="0">
      <formula>H16</formula>
    </cfRule>
  </conditionalFormatting>
  <conditionalFormatting sqref="L17">
    <cfRule type="cellIs" priority="34" operator="lessThanOrEqual" aboveAverage="0" equalAverage="0" bottom="0" percent="0" rank="0" text="" dxfId="0">
      <formula>H17</formula>
    </cfRule>
  </conditionalFormatting>
  <conditionalFormatting sqref="L22">
    <cfRule type="cellIs" priority="35" operator="lessThanOrEqual" aboveAverage="0" equalAverage="0" bottom="0" percent="0" rank="0" text="" dxfId="0">
      <formula>H22</formula>
    </cfRule>
  </conditionalFormatting>
  <conditionalFormatting sqref="L23">
    <cfRule type="cellIs" priority="36" operator="lessThanOrEqual" aboveAverage="0" equalAverage="0" bottom="0" percent="0" rank="0" text="" dxfId="0">
      <formula>H23</formula>
    </cfRule>
  </conditionalFormatting>
  <conditionalFormatting sqref="L7">
    <cfRule type="cellIs" priority="37" operator="lessThanOrEqual" aboveAverage="0" equalAverage="0" bottom="0" percent="0" rank="0" text="" dxfId="0">
      <formula>H7</formula>
    </cfRule>
  </conditionalFormatting>
  <conditionalFormatting sqref="L8">
    <cfRule type="cellIs" priority="38" operator="lessThanOrEqual" aboveAverage="0" equalAverage="0" bottom="0" percent="0" rank="0" text="" dxfId="0">
      <formula>H8</formula>
    </cfRule>
  </conditionalFormatting>
  <conditionalFormatting sqref="M15">
    <cfRule type="cellIs" priority="39" operator="lessThanOrEqual" aboveAverage="0" equalAverage="0" bottom="0" percent="0" rank="0" text="" dxfId="0">
      <formula>I15</formula>
    </cfRule>
  </conditionalFormatting>
  <conditionalFormatting sqref="M16">
    <cfRule type="cellIs" priority="40" operator="lessThanOrEqual" aboveAverage="0" equalAverage="0" bottom="0" percent="0" rank="0" text="" dxfId="0">
      <formula>I16</formula>
    </cfRule>
  </conditionalFormatting>
  <conditionalFormatting sqref="M17">
    <cfRule type="cellIs" priority="41" operator="lessThanOrEqual" aboveAverage="0" equalAverage="0" bottom="0" percent="0" rank="0" text="" dxfId="0">
      <formula>I17</formula>
    </cfRule>
  </conditionalFormatting>
  <conditionalFormatting sqref="M22">
    <cfRule type="cellIs" priority="42" operator="lessThanOrEqual" aboveAverage="0" equalAverage="0" bottom="0" percent="0" rank="0" text="" dxfId="0">
      <formula>I22</formula>
    </cfRule>
  </conditionalFormatting>
  <conditionalFormatting sqref="M23">
    <cfRule type="cellIs" priority="43" operator="lessThanOrEqual" aboveAverage="0" equalAverage="0" bottom="0" percent="0" rank="0" text="" dxfId="0">
      <formula>I23</formula>
    </cfRule>
  </conditionalFormatting>
  <conditionalFormatting sqref="M7">
    <cfRule type="cellIs" priority="44" operator="lessThanOrEqual" aboveAverage="0" equalAverage="0" bottom="0" percent="0" rank="0" text="" dxfId="0">
      <formula>I7</formula>
    </cfRule>
  </conditionalFormatting>
  <conditionalFormatting sqref="M8">
    <cfRule type="cellIs" priority="45" operator="lessThanOrEqual" aboveAverage="0" equalAverage="0" bottom="0" percent="0" rank="0" text="" dxfId="0">
      <formula>I8</formula>
    </cfRule>
  </conditionalFormatting>
  <conditionalFormatting sqref="R15">
    <cfRule type="cellIs" priority="46" operator="lessThanOrEqual" aboveAverage="0" equalAverage="0" bottom="0" percent="0" rank="0" text="" dxfId="0">
      <formula>H15</formula>
    </cfRule>
  </conditionalFormatting>
  <conditionalFormatting sqref="R17">
    <cfRule type="cellIs" priority="47" operator="lessThanOrEqual" aboveAverage="0" equalAverage="0" bottom="0" percent="0" rank="0" text="" dxfId="0">
      <formula>H17</formula>
    </cfRule>
  </conditionalFormatting>
  <conditionalFormatting sqref="R22">
    <cfRule type="cellIs" priority="48" operator="lessThanOrEqual" aboveAverage="0" equalAverage="0" bottom="0" percent="0" rank="0" text="" dxfId="0">
      <formula>H22</formula>
    </cfRule>
  </conditionalFormatting>
  <conditionalFormatting sqref="R23">
    <cfRule type="cellIs" priority="49" operator="lessThanOrEqual" aboveAverage="0" equalAverage="0" bottom="0" percent="0" rank="0" text="" dxfId="0">
      <formula>H23</formula>
    </cfRule>
  </conditionalFormatting>
  <conditionalFormatting sqref="R8">
    <cfRule type="cellIs" priority="50" operator="lessThanOrEqual" aboveAverage="0" equalAverage="0" bottom="0" percent="0" rank="0" text="" dxfId="0">
      <formula>H8</formula>
    </cfRule>
  </conditionalFormatting>
  <conditionalFormatting sqref="S15">
    <cfRule type="cellIs" priority="51" operator="lessThanOrEqual" aboveAverage="0" equalAverage="0" bottom="0" percent="0" rank="0" text="" dxfId="0">
      <formula>I15</formula>
    </cfRule>
  </conditionalFormatting>
  <conditionalFormatting sqref="S17">
    <cfRule type="cellIs" priority="52" operator="lessThanOrEqual" aboveAverage="0" equalAverage="0" bottom="0" percent="0" rank="0" text="" dxfId="0">
      <formula>I17</formula>
    </cfRule>
  </conditionalFormatting>
  <conditionalFormatting sqref="S22">
    <cfRule type="cellIs" priority="53" operator="lessThanOrEqual" aboveAverage="0" equalAverage="0" bottom="0" percent="0" rank="0" text="" dxfId="0">
      <formula>I22</formula>
    </cfRule>
  </conditionalFormatting>
  <conditionalFormatting sqref="S23">
    <cfRule type="cellIs" priority="54" operator="lessThanOrEqual" aboveAverage="0" equalAverage="0" bottom="0" percent="0" rank="0" text="" dxfId="0">
      <formula>I23</formula>
    </cfRule>
  </conditionalFormatting>
  <conditionalFormatting sqref="S8">
    <cfRule type="cellIs" priority="55" operator="lessThanOrEqual" aboveAverage="0" equalAverage="0" bottom="0" percent="0" rank="0" text="" dxfId="0">
      <formula>I8</formula>
    </cfRule>
  </conditionalFormatting>
  <conditionalFormatting sqref="X15">
    <cfRule type="cellIs" priority="56" operator="lessThanOrEqual" aboveAverage="0" equalAverage="0" bottom="0" percent="0" rank="0" text="" dxfId="0">
      <formula>H15</formula>
    </cfRule>
  </conditionalFormatting>
  <conditionalFormatting sqref="X16">
    <cfRule type="cellIs" priority="57" operator="lessThanOrEqual" aboveAverage="0" equalAverage="0" bottom="0" percent="0" rank="0" text="" dxfId="0">
      <formula>H16</formula>
    </cfRule>
  </conditionalFormatting>
  <conditionalFormatting sqref="X17">
    <cfRule type="cellIs" priority="58" operator="lessThanOrEqual" aboveAverage="0" equalAverage="0" bottom="0" percent="0" rank="0" text="" dxfId="0">
      <formula>H17</formula>
    </cfRule>
  </conditionalFormatting>
  <conditionalFormatting sqref="X22">
    <cfRule type="cellIs" priority="59" operator="lessThanOrEqual" aboveAverage="0" equalAverage="0" bottom="0" percent="0" rank="0" text="" dxfId="0">
      <formula>H22</formula>
    </cfRule>
  </conditionalFormatting>
  <conditionalFormatting sqref="X23">
    <cfRule type="cellIs" priority="60" operator="lessThanOrEqual" aboveAverage="0" equalAverage="0" bottom="0" percent="0" rank="0" text="" dxfId="0">
      <formula>H23</formula>
    </cfRule>
  </conditionalFormatting>
  <conditionalFormatting sqref="X7">
    <cfRule type="cellIs" priority="61" operator="lessThanOrEqual" aboveAverage="0" equalAverage="0" bottom="0" percent="0" rank="0" text="" dxfId="0">
      <formula>H7</formula>
    </cfRule>
  </conditionalFormatting>
  <conditionalFormatting sqref="X8">
    <cfRule type="cellIs" priority="62" operator="lessThanOrEqual" aboveAverage="0" equalAverage="0" bottom="0" percent="0" rank="0" text="" dxfId="0">
      <formula>H8</formula>
    </cfRule>
  </conditionalFormatting>
  <conditionalFormatting sqref="Y15">
    <cfRule type="cellIs" priority="63" operator="lessThanOrEqual" aboveAverage="0" equalAverage="0" bottom="0" percent="0" rank="0" text="" dxfId="0">
      <formula>I15</formula>
    </cfRule>
  </conditionalFormatting>
  <conditionalFormatting sqref="Y16">
    <cfRule type="cellIs" priority="64" operator="lessThanOrEqual" aboveAverage="0" equalAverage="0" bottom="0" percent="0" rank="0" text="" dxfId="0">
      <formula>I16</formula>
    </cfRule>
  </conditionalFormatting>
  <conditionalFormatting sqref="Y17">
    <cfRule type="cellIs" priority="65" operator="lessThanOrEqual" aboveAverage="0" equalAverage="0" bottom="0" percent="0" rank="0" text="" dxfId="0">
      <formula>I17</formula>
    </cfRule>
  </conditionalFormatting>
  <conditionalFormatting sqref="Y22">
    <cfRule type="cellIs" priority="66" operator="lessThanOrEqual" aboveAverage="0" equalAverage="0" bottom="0" percent="0" rank="0" text="" dxfId="0">
      <formula>I22</formula>
    </cfRule>
  </conditionalFormatting>
  <conditionalFormatting sqref="Y23">
    <cfRule type="cellIs" priority="67" operator="lessThanOrEqual" aboveAverage="0" equalAverage="0" bottom="0" percent="0" rank="0" text="" dxfId="0">
      <formula>I23</formula>
    </cfRule>
  </conditionalFormatting>
  <conditionalFormatting sqref="Y7">
    <cfRule type="cellIs" priority="68" operator="lessThanOrEqual" aboveAverage="0" equalAverage="0" bottom="0" percent="0" rank="0" text="" dxfId="0">
      <formula>I7</formula>
    </cfRule>
  </conditionalFormatting>
  <conditionalFormatting sqref="Y8">
    <cfRule type="cellIs" priority="69" operator="lessThanOrEqual" aboveAverage="0" equalAverage="0" bottom="0" percent="0" rank="0" text="" dxfId="0">
      <formula>I8</formula>
    </cfRule>
  </conditionalFormatting>
  <hyperlinks>
    <hyperlink ref="O7" r:id="rId2" display="Link"/>
    <hyperlink ref="AA7" r:id="rId3" display="Link"/>
    <hyperlink ref="AG7" r:id="rId4" display="Link"/>
    <hyperlink ref="AM7" r:id="rId5" display="Link"/>
    <hyperlink ref="O8" r:id="rId6" display="Link"/>
    <hyperlink ref="U8" r:id="rId7" display="Link"/>
    <hyperlink ref="AA8" r:id="rId8" display="Link"/>
    <hyperlink ref="AG8" r:id="rId9" display="Link"/>
    <hyperlink ref="AM8" r:id="rId10" display="Link"/>
    <hyperlink ref="AA9" r:id="rId11" display="Link"/>
    <hyperlink ref="AM9" r:id="rId12" display="Link"/>
    <hyperlink ref="AM14" r:id="rId13" display="Link"/>
    <hyperlink ref="O15" r:id="rId14" display="Link"/>
    <hyperlink ref="U15" r:id="rId15" display="Link"/>
    <hyperlink ref="AA15" r:id="rId16" display="Link"/>
    <hyperlink ref="AG15" r:id="rId17" display="Link"/>
    <hyperlink ref="AM15" r:id="rId18" display="Link"/>
    <hyperlink ref="O16" r:id="rId19" display="Link"/>
    <hyperlink ref="AA16" r:id="rId20" display="Link"/>
    <hyperlink ref="AM16" r:id="rId21" display="Link"/>
    <hyperlink ref="O17" r:id="rId22" display="Link"/>
    <hyperlink ref="U17" r:id="rId23" display="Link"/>
    <hyperlink ref="AA17" r:id="rId24" display="Link"/>
    <hyperlink ref="AG17" r:id="rId25" display="Link"/>
    <hyperlink ref="AM17" r:id="rId26" display="Link"/>
    <hyperlink ref="AA18" r:id="rId27" display="Link"/>
    <hyperlink ref="AM18" r:id="rId28" display="Link"/>
    <hyperlink ref="O22" r:id="rId29" display="Link"/>
    <hyperlink ref="U22" r:id="rId30" display="Link"/>
    <hyperlink ref="AA22" r:id="rId31" display="Link"/>
    <hyperlink ref="AG22" r:id="rId32" display="Link"/>
    <hyperlink ref="AM22" r:id="rId33" display="Link"/>
    <hyperlink ref="O23" r:id="rId34" display="Link"/>
    <hyperlink ref="U23" r:id="rId35" display="Link"/>
    <hyperlink ref="AA23" r:id="rId36" display="Link"/>
    <hyperlink ref="AG23" r:id="rId37" display="Link"/>
    <hyperlink ref="AM23" r:id="rId38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2017-10-23T12:30:55Z</dcterms:created>
  <dc:creator/>
  <dc:description/>
  <dc:language>en-AU</dc:language>
  <cp:lastModifiedBy/>
  <cp:lastPrinted>2017-10-23T23:12:03Z</cp:lastPrinted>
  <dcterms:modified xsi:type="dcterms:W3CDTF">2017-10-23T23:38:10Z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