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jparky/Library/Mobile Documents/com~apple~CloudDocs/DataProject2/"/>
    </mc:Choice>
  </mc:AlternateContent>
  <xr:revisionPtr revIDLastSave="0" documentId="13_ncr:1_{06EE0600-3E0D-A240-BD9D-2E4B5C7C8E7A}" xr6:coauthVersionLast="36" xr6:coauthVersionMax="36" xr10:uidLastSave="{00000000-0000-0000-0000-000000000000}"/>
  <bookViews>
    <workbookView xWindow="3420" yWindow="500" windowWidth="25340" windowHeight="16300" activeTab="1" xr2:uid="{A7C97410-ADC6-2A40-8496-40B991B35923}"/>
  </bookViews>
  <sheets>
    <sheet name="corp_info" sheetId="1" r:id="rId1"/>
    <sheet name="bs" sheetId="2" r:id="rId2"/>
    <sheet name="incs" sheetId="3" r:id="rId3"/>
    <sheet name="cf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4" l="1"/>
  <c r="E18" i="4"/>
  <c r="E14" i="4"/>
  <c r="E10" i="4"/>
  <c r="E4" i="4"/>
  <c r="E3" i="4" s="1"/>
  <c r="E2" i="4" s="1"/>
  <c r="E5" i="3"/>
  <c r="E4" i="3"/>
  <c r="E8" i="3" s="1"/>
  <c r="E11" i="3" s="1"/>
  <c r="E13" i="3" s="1"/>
  <c r="E36" i="2"/>
  <c r="E23" i="2"/>
  <c r="E18" i="2"/>
  <c r="E9" i="2"/>
  <c r="E3" i="2"/>
  <c r="E16" i="2" s="1"/>
  <c r="E28" i="2" l="1"/>
  <c r="E37" i="2" s="1"/>
</calcChain>
</file>

<file path=xl/sharedStrings.xml><?xml version="1.0" encoding="utf-8"?>
<sst xmlns="http://schemas.openxmlformats.org/spreadsheetml/2006/main" count="76" uniqueCount="73">
  <si>
    <t>산업</t>
  </si>
  <si>
    <t>기업이름</t>
  </si>
  <si>
    <t>발행주식수</t>
  </si>
  <si>
    <t>현재주가</t>
  </si>
  <si>
    <t>GS리테일</t>
  </si>
  <si>
    <t>유통업</t>
  </si>
  <si>
    <t>자산</t>
  </si>
  <si>
    <t>부채</t>
  </si>
  <si>
    <t>자본</t>
  </si>
  <si>
    <t xml:space="preserve">    자기주식 </t>
  </si>
  <si>
    <t xml:space="preserve">    기타포괄손익누계액</t>
  </si>
  <si>
    <t xml:space="preserve">    소수주주지분</t>
  </si>
  <si>
    <t>부채와자본총계</t>
  </si>
  <si>
    <t xml:space="preserve">    비유동자산</t>
  </si>
  <si>
    <t>매출원가</t>
  </si>
  <si>
    <t xml:space="preserve">    판매비와관리비</t>
  </si>
  <si>
    <t xml:space="preserve">    감가상각비</t>
  </si>
  <si>
    <t>당기순이익</t>
  </si>
  <si>
    <t>법인세비용</t>
  </si>
  <si>
    <t xml:space="preserve">    유동자산</t>
  </si>
  <si>
    <t xml:space="preserve">        현금및현금성상품 </t>
  </si>
  <si>
    <t xml:space="preserve">        유가증권</t>
  </si>
  <si>
    <t xml:space="preserve">        미수금</t>
  </si>
  <si>
    <t xml:space="preserve">        재고자산</t>
  </si>
  <si>
    <t xml:space="preserve">        선급비용</t>
  </si>
  <si>
    <t xml:space="preserve">        장기자산</t>
  </si>
  <si>
    <t xml:space="preserve">        고정자산</t>
  </si>
  <si>
    <t xml:space="preserve">        이연법인세자산</t>
  </si>
  <si>
    <t xml:space="preserve">        유형자산 </t>
  </si>
  <si>
    <t xml:space="preserve">        무형자산</t>
  </si>
  <si>
    <t xml:space="preserve">    자산총계</t>
  </si>
  <si>
    <t xml:space="preserve">    유동부채</t>
  </si>
  <si>
    <t xml:space="preserve">        미지급금</t>
  </si>
  <si>
    <t xml:space="preserve">        미지급비용</t>
  </si>
  <si>
    <t xml:space="preserve">        단기차입금</t>
  </si>
  <si>
    <t xml:space="preserve">        매입채무</t>
  </si>
  <si>
    <t xml:space="preserve">    비유동부채</t>
  </si>
  <si>
    <t xml:space="preserve">        장기차입금</t>
  </si>
  <si>
    <t xml:space="preserve">        장기미지급금</t>
  </si>
  <si>
    <t xml:space="preserve">        기타비유동부채</t>
  </si>
  <si>
    <t xml:space="preserve">        리스채무</t>
  </si>
  <si>
    <t xml:space="preserve">    부채총계</t>
  </si>
  <si>
    <t xml:space="preserve">    자본총계</t>
  </si>
  <si>
    <t xml:space="preserve">    자본금</t>
  </si>
  <si>
    <t xml:space="preserve">    주식발행초과금</t>
  </si>
  <si>
    <t xml:space="preserve">    이익영여금(결손금</t>
  </si>
  <si>
    <t>계정값</t>
  </si>
  <si>
    <t>수입(매출액)</t>
  </si>
  <si>
    <t>매출총이익</t>
  </si>
  <si>
    <t>영업이익</t>
  </si>
  <si>
    <t>운영비용총계</t>
  </si>
  <si>
    <t>이자비용</t>
  </si>
  <si>
    <t>이자이익</t>
  </si>
  <si>
    <t>이자비용법인세비용차감전순이익</t>
  </si>
  <si>
    <t>영업활동 현금흐름</t>
  </si>
  <si>
    <t xml:space="preserve">    영업에서 창출된 현금흐름</t>
  </si>
  <si>
    <t xml:space="preserve">        당기순이익</t>
  </si>
  <si>
    <t xml:space="preserve">        조정</t>
  </si>
  <si>
    <t xml:space="preserve">    이자의 수취</t>
  </si>
  <si>
    <t xml:space="preserve">    이자의 지급</t>
  </si>
  <si>
    <t xml:space="preserve">    배당금 수입</t>
  </si>
  <si>
    <t xml:space="preserve">    법인세 납부액</t>
  </si>
  <si>
    <t>투자활동 현금흐름</t>
  </si>
  <si>
    <t xml:space="preserve">    유형자산의 취득</t>
  </si>
  <si>
    <t xml:space="preserve">    유형자산의 처분</t>
  </si>
  <si>
    <t xml:space="preserve">    기타투자활동으로 인한 현금유출입액</t>
  </si>
  <si>
    <t>재무활동 현금흐름</t>
  </si>
  <si>
    <t xml:space="preserve">    단기차입금의 순증가(감소)</t>
  </si>
  <si>
    <t xml:space="preserve">    사채 및 장기차입금의 상환</t>
  </si>
  <si>
    <t xml:space="preserve">    배당금의 지급</t>
  </si>
  <si>
    <t>현금및현금성자산의 순증감</t>
  </si>
  <si>
    <t>기초의 현금및현금성자산</t>
  </si>
  <si>
    <t>기말의 현금및 현금성자산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</si>
</sst>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5"/>
      <color theme="2" tint="-0.89999084444715716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2" borderId="4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Font="1" applyFill="1" applyProtection="1">
      <protection locked="0"/>
    </xf>
    <xf numFmtId="0" fontId="1" fillId="0" borderId="0" xfId="0" applyFont="1" applyFill="1" applyProtection="1">
      <protection locked="0"/>
    </xf>
    <xf numFmtId="0" fontId="3" fillId="0" borderId="0" xfId="0" applyNumberFormat="1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1" fillId="0" borderId="8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0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0" fillId="0" borderId="9" xfId="0" applyBorder="1" applyAlignment="1" applyProtection="1">
      <alignment horizontal="right"/>
      <protection locked="0"/>
    </xf>
    <xf numFmtId="0" fontId="0" fillId="0" borderId="7" xfId="0" applyFill="1" applyBorder="1" applyAlignment="1" applyProtection="1">
      <alignment horizontal="right"/>
      <protection locked="0"/>
    </xf>
    <xf numFmtId="0" fontId="0" fillId="0" borderId="7" xfId="0" applyFill="1" applyBorder="1" applyAlignment="1" applyProtection="1">
      <alignment horizontal="right"/>
    </xf>
    <xf numFmtId="0" fontId="3" fillId="0" borderId="7" xfId="0" applyNumberFormat="1" applyFont="1" applyFill="1" applyBorder="1" applyAlignment="1" applyProtection="1">
      <alignment horizontal="right"/>
      <protection locked="0"/>
    </xf>
    <xf numFmtId="0" fontId="0" fillId="0" borderId="12" xfId="0" applyFill="1" applyBorder="1" applyAlignment="1" applyProtection="1">
      <alignment horizontal="right"/>
    </xf>
    <xf numFmtId="0" fontId="0" fillId="0" borderId="8" xfId="0" applyBorder="1" applyAlignment="1" applyProtection="1">
      <alignment horizontal="left"/>
      <protection locked="0"/>
    </xf>
    <xf numFmtId="0" fontId="0" fillId="0" borderId="9" xfId="0" applyFill="1" applyBorder="1" applyAlignment="1" applyProtection="1">
      <alignment horizontal="right"/>
      <protection locked="0"/>
    </xf>
    <xf numFmtId="0" fontId="0" fillId="0" borderId="10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12" xfId="0" applyFill="1" applyBorder="1" applyAlignment="1" applyProtection="1">
      <alignment horizontal="right"/>
      <protection locked="0"/>
    </xf>
    <xf numFmtId="0" fontId="0" fillId="0" borderId="8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2B7E-2FC3-AB4D-A5E9-AEDD3C59F225}">
  <dimension ref="A1:D7"/>
  <sheetViews>
    <sheetView zoomScale="66" zoomScaleNormal="66" workbookViewId="0">
      <selection activeCell="B20" sqref="B20"/>
    </sheetView>
  </sheetViews>
  <sheetFormatPr baseColWidth="10" defaultRowHeight="16" x14ac:dyDescent="0.2"/>
  <cols>
    <col min="1" max="1" width="42.83203125" customWidth="1"/>
    <col min="2" max="2" width="30.6640625" customWidth="1"/>
    <col min="3" max="3" width="31.5" customWidth="1"/>
    <col min="4" max="5" width="31.6640625" customWidth="1"/>
    <col min="9" max="9" width="16.33203125" customWidth="1"/>
  </cols>
  <sheetData>
    <row r="1" spans="1:4" ht="50" customHeight="1" thickBot="1" x14ac:dyDescent="0.55000000000000004">
      <c r="A1" s="10" t="s">
        <v>1</v>
      </c>
      <c r="B1" s="11" t="s">
        <v>0</v>
      </c>
      <c r="C1" s="11" t="s">
        <v>2</v>
      </c>
      <c r="D1" s="12" t="s">
        <v>3</v>
      </c>
    </row>
    <row r="2" spans="1:4" ht="50" customHeight="1" thickBot="1" x14ac:dyDescent="0.55000000000000004">
      <c r="A2" s="13" t="s">
        <v>4</v>
      </c>
      <c r="B2" s="14" t="s">
        <v>5</v>
      </c>
      <c r="C2" s="15">
        <v>104717922</v>
      </c>
      <c r="D2" s="16">
        <v>28150</v>
      </c>
    </row>
    <row r="3" spans="1:4" x14ac:dyDescent="0.2">
      <c r="A3" s="2"/>
      <c r="B3" s="7"/>
    </row>
    <row r="4" spans="1:4" x14ac:dyDescent="0.2">
      <c r="A4" s="2"/>
      <c r="B4" s="7"/>
    </row>
    <row r="7" spans="1:4" x14ac:dyDescent="0.2">
      <c r="A7" s="1"/>
      <c r="B7" s="2"/>
      <c r="C7" s="2"/>
      <c r="D7" s="2"/>
    </row>
  </sheetData>
  <dataValidations disablePrompts="1" count="1">
    <dataValidation type="list" allowBlank="1" showInputMessage="1" showErrorMessage="1" sqref="B2" xr:uid="{C31A4143-7863-4941-8B22-C6EA6DA80836}">
      <formula1>"서비스업, 기타금융, 유통업, 섬유의복, 운수창고업, 음식료품, 전기전자, 화학, 건설업, 철강금속, 기계, 운수장비, 광업, 의약품, 통신업, 전기가스업, 종이목재, 의료정밀, 비금속광물, 농업, 임업 및 어업, 기타제조업 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48E1C-BD71-DB47-9506-774B5021859B}">
  <dimension ref="A1:E49"/>
  <sheetViews>
    <sheetView tabSelected="1" topLeftCell="C1" zoomScale="87" zoomScaleNormal="87" workbookViewId="0">
      <selection activeCell="L19" sqref="L19"/>
    </sheetView>
  </sheetViews>
  <sheetFormatPr baseColWidth="10" defaultRowHeight="16" x14ac:dyDescent="0.2"/>
  <cols>
    <col min="1" max="1" width="21" style="5" hidden="1" customWidth="1"/>
    <col min="2" max="2" width="29" style="2" hidden="1" customWidth="1"/>
    <col min="3" max="3" width="3.83203125" style="5" customWidth="1"/>
    <col min="4" max="4" width="28.33203125" style="5" customWidth="1"/>
    <col min="5" max="5" width="21.83203125" style="5" customWidth="1"/>
    <col min="6" max="16384" width="10.83203125" style="5"/>
  </cols>
  <sheetData>
    <row r="1" spans="1:5" x14ac:dyDescent="0.2">
      <c r="A1" s="18"/>
      <c r="B1" s="7"/>
      <c r="D1" s="4"/>
      <c r="E1" s="2" t="s">
        <v>46</v>
      </c>
    </row>
    <row r="2" spans="1:5" x14ac:dyDescent="0.2">
      <c r="A2" s="8"/>
      <c r="B2" s="7"/>
      <c r="D2" s="21" t="s">
        <v>6</v>
      </c>
      <c r="E2" s="25"/>
    </row>
    <row r="3" spans="1:5" x14ac:dyDescent="0.2">
      <c r="A3" s="8"/>
      <c r="B3" s="7"/>
      <c r="D3" s="22" t="s">
        <v>19</v>
      </c>
      <c r="E3" s="26">
        <f>SUM(E4:E8)</f>
        <v>1383598016222</v>
      </c>
    </row>
    <row r="4" spans="1:5" x14ac:dyDescent="0.2">
      <c r="A4" s="8"/>
      <c r="B4" s="7"/>
      <c r="D4" s="23" t="s">
        <v>20</v>
      </c>
      <c r="E4" s="26">
        <v>390477299341</v>
      </c>
    </row>
    <row r="5" spans="1:5" x14ac:dyDescent="0.2">
      <c r="A5" s="8"/>
      <c r="B5" s="7"/>
      <c r="D5" s="23" t="s">
        <v>21</v>
      </c>
      <c r="E5" s="26">
        <v>100000000000</v>
      </c>
    </row>
    <row r="6" spans="1:5" x14ac:dyDescent="0.2">
      <c r="A6" s="8"/>
      <c r="B6" s="7"/>
      <c r="D6" s="23" t="s">
        <v>22</v>
      </c>
      <c r="E6" s="26">
        <v>566158831666</v>
      </c>
    </row>
    <row r="7" spans="1:5" x14ac:dyDescent="0.2">
      <c r="A7" s="8"/>
      <c r="B7" s="7"/>
      <c r="D7" s="23" t="s">
        <v>23</v>
      </c>
      <c r="E7" s="26">
        <v>226961885215</v>
      </c>
    </row>
    <row r="8" spans="1:5" x14ac:dyDescent="0.2">
      <c r="A8" s="18"/>
      <c r="B8" s="9"/>
      <c r="D8" s="23" t="s">
        <v>24</v>
      </c>
      <c r="E8" s="26">
        <v>100000000000</v>
      </c>
    </row>
    <row r="9" spans="1:5" x14ac:dyDescent="0.2">
      <c r="A9" s="8"/>
      <c r="B9" s="7"/>
      <c r="D9" s="22" t="s">
        <v>13</v>
      </c>
      <c r="E9" s="26">
        <f>SUM(E10:E15)</f>
        <v>8448927767836</v>
      </c>
    </row>
    <row r="10" spans="1:5" x14ac:dyDescent="0.2">
      <c r="A10" s="8"/>
      <c r="B10" s="7"/>
      <c r="D10" s="23" t="s">
        <v>25</v>
      </c>
      <c r="E10" s="26">
        <v>8466309846530</v>
      </c>
    </row>
    <row r="11" spans="1:5" x14ac:dyDescent="0.2">
      <c r="A11" s="8"/>
      <c r="B11" s="7"/>
      <c r="D11" s="23" t="s">
        <v>26</v>
      </c>
      <c r="E11" s="26">
        <v>255084775192</v>
      </c>
    </row>
    <row r="12" spans="1:5" x14ac:dyDescent="0.2">
      <c r="A12" s="8"/>
      <c r="B12" s="7"/>
      <c r="D12" s="23" t="s">
        <v>27</v>
      </c>
      <c r="E12" s="26">
        <v>-3295000000000</v>
      </c>
    </row>
    <row r="13" spans="1:5" x14ac:dyDescent="0.2">
      <c r="A13" s="8"/>
      <c r="B13" s="7"/>
      <c r="D13" s="23" t="s">
        <v>28</v>
      </c>
      <c r="E13" s="26">
        <v>2767448370922</v>
      </c>
    </row>
    <row r="14" spans="1:5" x14ac:dyDescent="0.2">
      <c r="A14" s="8"/>
      <c r="B14" s="7"/>
      <c r="D14" s="23" t="s">
        <v>29</v>
      </c>
      <c r="E14" s="26">
        <v>255084775192</v>
      </c>
    </row>
    <row r="15" spans="1:5" x14ac:dyDescent="0.2">
      <c r="A15" s="8"/>
      <c r="B15" s="7"/>
      <c r="D15" s="23" t="s">
        <v>27</v>
      </c>
      <c r="E15" s="26">
        <v>0</v>
      </c>
    </row>
    <row r="16" spans="1:5" x14ac:dyDescent="0.2">
      <c r="A16" s="18"/>
      <c r="B16" s="9"/>
      <c r="D16" s="22" t="s">
        <v>30</v>
      </c>
      <c r="E16" s="26">
        <f>E3+E9</f>
        <v>9832525784058</v>
      </c>
    </row>
    <row r="17" spans="1:5" x14ac:dyDescent="0.2">
      <c r="A17" s="18"/>
      <c r="B17" s="9"/>
      <c r="D17" s="22" t="s">
        <v>7</v>
      </c>
      <c r="E17" s="26"/>
    </row>
    <row r="18" spans="1:5" x14ac:dyDescent="0.2">
      <c r="A18" s="8"/>
      <c r="B18" s="7"/>
      <c r="D18" s="22" t="s">
        <v>31</v>
      </c>
      <c r="E18" s="26">
        <f>SUM(E19:E22)</f>
        <v>2183612494821</v>
      </c>
    </row>
    <row r="19" spans="1:5" x14ac:dyDescent="0.2">
      <c r="A19" s="18"/>
      <c r="B19" s="7"/>
      <c r="D19" s="23" t="s">
        <v>32</v>
      </c>
      <c r="E19" s="26">
        <v>1155332494821</v>
      </c>
    </row>
    <row r="20" spans="1:5" x14ac:dyDescent="0.2">
      <c r="A20" s="8"/>
      <c r="B20" s="7"/>
      <c r="D20" s="23" t="s">
        <v>33</v>
      </c>
      <c r="E20" s="26">
        <v>1018280000000</v>
      </c>
    </row>
    <row r="21" spans="1:5" x14ac:dyDescent="0.2">
      <c r="A21" s="8"/>
      <c r="B21" s="7"/>
      <c r="D21" s="23" t="s">
        <v>34</v>
      </c>
      <c r="E21" s="26">
        <v>10000000000</v>
      </c>
    </row>
    <row r="22" spans="1:5" x14ac:dyDescent="0.2">
      <c r="A22" s="8"/>
      <c r="B22" s="7"/>
      <c r="D22" s="23" t="s">
        <v>35</v>
      </c>
      <c r="E22" s="26">
        <v>0</v>
      </c>
    </row>
    <row r="23" spans="1:5" x14ac:dyDescent="0.2">
      <c r="A23" s="8"/>
      <c r="B23" s="7"/>
      <c r="D23" s="22" t="s">
        <v>36</v>
      </c>
      <c r="E23" s="27">
        <f>SUM(E24:E27)</f>
        <v>3238800046713</v>
      </c>
    </row>
    <row r="24" spans="1:5" x14ac:dyDescent="0.2">
      <c r="A24" s="8"/>
      <c r="B24" s="7"/>
      <c r="D24" s="23" t="s">
        <v>37</v>
      </c>
      <c r="E24" s="26">
        <v>0</v>
      </c>
    </row>
    <row r="25" spans="1:5" x14ac:dyDescent="0.2">
      <c r="A25" s="18"/>
      <c r="B25" s="9"/>
      <c r="D25" s="23" t="s">
        <v>38</v>
      </c>
      <c r="E25" s="26">
        <v>3238800046713</v>
      </c>
    </row>
    <row r="26" spans="1:5" x14ac:dyDescent="0.2">
      <c r="A26" s="8"/>
      <c r="B26" s="7"/>
      <c r="D26" s="23" t="s">
        <v>39</v>
      </c>
      <c r="E26" s="26">
        <v>0</v>
      </c>
    </row>
    <row r="27" spans="1:5" x14ac:dyDescent="0.2">
      <c r="A27" s="8"/>
      <c r="B27" s="7"/>
      <c r="D27" s="23" t="s">
        <v>40</v>
      </c>
      <c r="E27" s="26">
        <v>0</v>
      </c>
    </row>
    <row r="28" spans="1:5" x14ac:dyDescent="0.2">
      <c r="A28" s="8"/>
      <c r="B28" s="8"/>
      <c r="D28" s="22" t="s">
        <v>41</v>
      </c>
      <c r="E28" s="27">
        <f>E18+E23</f>
        <v>5422412541534</v>
      </c>
    </row>
    <row r="29" spans="1:5" x14ac:dyDescent="0.2">
      <c r="A29" s="8"/>
      <c r="B29" s="7"/>
      <c r="D29" s="22" t="s">
        <v>8</v>
      </c>
      <c r="E29" s="26"/>
    </row>
    <row r="30" spans="1:5" x14ac:dyDescent="0.2">
      <c r="A30" s="8"/>
      <c r="B30" s="7"/>
      <c r="D30" s="23" t="s">
        <v>43</v>
      </c>
      <c r="E30" s="26">
        <v>1000000000000</v>
      </c>
    </row>
    <row r="31" spans="1:5" x14ac:dyDescent="0.2">
      <c r="A31" s="18"/>
      <c r="B31" s="9"/>
      <c r="D31" s="23" t="s">
        <v>44</v>
      </c>
      <c r="E31" s="26">
        <v>0</v>
      </c>
    </row>
    <row r="32" spans="1:5" x14ac:dyDescent="0.2">
      <c r="A32" s="18"/>
      <c r="B32" s="9"/>
      <c r="D32" s="23" t="s">
        <v>45</v>
      </c>
      <c r="E32" s="26">
        <v>2809103996985</v>
      </c>
    </row>
    <row r="33" spans="1:5" x14ac:dyDescent="0.2">
      <c r="A33" s="8"/>
      <c r="B33" s="7"/>
      <c r="D33" s="23" t="s">
        <v>9</v>
      </c>
      <c r="E33" s="26">
        <v>0</v>
      </c>
    </row>
    <row r="34" spans="1:5" x14ac:dyDescent="0.2">
      <c r="A34" s="18"/>
      <c r="B34" s="7"/>
      <c r="D34" s="23" t="s">
        <v>10</v>
      </c>
      <c r="E34" s="28">
        <v>600000000000</v>
      </c>
    </row>
    <row r="35" spans="1:5" x14ac:dyDescent="0.2">
      <c r="A35" s="8"/>
      <c r="B35" s="7"/>
      <c r="D35" s="23" t="s">
        <v>11</v>
      </c>
      <c r="E35" s="26">
        <v>0</v>
      </c>
    </row>
    <row r="36" spans="1:5" x14ac:dyDescent="0.2">
      <c r="A36" s="8"/>
      <c r="B36" s="7"/>
      <c r="D36" s="23" t="s">
        <v>42</v>
      </c>
      <c r="E36" s="27">
        <f>SUM(E30:E35)</f>
        <v>4409103996985</v>
      </c>
    </row>
    <row r="37" spans="1:5" x14ac:dyDescent="0.2">
      <c r="A37" s="8"/>
      <c r="B37" s="7"/>
      <c r="D37" s="24" t="s">
        <v>12</v>
      </c>
      <c r="E37" s="29">
        <f>E28+E36</f>
        <v>9831516538519</v>
      </c>
    </row>
    <row r="38" spans="1:5" x14ac:dyDescent="0.2">
      <c r="A38" s="8"/>
      <c r="B38" s="7"/>
      <c r="D38" s="4"/>
      <c r="E38" s="9"/>
    </row>
    <row r="39" spans="1:5" x14ac:dyDescent="0.2">
      <c r="A39" s="8"/>
      <c r="B39" s="19"/>
      <c r="D39" s="8"/>
      <c r="E39" s="19"/>
    </row>
    <row r="40" spans="1:5" x14ac:dyDescent="0.2">
      <c r="A40" s="8"/>
      <c r="B40" s="7"/>
      <c r="D40" s="8"/>
      <c r="E40" s="7"/>
    </row>
    <row r="41" spans="1:5" x14ac:dyDescent="0.2">
      <c r="A41" s="18"/>
      <c r="B41" s="9"/>
      <c r="D41" s="18"/>
      <c r="E41" s="9"/>
    </row>
    <row r="42" spans="1:5" x14ac:dyDescent="0.2">
      <c r="A42" s="17"/>
      <c r="B42" s="7"/>
      <c r="D42" s="6"/>
      <c r="E42" s="2"/>
    </row>
    <row r="43" spans="1:5" x14ac:dyDescent="0.2">
      <c r="A43" s="18"/>
      <c r="B43" s="9"/>
      <c r="D43" s="4"/>
      <c r="E43" s="3"/>
    </row>
    <row r="48" spans="1:5" x14ac:dyDescent="0.2">
      <c r="C48" s="7"/>
    </row>
    <row r="49" spans="3:3" x14ac:dyDescent="0.2">
      <c r="C49" s="7"/>
    </row>
  </sheetData>
  <sheetProtection algorithmName="SHA-512" hashValue="FPgTC9M4ZT/IrnHN7ZM6/mnymXFAM97pYMGcGc8KmMtItIpWeHh9RbEZIa9409NeUnz5VzoR/KbFyootonRgRg==" saltValue="N8Mc+chux548uUT0ATLDa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B907-9F9C-F246-A5FB-71F200368B6F}">
  <dimension ref="A1:E32"/>
  <sheetViews>
    <sheetView topLeftCell="C1" zoomScale="87" zoomScaleNormal="87" workbookViewId="0">
      <selection activeCell="E1" sqref="E1"/>
    </sheetView>
  </sheetViews>
  <sheetFormatPr baseColWidth="10" defaultRowHeight="16" x14ac:dyDescent="0.2"/>
  <cols>
    <col min="1" max="1" width="38.33203125" style="5" hidden="1" customWidth="1"/>
    <col min="2" max="2" width="12.1640625" style="5" hidden="1" customWidth="1"/>
    <col min="3" max="3" width="3.83203125" style="5" customWidth="1"/>
    <col min="4" max="4" width="34" style="5" customWidth="1"/>
    <col min="5" max="5" width="23.1640625" style="5" customWidth="1"/>
    <col min="6" max="16384" width="10.83203125" style="5"/>
  </cols>
  <sheetData>
    <row r="1" spans="1:5" x14ac:dyDescent="0.2">
      <c r="A1" s="18"/>
      <c r="B1" s="7"/>
      <c r="D1" s="2"/>
      <c r="E1" s="2" t="s">
        <v>46</v>
      </c>
    </row>
    <row r="2" spans="1:5" x14ac:dyDescent="0.2">
      <c r="A2" s="8"/>
      <c r="B2" s="7"/>
      <c r="D2" s="30" t="s">
        <v>47</v>
      </c>
      <c r="E2" s="31">
        <v>11226428523558</v>
      </c>
    </row>
    <row r="3" spans="1:5" x14ac:dyDescent="0.2">
      <c r="A3" s="8"/>
      <c r="B3" s="7"/>
      <c r="D3" s="32" t="s">
        <v>14</v>
      </c>
      <c r="E3" s="26">
        <v>8356974558022</v>
      </c>
    </row>
    <row r="4" spans="1:5" x14ac:dyDescent="0.2">
      <c r="A4" s="18"/>
      <c r="B4" s="7"/>
      <c r="D4" s="32" t="s">
        <v>48</v>
      </c>
      <c r="E4" s="26">
        <f>E2-E3</f>
        <v>2869453965536</v>
      </c>
    </row>
    <row r="5" spans="1:5" x14ac:dyDescent="0.2">
      <c r="A5" s="8"/>
      <c r="B5" s="7"/>
      <c r="D5" s="32" t="s">
        <v>50</v>
      </c>
      <c r="E5" s="26">
        <f>E6+E7</f>
        <v>2633216610179</v>
      </c>
    </row>
    <row r="6" spans="1:5" x14ac:dyDescent="0.2">
      <c r="A6" s="8"/>
      <c r="B6" s="7"/>
      <c r="D6" s="32" t="s">
        <v>15</v>
      </c>
      <c r="E6" s="26">
        <v>2623216610179</v>
      </c>
    </row>
    <row r="7" spans="1:5" x14ac:dyDescent="0.2">
      <c r="A7" s="18"/>
      <c r="B7" s="9"/>
      <c r="D7" s="32" t="s">
        <v>16</v>
      </c>
      <c r="E7" s="26">
        <v>10000000000</v>
      </c>
    </row>
    <row r="8" spans="1:5" x14ac:dyDescent="0.2">
      <c r="A8" s="8"/>
      <c r="B8" s="7"/>
      <c r="D8" s="32" t="s">
        <v>49</v>
      </c>
      <c r="E8" s="26">
        <f>E4-E5</f>
        <v>236237355357</v>
      </c>
    </row>
    <row r="9" spans="1:5" x14ac:dyDescent="0.2">
      <c r="A9" s="18"/>
      <c r="B9" s="7"/>
      <c r="D9" s="32" t="s">
        <v>51</v>
      </c>
      <c r="E9" s="26">
        <v>211302297675</v>
      </c>
    </row>
    <row r="10" spans="1:5" x14ac:dyDescent="0.2">
      <c r="A10" s="8"/>
      <c r="B10" s="7"/>
      <c r="D10" s="32" t="s">
        <v>52</v>
      </c>
      <c r="E10" s="26">
        <v>50000000000</v>
      </c>
    </row>
    <row r="11" spans="1:5" x14ac:dyDescent="0.2">
      <c r="A11" s="8"/>
      <c r="B11" s="7"/>
      <c r="D11" s="32" t="s">
        <v>53</v>
      </c>
      <c r="E11" s="26">
        <f>E8+E10-E9</f>
        <v>74935057682</v>
      </c>
    </row>
    <row r="12" spans="1:5" x14ac:dyDescent="0.2">
      <c r="A12" s="8"/>
      <c r="B12" s="7"/>
      <c r="D12" s="32" t="s">
        <v>18</v>
      </c>
      <c r="E12" s="26">
        <v>69692568006</v>
      </c>
    </row>
    <row r="13" spans="1:5" x14ac:dyDescent="0.2">
      <c r="A13" s="8"/>
      <c r="B13" s="9"/>
      <c r="D13" s="33" t="s">
        <v>17</v>
      </c>
      <c r="E13" s="34">
        <f>E11-E12</f>
        <v>5242489676</v>
      </c>
    </row>
    <row r="14" spans="1:5" x14ac:dyDescent="0.2">
      <c r="A14" s="8"/>
      <c r="B14" s="7"/>
      <c r="D14" s="20"/>
      <c r="E14" s="7"/>
    </row>
    <row r="15" spans="1:5" x14ac:dyDescent="0.2">
      <c r="A15" s="18"/>
      <c r="B15" s="9"/>
    </row>
    <row r="16" spans="1:5" x14ac:dyDescent="0.2">
      <c r="A16" s="8"/>
      <c r="B16" s="7"/>
    </row>
    <row r="17" spans="1:2" x14ac:dyDescent="0.2">
      <c r="A17" s="18"/>
      <c r="B17" s="7"/>
    </row>
    <row r="18" spans="1:2" x14ac:dyDescent="0.2">
      <c r="A18" s="8"/>
      <c r="B18" s="7"/>
    </row>
    <row r="19" spans="1:2" x14ac:dyDescent="0.2">
      <c r="A19" s="8"/>
      <c r="B19" s="7"/>
    </row>
    <row r="20" spans="1:2" x14ac:dyDescent="0.2">
      <c r="A20" s="8"/>
      <c r="B20" s="7"/>
    </row>
    <row r="21" spans="1:2" x14ac:dyDescent="0.2">
      <c r="A21" s="8"/>
      <c r="B21" s="7"/>
    </row>
    <row r="22" spans="1:2" x14ac:dyDescent="0.2">
      <c r="A22" s="18"/>
      <c r="B22" s="9"/>
    </row>
    <row r="23" spans="1:2" x14ac:dyDescent="0.2">
      <c r="A23" s="8"/>
      <c r="B23" s="7"/>
    </row>
    <row r="24" spans="1:2" x14ac:dyDescent="0.2">
      <c r="A24" s="18"/>
      <c r="B24" s="7"/>
    </row>
    <row r="25" spans="1:2" x14ac:dyDescent="0.2">
      <c r="A25" s="8"/>
      <c r="B25" s="7"/>
    </row>
    <row r="26" spans="1:2" x14ac:dyDescent="0.2">
      <c r="A26" s="18"/>
      <c r="B26" s="9"/>
    </row>
    <row r="27" spans="1:2" x14ac:dyDescent="0.2">
      <c r="B27" s="2"/>
    </row>
    <row r="28" spans="1:2" x14ac:dyDescent="0.2">
      <c r="B28" s="2"/>
    </row>
    <row r="29" spans="1:2" x14ac:dyDescent="0.2">
      <c r="A29" s="8"/>
      <c r="B29" s="7"/>
    </row>
    <row r="30" spans="1:2" x14ac:dyDescent="0.2">
      <c r="A30" s="8"/>
      <c r="B30" s="9"/>
    </row>
    <row r="31" spans="1:2" x14ac:dyDescent="0.2">
      <c r="B31" s="2"/>
    </row>
    <row r="32" spans="1:2" x14ac:dyDescent="0.2">
      <c r="B32" s="2"/>
    </row>
  </sheetData>
  <sheetProtection algorithmName="SHA-512" hashValue="KPQeu8hBcT+q2IM48wtUQQY7hWKGSx0RoeehKq2CV/i1isxnhUZ5u6otqUX9GxUrnKe6MVfwb0pS2h74NpVkhg==" saltValue="N1qBVK0OIXCySbfTBbiPq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EC819-01F2-494E-9A33-B933C25D7691}">
  <dimension ref="A1:E32"/>
  <sheetViews>
    <sheetView topLeftCell="C1" zoomScale="87" zoomScaleNormal="87" workbookViewId="0">
      <selection activeCell="L16" sqref="L16"/>
    </sheetView>
  </sheetViews>
  <sheetFormatPr baseColWidth="10" defaultRowHeight="16" x14ac:dyDescent="0.2"/>
  <cols>
    <col min="1" max="1" width="57.33203125" style="5" hidden="1" customWidth="1"/>
    <col min="2" max="2" width="12.5" style="2" hidden="1" customWidth="1"/>
    <col min="3" max="3" width="3.83203125" style="5" customWidth="1"/>
    <col min="4" max="4" width="36.33203125" style="5" customWidth="1"/>
    <col min="5" max="5" width="20.83203125" style="5" customWidth="1"/>
    <col min="6" max="6" width="12.1640625" style="5" bestFit="1" customWidth="1"/>
    <col min="7" max="16384" width="10.83203125" style="5"/>
  </cols>
  <sheetData>
    <row r="1" spans="1:5" x14ac:dyDescent="0.2">
      <c r="A1" s="18"/>
      <c r="B1" s="7"/>
      <c r="E1" s="2" t="s">
        <v>46</v>
      </c>
    </row>
    <row r="2" spans="1:5" x14ac:dyDescent="0.2">
      <c r="A2" s="8"/>
      <c r="B2" s="7"/>
      <c r="D2" s="35" t="s">
        <v>54</v>
      </c>
      <c r="E2" s="31">
        <f>E3+SUM(E6:E9)</f>
        <v>712510489676</v>
      </c>
    </row>
    <row r="3" spans="1:5" x14ac:dyDescent="0.2">
      <c r="A3" s="8"/>
      <c r="B3" s="7"/>
      <c r="D3" s="36" t="s">
        <v>55</v>
      </c>
      <c r="E3" s="26">
        <f>E4+E5</f>
        <v>612510489676</v>
      </c>
    </row>
    <row r="4" spans="1:5" x14ac:dyDescent="0.2">
      <c r="A4" s="8"/>
      <c r="B4" s="7"/>
      <c r="D4" s="36" t="s">
        <v>56</v>
      </c>
      <c r="E4" s="26">
        <f>incs!E13</f>
        <v>5242489676</v>
      </c>
    </row>
    <row r="5" spans="1:5" x14ac:dyDescent="0.2">
      <c r="A5" s="8"/>
      <c r="B5" s="7"/>
      <c r="D5" s="36" t="s">
        <v>57</v>
      </c>
      <c r="E5" s="26">
        <v>607268000000</v>
      </c>
    </row>
    <row r="6" spans="1:5" x14ac:dyDescent="0.2">
      <c r="A6" s="8"/>
      <c r="B6" s="7"/>
      <c r="D6" s="36" t="s">
        <v>58</v>
      </c>
      <c r="E6" s="26">
        <v>10000000000</v>
      </c>
    </row>
    <row r="7" spans="1:5" x14ac:dyDescent="0.2">
      <c r="A7" s="8"/>
      <c r="B7" s="7"/>
      <c r="D7" s="36" t="s">
        <v>59</v>
      </c>
      <c r="E7" s="26">
        <v>20000000000</v>
      </c>
    </row>
    <row r="8" spans="1:5" x14ac:dyDescent="0.2">
      <c r="A8" s="8"/>
      <c r="B8" s="7"/>
      <c r="D8" s="36" t="s">
        <v>60</v>
      </c>
      <c r="E8" s="26">
        <v>30000000000</v>
      </c>
    </row>
    <row r="9" spans="1:5" x14ac:dyDescent="0.2">
      <c r="A9" s="18"/>
      <c r="B9" s="9"/>
      <c r="D9" s="36" t="s">
        <v>61</v>
      </c>
      <c r="E9" s="26">
        <v>40000000000</v>
      </c>
    </row>
    <row r="10" spans="1:5" x14ac:dyDescent="0.2">
      <c r="A10" s="8"/>
      <c r="B10" s="7"/>
      <c r="D10" s="36" t="s">
        <v>62</v>
      </c>
      <c r="E10" s="26">
        <f>E12-E11+E13</f>
        <v>19816707654</v>
      </c>
    </row>
    <row r="11" spans="1:5" x14ac:dyDescent="0.2">
      <c r="A11" s="18"/>
      <c r="B11" s="7"/>
      <c r="D11" s="36" t="s">
        <v>63</v>
      </c>
      <c r="E11" s="26">
        <v>0</v>
      </c>
    </row>
    <row r="12" spans="1:5" x14ac:dyDescent="0.2">
      <c r="A12" s="8"/>
      <c r="B12" s="7"/>
      <c r="D12" s="36" t="s">
        <v>64</v>
      </c>
      <c r="E12" s="26">
        <v>19816707654</v>
      </c>
    </row>
    <row r="13" spans="1:5" x14ac:dyDescent="0.2">
      <c r="A13" s="8"/>
      <c r="B13" s="8"/>
      <c r="D13" s="36" t="s">
        <v>65</v>
      </c>
      <c r="E13" s="26">
        <v>0</v>
      </c>
    </row>
    <row r="14" spans="1:5" x14ac:dyDescent="0.2">
      <c r="A14" s="18"/>
      <c r="B14" s="9"/>
      <c r="D14" s="36" t="s">
        <v>66</v>
      </c>
      <c r="E14" s="26">
        <f>E15-E16-E17</f>
        <v>-433180523537</v>
      </c>
    </row>
    <row r="15" spans="1:5" x14ac:dyDescent="0.2">
      <c r="A15" s="8"/>
      <c r="B15" s="7"/>
      <c r="D15" s="36" t="s">
        <v>67</v>
      </c>
      <c r="E15" s="26">
        <v>0</v>
      </c>
    </row>
    <row r="16" spans="1:5" x14ac:dyDescent="0.2">
      <c r="A16" s="18"/>
      <c r="B16" s="7"/>
      <c r="D16" s="36" t="s">
        <v>68</v>
      </c>
      <c r="E16" s="26">
        <v>433180523537</v>
      </c>
    </row>
    <row r="17" spans="1:5" x14ac:dyDescent="0.2">
      <c r="A17" s="8"/>
      <c r="B17" s="7"/>
      <c r="D17" s="36" t="s">
        <v>69</v>
      </c>
      <c r="E17" s="26">
        <v>0</v>
      </c>
    </row>
    <row r="18" spans="1:5" x14ac:dyDescent="0.2">
      <c r="A18" s="8"/>
      <c r="B18" s="8"/>
      <c r="D18" s="36" t="s">
        <v>70</v>
      </c>
      <c r="E18" s="26">
        <f>E2+E10+E14</f>
        <v>299146673793</v>
      </c>
    </row>
    <row r="19" spans="1:5" x14ac:dyDescent="0.2">
      <c r="A19" s="8"/>
      <c r="B19" s="7"/>
      <c r="D19" s="36" t="s">
        <v>71</v>
      </c>
      <c r="E19" s="26">
        <v>5000</v>
      </c>
    </row>
    <row r="20" spans="1:5" x14ac:dyDescent="0.2">
      <c r="A20" s="18"/>
      <c r="B20" s="9"/>
      <c r="D20" s="37" t="s">
        <v>72</v>
      </c>
      <c r="E20" s="34">
        <f>E18+E19</f>
        <v>299146678793</v>
      </c>
    </row>
    <row r="21" spans="1:5" x14ac:dyDescent="0.2">
      <c r="A21" s="18"/>
      <c r="B21" s="7"/>
      <c r="E21" s="2"/>
    </row>
    <row r="22" spans="1:5" x14ac:dyDescent="0.2">
      <c r="A22" s="18"/>
      <c r="B22" s="9"/>
      <c r="E22" s="2"/>
    </row>
    <row r="23" spans="1:5" x14ac:dyDescent="0.2">
      <c r="A23" s="8"/>
      <c r="B23" s="7"/>
      <c r="E23" s="2"/>
    </row>
    <row r="24" spans="1:5" x14ac:dyDescent="0.2">
      <c r="A24" s="8"/>
      <c r="B24" s="9"/>
      <c r="E24" s="2"/>
    </row>
    <row r="25" spans="1:5" x14ac:dyDescent="0.2">
      <c r="E25" s="2"/>
    </row>
    <row r="26" spans="1:5" x14ac:dyDescent="0.2">
      <c r="A26" s="8"/>
      <c r="B26" s="7"/>
      <c r="C26" s="8"/>
      <c r="E26" s="2"/>
    </row>
    <row r="27" spans="1:5" x14ac:dyDescent="0.2">
      <c r="A27" s="8"/>
      <c r="B27" s="9"/>
      <c r="C27" s="8"/>
      <c r="E27" s="2"/>
    </row>
    <row r="28" spans="1:5" x14ac:dyDescent="0.2">
      <c r="E28" s="2"/>
    </row>
    <row r="29" spans="1:5" x14ac:dyDescent="0.2">
      <c r="E29" s="2"/>
    </row>
    <row r="30" spans="1:5" x14ac:dyDescent="0.2">
      <c r="E30" s="2"/>
    </row>
    <row r="31" spans="1:5" x14ac:dyDescent="0.2">
      <c r="E31" s="2"/>
    </row>
    <row r="32" spans="1:5" x14ac:dyDescent="0.2">
      <c r="E32" s="2"/>
    </row>
  </sheetData>
  <sheetProtection algorithmName="SHA-512" hashValue="E6MHC1ooiV0Q1dc1Ix/npF+1/ylqWeB/66G4oiEsB3c9azIvU3nUEEX7bOFRgWIcp9lawx/heitJUyzdiM98pA==" saltValue="AIaW+4y9dmRzfjtIzKPif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corp_info</vt:lpstr>
      <vt:lpstr>bs</vt:lpstr>
      <vt:lpstr>incs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Joon Park</dc:creator>
  <cp:lastModifiedBy>Sung Joon Park</cp:lastModifiedBy>
  <dcterms:created xsi:type="dcterms:W3CDTF">2023-07-18T01:19:48Z</dcterms:created>
  <dcterms:modified xsi:type="dcterms:W3CDTF">2023-07-27T07:20:16Z</dcterms:modified>
</cp:coreProperties>
</file>