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jparky/Library/Mobile Documents/com~apple~CloudDocs/DataProject2/"/>
    </mc:Choice>
  </mc:AlternateContent>
  <xr:revisionPtr revIDLastSave="0" documentId="13_ncr:1_{8273A090-2C81-2342-B967-56822290A5E9}" xr6:coauthVersionLast="36" xr6:coauthVersionMax="36" xr10:uidLastSave="{00000000-0000-0000-0000-000000000000}"/>
  <bookViews>
    <workbookView xWindow="60" yWindow="500" windowWidth="28700" windowHeight="16300" xr2:uid="{A7C97410-ADC6-2A40-8496-40B991B35923}"/>
  </bookViews>
  <sheets>
    <sheet name="corp_info" sheetId="1" r:id="rId1"/>
    <sheet name="bs" sheetId="2" r:id="rId2"/>
    <sheet name="incs" sheetId="3" r:id="rId3"/>
    <sheet name="cf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41" i="2" l="1"/>
  <c r="B8" i="2"/>
  <c r="B20" i="4"/>
  <c r="B14" i="4"/>
  <c r="B13" i="3"/>
  <c r="B7" i="3"/>
  <c r="B31" i="2"/>
  <c r="B25" i="2"/>
  <c r="B16" i="2"/>
  <c r="B32" i="2" l="1"/>
  <c r="B43" i="2" s="1"/>
  <c r="B17" i="2"/>
  <c r="B15" i="3"/>
  <c r="B22" i="3" s="1"/>
  <c r="B26" i="3" s="1"/>
  <c r="B2" i="4" s="1"/>
  <c r="B9" i="4" s="1"/>
  <c r="B22" i="4" l="1"/>
  <c r="B24" i="4" s="1"/>
</calcChain>
</file>

<file path=xl/sharedStrings.xml><?xml version="1.0" encoding="utf-8"?>
<sst xmlns="http://schemas.openxmlformats.org/spreadsheetml/2006/main" count="88" uniqueCount="86">
  <si>
    <t>산업</t>
  </si>
  <si>
    <t>기업이름</t>
  </si>
  <si>
    <t>Assets</t>
  </si>
  <si>
    <t>Current Assets:</t>
  </si>
  <si>
    <t xml:space="preserve">    Cash and Equivalents</t>
  </si>
  <si>
    <t xml:space="preserve">    Accounts Receivable</t>
  </si>
  <si>
    <t xml:space="preserve">    Inventory</t>
  </si>
  <si>
    <t xml:space="preserve">    Long Term Assets</t>
  </si>
  <si>
    <t xml:space="preserve">    Intangible Assets</t>
  </si>
  <si>
    <t xml:space="preserve">    Tangble Assets</t>
  </si>
  <si>
    <t>Total Assets</t>
  </si>
  <si>
    <t>Total Liabilities</t>
  </si>
  <si>
    <t xml:space="preserve">    Retained Earnings</t>
  </si>
  <si>
    <t>Total Equity</t>
  </si>
  <si>
    <t>Total Liabilities and Equity</t>
  </si>
  <si>
    <t>Non-Current Assets:</t>
  </si>
  <si>
    <t>Liabilities</t>
  </si>
  <si>
    <t>Current Liabilities:</t>
  </si>
  <si>
    <t xml:space="preserve">    Accounts Payable</t>
  </si>
  <si>
    <t>Non-Current Liabilities:</t>
  </si>
  <si>
    <t xml:space="preserve">    Fixed Assets</t>
  </si>
  <si>
    <t xml:space="preserve">    Marketable Securities</t>
  </si>
  <si>
    <t xml:space="preserve">    Prepaid Expenses</t>
  </si>
  <si>
    <t xml:space="preserve">    Less: Accumulated Depreciation</t>
  </si>
  <si>
    <t xml:space="preserve">    Deferred Tax Assets</t>
  </si>
  <si>
    <t xml:space="preserve">    Accrued Expenses</t>
  </si>
  <si>
    <t xml:space="preserve">    Unearned Revenue</t>
  </si>
  <si>
    <t xml:space="preserve">    Long-Term Borrowing</t>
  </si>
  <si>
    <t xml:space="preserve">    Deferred Tax Liabilities</t>
  </si>
  <si>
    <t xml:space="preserve">    Lease Liabilities</t>
  </si>
  <si>
    <t xml:space="preserve">    Common Stock</t>
  </si>
  <si>
    <t xml:space="preserve">    Additional Paid-in Capital</t>
  </si>
  <si>
    <t xml:space="preserve">    Treasury Stock</t>
  </si>
  <si>
    <t xml:space="preserve">    Accumulated Other Comprehensive Income</t>
  </si>
  <si>
    <t xml:space="preserve">    Non-controlling Interest (Minority Interest) </t>
  </si>
  <si>
    <t>Equity</t>
  </si>
  <si>
    <t xml:space="preserve">    Short-Term Borrowing </t>
  </si>
  <si>
    <t xml:space="preserve">    Pensions &amp; Other Post-Exmployment Benefits</t>
  </si>
  <si>
    <t>Revenues</t>
  </si>
  <si>
    <t xml:space="preserve">Cost of Goods Sold (COGS) </t>
  </si>
  <si>
    <t>Operating Expenses</t>
  </si>
  <si>
    <t xml:space="preserve">    Selling, Geneal, and Administrative Expenses (SG&amp;A) </t>
  </si>
  <si>
    <t xml:space="preserve">    Research and Development (R&amp;D) </t>
  </si>
  <si>
    <t xml:space="preserve">    Depreciation and Amortization </t>
  </si>
  <si>
    <t xml:space="preserve">Operating Income (Gross Profit - Operating Expenses) </t>
  </si>
  <si>
    <t xml:space="preserve">    Interest Expense</t>
  </si>
  <si>
    <t xml:space="preserve">Earnings Before Interest and Taxes (EBIT) </t>
  </si>
  <si>
    <t>Income Tax Expense</t>
  </si>
  <si>
    <t xml:space="preserve">Net Income </t>
  </si>
  <si>
    <t xml:space="preserve">    Interest Income</t>
  </si>
  <si>
    <t xml:space="preserve">    Revenue</t>
  </si>
  <si>
    <t xml:space="preserve">    Cost of Sales</t>
  </si>
  <si>
    <t xml:space="preserve">Gross Profit (Revenue - Cost of Sales) </t>
  </si>
  <si>
    <t>Operating Activities</t>
  </si>
  <si>
    <t>Investing Activities</t>
  </si>
  <si>
    <t>Financing Activities</t>
  </si>
  <si>
    <t>Net Income</t>
  </si>
  <si>
    <t xml:space="preserve">Adjustments to reconcile net income: </t>
  </si>
  <si>
    <t xml:space="preserve">    Depreciation and Amortization</t>
  </si>
  <si>
    <t>Changes in Working Capital:</t>
  </si>
  <si>
    <t xml:space="preserve">    Increase/Decrease in Accounts Receivable</t>
  </si>
  <si>
    <t xml:space="preserve">    Increase/Decrease in Inventory</t>
  </si>
  <si>
    <t xml:space="preserve">    Increase/Decrease in Accounts Payable</t>
  </si>
  <si>
    <t>Cash Flow from Operating Activities</t>
  </si>
  <si>
    <t>Purchase of Property, Plant, and Equipment</t>
  </si>
  <si>
    <t>Sale of Property, Plant, and Equipment</t>
  </si>
  <si>
    <t>Cash Flow from Investing Activities</t>
  </si>
  <si>
    <t>Proceeds from issuance of Short/Long-Term Debt</t>
  </si>
  <si>
    <t>Repayments of Short/Long-Term Debt</t>
  </si>
  <si>
    <t>Dividends Paid</t>
  </si>
  <si>
    <t>Cash Flow from Financing Activities</t>
  </si>
  <si>
    <t>Total Current Assets</t>
  </si>
  <si>
    <t>Total Non-Current Assets</t>
  </si>
  <si>
    <t>Total Current Liabilities</t>
  </si>
  <si>
    <t>Total Non-Current Liabilities</t>
  </si>
  <si>
    <t>발행주식수</t>
  </si>
  <si>
    <t>현재주가</t>
  </si>
  <si>
    <t>Net Increase in cash during the year</t>
  </si>
  <si>
    <t>Cash at the beginning of the year</t>
  </si>
  <si>
    <t>Cash at the end of the year</t>
  </si>
  <si>
    <t xml:space="preserve">    Total Operating Expenses</t>
  </si>
  <si>
    <t>Non-operating Items</t>
  </si>
  <si>
    <t xml:space="preserve">    Other Non-Operating Income</t>
  </si>
  <si>
    <t>Value</t>
  </si>
  <si>
    <t>GS리테일</t>
  </si>
  <si>
    <t>유통업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</si>
</sst>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5"/>
      <color theme="2" tint="-0.89999084444715716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 applyProtection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2B7E-2FC3-AB4D-A5E9-AEDD3C59F225}">
  <dimension ref="A1:D7"/>
  <sheetViews>
    <sheetView tabSelected="1" zoomScale="109" zoomScaleNormal="109" workbookViewId="0">
      <selection activeCell="C12" sqref="C12"/>
    </sheetView>
  </sheetViews>
  <sheetFormatPr baseColWidth="10" defaultRowHeight="16" x14ac:dyDescent="0.2"/>
  <cols>
    <col min="1" max="1" width="42.83203125" customWidth="1"/>
    <col min="2" max="2" width="30.6640625" customWidth="1"/>
    <col min="3" max="3" width="31.5" customWidth="1"/>
    <col min="4" max="5" width="31.6640625" customWidth="1"/>
    <col min="9" max="9" width="16.33203125" customWidth="1"/>
  </cols>
  <sheetData>
    <row r="1" spans="1:4" ht="50" customHeight="1" thickBot="1" x14ac:dyDescent="0.55000000000000004">
      <c r="A1" s="12" t="s">
        <v>1</v>
      </c>
      <c r="B1" s="13" t="s">
        <v>0</v>
      </c>
      <c r="C1" s="13" t="s">
        <v>75</v>
      </c>
      <c r="D1" s="14" t="s">
        <v>76</v>
      </c>
    </row>
    <row r="2" spans="1:4" ht="50" customHeight="1" thickBot="1" x14ac:dyDescent="0.55000000000000004">
      <c r="A2" s="15" t="s">
        <v>84</v>
      </c>
      <c r="B2" s="16" t="s">
        <v>85</v>
      </c>
      <c r="C2" s="17">
        <v>104717922</v>
      </c>
      <c r="D2" s="18">
        <v>28150</v>
      </c>
    </row>
    <row r="3" spans="1:4" x14ac:dyDescent="0.2">
      <c r="A3" s="3"/>
      <c r="B3" s="9"/>
    </row>
    <row r="4" spans="1:4" x14ac:dyDescent="0.2">
      <c r="A4" s="3"/>
      <c r="B4" s="9"/>
    </row>
    <row r="7" spans="1:4" x14ac:dyDescent="0.2">
      <c r="A7" s="2"/>
      <c r="B7" s="3"/>
      <c r="C7" s="3"/>
      <c r="D7" s="3"/>
    </row>
  </sheetData>
  <dataValidations count="1">
    <dataValidation type="list" allowBlank="1" showInputMessage="1" showErrorMessage="1" sqref="B2" xr:uid="{89B1E2D5-862D-9F40-8B85-88E9C8CF67D5}">
      <formula1>"서비스업, 기타금융, 유통업, 섬유의복, 운수창고업, 음식료품, 전기전자, 화학, 건설업, 철강금속, 기계, 운수장비, 광업, 의약품, 통신업, 전기가스업, 종이목재, 의료정밀, 비금속광물, 농업, 임업 및 어업, 기타제조업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8E1C-BD71-DB47-9506-774B5021859B}">
  <dimension ref="A1:C49"/>
  <sheetViews>
    <sheetView topLeftCell="A13" zoomScale="98" zoomScaleNormal="100" workbookViewId="0">
      <selection activeCell="D36" sqref="D36"/>
    </sheetView>
  </sheetViews>
  <sheetFormatPr baseColWidth="10" defaultRowHeight="16" x14ac:dyDescent="0.2"/>
  <cols>
    <col min="1" max="1" width="54.33203125" style="7" customWidth="1"/>
    <col min="2" max="2" width="12.33203125" style="3" bestFit="1" customWidth="1"/>
    <col min="3" max="3" width="10.83203125" style="7"/>
    <col min="4" max="4" width="12.33203125" style="7" bestFit="1" customWidth="1"/>
    <col min="5" max="16384" width="10.83203125" style="7"/>
  </cols>
  <sheetData>
    <row r="1" spans="1:2" x14ac:dyDescent="0.2">
      <c r="A1" s="6" t="s">
        <v>2</v>
      </c>
      <c r="B1" s="3" t="s">
        <v>83</v>
      </c>
    </row>
    <row r="2" spans="1:2" x14ac:dyDescent="0.2">
      <c r="A2" s="7" t="s">
        <v>3</v>
      </c>
    </row>
    <row r="3" spans="1:2" x14ac:dyDescent="0.2">
      <c r="A3" s="7" t="s">
        <v>4</v>
      </c>
      <c r="B3" s="5">
        <v>390477299341</v>
      </c>
    </row>
    <row r="4" spans="1:2" x14ac:dyDescent="0.2">
      <c r="A4" s="7" t="s">
        <v>21</v>
      </c>
      <c r="B4" s="3">
        <v>100000000000</v>
      </c>
    </row>
    <row r="5" spans="1:2" x14ac:dyDescent="0.2">
      <c r="A5" s="7" t="s">
        <v>5</v>
      </c>
      <c r="B5" s="5">
        <v>566158831666</v>
      </c>
    </row>
    <row r="6" spans="1:2" x14ac:dyDescent="0.2">
      <c r="A6" s="7" t="s">
        <v>6</v>
      </c>
      <c r="B6" s="5">
        <v>226961885215</v>
      </c>
    </row>
    <row r="7" spans="1:2" x14ac:dyDescent="0.2">
      <c r="A7" s="7" t="s">
        <v>22</v>
      </c>
      <c r="B7" s="3">
        <v>100000000000</v>
      </c>
    </row>
    <row r="8" spans="1:2" x14ac:dyDescent="0.2">
      <c r="A8" s="6" t="s">
        <v>71</v>
      </c>
      <c r="B8" s="1">
        <f>SUM(B3:B7)</f>
        <v>1383598016222</v>
      </c>
    </row>
    <row r="9" spans="1:2" x14ac:dyDescent="0.2">
      <c r="A9" s="7" t="s">
        <v>15</v>
      </c>
    </row>
    <row r="10" spans="1:2" x14ac:dyDescent="0.2">
      <c r="A10" s="7" t="s">
        <v>7</v>
      </c>
      <c r="B10" s="5">
        <v>8466309846530</v>
      </c>
    </row>
    <row r="11" spans="1:2" x14ac:dyDescent="0.2">
      <c r="A11" s="7" t="s">
        <v>20</v>
      </c>
      <c r="B11" s="5">
        <v>255084775192</v>
      </c>
    </row>
    <row r="12" spans="1:2" x14ac:dyDescent="0.2">
      <c r="A12" s="7" t="s">
        <v>23</v>
      </c>
      <c r="B12" s="3">
        <v>-3295000000000</v>
      </c>
    </row>
    <row r="13" spans="1:2" x14ac:dyDescent="0.2">
      <c r="A13" s="7" t="s">
        <v>9</v>
      </c>
      <c r="B13" s="5">
        <v>2767448370922</v>
      </c>
    </row>
    <row r="14" spans="1:2" x14ac:dyDescent="0.2">
      <c r="A14" s="7" t="s">
        <v>8</v>
      </c>
      <c r="B14" s="5">
        <v>255084775192</v>
      </c>
    </row>
    <row r="15" spans="1:2" x14ac:dyDescent="0.2">
      <c r="A15" s="7" t="s">
        <v>24</v>
      </c>
      <c r="B15" s="3">
        <v>0</v>
      </c>
    </row>
    <row r="16" spans="1:2" x14ac:dyDescent="0.2">
      <c r="A16" s="6" t="s">
        <v>72</v>
      </c>
      <c r="B16" s="4">
        <f>SUM(B10:B15)</f>
        <v>8448927767836</v>
      </c>
    </row>
    <row r="17" spans="1:2" x14ac:dyDescent="0.2">
      <c r="A17" s="6" t="s">
        <v>10</v>
      </c>
      <c r="B17" s="1">
        <f>SUM(B8,B16)</f>
        <v>9832525784058</v>
      </c>
    </row>
    <row r="19" spans="1:2" x14ac:dyDescent="0.2">
      <c r="A19" s="6" t="s">
        <v>16</v>
      </c>
    </row>
    <row r="20" spans="1:2" x14ac:dyDescent="0.2">
      <c r="A20" s="7" t="s">
        <v>17</v>
      </c>
    </row>
    <row r="21" spans="1:2" x14ac:dyDescent="0.2">
      <c r="A21" s="7" t="s">
        <v>18</v>
      </c>
      <c r="B21" s="5">
        <v>1155332494821</v>
      </c>
    </row>
    <row r="22" spans="1:2" x14ac:dyDescent="0.2">
      <c r="A22" s="7" t="s">
        <v>25</v>
      </c>
      <c r="B22" s="3">
        <v>1018280000000</v>
      </c>
    </row>
    <row r="23" spans="1:2" x14ac:dyDescent="0.2">
      <c r="A23" s="7" t="s">
        <v>36</v>
      </c>
      <c r="B23" s="5">
        <v>0</v>
      </c>
    </row>
    <row r="24" spans="1:2" x14ac:dyDescent="0.2">
      <c r="A24" s="7" t="s">
        <v>26</v>
      </c>
      <c r="B24" s="3">
        <v>0</v>
      </c>
    </row>
    <row r="25" spans="1:2" x14ac:dyDescent="0.2">
      <c r="A25" s="6" t="s">
        <v>73</v>
      </c>
      <c r="B25" s="1">
        <f>SUM(B21:B24)</f>
        <v>2173612494821</v>
      </c>
    </row>
    <row r="26" spans="1:2" x14ac:dyDescent="0.2">
      <c r="A26" s="7" t="s">
        <v>19</v>
      </c>
    </row>
    <row r="27" spans="1:2" x14ac:dyDescent="0.2">
      <c r="A27" s="7" t="s">
        <v>27</v>
      </c>
      <c r="B27" s="5">
        <v>0</v>
      </c>
    </row>
    <row r="28" spans="1:2" x14ac:dyDescent="0.2">
      <c r="A28" s="7" t="s">
        <v>28</v>
      </c>
      <c r="B28" s="7">
        <v>3238800046713</v>
      </c>
    </row>
    <row r="29" spans="1:2" x14ac:dyDescent="0.2">
      <c r="A29" s="7" t="s">
        <v>37</v>
      </c>
      <c r="B29" s="3">
        <v>0</v>
      </c>
    </row>
    <row r="30" spans="1:2" x14ac:dyDescent="0.2">
      <c r="A30" s="7" t="s">
        <v>29</v>
      </c>
      <c r="B30" s="3">
        <v>0</v>
      </c>
    </row>
    <row r="31" spans="1:2" x14ac:dyDescent="0.2">
      <c r="A31" s="6" t="s">
        <v>74</v>
      </c>
      <c r="B31" s="1">
        <f>SUM(B27:B30)</f>
        <v>3238800046713</v>
      </c>
    </row>
    <row r="32" spans="1:2" x14ac:dyDescent="0.2">
      <c r="A32" s="6" t="s">
        <v>11</v>
      </c>
      <c r="B32" s="1">
        <f>SUM(B25,B31)</f>
        <v>5412412541534</v>
      </c>
    </row>
    <row r="34" spans="1:3" x14ac:dyDescent="0.2">
      <c r="A34" s="6" t="s">
        <v>35</v>
      </c>
    </row>
    <row r="35" spans="1:3" x14ac:dyDescent="0.2">
      <c r="A35" s="7" t="s">
        <v>30</v>
      </c>
      <c r="B35" s="3">
        <v>1000000000000</v>
      </c>
    </row>
    <row r="36" spans="1:3" x14ac:dyDescent="0.2">
      <c r="A36" s="7" t="s">
        <v>31</v>
      </c>
      <c r="B36" s="3">
        <v>0</v>
      </c>
    </row>
    <row r="37" spans="1:3" x14ac:dyDescent="0.2">
      <c r="A37" s="7" t="s">
        <v>12</v>
      </c>
      <c r="B37" s="5">
        <v>2809103996985</v>
      </c>
    </row>
    <row r="38" spans="1:3" x14ac:dyDescent="0.2">
      <c r="A38" s="7" t="s">
        <v>32</v>
      </c>
      <c r="B38" s="3">
        <v>0</v>
      </c>
    </row>
    <row r="39" spans="1:3" x14ac:dyDescent="0.2">
      <c r="A39" s="7" t="s">
        <v>33</v>
      </c>
      <c r="B39" s="19">
        <v>600000000000</v>
      </c>
    </row>
    <row r="40" spans="1:3" x14ac:dyDescent="0.2">
      <c r="A40" s="7" t="s">
        <v>34</v>
      </c>
      <c r="B40" s="3">
        <v>0</v>
      </c>
    </row>
    <row r="41" spans="1:3" x14ac:dyDescent="0.2">
      <c r="A41" s="6" t="s">
        <v>13</v>
      </c>
      <c r="B41" s="1">
        <f>SUM(B35:B40)</f>
        <v>4409103996985</v>
      </c>
    </row>
    <row r="42" spans="1:3" x14ac:dyDescent="0.2">
      <c r="A42" s="8"/>
    </row>
    <row r="43" spans="1:3" x14ac:dyDescent="0.2">
      <c r="A43" s="6" t="s">
        <v>14</v>
      </c>
      <c r="B43" s="4">
        <f>SUM(B32,B41)</f>
        <v>9821516538519</v>
      </c>
    </row>
    <row r="48" spans="1:3" x14ac:dyDescent="0.2">
      <c r="C48" s="9"/>
    </row>
    <row r="49" spans="3:3" x14ac:dyDescent="0.2">
      <c r="C49" s="9"/>
    </row>
  </sheetData>
  <sheetProtection algorithmName="SHA-512" hashValue="FPgTC9M4ZT/IrnHN7ZM6/mnymXFAM97pYMGcGc8KmMtItIpWeHh9RbEZIa9409NeUnz5VzoR/KbFyootonRgRg==" saltValue="N8Mc+chux548uUT0ATLDa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B907-9F9C-F246-A5FB-71F200368B6F}">
  <dimension ref="A1:B32"/>
  <sheetViews>
    <sheetView zoomScaleNormal="100" workbookViewId="0">
      <selection activeCell="D27" sqref="D27"/>
    </sheetView>
  </sheetViews>
  <sheetFormatPr baseColWidth="10" defaultRowHeight="16" x14ac:dyDescent="0.2"/>
  <cols>
    <col min="1" max="1" width="63.33203125" style="7" customWidth="1"/>
    <col min="2" max="2" width="12.1640625" style="7" bestFit="1" customWidth="1"/>
    <col min="3" max="16384" width="10.83203125" style="7"/>
  </cols>
  <sheetData>
    <row r="1" spans="1:2" x14ac:dyDescent="0.2">
      <c r="A1" s="6" t="s">
        <v>38</v>
      </c>
      <c r="B1" s="3" t="s">
        <v>83</v>
      </c>
    </row>
    <row r="2" spans="1:2" x14ac:dyDescent="0.2">
      <c r="A2" s="7" t="s">
        <v>50</v>
      </c>
      <c r="B2" s="5">
        <v>11226428523558</v>
      </c>
    </row>
    <row r="3" spans="1:2" x14ac:dyDescent="0.2">
      <c r="B3" s="3"/>
    </row>
    <row r="4" spans="1:2" x14ac:dyDescent="0.2">
      <c r="A4" s="6" t="s">
        <v>39</v>
      </c>
      <c r="B4" s="3"/>
    </row>
    <row r="5" spans="1:2" x14ac:dyDescent="0.2">
      <c r="A5" s="7" t="s">
        <v>51</v>
      </c>
      <c r="B5" s="5">
        <v>8356974558022</v>
      </c>
    </row>
    <row r="6" spans="1:2" x14ac:dyDescent="0.2">
      <c r="B6" s="3"/>
    </row>
    <row r="7" spans="1:2" x14ac:dyDescent="0.2">
      <c r="A7" s="6" t="s">
        <v>52</v>
      </c>
      <c r="B7" s="1">
        <f>B2-B5</f>
        <v>2869453965536</v>
      </c>
    </row>
    <row r="8" spans="1:2" x14ac:dyDescent="0.2">
      <c r="B8" s="3"/>
    </row>
    <row r="9" spans="1:2" x14ac:dyDescent="0.2">
      <c r="A9" s="6" t="s">
        <v>40</v>
      </c>
      <c r="B9" s="3"/>
    </row>
    <row r="10" spans="1:2" x14ac:dyDescent="0.2">
      <c r="A10" s="7" t="s">
        <v>41</v>
      </c>
      <c r="B10" s="5">
        <v>2623216610179</v>
      </c>
    </row>
    <row r="11" spans="1:2" x14ac:dyDescent="0.2">
      <c r="A11" s="7" t="s">
        <v>42</v>
      </c>
      <c r="B11" s="3">
        <v>0</v>
      </c>
    </row>
    <row r="12" spans="1:2" x14ac:dyDescent="0.2">
      <c r="A12" s="7" t="s">
        <v>43</v>
      </c>
      <c r="B12" s="5">
        <v>10000000000</v>
      </c>
    </row>
    <row r="13" spans="1:2" x14ac:dyDescent="0.2">
      <c r="A13" s="7" t="s">
        <v>80</v>
      </c>
      <c r="B13" s="1">
        <f>SUM(B10:B12)</f>
        <v>2633216610179</v>
      </c>
    </row>
    <row r="14" spans="1:2" x14ac:dyDescent="0.2">
      <c r="B14" s="3"/>
    </row>
    <row r="15" spans="1:2" x14ac:dyDescent="0.2">
      <c r="A15" s="6" t="s">
        <v>44</v>
      </c>
      <c r="B15" s="1">
        <f>B7-B13</f>
        <v>236237355357</v>
      </c>
    </row>
    <row r="16" spans="1:2" x14ac:dyDescent="0.2">
      <c r="B16" s="3"/>
    </row>
    <row r="17" spans="1:2" x14ac:dyDescent="0.2">
      <c r="A17" s="6" t="s">
        <v>81</v>
      </c>
      <c r="B17" s="3"/>
    </row>
    <row r="18" spans="1:2" x14ac:dyDescent="0.2">
      <c r="A18" s="7" t="s">
        <v>45</v>
      </c>
      <c r="B18" s="5">
        <v>211302297675</v>
      </c>
    </row>
    <row r="19" spans="1:2" x14ac:dyDescent="0.2">
      <c r="A19" s="7" t="s">
        <v>49</v>
      </c>
      <c r="B19" s="3">
        <v>50000000000</v>
      </c>
    </row>
    <row r="20" spans="1:2" x14ac:dyDescent="0.2">
      <c r="A20" s="7" t="s">
        <v>82</v>
      </c>
      <c r="B20" s="3">
        <v>0</v>
      </c>
    </row>
    <row r="21" spans="1:2" x14ac:dyDescent="0.2">
      <c r="B21" s="3"/>
    </row>
    <row r="22" spans="1:2" x14ac:dyDescent="0.2">
      <c r="A22" s="6" t="s">
        <v>46</v>
      </c>
      <c r="B22" s="1">
        <f>B15+B19+B20-B18</f>
        <v>74935057682</v>
      </c>
    </row>
    <row r="23" spans="1:2" x14ac:dyDescent="0.2">
      <c r="B23" s="3"/>
    </row>
    <row r="24" spans="1:2" x14ac:dyDescent="0.2">
      <c r="A24" s="6" t="s">
        <v>47</v>
      </c>
      <c r="B24" s="5">
        <v>69692568006</v>
      </c>
    </row>
    <row r="25" spans="1:2" x14ac:dyDescent="0.2">
      <c r="B25" s="3"/>
    </row>
    <row r="26" spans="1:2" x14ac:dyDescent="0.2">
      <c r="A26" s="6" t="s">
        <v>48</v>
      </c>
      <c r="B26" s="1">
        <f>B22-B24</f>
        <v>5242489676</v>
      </c>
    </row>
    <row r="27" spans="1:2" x14ac:dyDescent="0.2">
      <c r="B27" s="3"/>
    </row>
    <row r="28" spans="1:2" x14ac:dyDescent="0.2">
      <c r="B28" s="3"/>
    </row>
    <row r="29" spans="1:2" x14ac:dyDescent="0.2">
      <c r="A29" s="10"/>
      <c r="B29" s="9"/>
    </row>
    <row r="30" spans="1:2" x14ac:dyDescent="0.2">
      <c r="A30" s="10"/>
      <c r="B30" s="11"/>
    </row>
    <row r="31" spans="1:2" x14ac:dyDescent="0.2">
      <c r="B31" s="3"/>
    </row>
    <row r="32" spans="1:2" x14ac:dyDescent="0.2">
      <c r="B32" s="3"/>
    </row>
  </sheetData>
  <sheetProtection algorithmName="SHA-512" hashValue="KPQeu8hBcT+q2IM48wtUQQY7hWKGSx0RoeehKq2CV/i1isxnhUZ5u6otqUX9GxUrnKe6MVfwb0pS2h74NpVkhg==" saltValue="N1qBVK0OIXCySbfTBbiPq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C819-01F2-494E-9A33-B933C25D7691}">
  <dimension ref="A1:C27"/>
  <sheetViews>
    <sheetView topLeftCell="A2" zoomScale="132" zoomScaleNormal="132" workbookViewId="0">
      <selection activeCell="D21" sqref="D21"/>
    </sheetView>
  </sheetViews>
  <sheetFormatPr baseColWidth="10" defaultRowHeight="16" x14ac:dyDescent="0.2"/>
  <cols>
    <col min="1" max="1" width="57.33203125" style="7" customWidth="1"/>
    <col min="2" max="2" width="12.5" style="3" bestFit="1" customWidth="1"/>
    <col min="3" max="4" width="10.83203125" style="7"/>
    <col min="5" max="5" width="12.1640625" style="7" bestFit="1" customWidth="1"/>
    <col min="6" max="16384" width="10.83203125" style="7"/>
  </cols>
  <sheetData>
    <row r="1" spans="1:2" x14ac:dyDescent="0.2">
      <c r="A1" s="6" t="s">
        <v>53</v>
      </c>
      <c r="B1" s="3" t="s">
        <v>83</v>
      </c>
    </row>
    <row r="2" spans="1:2" x14ac:dyDescent="0.2">
      <c r="A2" s="7" t="s">
        <v>56</v>
      </c>
      <c r="B2" s="3">
        <f>incs!B26</f>
        <v>5242489676</v>
      </c>
    </row>
    <row r="3" spans="1:2" x14ac:dyDescent="0.2">
      <c r="A3" s="7" t="s">
        <v>57</v>
      </c>
    </row>
    <row r="4" spans="1:2" x14ac:dyDescent="0.2">
      <c r="A4" s="7" t="s">
        <v>58</v>
      </c>
      <c r="B4" s="3">
        <f>incs!B12</f>
        <v>10000000000</v>
      </c>
    </row>
    <row r="5" spans="1:2" x14ac:dyDescent="0.2">
      <c r="A5" s="7" t="s">
        <v>59</v>
      </c>
    </row>
    <row r="6" spans="1:2" x14ac:dyDescent="0.2">
      <c r="A6" s="7" t="s">
        <v>60</v>
      </c>
      <c r="B6" s="3">
        <v>434340000000</v>
      </c>
    </row>
    <row r="7" spans="1:2" x14ac:dyDescent="0.2">
      <c r="A7" s="7" t="s">
        <v>61</v>
      </c>
      <c r="B7" s="3">
        <v>10000000000</v>
      </c>
    </row>
    <row r="8" spans="1:2" x14ac:dyDescent="0.2">
      <c r="A8" s="7" t="s">
        <v>62</v>
      </c>
      <c r="B8" s="3">
        <v>1121607950680</v>
      </c>
    </row>
    <row r="9" spans="1:2" x14ac:dyDescent="0.2">
      <c r="A9" s="6" t="s">
        <v>63</v>
      </c>
      <c r="B9" s="1">
        <f>B2+B4-B6+B7+B8</f>
        <v>712510440356</v>
      </c>
    </row>
    <row r="11" spans="1:2" x14ac:dyDescent="0.2">
      <c r="A11" s="6" t="s">
        <v>54</v>
      </c>
    </row>
    <row r="12" spans="1:2" x14ac:dyDescent="0.2">
      <c r="A12" s="7" t="s">
        <v>64</v>
      </c>
      <c r="B12" s="3">
        <v>0</v>
      </c>
    </row>
    <row r="13" spans="1:2" x14ac:dyDescent="0.2">
      <c r="A13" s="7" t="s">
        <v>65</v>
      </c>
      <c r="B13" s="7">
        <v>19816707654</v>
      </c>
    </row>
    <row r="14" spans="1:2" x14ac:dyDescent="0.2">
      <c r="A14" s="6" t="s">
        <v>66</v>
      </c>
      <c r="B14" s="1">
        <f>B13-B12</f>
        <v>19816707654</v>
      </c>
    </row>
    <row r="16" spans="1:2" x14ac:dyDescent="0.2">
      <c r="A16" s="6" t="s">
        <v>55</v>
      </c>
    </row>
    <row r="17" spans="1:3" x14ac:dyDescent="0.2">
      <c r="A17" s="7" t="s">
        <v>67</v>
      </c>
      <c r="B17" s="3">
        <v>0</v>
      </c>
    </row>
    <row r="18" spans="1:3" x14ac:dyDescent="0.2">
      <c r="A18" s="7" t="s">
        <v>68</v>
      </c>
      <c r="B18" s="7">
        <v>433180523537</v>
      </c>
    </row>
    <row r="19" spans="1:3" x14ac:dyDescent="0.2">
      <c r="A19" s="7" t="s">
        <v>69</v>
      </c>
      <c r="B19" s="3">
        <v>0</v>
      </c>
    </row>
    <row r="20" spans="1:3" x14ac:dyDescent="0.2">
      <c r="A20" s="6" t="s">
        <v>70</v>
      </c>
      <c r="B20" s="1">
        <f>B17-B18-B19</f>
        <v>-433180523537</v>
      </c>
    </row>
    <row r="21" spans="1:3" x14ac:dyDescent="0.2">
      <c r="A21" s="6"/>
      <c r="B21" s="9"/>
    </row>
    <row r="22" spans="1:3" x14ac:dyDescent="0.2">
      <c r="A22" s="6" t="s">
        <v>77</v>
      </c>
      <c r="B22" s="4">
        <f>B9+B14+B20</f>
        <v>299146624473</v>
      </c>
    </row>
    <row r="23" spans="1:3" x14ac:dyDescent="0.2">
      <c r="A23" s="7" t="s">
        <v>78</v>
      </c>
      <c r="B23" s="3">
        <v>5000</v>
      </c>
    </row>
    <row r="24" spans="1:3" x14ac:dyDescent="0.2">
      <c r="A24" s="7" t="s">
        <v>79</v>
      </c>
      <c r="B24" s="4">
        <f>B23+B22</f>
        <v>299146629473</v>
      </c>
    </row>
    <row r="26" spans="1:3" x14ac:dyDescent="0.2">
      <c r="A26" s="10"/>
      <c r="B26" s="9"/>
      <c r="C26" s="10"/>
    </row>
    <row r="27" spans="1:3" x14ac:dyDescent="0.2">
      <c r="A27" s="10"/>
      <c r="B27" s="11"/>
      <c r="C27" s="10"/>
    </row>
  </sheetData>
  <sheetProtection algorithmName="SHA-512" hashValue="E6MHC1ooiV0Q1dc1Ix/npF+1/ylqWeB/66G4oiEsB3c9azIvU3nUEEX7bOFRgWIcp9lawx/heitJUyzdiM98pA==" saltValue="AIaW+4y9dmRzfjtIzKPif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corp_info</vt:lpstr>
      <vt:lpstr>bs</vt:lpstr>
      <vt:lpstr>incs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Joon Park</dc:creator>
  <cp:lastModifiedBy>Sung Joon Park</cp:lastModifiedBy>
  <dcterms:created xsi:type="dcterms:W3CDTF">2023-07-18T01:19:48Z</dcterms:created>
  <dcterms:modified xsi:type="dcterms:W3CDTF">2023-07-27T00:45:13Z</dcterms:modified>
</cp:coreProperties>
</file>